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2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PEMBELIAN" sheetId="2" r:id="rId7"/>
    <sheet name="PEMAKAIAN OLI " sheetId="4" r:id="rId8"/>
    <sheet name="PEMAKAIAN PART" sheetId="5" r:id="rId9"/>
    <sheet name="PEMAKAIAN BAN" sheetId="6" r:id="rId10"/>
    <sheet name="BAN 750-16" sheetId="7" r:id="rId11"/>
    <sheet name="BAN 825-16" sheetId="8" r:id="rId12"/>
    <sheet name="BAN 1000-20 ORI" sheetId="9" r:id="rId13"/>
    <sheet name="BAN 1100-20" sheetId="10" r:id="rId14"/>
    <sheet name="BAN 1000-20 VULC" sheetId="11" r:id="rId15"/>
    <sheet name="BAN 900-20 " sheetId="12" r:id="rId16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12" hidden="1">'BAN 1000-20 ORI'!$A$2:$S$217</definedName>
    <definedName name="_xlnm._FilterDatabase" localSheetId="14" hidden="1">'BAN 1000-20 VULC'!$A$2:$R$578</definedName>
    <definedName name="_xlnm._FilterDatabase" localSheetId="13" hidden="1">'BAN 1100-20'!$A$2:$S$197</definedName>
    <definedName name="_xlnm._FilterDatabase" localSheetId="10" hidden="1">'BAN 750-16'!$A$2:$P$748</definedName>
    <definedName name="_xlnm._FilterDatabase" localSheetId="11" hidden="1">'BAN 825-16'!$A$2:$S$331</definedName>
    <definedName name="_xlnm._FilterDatabase" localSheetId="9" hidden="1">'PEMAKAIAN BAN'!$A$2:$O$2322</definedName>
    <definedName name="_xlnm._FilterDatabase" localSheetId="7" hidden="1">'PEMAKAIAN OLI '!$B$4:$AK$4</definedName>
    <definedName name="_xlnm._FilterDatabase" localSheetId="8" hidden="1">'PEMAKAIAN PART'!$A$2:$S$19702</definedName>
    <definedName name="_xlnm._FilterDatabase" localSheetId="6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AP12" i="17" l="1"/>
  <c r="AP6" i="16"/>
  <c r="AP7" i="16"/>
  <c r="AP6" i="17"/>
  <c r="AP7" i="17"/>
  <c r="X43" i="17"/>
  <c r="X42" i="17"/>
  <c r="X38" i="17"/>
  <c r="X39" i="17"/>
  <c r="X40" i="17"/>
  <c r="X21" i="17"/>
  <c r="X20" i="17"/>
  <c r="X19" i="17"/>
  <c r="X34" i="17"/>
  <c r="X33" i="17"/>
  <c r="X31" i="17"/>
  <c r="X30" i="17"/>
  <c r="X29" i="17"/>
  <c r="X18" i="17"/>
  <c r="X17" i="17"/>
  <c r="X27" i="17"/>
  <c r="X26" i="17"/>
  <c r="X15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91" i="17"/>
  <c r="Q87" i="17"/>
  <c r="K87" i="17"/>
  <c r="H87" i="17"/>
  <c r="X90" i="17"/>
  <c r="Q86" i="17"/>
  <c r="K86" i="17"/>
  <c r="X89" i="17"/>
  <c r="Q85" i="17"/>
  <c r="K85" i="17"/>
  <c r="X88" i="17"/>
  <c r="Q84" i="17"/>
  <c r="K84" i="17"/>
  <c r="H84" i="17"/>
  <c r="X87" i="17"/>
  <c r="Q83" i="17"/>
  <c r="K83" i="17"/>
  <c r="H83" i="17"/>
  <c r="X86" i="17"/>
  <c r="Q82" i="17"/>
  <c r="K82" i="17"/>
  <c r="H82" i="17"/>
  <c r="X85" i="17"/>
  <c r="Q81" i="17"/>
  <c r="K81" i="17"/>
  <c r="X84" i="17"/>
  <c r="Q80" i="17"/>
  <c r="K80" i="17"/>
  <c r="H80" i="17"/>
  <c r="X83" i="17"/>
  <c r="Q79" i="17"/>
  <c r="K79" i="17"/>
  <c r="H79" i="17"/>
  <c r="X82" i="17"/>
  <c r="Q78" i="17"/>
  <c r="K78" i="17"/>
  <c r="H78" i="17"/>
  <c r="X81" i="17"/>
  <c r="Q77" i="17"/>
  <c r="K77" i="17"/>
  <c r="H77" i="17"/>
  <c r="X80" i="17"/>
  <c r="Q76" i="17"/>
  <c r="K76" i="17"/>
  <c r="H76" i="17"/>
  <c r="X79" i="17"/>
  <c r="Q75" i="17"/>
  <c r="K75" i="17"/>
  <c r="H75" i="17"/>
  <c r="X78" i="17"/>
  <c r="Q74" i="17"/>
  <c r="K74" i="17"/>
  <c r="H74" i="17"/>
  <c r="X77" i="17"/>
  <c r="Q73" i="17"/>
  <c r="K73" i="17"/>
  <c r="H73" i="17"/>
  <c r="X76" i="17"/>
  <c r="Q72" i="17"/>
  <c r="K72" i="17"/>
  <c r="H72" i="17"/>
  <c r="X75" i="17"/>
  <c r="Q71" i="17"/>
  <c r="K71" i="17"/>
  <c r="H71" i="17"/>
  <c r="X74" i="17"/>
  <c r="Q70" i="17"/>
  <c r="K70" i="17"/>
  <c r="H70" i="17"/>
  <c r="X73" i="17"/>
  <c r="Q69" i="17"/>
  <c r="K69" i="17"/>
  <c r="H69" i="17"/>
  <c r="X72" i="17"/>
  <c r="Q68" i="17"/>
  <c r="K68" i="17"/>
  <c r="H68" i="17"/>
  <c r="X71" i="17"/>
  <c r="Q67" i="17"/>
  <c r="K67" i="17"/>
  <c r="H67" i="17"/>
  <c r="X70" i="17"/>
  <c r="Q66" i="17"/>
  <c r="K66" i="17"/>
  <c r="H66" i="17"/>
  <c r="X69" i="17"/>
  <c r="Q65" i="17"/>
  <c r="K65" i="17"/>
  <c r="H65" i="17"/>
  <c r="X68" i="17"/>
  <c r="Q64" i="17"/>
  <c r="K64" i="17"/>
  <c r="H64" i="17"/>
  <c r="X67" i="17"/>
  <c r="Q63" i="17"/>
  <c r="K63" i="17"/>
  <c r="H63" i="17"/>
  <c r="X66" i="17"/>
  <c r="Q62" i="17"/>
  <c r="K62" i="17"/>
  <c r="H62" i="17"/>
  <c r="X65" i="17"/>
  <c r="Q61" i="17"/>
  <c r="K61" i="17"/>
  <c r="H61" i="17"/>
  <c r="X64" i="17"/>
  <c r="Q60" i="17"/>
  <c r="K60" i="17"/>
  <c r="H60" i="17"/>
  <c r="Q59" i="17"/>
  <c r="K59" i="17"/>
  <c r="H59" i="17"/>
  <c r="X62" i="17"/>
  <c r="Q58" i="17"/>
  <c r="K58" i="17"/>
  <c r="H58" i="17"/>
  <c r="X61" i="17"/>
  <c r="Q57" i="17"/>
  <c r="K57" i="17"/>
  <c r="H57" i="17"/>
  <c r="X60" i="17"/>
  <c r="Q56" i="17"/>
  <c r="K56" i="17"/>
  <c r="H56" i="17"/>
  <c r="X59" i="17"/>
  <c r="Q55" i="17"/>
  <c r="K55" i="17"/>
  <c r="H55" i="17"/>
  <c r="X58" i="17"/>
  <c r="Q54" i="17"/>
  <c r="K54" i="17"/>
  <c r="H54" i="17"/>
  <c r="X57" i="17"/>
  <c r="Q53" i="17"/>
  <c r="K53" i="17"/>
  <c r="H53" i="17"/>
  <c r="X56" i="17"/>
  <c r="Q52" i="17"/>
  <c r="K52" i="17"/>
  <c r="H52" i="17"/>
  <c r="X55" i="17"/>
  <c r="Q51" i="17"/>
  <c r="K51" i="17"/>
  <c r="H51" i="17"/>
  <c r="X54" i="17"/>
  <c r="Q50" i="17"/>
  <c r="K50" i="17"/>
  <c r="H50" i="17"/>
  <c r="AP49" i="17"/>
  <c r="X53" i="17"/>
  <c r="Q49" i="17"/>
  <c r="K49" i="17"/>
  <c r="H49" i="17"/>
  <c r="AP48" i="17"/>
  <c r="X52" i="17"/>
  <c r="Q48" i="17"/>
  <c r="K48" i="17"/>
  <c r="H48" i="17"/>
  <c r="AP47" i="17"/>
  <c r="X51" i="17"/>
  <c r="Q47" i="17"/>
  <c r="K47" i="17"/>
  <c r="H47" i="17"/>
  <c r="AP46" i="17"/>
  <c r="X50" i="17"/>
  <c r="Q46" i="17"/>
  <c r="K46" i="17"/>
  <c r="H46" i="17"/>
  <c r="AP45" i="17"/>
  <c r="X49" i="17"/>
  <c r="Q45" i="17"/>
  <c r="K45" i="17"/>
  <c r="H45" i="17"/>
  <c r="AP44" i="17"/>
  <c r="X48" i="17"/>
  <c r="Q44" i="17"/>
  <c r="K44" i="17"/>
  <c r="H44" i="17"/>
  <c r="AP43" i="17"/>
  <c r="X47" i="17"/>
  <c r="Q43" i="17"/>
  <c r="K43" i="17"/>
  <c r="H43" i="17"/>
  <c r="AP42" i="17"/>
  <c r="X46" i="17"/>
  <c r="Q42" i="17"/>
  <c r="K42" i="17"/>
  <c r="H42" i="17"/>
  <c r="AY41" i="17"/>
  <c r="AP41" i="17"/>
  <c r="X45" i="17"/>
  <c r="Q41" i="17"/>
  <c r="K41" i="17"/>
  <c r="H41" i="17"/>
  <c r="AY40" i="17"/>
  <c r="AP40" i="17"/>
  <c r="X44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2" i="17"/>
  <c r="Q37" i="17"/>
  <c r="K37" i="17"/>
  <c r="H37" i="17"/>
  <c r="AY36" i="17"/>
  <c r="AP36" i="17"/>
  <c r="X41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X37" i="17"/>
  <c r="Q32" i="17"/>
  <c r="K32" i="17"/>
  <c r="H32" i="17"/>
  <c r="BH31" i="17"/>
  <c r="AY31" i="17"/>
  <c r="AP31" i="17"/>
  <c r="X36" i="17"/>
  <c r="Q31" i="17"/>
  <c r="K31" i="17"/>
  <c r="H31" i="17"/>
  <c r="BH30" i="17"/>
  <c r="AY30" i="17"/>
  <c r="AP30" i="17"/>
  <c r="X35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X32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X28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X25" i="17"/>
  <c r="Q20" i="17"/>
  <c r="K20" i="17"/>
  <c r="H20" i="17"/>
  <c r="BQ19" i="17"/>
  <c r="BH19" i="17"/>
  <c r="AY19" i="17"/>
  <c r="AP19" i="17"/>
  <c r="AG19" i="17"/>
  <c r="X24" i="17"/>
  <c r="Q19" i="17"/>
  <c r="K19" i="17"/>
  <c r="H19" i="17"/>
  <c r="BQ18" i="17"/>
  <c r="BH18" i="17"/>
  <c r="AY18" i="17"/>
  <c r="AP18" i="17"/>
  <c r="AG18" i="17"/>
  <c r="X23" i="17"/>
  <c r="Q18" i="17"/>
  <c r="K18" i="17"/>
  <c r="H18" i="17"/>
  <c r="BQ17" i="17"/>
  <c r="BH17" i="17"/>
  <c r="AY17" i="17"/>
  <c r="AP17" i="17"/>
  <c r="AG17" i="17"/>
  <c r="X16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4" i="17"/>
  <c r="Q15" i="17"/>
  <c r="K15" i="17"/>
  <c r="H15" i="17"/>
  <c r="BQ14" i="17"/>
  <c r="BH14" i="17"/>
  <c r="AY14" i="17"/>
  <c r="AP14" i="17"/>
  <c r="AG14" i="17"/>
  <c r="X13" i="17"/>
  <c r="Q14" i="17"/>
  <c r="K14" i="17"/>
  <c r="H14" i="17"/>
  <c r="BQ13" i="17"/>
  <c r="BH13" i="17"/>
  <c r="AY13" i="17"/>
  <c r="AP13" i="17"/>
  <c r="AG13" i="17"/>
  <c r="X12" i="17"/>
  <c r="Q13" i="17"/>
  <c r="K13" i="17"/>
  <c r="H13" i="17"/>
  <c r="BQ12" i="17"/>
  <c r="BH12" i="17"/>
  <c r="AY12" i="17"/>
  <c r="AG12" i="17"/>
  <c r="X11" i="17"/>
  <c r="Q12" i="17"/>
  <c r="K12" i="17"/>
  <c r="H12" i="17"/>
  <c r="BQ11" i="17"/>
  <c r="BH11" i="17"/>
  <c r="AY11" i="17"/>
  <c r="AP11" i="17"/>
  <c r="AG11" i="17"/>
  <c r="X10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X31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9" i="5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F19202" i="5"/>
  <c r="G19202" i="5" s="1"/>
  <c r="G19201" i="5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1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2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2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7999" i="5"/>
  <c r="G17998" i="5"/>
  <c r="G17997" i="5"/>
  <c r="G17996" i="5"/>
  <c r="G17989" i="5"/>
  <c r="G17988" i="5"/>
  <c r="G17987" i="5"/>
  <c r="G17986" i="5"/>
  <c r="G17985" i="5"/>
  <c r="G17984" i="5"/>
  <c r="G17983" i="5"/>
  <c r="G17982" i="5"/>
  <c r="G17981" i="5"/>
  <c r="G17980" i="5"/>
  <c r="G17979" i="5"/>
  <c r="G17975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36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78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3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0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7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6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2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5" i="5"/>
  <c r="G14424" i="5"/>
  <c r="G14423" i="5"/>
  <c r="G14422" i="5"/>
  <c r="G14421" i="5"/>
  <c r="G14420" i="5"/>
  <c r="G14416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5" i="5"/>
  <c r="G13904" i="5"/>
  <c r="G13903" i="5"/>
  <c r="G13898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89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5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7" i="5"/>
  <c r="G13166" i="5"/>
  <c r="F13166" i="5"/>
  <c r="G13165" i="5"/>
  <c r="F13165" i="5"/>
  <c r="G13164" i="5"/>
  <c r="F13164" i="5"/>
  <c r="G13163" i="5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1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3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19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G10925" i="5"/>
  <c r="G10924" i="5"/>
  <c r="G10923" i="5"/>
  <c r="G10922" i="5"/>
  <c r="G10921" i="5"/>
  <c r="G10920" i="5"/>
  <c r="G10919" i="5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5" i="5"/>
  <c r="G10874" i="5"/>
  <c r="G10872" i="5"/>
  <c r="G10871" i="5"/>
  <c r="G10870" i="5"/>
  <c r="G10869" i="5"/>
  <c r="G10868" i="5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<sst xmlns="http://schemas.openxmlformats.org/spreadsheetml/2006/main" count="162174" uniqueCount="17491">
  <si>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</si>
  <si>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</si>
  <si>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</si>
  <si>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</si>
  <si>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</si>
  <si>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</si>
  <si>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</si>
  <si>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</si>
  <si>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</si>
  <si>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</si>
  <si>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</si>
  <si>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</si>
  <si>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</si>
  <si>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</si>
  <si>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</si>
  <si>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</si>
  <si>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</si>
  <si>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</si>
  <si>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</si>
  <si>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</si>
  <si>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</si>
  <si>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</si>
  <si>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</si>
  <si>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</si>
  <si>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</si>
  <si>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</si>
  <si>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</si>
  <si>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</si>
  <si>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</si>
  <si>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</si>
  <si>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</si>
  <si>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</si>
  <si>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</si>
  <si>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</si>
  <si>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</si>
  <si>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</si>
  <si>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</si>
  <si>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</si>
  <si>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</si>
  <si>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</si>
  <si>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</si>
  <si>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</si>
  <si>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</si>
  <si>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</si>
  <si>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</si>
  <si>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</si>
  <si>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</si>
  <si>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</si>
  <si>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</si>
  <si>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</si>
  <si>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</si>
  <si>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</si>
  <si>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</si>
  <si>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</si>
  <si>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</si>
  <si>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</si>
  <si>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</si>
  <si>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</si>
  <si>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</si>
  <si>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</si>
  <si>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</si>
  <si>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</si>
  <si>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</si>
  <si>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</si>
  <si>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</si>
  <si>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</si>
  <si>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</si>
  <si>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</si>
  <si>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</si>
  <si>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</si>
  <si>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</si>
  <si>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</si>
  <si>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</si>
  <si>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</si>
  <si>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</si>
  <si>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</si>
  <si>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</si>
  <si>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</si>
  <si>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</si>
  <si>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</si>
  <si>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</si>
  <si>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</si>
  <si>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</si>
  <si>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</si>
  <si>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</si>
  <si>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</si>
  <si>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</si>
  <si>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</si>
  <si>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</si>
  <si>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</si>
  <si>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</si>
  <si>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</si>
  <si>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</si>
  <si>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</si>
  <si>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</si>
  <si>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</si>
  <si>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</si>
  <si>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</si>
  <si>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</si>
  <si>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</si>
  <si>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</si>
  <si>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</si>
  <si>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</si>
  <si>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</si>
  <si>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</si>
  <si>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</si>
  <si>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</si>
  <si>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</si>
  <si>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</si>
  <si>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</si>
  <si>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</si>
  <si>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</si>
  <si>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</si>
  <si>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</si>
  <si>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</si>
  <si>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</si>
  <si>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</si>
  <si>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</si>
  <si>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</si>
  <si>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</si>
  <si>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</si>
  <si>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</si>
  <si>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</si>
  <si>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</si>
  <si>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</si>
  <si>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</si>
  <si>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</si>
  <si>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</si>
  <si>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</si>
  <si>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</si>
  <si>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</si>
  <si>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</si>
  <si>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</si>
  <si>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</si>
  <si>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</si>
  <si>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</si>
  <si>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</si>
  <si>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</si>
  <si>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</si>
  <si>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</si>
  <si>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</si>
  <si>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</si>
  <si>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</si>
  <si>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</si>
  <si>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</si>
  <si>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</si>
  <si>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</si>
  <si>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</si>
  <si>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</si>
  <si>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</si>
  <si>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</si>
  <si>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</si>
  <si>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</si>
  <si>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</si>
  <si>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</si>
  <si>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</si>
  <si>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</si>
  <si>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</si>
  <si>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</si>
  <si>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</si>
  <si>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</si>
  <si>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</si>
  <si>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</si>
  <si>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</si>
  <si>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</si>
  <si>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</si>
  <si>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</si>
  <si>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</si>
  <si>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</si>
  <si>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</si>
  <si>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</si>
  <si>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</si>
  <si>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</si>
  <si>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</si>
  <si>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</si>
  <si>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</si>
  <si>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</si>
  <si>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</si>
  <si>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</si>
  <si>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</si>
  <si>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</si>
  <si>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</si>
  <si>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</si>
  <si>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</si>
  <si>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</si>
  <si>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</si>
  <si>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</si>
  <si>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</si>
  <si>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</si>
  <si>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</si>
  <si>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</si>
  <si>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</si>
  <si>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</si>
  <si>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</si>
  <si>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</si>
  <si>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</si>
  <si>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</si>
  <si>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</si>
  <si>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</si>
  <si>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</si>
  <si>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</si>
  <si>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</si>
  <si>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</si>
  <si>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</si>
  <si>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</si>
  <si>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</si>
  <si>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</si>
  <si>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</si>
  <si>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</si>
  <si>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</si>
  <si>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</si>
  <si>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</si>
  <si>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</si>
  <si>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</si>
  <si>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</si>
  <si>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</si>
  <si>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</si>
  <si>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</si>
  <si>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</si>
  <si>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</si>
  <si>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</si>
  <si>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</si>
  <si>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</si>
  <si>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</si>
  <si>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</si>
  <si>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</si>
  <si>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</si>
  <si>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</si>
  <si>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</si>
  <si>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</si>
  <si>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</si>
  <si>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</si>
  <si>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</si>
  <si>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</si>
  <si>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</si>
  <si>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</si>
  <si>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</si>
  <si>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</si>
  <si>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</si>
  <si>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</si>
  <si>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</si>
  <si>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</si>
  <si>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</si>
  <si>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</si>
  <si>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</si>
  <si>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</si>
  <si>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</si>
  <si>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</si>
  <si>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</si>
  <si>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</si>
  <si>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</si>
  <si>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</si>
  <si>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</si>
  <si>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</si>
  <si>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</si>
  <si>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</si>
  <si>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</si>
  <si>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</si>
  <si>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</si>
  <si>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</si>
  <si>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</si>
  <si>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</si>
  <si>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</si>
  <si>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</si>
  <si>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</si>
  <si>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</si>
  <si>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</si>
  <si>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</si>
  <si>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</si>
  <si>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</si>
  <si>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</si>
  <si>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</si>
  <si>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</si>
  <si>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</si>
  <si>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</si>
  <si>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</si>
  <si>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</si>
  <si>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</si>
  <si>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</si>
  <si>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</si>
  <si>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</si>
  <si>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</si>
  <si>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</si>
  <si>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</si>
  <si>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</si>
  <si>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</si>
  <si>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</si>
  <si>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</si>
  <si>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</si>
  <si>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</si>
  <si>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</si>
  <si>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</si>
  <si>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</si>
  <si>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</si>
  <si>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</si>
  <si>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</si>
  <si>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</si>
  <si>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</si>
  <si>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</si>
  <si>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</si>
  <si>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</si>
  <si>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</si>
  <si>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</si>
  <si>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</si>
  <si>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</si>
  <si>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</si>
  <si>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</si>
  <si>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</si>
  <si>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</si>
  <si>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</si>
  <si>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</si>
  <si>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</si>
  <si>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</si>
  <si>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</si>
  <si>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</si>
  <si>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</si>
  <si>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</si>
  <si>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</si>
  <si>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</si>
  <si>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</si>
  <si>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</si>
  <si>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</si>
  <si>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</si>
  <si>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</si>
  <si>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</si>
  <si>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</si>
  <si>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</si>
  <si>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</si>
  <si>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</si>
  <si>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</si>
  <si>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</si>
  <si>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</si>
  <si>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</si>
  <si>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</si>
  <si>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</si>
  <si>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</si>
  <si>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</si>
  <si>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</si>
  <si>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</si>
  <si>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</si>
  <si>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</si>
  <si>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</si>
  <si>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</si>
  <si>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</si>
  <si>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</si>
  <si>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</si>
  <si>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</si>
  <si>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</si>
  <si>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</si>
  <si>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</si>
  <si>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</si>
  <si>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</si>
  <si>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</si>
  <si>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</si>
  <si>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</si>
  <si>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</si>
  <si>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</si>
  <si>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</si>
  <si>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</si>
  <si>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</si>
  <si>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</si>
  <si>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</si>
  <si>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</si>
  <si>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</si>
  <si>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</si>
  <si>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</si>
  <si>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</si>
  <si>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</si>
  <si>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</si>
  <si>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</si>
  <si>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</si>
  <si>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</si>
  <si>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</si>
  <si>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</si>
  <si>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</si>
  <si>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</si>
  <si>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</si>
  <si>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</si>
  <si>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</si>
  <si>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</si>
  <si>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</si>
  <si>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</si>
  <si>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</si>
  <si>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</si>
  <si>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</si>
  <si>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</si>
  <si>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</si>
  <si>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</si>
  <si>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</si>
  <si>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</si>
  <si>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</si>
  <si>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</si>
  <si>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</si>
  <si>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</si>
  <si>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</si>
  <si>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</si>
  <si>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</si>
  <si>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</si>
  <si>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</si>
  <si>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</si>
  <si>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</si>
  <si>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</si>
  <si>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</si>
  <si>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</si>
  <si>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</si>
  <si>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</si>
  <si>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</si>
  <si>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</si>
  <si>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</si>
  <si>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</si>
  <si>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</si>
  <si>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</si>
  <si>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</si>
  <si>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</si>
  <si>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</si>
  <si>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</si>
  <si>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</si>
  <si>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</si>
  <si>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</si>
  <si>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</si>
  <si>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</si>
  <si>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</si>
  <si>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</si>
  <si>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</si>
  <si>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</si>
  <si>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</si>
  <si>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</si>
  <si>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</si>
  <si>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</si>
  <si>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</si>
  <si>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</si>
  <si>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</si>
  <si>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</si>
  <si>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</si>
  <si>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</si>
  <si>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</si>
  <si>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</si>
  <si>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</si>
  <si>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</si>
  <si>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</si>
  <si>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</si>
  <si>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</si>
  <si>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</si>
  <si>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</si>
  <si>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</si>
  <si>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</si>
  <si>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</si>
  <si>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</si>
  <si>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</si>
  <si>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</si>
  <si>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</si>
  <si>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</si>
  <si>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</si>
  <si>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</si>
  <si>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</si>
  <si>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</si>
  <si>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</si>
  <si>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</si>
  <si>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</si>
  <si>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</si>
  <si>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</si>
  <si>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</si>
  <si>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</si>
  <si>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</si>
  <si>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</si>
  <si>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</si>
  <si>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</si>
  <si>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</si>
  <si>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</si>
  <si>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</si>
  <si>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</si>
  <si>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</si>
  <si>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</si>
  <si>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</si>
  <si>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</si>
  <si>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</si>
  <si>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</si>
  <si>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</si>
  <si>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</si>
  <si>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</si>
  <si>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</si>
  <si>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</si>
  <si>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</si>
  <si>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</si>
  <si>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</si>
  <si>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</si>
  <si>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</si>
  <si>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</si>
  <si>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</si>
  <si>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</si>
  <si>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</si>
  <si>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</si>
  <si>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</si>
  <si>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</si>
  <si>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</si>
  <si>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</si>
  <si>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</si>
  <si>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</si>
  <si>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</si>
  <si>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</si>
  <si>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</si>
  <si>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</si>
  <si>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</si>
  <si>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</si>
  <si>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</si>
  <si>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</si>
  <si>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</si>
  <si>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</si>
  <si>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</si>
  <si>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</si>
  <si>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</si>
  <si>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</si>
  <si>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</si>
  <si>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</si>
  <si>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</si>
  <si>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</si>
  <si>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</si>
  <si>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</si>
  <si>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</si>
  <si>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</si>
  <si>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</si>
  <si>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</si>
  <si>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</si>
  <si>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</si>
  <si>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</si>
  <si>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</si>
  <si>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</si>
  <si>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</si>
  <si>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</si>
  <si>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</si>
  <si>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</si>
  <si>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</si>
  <si>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</si>
  <si>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</si>
  <si>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</si>
  <si>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</si>
  <si>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</si>
  <si>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</si>
  <si>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</si>
  <si>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</si>
  <si>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</si>
  <si>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</si>
  <si>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</si>
  <si>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</si>
  <si>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</si>
  <si>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</si>
  <si>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</si>
  <si>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</si>
  <si>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</si>
  <si>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</si>
  <si>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</si>
  <si>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</si>
  <si>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</si>
  <si>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</si>
  <si>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</si>
  <si>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</si>
  <si>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</si>
  <si>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</si>
  <si>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</si>
  <si>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</si>
  <si>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</si>
  <si>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</si>
  <si>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</si>
  <si>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</si>
  <si>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</si>
  <si>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</si>
  <si>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</si>
  <si>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</si>
  <si>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</si>
  <si>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</si>
  <si>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</si>
  <si>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</si>
  <si>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</si>
  <si>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</si>
  <si>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</si>
  <si>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</si>
  <si>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</si>
  <si>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</si>
  <si>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</si>
  <si>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</si>
  <si>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</si>
  <si>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</si>
  <si>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</si>
  <si>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</si>
  <si>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</si>
  <si>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</si>
  <si>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</si>
  <si>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</si>
  <si>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</si>
  <si>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</si>
  <si>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</si>
  <si>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</si>
  <si>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</si>
  <si>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</si>
  <si>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</si>
  <si>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</si>
  <si>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</si>
  <si>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</si>
  <si>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</si>
  <si>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</si>
  <si>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</si>
  <si>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</si>
  <si>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</si>
  <si>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</si>
  <si>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</si>
  <si>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</si>
  <si>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</si>
  <si>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</si>
  <si>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</si>
  <si>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</si>
  <si>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</si>
  <si>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</si>
  <si>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</si>
  <si>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</si>
  <si>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</si>
  <si>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</si>
  <si>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</si>
  <si>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</si>
  <si>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</si>
  <si>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</si>
  <si>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</si>
  <si>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</si>
  <si>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</si>
  <si>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</si>
  <si>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</si>
  <si>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</si>
  <si>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</si>
  <si>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</si>
  <si>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</si>
  <si>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</si>
  <si>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</si>
  <si>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</si>
  <si>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</si>
  <si>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</si>
  <si>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</si>
  <si>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</si>
  <si>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</si>
  <si>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</si>
  <si>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</si>
  <si>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</si>
  <si>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</si>
  <si>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</si>
  <si>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</si>
  <si>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</si>
  <si>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</si>
  <si>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</si>
  <si>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</si>
  <si>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</si>
  <si>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</si>
  <si>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</si>
  <si>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</si>
  <si>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</si>
  <si>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</si>
  <si>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</si>
  <si>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</si>
  <si>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</si>
  <si>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</si>
  <si>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</si>
  <si>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</si>
  <si>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</si>
  <si>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</si>
  <si>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</si>
  <si>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</si>
  <si>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</si>
  <si>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</si>
  <si>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</si>
  <si>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</si>
  <si>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</si>
  <si>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</si>
  <si>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</si>
  <si>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</si>
  <si>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</si>
  <si>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</si>
  <si>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</si>
  <si>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</si>
  <si>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</si>
  <si>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</si>
  <si>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</si>
  <si>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</si>
  <si>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</si>
  <si>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</si>
  <si>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</si>
  <si>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</si>
  <si>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</si>
  <si>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</si>
  <si>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</si>
  <si>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</si>
  <si>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</si>
  <si>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</si>
  <si>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</si>
  <si>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</si>
  <si>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</si>
  <si>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</si>
  <si>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</si>
  <si>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</si>
  <si>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</si>
  <si>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</si>
  <si>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</si>
  <si>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</si>
  <si>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</si>
  <si>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</si>
  <si>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</si>
  <si>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</si>
  <si>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</si>
  <si>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</si>
  <si>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</si>
  <si>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</si>
  <si>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</si>
  <si>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</si>
  <si>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</si>
  <si>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</si>
  <si>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</si>
  <si>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</si>
  <si>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</si>
  <si>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</si>
  <si>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</si>
  <si>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</si>
  <si>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</si>
  <si>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</si>
  <si>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</si>
  <si>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</si>
  <si>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</si>
  <si>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</si>
  <si>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</si>
  <si>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</si>
  <si>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</si>
  <si>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</si>
  <si>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</si>
  <si>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</si>
  <si>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</si>
  <si>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</si>
  <si>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</si>
  <si>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</si>
  <si>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</si>
  <si>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</si>
  <si>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</si>
  <si>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</si>
  <si>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</si>
  <si>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</si>
  <si>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</si>
  <si>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</si>
  <si>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</si>
  <si>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</si>
  <si>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</si>
  <si>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</si>
  <si>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</si>
  <si>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</si>
  <si>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</si>
  <si>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</si>
  <si>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</si>
  <si>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</si>
  <si>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</si>
  <si>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</si>
  <si>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</si>
  <si>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</si>
  <si>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</si>
  <si>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</si>
  <si>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</si>
  <si>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</si>
  <si>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</si>
  <si>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</si>
  <si>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</si>
  <si>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</si>
  <si>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</si>
  <si>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</si>
  <si>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</si>
  <si>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</si>
  <si>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</si>
  <si>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</si>
  <si>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</si>
  <si>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</si>
  <si>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</si>
  <si>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</si>
  <si>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</si>
  <si>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</si>
  <si>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</si>
  <si>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</si>
  <si>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</si>
  <si>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</si>
  <si>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</si>
  <si>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</si>
  <si>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</si>
  <si>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</si>
  <si>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</si>
  <si>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</si>
  <si>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</si>
  <si>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</si>
  <si>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</si>
  <si>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</si>
  <si>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</si>
  <si>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</si>
  <si>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</si>
  <si>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</si>
  <si>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</si>
  <si>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</si>
  <si>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</si>
  <si>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</si>
  <si>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</si>
  <si>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</si>
  <si>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</si>
  <si>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</si>
  <si>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</si>
  <si>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</si>
  <si>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</si>
  <si>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</si>
  <si>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</si>
  <si>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</si>
  <si>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</si>
  <si>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</si>
  <si>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</si>
  <si>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</si>
  <si>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</si>
  <si>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</si>
  <si>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</si>
  <si>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</si>
  <si>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</si>
  <si>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</si>
  <si>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</si>
  <si>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</si>
  <si>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</si>
  <si>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</si>
  <si>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</si>
  <si>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</si>
  <si>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</si>
  <si>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</si>
  <si>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</si>
  <si>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</si>
  <si>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</si>
  <si>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</si>
  <si>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</si>
  <si>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</si>
  <si>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</si>
  <si>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</si>
  <si>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</si>
  <si>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</si>
  <si>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</si>
  <si>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</si>
  <si>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</si>
  <si>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</si>
  <si>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</si>
  <si>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</si>
  <si>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</si>
  <si>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</si>
  <si>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</si>
  <si>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</si>
  <si>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</si>
  <si>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</si>
  <si>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</si>
  <si>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</si>
  <si>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</si>
  <si>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</si>
  <si>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</si>
  <si>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</si>
  <si>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</si>
  <si>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</si>
  <si>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</si>
  <si>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</si>
  <si>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</si>
  <si>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</si>
  <si>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</si>
  <si>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</si>
  <si>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</si>
  <si>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</si>
  <si>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</si>
  <si>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</si>
  <si>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</si>
  <si>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</si>
  <si>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</si>
  <si>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</si>
  <si>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</si>
  <si>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</si>
  <si>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</si>
  <si>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</si>
  <si>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</si>
  <si>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</si>
  <si>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</si>
  <si>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</si>
  <si>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</si>
  <si>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</si>
  <si>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</si>
  <si>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</si>
  <si>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</si>
  <si>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</si>
  <si>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</si>
  <si>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</si>
  <si>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</si>
  <si>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</si>
  <si>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</si>
  <si>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</si>
  <si>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</si>
  <si>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</si>
  <si>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</si>
  <si>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</si>
  <si>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</si>
  <si>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</si>
  <si>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</si>
  <si>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</si>
  <si>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</si>
  <si>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</si>
  <si>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</si>
  <si>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</si>
  <si>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</si>
  <si>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</si>
  <si>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</si>
  <si>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</si>
  <si>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</si>
  <si>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</si>
  <si>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</si>
  <si>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</si>
  <si>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</si>
  <si>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</si>
  <si>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</si>
  <si>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</si>
  <si>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</si>
  <si>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</si>
  <si>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</si>
  <si>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</si>
  <si>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</si>
  <si>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</si>
  <si>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</si>
  <si>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</si>
  <si>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</si>
  <si>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</si>
  <si>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</si>
  <si>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</si>
  <si>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</si>
  <si>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</si>
  <si>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</si>
  <si>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</si>
  <si>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</si>
  <si>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</si>
  <si>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</si>
  <si>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</si>
  <si>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</si>
  <si>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</si>
  <si>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</si>
  <si>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</si>
  <si>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</si>
  <si>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</si>
  <si>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</si>
  <si>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</si>
  <si>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</si>
  <si>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</si>
  <si>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</si>
  <si>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</si>
  <si>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</si>
  <si>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</si>
  <si>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</si>
  <si>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</si>
  <si>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</si>
  <si>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</si>
  <si>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</si>
  <si>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</si>
  <si>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</si>
  <si>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</si>
  <si>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</si>
  <si>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</si>
  <si>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</si>
  <si>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</si>
  <si>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</si>
  <si>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</si>
  <si>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</si>
  <si>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</si>
  <si>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</si>
  <si>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</si>
  <si>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</si>
  <si>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</si>
  <si>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</si>
  <si>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</si>
  <si>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</si>
  <si>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</si>
  <si>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</si>
  <si>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</si>
  <si>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</si>
  <si>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</si>
  <si>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</si>
  <si>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</si>
  <si>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</si>
  <si>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</si>
  <si>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</si>
  <si>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</si>
  <si>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</si>
  <si>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</si>
  <si>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</si>
  <si>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</si>
  <si>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</si>
  <si>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</si>
  <si>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</si>
  <si>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</si>
  <si>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</si>
  <si>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</si>
  <si>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</si>
  <si>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</si>
  <si>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</si>
  <si>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</si>
  <si>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</si>
  <si>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</si>
  <si>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</si>
  <si>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</si>
  <si>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</si>
  <si>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</si>
  <si>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</si>
  <si>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</si>
  <si>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</si>
  <si>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</si>
  <si>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</si>
  <si>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</si>
  <si>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</si>
  <si>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</si>
  <si>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</si>
  <si>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</si>
  <si>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</si>
  <si>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</si>
  <si>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</si>
  <si>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</si>
  <si>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</si>
  <si>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</si>
  <si>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</si>
  <si>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</si>
  <si>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</si>
  <si>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</si>
  <si>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</si>
  <si>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</si>
  <si>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</si>
  <si>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</si>
  <si>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</si>
  <si>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</si>
  <si>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</si>
  <si>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</si>
  <si>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</si>
  <si>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</si>
  <si>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</si>
  <si>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</si>
  <si>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</si>
  <si>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</si>
  <si>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</si>
  <si>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</si>
  <si>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</si>
  <si>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</si>
  <si>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</si>
  <si>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</si>
  <si>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</si>
  <si>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</si>
  <si>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</si>
  <si>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</si>
  <si>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</si>
  <si>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</si>
  <si>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</si>
  <si>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</si>
  <si>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</si>
  <si>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</si>
  <si>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</si>
  <si>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</si>
  <si>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</si>
  <si>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</si>
  <si>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</si>
  <si>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</si>
  <si>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</si>
  <si>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</si>
  <si>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</si>
  <si>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</si>
  <si>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</si>
  <si>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</si>
  <si>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</si>
  <si>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</si>
  <si>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</si>
  <si>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</si>
  <si>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</si>
  <si>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</si>
  <si>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</si>
  <si>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</si>
  <si>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</si>
  <si>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</si>
  <si>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</si>
  <si>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</si>
  <si>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</si>
  <si>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</si>
  <si>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</si>
  <si>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</si>
  <si>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</si>
  <si>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</si>
  <si>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</si>
  <si>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</si>
  <si>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</si>
  <si>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</si>
  <si>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</si>
  <si>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</si>
  <si>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</si>
  <si>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</si>
  <si>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</si>
  <si>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</si>
  <si>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</si>
  <si>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</si>
  <si>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</si>
  <si>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</si>
  <si>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</si>
  <si>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</si>
  <si>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</si>
  <si>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</si>
  <si>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</si>
  <si>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</si>
  <si>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</si>
  <si>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</si>
  <si>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</si>
  <si>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</si>
  <si>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</si>
  <si>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</si>
  <si>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</si>
  <si>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</si>
  <si>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</si>
  <si>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</si>
  <si>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</si>
  <si>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</si>
  <si>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</si>
  <si>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</si>
  <si>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</si>
  <si>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</si>
  <si>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</si>
  <si>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</si>
  <si>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</si>
  <si>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</si>
  <si>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</si>
  <si>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</si>
  <si>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</si>
  <si>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</si>
  <si>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</si>
  <si>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</si>
  <si>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</si>
  <si>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</si>
  <si>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</si>
  <si>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</si>
  <si>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</si>
  <si>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</si>
  <si>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</si>
  <si>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</si>
  <si>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</si>
  <si>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</si>
  <si>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</si>
  <si>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</si>
  <si>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</si>
  <si>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</si>
  <si>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</si>
  <si>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</si>
  <si>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</si>
  <si>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</si>
  <si>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</si>
  <si>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</si>
  <si>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</si>
  <si>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</si>
  <si>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</si>
  <si>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</si>
  <si>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</si>
  <si>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</si>
  <si>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</si>
  <si>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</si>
  <si>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</si>
  <si>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</si>
  <si>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</si>
  <si>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</si>
  <si>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</si>
  <si>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</si>
  <si>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</si>
  <si>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</si>
  <si>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</si>
  <si>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</si>
  <si>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</si>
  <si>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</si>
  <si>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</si>
  <si>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</si>
  <si>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</si>
  <si>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</si>
  <si>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</si>
  <si>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</si>
  <si>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</si>
  <si>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</si>
  <si>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</si>
  <si>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</si>
  <si>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</si>
  <si>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</si>
  <si>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</si>
  <si>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</si>
  <si>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</si>
  <si>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</si>
  <si>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</si>
  <si>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</si>
  <si>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</si>
  <si>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</si>
  <si>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</si>
  <si>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</si>
  <si>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</si>
  <si>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</si>
  <si>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</si>
  <si>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</si>
  <si>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</si>
  <si>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</si>
  <si>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</si>
  <si>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</si>
  <si>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</si>
  <si>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</si>
  <si>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</si>
  <si>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</si>
  <si>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</si>
  <si>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</si>
  <si>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</si>
  <si>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</si>
  <si>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</si>
  <si>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</si>
  <si>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</si>
  <si>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</si>
  <si>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</si>
  <si>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</si>
  <si>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</si>
  <si>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</si>
  <si>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</si>
  <si>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</si>
  <si>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</si>
  <si>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</si>
  <si>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</si>
  <si>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</si>
  <si>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</si>
  <si>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</si>
  <si>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</si>
  <si>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</si>
  <si>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</si>
  <si>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</si>
  <si>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</si>
  <si>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</si>
  <si>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</si>
  <si>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</si>
  <si>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</si>
  <si>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</si>
  <si>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</si>
  <si>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</si>
  <si>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</si>
  <si>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</si>
  <si>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</si>
  <si>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</si>
  <si>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</si>
  <si>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</si>
  <si>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</si>
  <si>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</si>
  <si>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</si>
  <si>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</si>
  <si>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</si>
  <si>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</si>
  <si>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</si>
  <si>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</si>
  <si>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</si>
  <si>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</si>
  <si>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</si>
  <si>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</si>
  <si>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</si>
  <si>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</si>
  <si>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</si>
  <si>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</si>
  <si>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</si>
  <si>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</si>
  <si>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</si>
  <si>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</si>
  <si>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</si>
  <si>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</si>
  <si>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</si>
  <si>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</si>
  <si>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</si>
  <si>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</si>
  <si>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</si>
  <si>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</si>
  <si>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</si>
  <si>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</si>
  <si>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</si>
  <si>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</si>
  <si>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</si>
  <si>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</si>
  <si>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</si>
  <si>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</si>
  <si>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</si>
  <si>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</si>
  <si>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</si>
  <si>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</si>
  <si>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</si>
  <si>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</si>
  <si>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</si>
  <si>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</si>
  <si>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</si>
  <si>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</si>
  <si>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</si>
  <si>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</si>
  <si>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</si>
  <si>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</si>
  <si>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</si>
  <si>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</si>
  <si>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</si>
  <si>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</si>
  <si>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</si>
  <si>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</si>
  <si>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</si>
  <si>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</si>
  <si>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</si>
  <si>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</si>
  <si>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</si>
  <si>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</si>
  <si>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</si>
  <si>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</si>
  <si>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</si>
  <si>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</si>
  <si>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</si>
  <si>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</si>
  <si>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</si>
  <si>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</si>
  <si>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</si>
  <si>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</si>
  <si>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</si>
  <si>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</si>
  <si>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</si>
  <si>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</si>
  <si>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</si>
  <si>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</si>
  <si>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</si>
  <si>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</si>
  <si>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</si>
  <si>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</si>
  <si>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</si>
  <si>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</si>
  <si>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</si>
  <si>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</si>
  <si>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</si>
  <si>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</si>
  <si>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</si>
  <si>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</si>
  <si>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</si>
  <si>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</si>
  <si>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</si>
  <si>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</si>
  <si>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</si>
  <si>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</si>
  <si>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</si>
  <si>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</si>
  <si>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</si>
  <si>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</si>
  <si>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</si>
  <si>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</si>
  <si>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</si>
  <si>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</si>
  <si>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</si>
  <si>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</si>
  <si>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</si>
  <si>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</si>
  <si>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</si>
  <si>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</si>
  <si>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</si>
  <si>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</si>
  <si>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</si>
  <si>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</si>
  <si>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</si>
  <si>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</si>
  <si>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</si>
  <si>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</si>
  <si>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</si>
  <si>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</si>
  <si>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</si>
  <si>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</si>
  <si>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</si>
  <si>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</si>
  <si>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</si>
  <si>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</si>
  <si>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</si>
  <si>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</si>
  <si>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</si>
  <si>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</si>
  <si>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</si>
  <si>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</si>
  <si>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</si>
  <si>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</si>
  <si>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</si>
  <si>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</si>
  <si>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</si>
  <si>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</si>
  <si>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</si>
  <si>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</si>
  <si>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</si>
  <si>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</si>
  <si>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</si>
  <si>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</si>
  <si>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</si>
  <si>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</si>
  <si>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</si>
  <si>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</si>
  <si>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</si>
  <si>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</si>
  <si>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</si>
  <si>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</si>
  <si>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</si>
  <si>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</si>
  <si>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</si>
  <si>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</si>
  <si>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</si>
  <si>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</si>
  <si>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</si>
  <si>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</si>
  <si>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</si>
  <si>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</si>
  <si>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</si>
  <si>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</si>
  <si>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</si>
  <si>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</si>
  <si>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</si>
  <si>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</si>
  <si>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</si>
  <si>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</si>
  <si>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</si>
  <si>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</si>
  <si>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</si>
  <si>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</si>
  <si>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</si>
  <si>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</si>
  <si>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</si>
  <si>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</si>
  <si>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</si>
  <si>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</si>
  <si>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</si>
  <si>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</si>
  <si>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</si>
  <si>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</si>
  <si>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</si>
  <si>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</si>
  <si>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</si>
  <si>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</si>
  <si>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</si>
  <si>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</si>
  <si>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</si>
  <si>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</si>
  <si>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</si>
  <si>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</si>
  <si>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</si>
  <si>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</si>
  <si>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</si>
  <si>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</si>
  <si>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</si>
  <si>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</si>
  <si>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</si>
  <si>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</si>
  <si>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</si>
  <si>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</si>
  <si>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</si>
  <si>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</si>
  <si>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</si>
  <si>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</si>
  <si>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</si>
  <si>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</si>
  <si>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</si>
  <si>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</si>
  <si>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</si>
  <si>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</si>
  <si>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</si>
  <si>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</si>
  <si>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</si>
  <si>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</si>
  <si>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</si>
  <si>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</si>
  <si>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</si>
  <si>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</si>
  <si>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</si>
  <si>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</si>
  <si>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</si>
  <si>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</si>
  <si>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</si>
  <si>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</si>
  <si>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</si>
  <si>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</si>
  <si>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</si>
  <si>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</si>
  <si>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</si>
  <si>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</si>
  <si>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</si>
  <si>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</si>
  <si>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</si>
  <si>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</si>
  <si>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</si>
  <si>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</si>
  <si>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</si>
  <si>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</si>
  <si>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</si>
  <si>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</si>
  <si>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</si>
  <si>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</si>
  <si>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</si>
  <si>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</si>
  <si>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</si>
  <si>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</si>
  <si>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</si>
  <si>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</si>
  <si>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</si>
  <si>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</si>
  <si>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</si>
  <si>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</si>
  <si>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</si>
  <si>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</si>
  <si>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</si>
  <si>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</si>
  <si>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</si>
  <si>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</si>
  <si>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</si>
  <si>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</si>
  <si>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</si>
  <si>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</si>
  <si>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</si>
  <si>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</si>
  <si>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</si>
  <si>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</si>
  <si>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</si>
  <si>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</si>
  <si>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</si>
  <si>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</si>
  <si>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</si>
  <si>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</si>
  <si>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</si>
  <si>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</si>
  <si>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</si>
  <si>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</si>
  <si>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</si>
  <si>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</si>
  <si>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</si>
  <si>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</si>
  <si>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</si>
  <si>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</si>
  <si>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</si>
  <si>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</si>
  <si>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</si>
  <si>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</si>
  <si>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</si>
  <si>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</si>
  <si>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</si>
  <si>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</si>
  <si>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</si>
  <si>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</si>
  <si>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</si>
  <si>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</si>
  <si>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</si>
  <si>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</si>
  <si>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</si>
  <si>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</si>
  <si>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</si>
  <si>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</si>
  <si>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</si>
  <si>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</si>
  <si>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</si>
  <si>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</si>
  <si>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</si>
  <si>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</si>
  <si>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</si>
  <si>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</si>
  <si>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</si>
  <si>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</si>
  <si>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</si>
  <si>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</si>
  <si>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</si>
  <si>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</si>
  <si>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</si>
  <si>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</si>
  <si>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</si>
  <si>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</si>
  <si>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</si>
  <si>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</si>
  <si>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</si>
  <si>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</si>
  <si>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</si>
  <si>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</si>
  <si>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</si>
  <si>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</si>
  <si>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</si>
  <si>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</si>
  <si>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</si>
  <si>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</si>
  <si>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</si>
  <si>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</si>
  <si>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</si>
  <si>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</si>
  <si>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</si>
  <si>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</si>
  <si>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</si>
  <si>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</si>
  <si>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</si>
  <si>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</si>
  <si>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</si>
  <si>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</si>
  <si>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</si>
  <si>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</si>
  <si>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</si>
  <si>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</si>
  <si>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</si>
  <si>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</si>
  <si>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</si>
  <si>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</si>
  <si>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</si>
  <si>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</si>
  <si>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</si>
  <si>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</si>
  <si>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</si>
  <si>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</si>
  <si>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</si>
  <si>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</si>
  <si>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</si>
  <si>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</si>
  <si>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</si>
  <si>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</si>
  <si>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</si>
  <si>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</si>
  <si>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</si>
  <si>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</si>
  <si>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</si>
  <si>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</si>
  <si>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</si>
  <si>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</si>
  <si>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</si>
  <si>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</si>
  <si>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</si>
  <si>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</si>
  <si>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</si>
  <si>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</si>
  <si>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</si>
  <si>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</si>
  <si>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</si>
  <si>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</si>
  <si>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</si>
  <si>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</si>
  <si>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</si>
  <si>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</si>
  <si>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</si>
  <si>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</si>
  <si>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</si>
  <si>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</si>
  <si>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</si>
  <si>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</si>
  <si>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</si>
  <si>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</si>
  <si>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</si>
  <si>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</si>
  <si>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</si>
  <si>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</si>
  <si>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</si>
  <si>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</si>
  <si>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</si>
  <si>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</si>
  <si>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</si>
  <si>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</si>
  <si>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</si>
  <si>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</si>
  <si>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</si>
  <si>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</si>
  <si>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</si>
  <si>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</si>
  <si>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</si>
  <si>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</si>
  <si>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</si>
  <si>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</si>
  <si>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</si>
  <si>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</si>
  <si>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</si>
  <si>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</si>
  <si>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</si>
  <si>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</si>
  <si>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</si>
  <si>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</si>
  <si>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</si>
  <si>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</si>
  <si>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</si>
  <si>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</si>
  <si>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</si>
  <si>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</si>
  <si>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</si>
  <si>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</si>
  <si>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</si>
  <si>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</si>
  <si>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</si>
  <si>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</si>
  <si>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</si>
  <si>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</si>
  <si>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</si>
  <si>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</si>
  <si>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</si>
  <si>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</si>
  <si>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</si>
  <si>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</si>
  <si>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</si>
  <si>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</si>
  <si>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</si>
  <si>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</si>
  <si>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</si>
  <si>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</si>
  <si>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</si>
  <si>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</si>
  <si>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</si>
  <si>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</si>
  <si>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</si>
  <si>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</si>
  <si>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</si>
  <si>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</si>
  <si>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</si>
  <si>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</si>
  <si>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</si>
  <si>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</si>
  <si>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</si>
  <si>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</si>
  <si>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</si>
  <si>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</si>
  <si>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</si>
  <si>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</si>
  <si>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</si>
  <si>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</si>
  <si>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</si>
  <si>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</si>
  <si>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</si>
  <si>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</si>
  <si>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</si>
  <si>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</si>
  <si>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</si>
  <si>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</si>
  <si>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</si>
  <si>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</si>
  <si>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</si>
  <si>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</si>
  <si>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</si>
  <si>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</si>
  <si>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</si>
  <si>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</si>
  <si>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</si>
  <si>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</si>
  <si>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</si>
  <si>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</si>
  <si>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</si>
  <si>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</si>
  <si>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</si>
  <si>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</si>
  <si>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</si>
  <si>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</si>
  <si>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</si>
  <si>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</si>
  <si>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</si>
  <si>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</si>
  <si>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</si>
  <si>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</si>
  <si>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</si>
  <si>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</si>
  <si>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</si>
  <si>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</si>
  <si>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</si>
  <si>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</si>
  <si>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</si>
  <si>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</si>
  <si>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</si>
  <si>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</si>
  <si>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</si>
  <si>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</si>
  <si>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</si>
  <si>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</si>
  <si>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</si>
  <si>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</si>
  <si>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</si>
  <si>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</si>
  <si>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</si>
  <si>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</si>
  <si>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</si>
  <si>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</si>
  <si>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</si>
  <si>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</si>
  <si>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</si>
  <si>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</si>
  <si>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</si>
  <si>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</si>
  <si>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</si>
  <si>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</si>
  <si>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</si>
  <si>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</si>
  <si>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</si>
  <si>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</si>
  <si>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</si>
  <si>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</si>
  <si>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</si>
  <si>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</si>
  <si>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</si>
  <si>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</si>
  <si>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</si>
  <si>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</si>
  <si>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</si>
  <si>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</si>
  <si>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</si>
  <si>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</si>
  <si>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</si>
  <si>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</si>
  <si>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</si>
  <si>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</si>
  <si>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</si>
  <si>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</si>
  <si>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</si>
  <si>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</si>
  <si>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</si>
  <si>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</si>
  <si>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</si>
  <si>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</si>
  <si>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</si>
  <si>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</si>
  <si>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</si>
  <si>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</si>
  <si>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</si>
  <si>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</si>
  <si>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</si>
  <si>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</si>
  <si>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</si>
  <si>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</si>
  <si>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</si>
  <si>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</si>
  <si>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</si>
  <si>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</si>
  <si>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</si>
  <si>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</si>
  <si>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</si>
  <si>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</si>
  <si>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</si>
  <si>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</si>
  <si>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</si>
  <si>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</si>
  <si>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</si>
  <si>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</si>
  <si>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</si>
  <si>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</si>
  <si>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</si>
  <si>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</si>
  <si>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</si>
  <si>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</si>
  <si>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</si>
  <si>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</si>
  <si>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</si>
  <si>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</si>
  <si>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</si>
  <si>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</si>
  <si>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</si>
  <si>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</si>
  <si>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</si>
  <si>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</si>
  <si>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</si>
  <si>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</si>
  <si>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</si>
  <si>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</si>
  <si>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</si>
  <si>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</si>
  <si>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</si>
  <si>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</si>
  <si>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</si>
  <si>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</si>
  <si>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</si>
  <si>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</si>
  <si>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</si>
  <si>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</si>
  <si>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</si>
  <si>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</si>
  <si>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</si>
  <si>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</si>
  <si>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</si>
  <si>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</si>
  <si>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</si>
  <si>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</si>
  <si>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</si>
  <si>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</si>
  <si>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</si>
  <si>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</si>
  <si>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</si>
  <si>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</si>
  <si>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</si>
  <si>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</si>
  <si>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</si>
  <si>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</si>
  <si>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</si>
  <si>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</si>
  <si>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</si>
  <si>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</si>
  <si>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</si>
  <si>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</si>
  <si>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</si>
  <si>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</si>
  <si>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</si>
  <si>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</si>
  <si>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</si>
  <si>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</si>
  <si>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</si>
  <si>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</si>
  <si>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</si>
  <si>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</si>
  <si>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</si>
  <si>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</si>
  <si>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</si>
  <si>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</si>
  <si>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</si>
  <si>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</si>
  <si>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</si>
  <si>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</si>
  <si>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</si>
  <si>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</si>
  <si>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</si>
  <si>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</si>
  <si>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</si>
  <si>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</si>
  <si>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</si>
  <si>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</si>
  <si>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</si>
  <si>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</si>
  <si>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</si>
  <si>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</si>
  <si>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</si>
  <si>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</si>
  <si>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</si>
  <si>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</si>
  <si>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</si>
  <si>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</si>
  <si>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</si>
  <si>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</si>
  <si>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</si>
  <si>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</si>
  <si>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</si>
  <si>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</si>
  <si>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</si>
  <si>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</si>
  <si>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</si>
  <si>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</si>
  <si>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</si>
  <si>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</si>
  <si>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</si>
  <si>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</si>
  <si>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</si>
  <si>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</si>
  <si>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</si>
  <si>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</si>
  <si>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</si>
  <si>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</si>
  <si>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</si>
  <si>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</si>
  <si>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</si>
  <si>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</si>
  <si>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</si>
  <si>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</si>
  <si>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</si>
  <si>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</si>
  <si>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</si>
  <si>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</si>
  <si>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</si>
  <si>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</si>
  <si>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</si>
  <si>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</si>
  <si>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</si>
  <si>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</si>
  <si>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</si>
  <si>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</si>
  <si>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</si>
  <si>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</si>
  <si>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</si>
  <si>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</si>
  <si>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</si>
  <si>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</si>
  <si>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</si>
  <si>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</si>
  <si>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</si>
  <si>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</si>
  <si>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</si>
  <si>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</si>
  <si>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</si>
  <si>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</si>
  <si>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</si>
  <si>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</si>
  <si>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</si>
  <si>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</si>
  <si>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</si>
  <si>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</si>
  <si>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</si>
  <si>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</si>
  <si>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</si>
  <si>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</si>
  <si>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</si>
  <si>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</si>
  <si>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</si>
  <si>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</si>
  <si>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</si>
  <si>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</si>
  <si>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</si>
  <si>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</si>
  <si>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</si>
  <si>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</si>
  <si>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</si>
  <si>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</si>
  <si>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</si>
  <si>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</si>
  <si>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</si>
  <si>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</si>
  <si>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</si>
  <si>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</si>
  <si>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</si>
  <si>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</si>
  <si>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</si>
  <si>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</si>
  <si>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</si>
  <si>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</si>
  <si>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</si>
  <si>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</si>
  <si>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</si>
  <si>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</si>
  <si>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</si>
  <si>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</si>
  <si>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</si>
  <si>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</si>
  <si>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</si>
  <si>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</si>
  <si>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</si>
  <si>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</si>
  <si>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</si>
  <si>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</si>
  <si>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</si>
  <si>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</si>
  <si>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</si>
  <si>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</si>
  <si>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</si>
  <si>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</si>
  <si>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</si>
  <si>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</si>
  <si>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</si>
  <si>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</si>
  <si>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</si>
  <si>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</si>
  <si>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</si>
  <si>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</si>
  <si>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</si>
  <si>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</si>
  <si>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</si>
  <si>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</si>
  <si>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</si>
  <si>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</si>
  <si>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</si>
  <si>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</si>
  <si>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</si>
  <si>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</si>
  <si>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</si>
  <si>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</si>
  <si>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</si>
  <si>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</si>
  <si>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</si>
  <si>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</si>
  <si>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</si>
  <si>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</si>
  <si>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</si>
  <si>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</si>
  <si>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</si>
  <si>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</si>
  <si>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</si>
  <si>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</si>
  <si>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</si>
  <si>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</si>
  <si>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</si>
  <si>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</si>
  <si>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</si>
  <si>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</si>
  <si>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</si>
  <si>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</si>
  <si>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</si>
  <si>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</si>
  <si>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</si>
  <si>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</si>
  <si>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</si>
  <si>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</si>
  <si>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</si>
  <si>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</si>
  <si>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</si>
  <si>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</si>
  <si>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</si>
  <si>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</si>
  <si>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</si>
  <si>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</si>
  <si>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</si>
  <si>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</si>
  <si>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</si>
  <si>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</si>
  <si>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</si>
  <si>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</si>
  <si>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</si>
  <si>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</si>
  <si>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</si>
  <si>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</si>
  <si>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</si>
  <si>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</si>
  <si>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</si>
  <si>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</si>
  <si>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</si>
  <si>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</si>
  <si>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</si>
  <si>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</si>
  <si>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</si>
  <si>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</si>
  <si>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</si>
  <si>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</si>
  <si>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</si>
  <si>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</si>
  <si>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</si>
  <si>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</si>
  <si>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</si>
  <si>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</si>
  <si>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</si>
  <si>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</si>
  <si>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</si>
  <si>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</si>
  <si>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</si>
  <si>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</si>
  <si>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</si>
  <si>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</si>
  <si>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</si>
  <si>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</si>
  <si>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</si>
  <si>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</si>
  <si>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</si>
  <si>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</si>
  <si>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</si>
  <si>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</si>
  <si>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</si>
  <si>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</si>
  <si>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</si>
  <si>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</si>
  <si>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</si>
  <si>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</si>
  <si>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</si>
  <si>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</si>
  <si>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</si>
  <si>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</si>
  <si>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</si>
  <si>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</si>
  <si>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</si>
  <si>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</si>
  <si>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</si>
  <si>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</si>
  <si>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</si>
  <si>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</si>
  <si>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</si>
  <si>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</si>
  <si>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</si>
  <si>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</si>
  <si>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</si>
  <si>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</si>
  <si>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</si>
  <si>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</si>
  <si>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</si>
  <si>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</si>
  <si>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</si>
  <si>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</si>
  <si>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</si>
  <si>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</si>
  <si>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</si>
  <si>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</si>
  <si>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</si>
  <si>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</si>
  <si>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</si>
  <si>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</si>
  <si>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</si>
  <si>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</si>
  <si>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</si>
  <si>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</si>
  <si>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</si>
  <si>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</si>
  <si>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</si>
  <si>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</si>
  <si>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</si>
  <si>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</si>
  <si>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</si>
  <si>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</si>
  <si>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</si>
  <si>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</si>
  <si>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</si>
  <si>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</si>
  <si>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</si>
  <si>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</si>
  <si>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</si>
  <si>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</si>
  <si>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</si>
  <si>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</si>
  <si>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</si>
  <si>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</si>
  <si>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</si>
  <si>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</si>
  <si>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</si>
  <si>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</si>
  <si>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</si>
  <si>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</si>
  <si>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</si>
  <si>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</si>
  <si>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</si>
  <si>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</si>
  <si>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</si>
  <si>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</si>
  <si>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</si>
  <si>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</si>
  <si>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</si>
  <si>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</si>
  <si>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</si>
  <si>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</si>
  <si>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</si>
  <si>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</si>
  <si>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</si>
  <si>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</si>
  <si>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</si>
  <si>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</si>
  <si>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</si>
  <si>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</si>
  <si>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</si>
  <si>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</si>
  <si>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</si>
  <si>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</si>
  <si>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</si>
  <si>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</si>
  <si>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</si>
  <si>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</si>
  <si>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</si>
  <si>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</si>
  <si>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</si>
  <si>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</si>
  <si>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</si>
  <si>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</si>
  <si>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</si>
  <si>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</si>
  <si>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</si>
  <si>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</si>
  <si>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</si>
  <si>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</si>
  <si>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</si>
  <si>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</si>
  <si>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</si>
  <si>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</si>
  <si>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</si>
  <si>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</si>
  <si>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</si>
  <si>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</si>
  <si>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</si>
  <si>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</si>
  <si>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</si>
  <si>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</si>
  <si>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</si>
  <si>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</si>
  <si>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</si>
  <si>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</si>
  <si>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</si>
  <si>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</si>
  <si>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</si>
  <si>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</si>
  <si>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</si>
  <si>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</si>
  <si>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</si>
  <si>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</si>
  <si>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</si>
  <si>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</si>
  <si>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</si>
  <si>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</si>
  <si>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</si>
  <si>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</si>
  <si>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</si>
  <si>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</si>
  <si>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</si>
  <si>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</si>
  <si>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</si>
  <si>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</si>
  <si>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</si>
  <si>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</si>
  <si>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</si>
  <si>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</si>
  <si>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</si>
  <si>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</si>
  <si>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</si>
  <si>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</si>
  <si>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</si>
  <si>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</si>
  <si>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</si>
  <si>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</si>
  <si>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</si>
  <si>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</si>
  <si>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</si>
  <si>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</si>
  <si>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</si>
  <si>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</si>
  <si>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</si>
  <si>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</si>
  <si>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</si>
  <si>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</si>
  <si>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</si>
  <si>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</si>
  <si>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</si>
  <si>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</si>
  <si>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</si>
  <si>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</si>
  <si>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</si>
  <si>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</si>
  <si>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</si>
  <si>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</si>
  <si>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</si>
  <si>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</si>
  <si>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</si>
  <si>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</si>
  <si>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</si>
  <si>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</si>
  <si>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</si>
  <si>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</si>
  <si>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</si>
  <si>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</si>
  <si>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</si>
  <si>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</si>
  <si>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</si>
  <si>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</si>
  <si>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</si>
  <si>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</si>
  <si>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</si>
  <si>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</si>
  <si>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</si>
  <si>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</si>
  <si>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</si>
  <si>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</si>
  <si>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</si>
  <si>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</si>
  <si>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</si>
  <si>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</si>
  <si>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</si>
  <si>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</si>
  <si>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</si>
  <si>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</si>
  <si>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</si>
  <si>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</si>
  <si>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</si>
  <si>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</si>
  <si>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</si>
  <si>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</si>
  <si>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</si>
  <si>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</si>
  <si>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</si>
  <si>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</si>
  <si>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</si>
  <si>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</si>
  <si>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</si>
  <si>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</si>
  <si>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</si>
  <si>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</si>
  <si>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</si>
  <si>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</si>
  <si>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</si>
  <si>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</si>
  <si>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</si>
  <si>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</si>
  <si>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</si>
  <si>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</si>
  <si>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</si>
  <si>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</si>
  <si>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</si>
  <si>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</si>
  <si>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</si>
  <si>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</si>
  <si>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</si>
  <si>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</si>
  <si>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</si>
  <si>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</si>
  <si>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</si>
  <si>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</si>
  <si>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</si>
  <si>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</si>
  <si>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</si>
  <si>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</si>
  <si>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</si>
  <si>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</si>
  <si>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</si>
  <si>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</si>
  <si>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</si>
  <si>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</si>
  <si>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</si>
  <si>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</si>
  <si>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</si>
  <si>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</si>
  <si>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</si>
  <si>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</si>
  <si>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</si>
  <si>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</si>
  <si>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</si>
  <si>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</si>
  <si>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</si>
  <si>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</si>
  <si>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</si>
  <si>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</si>
  <si>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</si>
  <si>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</si>
  <si>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</si>
  <si>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</si>
  <si>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</si>
  <si>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</si>
  <si>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</si>
  <si>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</si>
  <si>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</si>
  <si>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</si>
  <si>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</si>
  <si>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</si>
  <si>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</si>
  <si>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</si>
  <si>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</si>
  <si>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</si>
  <si>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</si>
  <si>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</si>
  <si>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</si>
  <si>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</si>
  <si>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</si>
  <si>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</si>
  <si>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</si>
  <si>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</si>
  <si>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</si>
  <si>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</si>
  <si>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</si>
  <si>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</si>
  <si>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</si>
  <si>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</si>
  <si>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</si>
  <si>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</si>
  <si>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</si>
  <si>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</si>
  <si>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</si>
  <si>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</si>
  <si>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</si>
  <si>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</si>
  <si>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</si>
  <si>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</si>
  <si>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</si>
  <si>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</si>
  <si>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</si>
  <si>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</si>
  <si>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</si>
  <si>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</si>
  <si>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</si>
  <si>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</si>
  <si>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</si>
  <si>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</si>
  <si>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</si>
  <si>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</si>
  <si>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</si>
  <si>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</si>
  <si>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</si>
  <si>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</si>
  <si>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</si>
  <si>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</si>
  <si>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</si>
  <si>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</si>
  <si>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</si>
  <si>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</si>
  <si>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</si>
  <si>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</si>
  <si>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</si>
  <si>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</si>
  <si>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</si>
  <si>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</si>
  <si>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</si>
  <si>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</si>
  <si>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</si>
  <si>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</si>
  <si>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</si>
  <si>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</si>
  <si>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</si>
  <si>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</si>
  <si>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</si>
  <si>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</si>
  <si>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</si>
  <si>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</si>
  <si>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</si>
  <si>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</si>
  <si>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</si>
  <si>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</si>
  <si>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</si>
  <si>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</si>
  <si>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</si>
  <si>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</si>
  <si>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</si>
  <si>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</si>
  <si>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</si>
  <si>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</si>
  <si>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</si>
  <si>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</si>
  <si>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</si>
  <si>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</si>
  <si>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</si>
  <si>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</si>
  <si>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</si>
  <si>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</si>
  <si>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</si>
  <si>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</si>
  <si>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</si>
  <si>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</si>
  <si>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</si>
  <si>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</si>
  <si>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</si>
  <si>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</si>
  <si>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</si>
  <si>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</si>
  <si>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</si>
  <si>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</si>
  <si>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</si>
  <si>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</si>
  <si>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</si>
  <si>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</si>
  <si>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</si>
  <si>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</si>
  <si>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</si>
  <si>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</si>
  <si>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</si>
  <si>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</si>
  <si>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</si>
  <si>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</si>
  <si>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</si>
  <si>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</si>
  <si>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</si>
  <si>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</si>
  <si>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</si>
  <si>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</si>
  <si>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</si>
  <si>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</si>
  <si>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</si>
  <si>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</si>
  <si>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</si>
  <si>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</si>
  <si>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</si>
  <si>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</si>
  <si>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</si>
  <si>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</si>
  <si>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</si>
  <si>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</si>
  <si>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</si>
  <si>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</si>
  <si>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</si>
  <si>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</si>
  <si>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</si>
  <si>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</si>
  <si>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</si>
  <si>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</si>
  <si>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</si>
  <si>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</si>
  <si>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</si>
  <si>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</si>
  <si>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</si>
  <si>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</si>
  <si>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</si>
  <si>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</si>
  <si>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</si>
  <si>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</si>
  <si>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</si>
  <si>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</si>
  <si>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</si>
  <si>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</si>
  <si>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</si>
  <si>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</si>
  <si>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</si>
  <si>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</si>
  <si>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</si>
  <si>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</si>
  <si>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</si>
  <si>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</si>
  <si>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</si>
  <si>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</si>
  <si>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</si>
  <si>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</si>
  <si>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</si>
  <si>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</si>
  <si>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</si>
  <si>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</si>
  <si>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</si>
  <si>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</si>
  <si>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</si>
  <si>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</si>
  <si>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</si>
  <si>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</si>
  <si>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</si>
  <si>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</si>
  <si>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</si>
  <si>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</si>
  <si>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</si>
  <si>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</si>
  <si>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</si>
  <si>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</si>
  <si>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</si>
  <si>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</si>
  <si>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</si>
  <si>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</si>
  <si>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</si>
  <si>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</si>
  <si>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</si>
  <si>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</si>
  <si>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</si>
  <si>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</si>
  <si>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</si>
  <si>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</si>
  <si>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</si>
  <si>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</si>
  <si>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</si>
  <si>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</si>
  <si>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</si>
  <si>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</si>
  <si>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</si>
  <si>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</si>
  <si>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</si>
  <si>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</si>
  <si>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</si>
  <si>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</si>
  <si>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</si>
  <si>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</si>
  <si>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</si>
  <si>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</si>
  <si>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</si>
  <si>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</si>
  <si>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</si>
  <si>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</si>
  <si>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</si>
  <si>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</si>
  <si>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</si>
  <si>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</si>
  <si>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</si>
  <si>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</si>
  <si>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</si>
  <si>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</si>
  <si>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</si>
  <si>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</si>
  <si>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</si>
  <si>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</si>
  <si>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</si>
  <si>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</si>
  <si>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</si>
  <si>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</si>
  <si>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</si>
  <si>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</si>
  <si>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</si>
  <si>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</si>
  <si>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</si>
  <si>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</si>
  <si>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</si>
  <si>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</si>
  <si>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</si>
  <si>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</si>
  <si>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</si>
  <si>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</si>
  <si>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</si>
  <si>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</si>
  <si>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</si>
  <si>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</si>
  <si>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</si>
  <si>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</si>
  <si>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</si>
  <si>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</si>
  <si>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</si>
  <si>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</si>
  <si>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</si>
  <si>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</si>
  <si>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</si>
  <si>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</si>
  <si>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</si>
  <si>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</si>
  <si>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</si>
  <si>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</si>
  <si>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</si>
  <si>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</si>
  <si>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</si>
  <si>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</si>
  <si>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</si>
  <si>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</si>
  <si>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</si>
  <si>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</si>
  <si>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</si>
  <si>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</si>
  <si>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</si>
  <si>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</si>
  <si>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</si>
  <si>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</si>
  <si>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</si>
  <si>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</si>
  <si>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</si>
  <si>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</si>
  <si>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</si>
  <si>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</si>
  <si>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</si>
  <si>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</si>
  <si>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</si>
  <si>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</si>
  <si>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</si>
  <si>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</si>
  <si>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</si>
  <si>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</si>
  <si>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</si>
  <si>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</si>
  <si>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</si>
  <si>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</si>
  <si>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</si>
  <si>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</si>
  <si>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</si>
  <si>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</si>
  <si>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</si>
  <si>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</si>
  <si>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</si>
  <si>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</si>
  <si>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</si>
  <si>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</si>
  <si>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</si>
  <si>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</si>
  <si>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</si>
  <si>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</si>
  <si>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</si>
  <si>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</si>
  <si>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</si>
  <si>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</si>
  <si>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</si>
  <si>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</si>
  <si>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</si>
  <si>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</si>
  <si>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</si>
  <si>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</si>
  <si>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</si>
  <si>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</si>
  <si>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</si>
  <si>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</si>
  <si>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</si>
  <si>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</si>
  <si>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</si>
  <si>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</si>
  <si>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</si>
  <si>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</si>
  <si>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</si>
  <si>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</si>
  <si>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</si>
  <si>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</si>
  <si>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</si>
  <si>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</si>
  <si>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</si>
  <si>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</si>
  <si>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</si>
  <si>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</si>
  <si>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</si>
  <si>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</si>
  <si>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</si>
  <si>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</si>
  <si>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</si>
  <si>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</si>
  <si>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</si>
  <si>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</si>
  <si>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</si>
  <si>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</si>
  <si>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</si>
  <si>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</si>
  <si>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</si>
  <si>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</si>
  <si>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</si>
  <si>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</si>
  <si>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</si>
  <si>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</si>
  <si>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</si>
  <si>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</si>
  <si>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</si>
  <si>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</si>
  <si>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</si>
  <si>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</si>
  <si>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</si>
  <si>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</si>
  <si>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</si>
  <si>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</si>
  <si>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</si>
  <si>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</si>
  <si>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</si>
  <si>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</si>
  <si>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</si>
  <si>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</si>
  <si>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</si>
  <si>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</si>
  <si>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</si>
  <si>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</si>
  <si>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</si>
  <si>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</si>
  <si>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</si>
  <si>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</si>
  <si>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</si>
  <si>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</si>
  <si>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</si>
  <si>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</si>
  <si>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</si>
  <si>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</si>
  <si>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</si>
  <si>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</si>
  <si>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</si>
  <si>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</si>
  <si>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</si>
  <si>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</si>
  <si>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</si>
  <si>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</si>
  <si>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</si>
  <si>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</si>
  <si>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</si>
  <si>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</si>
  <si>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</si>
  <si>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</si>
  <si>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</si>
  <si>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</si>
  <si>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</si>
  <si>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</si>
  <si>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</si>
  <si>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</si>
  <si>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</si>
  <si>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</si>
  <si>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</si>
  <si>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</si>
  <si>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</si>
  <si>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</si>
  <si>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</si>
  <si>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</si>
  <si>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</si>
  <si>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</si>
  <si>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</si>
  <si>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</si>
  <si>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</si>
  <si>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</si>
  <si>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</si>
  <si>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</si>
  <si>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</si>
  <si>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</si>
  <si>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</si>
  <si>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</si>
  <si>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</si>
  <si>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</si>
  <si>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</si>
  <si>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</si>
  <si>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</si>
  <si>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</si>
  <si>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</si>
  <si>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</si>
  <si>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</si>
  <si>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</si>
  <si>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</si>
  <si>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</si>
  <si>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</si>
  <si>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</si>
  <si>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</si>
  <si>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</si>
  <si>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</si>
  <si>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</si>
  <si>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</si>
  <si>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</si>
  <si>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</si>
  <si>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</si>
  <si>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</si>
  <si>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</si>
  <si>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</si>
  <si>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</si>
  <si>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</si>
  <si>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</si>
  <si>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</si>
  <si>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</si>
  <si>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</si>
  <si>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</si>
  <si>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</si>
  <si>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</si>
  <si>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</si>
  <si>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</si>
  <si>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</si>
  <si>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</si>
  <si>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</si>
  <si>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</si>
  <si>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</si>
  <si>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</si>
  <si>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</si>
  <si>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</si>
  <si>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</si>
  <si>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</si>
  <si>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</si>
  <si>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</si>
  <si>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</si>
  <si>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</si>
  <si>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</si>
  <si>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</si>
  <si>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</si>
  <si>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</si>
  <si>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</si>
  <si>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</si>
  <si>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</si>
  <si>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</si>
  <si>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</si>
  <si>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</si>
  <si>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</si>
  <si>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</si>
  <si>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</si>
  <si>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</si>
  <si>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</si>
  <si>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</si>
  <si>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</si>
  <si>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</si>
  <si>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</si>
  <si>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</si>
  <si>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</si>
  <si>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</si>
  <si>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</si>
  <si>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</si>
  <si>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</si>
  <si>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</si>
  <si>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</si>
  <si>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</si>
  <si>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</si>
  <si>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</si>
  <si>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</si>
  <si>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</si>
  <si>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</si>
  <si>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</si>
  <si>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</si>
  <si>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</si>
  <si>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</si>
  <si>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</si>
  <si>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</si>
  <si>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</si>
  <si>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</si>
  <si>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</si>
  <si>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</si>
  <si>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</si>
  <si>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</si>
  <si>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</si>
  <si>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</si>
  <si>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</si>
  <si>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</si>
  <si>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</si>
  <si>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</si>
  <si>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</si>
  <si>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</si>
  <si>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</si>
  <si>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</si>
  <si>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</si>
  <si>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</si>
  <si>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</si>
  <si>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</si>
  <si>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</si>
  <si>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</si>
  <si>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</si>
  <si>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</si>
  <si>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</si>
  <si>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</si>
  <si>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</si>
  <si>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</si>
  <si>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</si>
  <si>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</si>
  <si>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</si>
  <si>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</si>
  <si>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</si>
  <si>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</si>
  <si>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</si>
  <si>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</si>
  <si>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</si>
  <si>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</si>
  <si>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</si>
  <si>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</si>
  <si>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</si>
  <si>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</si>
  <si>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</si>
  <si>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</si>
  <si>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</si>
  <si>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</si>
  <si>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</si>
  <si>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</si>
  <si>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</si>
  <si>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</si>
  <si>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</si>
  <si>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</si>
  <si>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</si>
  <si>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</si>
  <si>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</si>
  <si>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</si>
  <si>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</si>
  <si>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</si>
  <si>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</si>
  <si>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</si>
  <si>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</si>
  <si>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</si>
  <si>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</si>
  <si>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</si>
  <si>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</si>
  <si>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</si>
  <si>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</si>
  <si>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</si>
  <si>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</si>
  <si>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</si>
  <si>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</si>
  <si>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</si>
  <si>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</si>
  <si>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</si>
  <si>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</si>
  <si>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</si>
  <si>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</si>
  <si>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</si>
  <si>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</si>
  <si>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</si>
  <si>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</si>
  <si>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</si>
  <si>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</si>
  <si>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</si>
  <si>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</si>
  <si>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</si>
  <si>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</si>
  <si>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</si>
  <si>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</si>
  <si>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</si>
  <si>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</si>
  <si>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</si>
  <si>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</si>
  <si>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</si>
  <si>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</si>
  <si>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</si>
  <si>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</si>
  <si>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</si>
  <si>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</si>
  <si>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</si>
  <si>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</si>
  <si>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</si>
  <si>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</si>
  <si>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</si>
  <si>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</si>
  <si>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</si>
  <si>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</si>
  <si>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</si>
  <si>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</si>
  <si>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</si>
  <si>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</si>
  <si>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</si>
  <si>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</si>
  <si>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</si>
  <si>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</si>
  <si>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</si>
  <si>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</si>
  <si>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</si>
  <si>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</si>
  <si>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</si>
  <si>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</si>
  <si>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</si>
  <si>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</si>
  <si>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</si>
  <si>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</si>
  <si>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</si>
  <si>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</si>
  <si>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</si>
  <si>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</si>
  <si>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</si>
  <si>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</si>
  <si>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</si>
  <si>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</si>
  <si>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</si>
  <si>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</si>
  <si>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</si>
  <si>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</si>
  <si>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</si>
  <si>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</si>
  <si>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</si>
  <si>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</si>
  <si>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</si>
  <si>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</si>
  <si>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</si>
  <si>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</si>
  <si>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</si>
  <si>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</si>
  <si>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</si>
  <si>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</si>
  <si>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</si>
  <si>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</si>
  <si>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</si>
  <si>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</si>
  <si>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</si>
  <si>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</si>
  <si>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</si>
  <si>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</si>
  <si>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</si>
  <si>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</si>
  <si>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</si>
  <si>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</si>
  <si>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</si>
  <si>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</si>
  <si>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</si>
  <si>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</si>
  <si>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</si>
  <si>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</si>
  <si>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</si>
  <si>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</si>
  <si>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</si>
  <si>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</si>
  <si>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</si>
  <si>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</si>
  <si>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</si>
  <si>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</si>
  <si>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</si>
  <si>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</si>
  <si>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</si>
  <si>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</si>
  <si>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</si>
  <si>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</si>
  <si>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</si>
  <si>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</si>
  <si>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</si>
  <si>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</si>
  <si>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</si>
  <si>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</si>
  <si>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</si>
  <si>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</si>
  <si>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</si>
  <si>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</si>
  <si>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</si>
  <si>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</si>
  <si>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</si>
  <si>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</si>
  <si>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</si>
  <si>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</si>
  <si>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</si>
  <si>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</si>
  <si>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</si>
  <si>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</si>
  <si>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</si>
  <si>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</si>
  <si>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</si>
  <si>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</si>
  <si>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</si>
  <si>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</si>
  <si>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</si>
  <si>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</si>
  <si>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</si>
  <si>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</si>
  <si>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</si>
  <si>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</si>
  <si>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</si>
  <si>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</si>
  <si>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</si>
  <si>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</si>
  <si>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</si>
  <si>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</si>
  <si>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</si>
  <si>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</si>
  <si>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</si>
  <si>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</si>
  <si>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</si>
  <si>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</si>
  <si>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</si>
  <si>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</si>
  <si>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</si>
  <si>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</si>
  <si>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</si>
  <si>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</si>
  <si>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</si>
  <si>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</si>
  <si>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</si>
  <si>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</si>
  <si>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</si>
  <si>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</si>
  <si>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</si>
  <si>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</si>
  <si>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</si>
  <si>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</si>
  <si>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</si>
  <si>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</si>
  <si>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</si>
  <si>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</si>
  <si>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</si>
  <si>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</si>
  <si>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</si>
  <si>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</si>
  <si>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</si>
  <si>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</si>
  <si>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</si>
  <si>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</si>
  <si>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</si>
  <si>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</si>
  <si>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</si>
  <si>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</si>
  <si>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</si>
  <si>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</si>
  <si>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</si>
  <si>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</si>
  <si>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</si>
  <si>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</si>
  <si>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</si>
  <si>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</si>
  <si>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</si>
  <si>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</si>
  <si>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</si>
  <si>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</si>
  <si>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</si>
  <si>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</si>
  <si>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</si>
  <si>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</si>
  <si>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</si>
  <si>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</si>
  <si>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</si>
  <si>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</si>
  <si>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</si>
  <si>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</si>
  <si>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</si>
  <si>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</si>
  <si>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</si>
  <si>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</si>
  <si>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</si>
  <si>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</si>
  <si>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</si>
  <si>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</si>
  <si>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</si>
  <si>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</si>
  <si>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</si>
  <si>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</si>
  <si>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</si>
  <si>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</si>
  <si>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</si>
  <si>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</si>
  <si>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</si>
  <si>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</si>
  <si>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</si>
  <si>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</si>
  <si>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</si>
  <si>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</si>
  <si>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</si>
  <si>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</si>
  <si>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</si>
  <si>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</si>
  <si>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</si>
  <si>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</si>
  <si>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</si>
  <si>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</si>
  <si>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</si>
  <si>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</si>
  <si>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</si>
  <si>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</si>
  <si>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</si>
  <si>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</si>
  <si>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</si>
  <si>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</si>
  <si>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</si>
  <si>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</si>
  <si>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</si>
  <si>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</si>
  <si>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</si>
  <si>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</si>
  <si>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</si>
  <si>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</si>
  <si>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</si>
  <si>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</si>
  <si>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</si>
  <si>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</si>
  <si>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</si>
  <si>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</si>
  <si>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</si>
  <si>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</si>
  <si>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</si>
  <si>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</si>
  <si>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</si>
  <si>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</si>
  <si>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</si>
  <si>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</si>
  <si>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</si>
  <si>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</si>
  <si>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</si>
  <si>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</si>
  <si>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</si>
  <si>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</si>
  <si>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</si>
  <si>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</si>
  <si>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</si>
  <si>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</si>
  <si>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</si>
  <si>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</si>
  <si>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</si>
  <si>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</si>
  <si>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</si>
  <si>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</si>
  <si>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</si>
  <si>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</si>
  <si>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</si>
  <si>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</si>
  <si>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</si>
  <si>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</si>
  <si>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</si>
  <si>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</si>
  <si>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</si>
  <si>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</si>
  <si>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</si>
  <si>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</si>
  <si>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</si>
  <si>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</si>
  <si>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</si>
  <si>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</si>
  <si>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</si>
  <si>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</si>
  <si>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</si>
  <si>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</si>
  <si>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</si>
  <si>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</si>
  <si>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</si>
  <si>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</si>
  <si>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</si>
  <si>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</si>
  <si>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</si>
  <si>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</si>
  <si>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</si>
  <si>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</si>
  <si>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</si>
  <si>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</si>
  <si>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</si>
  <si>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</si>
  <si>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</si>
  <si>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</si>
  <si>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</si>
  <si>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</si>
  <si>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</si>
  <si>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</si>
  <si>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</si>
  <si>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</si>
  <si>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</si>
  <si>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</si>
  <si>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</si>
  <si>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</si>
  <si>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</si>
  <si>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</si>
  <si>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</si>
  <si>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</si>
  <si>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</si>
  <si>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</si>
  <si>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</si>
  <si>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</si>
  <si>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</si>
  <si>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</si>
  <si>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</si>
  <si>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</si>
  <si>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</si>
  <si>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</si>
  <si>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</si>
  <si>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</si>
  <si>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</si>
  <si>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</si>
  <si>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</si>
  <si>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</si>
  <si>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</si>
  <si>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</si>
  <si>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</si>
  <si>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</si>
  <si>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</si>
  <si>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</si>
  <si>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</si>
  <si>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</si>
  <si>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</si>
  <si>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</si>
  <si>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</si>
  <si>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</si>
  <si>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</si>
  <si>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</si>
  <si>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</si>
  <si>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</si>
  <si>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</si>
  <si>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</si>
  <si>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</si>
  <si>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</si>
  <si>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</si>
  <si>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</si>
  <si>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</si>
  <si>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</si>
  <si>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</si>
  <si>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</si>
  <si>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</si>
  <si>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</si>
  <si>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</si>
  <si>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</si>
  <si>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</si>
  <si>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</si>
  <si>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</si>
  <si>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</si>
  <si>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</si>
  <si>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</si>
  <si>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</si>
  <si>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</si>
  <si>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</si>
  <si>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</si>
  <si>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</si>
  <si>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</si>
  <si>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</si>
  <si>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</si>
  <si>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</si>
  <si>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</si>
  <si>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</si>
  <si>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</si>
  <si>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</si>
  <si>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</si>
  <si>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</si>
  <si>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</si>
  <si>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</si>
  <si>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</si>
  <si>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</si>
  <si>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</si>
  <si>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</si>
  <si>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</si>
  <si>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</si>
  <si>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</si>
  <si>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</si>
  <si>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</si>
  <si>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</si>
  <si>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</si>
  <si>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</si>
  <si>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</si>
  <si>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</si>
  <si>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</si>
  <si>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</si>
  <si>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</si>
  <si>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</si>
  <si>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</si>
  <si>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</si>
  <si>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</si>
  <si>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</si>
  <si>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</si>
  <si>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</si>
  <si>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</si>
  <si>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</si>
  <si>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</si>
  <si>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</si>
  <si>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</si>
  <si>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</si>
  <si>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</si>
  <si>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</si>
  <si>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</si>
  <si>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</si>
  <si>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</si>
  <si>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</si>
  <si>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</si>
  <si>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</si>
  <si>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</si>
  <si>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</si>
  <si>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</si>
  <si>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</si>
  <si>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</si>
  <si>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</si>
  <si>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</si>
  <si>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</si>
  <si>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</si>
  <si>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</si>
  <si>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</si>
  <si>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</si>
  <si>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</si>
  <si>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</si>
  <si>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</si>
  <si>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</si>
  <si>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</si>
  <si>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</si>
  <si>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</si>
  <si>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</si>
  <si>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</si>
  <si>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</si>
  <si>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</si>
  <si>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</si>
  <si>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</si>
  <si>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</si>
  <si>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</si>
  <si>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</si>
  <si>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</si>
  <si>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</si>
  <si>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</si>
  <si>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</si>
  <si>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</si>
  <si>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</si>
  <si>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</si>
  <si>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</si>
  <si>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</si>
  <si>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</si>
  <si>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</si>
  <si>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</si>
  <si>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</si>
  <si>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</si>
  <si>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</si>
  <si>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</si>
  <si>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</si>
  <si>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</si>
  <si>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</si>
  <si>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</si>
  <si>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</si>
  <si>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</si>
  <si>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</si>
  <si>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</si>
  <si>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</si>
  <si>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</si>
  <si>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</si>
  <si>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</si>
  <si>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</si>
  <si>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</si>
  <si>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</si>
  <si>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</si>
  <si>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</si>
  <si>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</si>
  <si>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</si>
  <si>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</si>
  <si>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</si>
  <si>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</si>
  <si>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</si>
  <si>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</si>
  <si>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</si>
  <si>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</si>
  <si>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</si>
  <si>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</si>
  <si>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</si>
  <si>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</si>
  <si>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</si>
  <si>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</si>
  <si>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</si>
  <si>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</si>
  <si>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</si>
  <si>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</si>
  <si>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</si>
  <si>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</si>
  <si>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</si>
  <si>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</si>
  <si>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</si>
  <si>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</si>
  <si>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</si>
  <si>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</si>
  <si>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</si>
  <si>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</si>
  <si>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</si>
  <si>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</si>
  <si>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</si>
  <si>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</si>
  <si>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</si>
  <si>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</si>
  <si>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</si>
  <si>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</si>
  <si>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</si>
  <si>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</si>
  <si>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</si>
  <si>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</si>
  <si>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</si>
  <si>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</si>
  <si>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</si>
  <si>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</si>
  <si>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</si>
  <si>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</si>
  <si>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</si>
  <si>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</si>
  <si>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</si>
  <si>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</si>
  <si>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</si>
  <si>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</si>
  <si>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</si>
  <si>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</si>
  <si>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</si>
  <si>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</si>
  <si>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</si>
  <si>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</si>
  <si>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</si>
  <si>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</si>
  <si>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</si>
  <si>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</si>
  <si>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</si>
  <si>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</si>
  <si>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</si>
  <si>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</si>
  <si>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</si>
  <si>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</si>
  <si>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</si>
  <si>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</si>
  <si>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</si>
  <si>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</si>
  <si>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</si>
  <si>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</si>
  <si>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</si>
  <si>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</si>
  <si>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</si>
  <si>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</si>
  <si>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</si>
  <si>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</si>
  <si>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</si>
  <si>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</si>
  <si>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</si>
  <si>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</si>
  <si>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</si>
  <si>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</si>
  <si>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</si>
  <si>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</si>
  <si>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</si>
  <si>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</si>
  <si>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</si>
  <si>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</si>
  <si>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</si>
  <si>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</si>
  <si>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</si>
  <si>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</si>
  <si>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</si>
  <si>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</si>
  <si>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</si>
  <si>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</si>
  <si>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</si>
  <si>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</si>
  <si>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</si>
  <si>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</si>
  <si>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</si>
  <si>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</si>
  <si>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</si>
  <si>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</si>
  <si>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</si>
  <si>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</si>
  <si>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</si>
  <si>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</si>
  <si>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</si>
  <si>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</si>
  <si>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</si>
  <si>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</si>
  <si>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</si>
  <si>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</si>
  <si>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</si>
  <si>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</si>
  <si>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</si>
  <si>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</si>
  <si>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</si>
  <si>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</si>
  <si>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</si>
  <si>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</si>
  <si>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</si>
  <si>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</si>
  <si>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</si>
  <si>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</si>
  <si>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</si>
  <si>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</si>
  <si>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</si>
  <si>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</si>
  <si>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</si>
  <si>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</si>
  <si>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</si>
  <si>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</si>
  <si>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</si>
  <si>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</si>
  <si>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</si>
  <si>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</si>
  <si>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</si>
  <si>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</si>
  <si>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</si>
  <si>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</si>
  <si>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</si>
  <si>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</si>
  <si>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</si>
  <si>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</si>
  <si>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</si>
  <si>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</si>
  <si>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</si>
  <si>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</si>
  <si>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</si>
  <si>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</si>
  <si>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</si>
  <si>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</si>
  <si>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</si>
  <si>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</si>
  <si>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</si>
  <si>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</si>
  <si>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</si>
  <si>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</si>
  <si>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</si>
  <si>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</si>
  <si>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</si>
  <si>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</si>
  <si>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</si>
  <si>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</si>
  <si>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</si>
  <si>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</si>
  <si>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</si>
  <si>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</si>
  <si>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</si>
  <si>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</si>
  <si>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</si>
  <si>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</si>
  <si>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</si>
  <si>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</si>
  <si>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</si>
  <si>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</si>
  <si>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</si>
  <si>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</si>
  <si>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</si>
  <si>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</si>
  <si>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</si>
  <si>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</si>
  <si>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</si>
  <si>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</si>
  <si>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</si>
  <si>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</si>
  <si>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</si>
  <si>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</si>
  <si>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</si>
  <si>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</si>
  <si>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</si>
  <si>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</si>
  <si>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</si>
  <si>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</si>
  <si>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</si>
  <si>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</si>
  <si>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</si>
  <si>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</si>
  <si>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</si>
  <si>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</si>
  <si>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</si>
  <si>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</si>
  <si>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</si>
  <si>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</si>
  <si>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</si>
  <si>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</si>
  <si>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</si>
  <si>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</si>
  <si>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</si>
  <si>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</si>
  <si>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</si>
  <si>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</si>
  <si>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</si>
  <si>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</si>
  <si>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</si>
  <si>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</si>
  <si>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</si>
  <si>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</si>
  <si>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</si>
  <si>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</si>
  <si>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</si>
  <si>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</si>
  <si>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</si>
  <si>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</si>
  <si>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</si>
  <si>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</si>
  <si>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</si>
  <si>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</si>
  <si>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</si>
  <si>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</si>
  <si>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</si>
  <si>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</si>
  <si>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</si>
  <si>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</si>
  <si>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</si>
  <si>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</si>
  <si>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</si>
  <si>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</si>
  <si>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</si>
  <si>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</si>
  <si>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</si>
  <si>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</si>
  <si>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</si>
  <si>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</si>
  <si>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</si>
  <si>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</si>
  <si>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</si>
  <si>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</si>
  <si>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</si>
  <si>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</si>
  <si>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</si>
  <si>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</si>
  <si>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</si>
  <si>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</si>
  <si>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</si>
  <si>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</si>
  <si>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</si>
  <si>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</si>
  <si>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</si>
  <si>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</si>
  <si>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</si>
  <si>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</si>
  <si>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</si>
  <si>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</si>
  <si>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</si>
  <si>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</si>
  <si>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</si>
  <si>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</si>
  <si>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</si>
  <si>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</si>
  <si>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</si>
  <si>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</si>
  <si>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</si>
  <si>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</si>
  <si>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</si>
  <si>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</si>
  <si>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</si>
  <si>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</si>
  <si>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</si>
  <si>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</si>
  <si>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</si>
  <si>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</si>
  <si>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</si>
  <si>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</si>
  <si>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</si>
  <si>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</si>
  <si>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</si>
  <si>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</si>
  <si>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</si>
  <si>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</si>
  <si>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</si>
  <si>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</si>
  <si>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</si>
  <si>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</si>
  <si>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</si>
  <si>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</si>
  <si>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</si>
  <si>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</si>
  <si>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</si>
  <si>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</si>
  <si>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</si>
  <si>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</si>
  <si>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</si>
  <si>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</si>
  <si>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</si>
  <si>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</si>
  <si>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</si>
  <si>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</si>
  <si>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</si>
  <si>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</si>
  <si>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</si>
  <si>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</si>
  <si>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</si>
  <si>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</si>
  <si>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</si>
  <si>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</si>
  <si>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</si>
  <si>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</si>
  <si>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</si>
  <si>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</si>
  <si>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</si>
  <si>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</si>
  <si>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</si>
  <si>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</si>
  <si>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</si>
  <si>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</si>
  <si>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</si>
  <si>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</si>
  <si>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</si>
  <si>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</si>
  <si>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</si>
  <si>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</si>
  <si>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</si>
  <si>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</si>
  <si>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</si>
  <si>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</si>
  <si>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</si>
  <si>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</si>
  <si>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</si>
  <si>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</si>
  <si>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</si>
  <si>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</si>
  <si>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</si>
  <si>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</si>
  <si>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</si>
  <si>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</si>
  <si>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</si>
  <si>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</si>
  <si>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</si>
  <si>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</si>
  <si>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</si>
  <si>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</si>
  <si>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</si>
  <si>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</si>
  <si>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</si>
  <si>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</si>
  <si>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</si>
  <si>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</si>
  <si>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</si>
  <si>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</si>
  <si>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</si>
  <si>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</si>
  <si>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</si>
  <si>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</si>
  <si>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</si>
  <si>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</si>
  <si>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</si>
  <si>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</si>
  <si>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</si>
  <si>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</si>
  <si>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</si>
  <si>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</si>
  <si>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</si>
  <si>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</si>
  <si>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</si>
  <si>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</si>
  <si>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</si>
  <si>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</si>
  <si>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</si>
  <si>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</si>
  <si>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</si>
  <si>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</si>
  <si>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</si>
  <si>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</si>
  <si>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</si>
  <si>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</si>
  <si>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</si>
  <si>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</si>
  <si>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</si>
  <si>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</si>
  <si>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</si>
  <si>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</si>
  <si>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</si>
  <si>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</si>
  <si>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</si>
  <si>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</si>
  <si>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</si>
  <si>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</si>
  <si>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</si>
  <si>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</si>
  <si>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</si>
  <si>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</si>
  <si>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</si>
  <si>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</si>
  <si>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</si>
  <si>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</si>
  <si>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</si>
  <si>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</si>
  <si>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</si>
  <si>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</si>
  <si>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</si>
  <si>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</si>
  <si>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</si>
  <si>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</si>
  <si>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</si>
  <si>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</si>
  <si>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</si>
  <si>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</si>
  <si>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</si>
  <si>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</si>
  <si>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</si>
  <si>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</si>
  <si>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</si>
  <si>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</si>
  <si>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</si>
  <si>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</si>
  <si>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</si>
  <si>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</si>
  <si>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</si>
  <si>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</si>
  <si>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</si>
  <si>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</si>
  <si>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</si>
  <si>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</si>
  <si>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</si>
  <si>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</si>
  <si>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</si>
  <si>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</si>
  <si>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</si>
  <si>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</si>
  <si>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</si>
  <si>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</si>
  <si>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</si>
  <si>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</si>
  <si>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</si>
  <si>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</si>
  <si>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</si>
  <si>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</si>
  <si>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</si>
  <si>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</si>
  <si>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</si>
  <si>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</si>
  <si>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</si>
  <si>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</si>
  <si>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</si>
  <si>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</si>
  <si>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</si>
  <si>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</si>
  <si>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</si>
  <si>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</si>
  <si>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</si>
  <si>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</si>
  <si>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</si>
  <si>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</si>
  <si>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</si>
  <si>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</si>
  <si>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</si>
  <si>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</si>
  <si>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</si>
  <si>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</si>
  <si>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</si>
  <si>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</si>
  <si>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</si>
  <si>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</si>
  <si>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</si>
  <si>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</si>
  <si>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</si>
  <si>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</si>
  <si>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</si>
  <si>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</si>
  <si>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</si>
  <si>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</si>
  <si>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</si>
  <si>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</si>
  <si>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</si>
  <si>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</si>
  <si>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</si>
  <si>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</si>
  <si>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</si>
  <si>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</si>
  <si>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</si>
  <si>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</si>
  <si>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</si>
  <si>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</si>
  <si>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</si>
  <si>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</si>
  <si>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</si>
  <si>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</si>
  <si>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</si>
  <si>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</si>
  <si>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</si>
  <si>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</si>
  <si>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</si>
  <si>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</si>
  <si>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</si>
  <si>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</si>
  <si>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</si>
  <si>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</si>
  <si>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</si>
  <si>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</si>
  <si>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</si>
  <si>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</si>
  <si>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</si>
  <si>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</si>
  <si>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</si>
  <si>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</si>
  <si>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</si>
  <si>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</si>
  <si>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</si>
  <si>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</si>
  <si>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</si>
  <si>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</si>
  <si>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</si>
  <si>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</si>
  <si>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</si>
  <si>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</si>
  <si>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</si>
  <si>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</si>
  <si>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</si>
  <si>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</si>
  <si>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</si>
  <si>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</si>
  <si>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</si>
  <si>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</si>
  <si>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</si>
  <si>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</si>
  <si>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</si>
  <si>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</si>
  <si>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</si>
  <si>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</si>
  <si>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</si>
  <si>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</si>
  <si>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</si>
  <si>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</si>
  <si>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</si>
  <si>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</si>
  <si>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</si>
  <si>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</si>
  <si>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</si>
  <si>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</si>
  <si>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</si>
  <si>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</si>
  <si>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</si>
  <si>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</si>
  <si>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</si>
  <si>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</si>
  <si>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</si>
  <si>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</si>
  <si>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</si>
  <si>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</si>
  <si>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</si>
  <si>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</si>
  <si>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</si>
  <si>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</si>
  <si>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</si>
  <si>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</si>
  <si>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</si>
  <si>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</si>
  <si>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</si>
  <si>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</si>
  <si>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</si>
  <si>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</si>
  <si>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</si>
  <si>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</si>
  <si>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</si>
  <si>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</si>
  <si>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</si>
  <si>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</si>
  <si>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</si>
  <si>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</si>
  <si>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</si>
  <si>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</si>
  <si>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</si>
  <si>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</si>
  <si>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</si>
  <si>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</si>
  <si>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</si>
  <si>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</si>
  <si>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</si>
  <si>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</si>
  <si>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</si>
  <si>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</si>
  <si>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</si>
  <si>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</si>
  <si>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</si>
  <si>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</si>
  <si>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</si>
  <si>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</si>
  <si>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</si>
  <si>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</si>
  <si>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</si>
  <si>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</si>
  <si>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</si>
  <si>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</si>
  <si>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</si>
  <si>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</si>
  <si>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</si>
  <si>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</si>
  <si>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</si>
  <si>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</si>
  <si>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</si>
  <si>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</si>
  <si>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</si>
  <si>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</si>
  <si>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</si>
  <si>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</si>
  <si>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</si>
  <si>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</si>
  <si>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</si>
  <si>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</si>
  <si>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</si>
  <si>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</si>
  <si>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</si>
  <si>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</si>
  <si>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</si>
  <si>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</si>
  <si>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</si>
  <si>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</si>
  <si>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</si>
  <si>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</si>
  <si>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</si>
  <si>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</si>
  <si>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</si>
  <si>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</si>
  <si>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</si>
  <si>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</si>
  <si>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</si>
  <si>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</si>
  <si>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</si>
  <si>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</si>
  <si>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</si>
  <si>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</si>
  <si>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</si>
  <si>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</si>
  <si>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</si>
  <si>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</si>
  <si>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</si>
  <si>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</si>
  <si>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</si>
  <si>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</si>
  <si>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</si>
  <si>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</si>
  <si>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</si>
  <si>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</si>
  <si>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</si>
  <si>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</si>
  <si>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</si>
  <si>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</si>
  <si>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</si>
  <si>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</si>
  <si>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</si>
  <si>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</si>
  <si>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</si>
  <si>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</si>
  <si>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</si>
  <si>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</si>
  <si>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</si>
  <si>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</si>
  <si>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</si>
  <si>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</si>
  <si>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</si>
  <si>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</si>
  <si>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</si>
  <si>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</si>
  <si>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</si>
  <si>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</si>
  <si>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</si>
  <si>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</si>
  <si>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</si>
  <si>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</si>
  <si>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</si>
  <si>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</si>
  <si>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</si>
  <si>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</si>
  <si>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</si>
  <si>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</si>
  <si>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</si>
  <si>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</si>
  <si>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</si>
  <si>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</si>
  <si>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</si>
  <si>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</si>
  <si>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</si>
  <si>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</si>
  <si>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</si>
  <si>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</si>
  <si>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</si>
  <si>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</si>
  <si>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</si>
  <si>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</si>
  <si>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</si>
  <si>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</si>
  <si>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</si>
  <si>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</si>
  <si>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</si>
  <si>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</si>
  <si>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</si>
  <si>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</si>
  <si>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</si>
  <si>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</si>
  <si>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</si>
  <si>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</si>
  <si>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</si>
  <si>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</si>
  <si>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</si>
  <si>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</si>
  <si>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</si>
  <si>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</si>
  <si>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</si>
  <si>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</si>
  <si>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</si>
  <si>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</si>
  <si>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</si>
  <si>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</si>
  <si>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</si>
  <si>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</si>
  <si>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</si>
  <si>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</si>
  <si>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</si>
  <si>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</si>
  <si>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</si>
  <si>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</si>
  <si>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</si>
  <si>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</si>
  <si>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</si>
  <si>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</si>
  <si>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</si>
  <si>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</si>
  <si>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</si>
  <si>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</si>
  <si>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</si>
  <si>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</si>
  <si>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</si>
  <si>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</si>
  <si>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</si>
  <si>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</si>
  <si>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</si>
  <si>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</si>
  <si>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</si>
  <si>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</si>
  <si>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</si>
  <si>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</si>
  <si>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</si>
  <si>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</si>
  <si>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</si>
  <si>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</si>
  <si>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</si>
  <si>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</si>
  <si>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</si>
  <si>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</si>
  <si>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</si>
  <si>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</si>
  <si>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</si>
  <si>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</si>
  <si>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</si>
  <si>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</si>
  <si>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</si>
  <si>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</si>
  <si>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</si>
  <si>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</si>
  <si>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</si>
  <si>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</si>
  <si>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</si>
  <si>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</si>
  <si>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</si>
  <si>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</si>
  <si>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</si>
  <si>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</si>
  <si>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</si>
  <si>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</si>
  <si>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</si>
  <si>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</si>
  <si>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</si>
  <si>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</si>
  <si>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</si>
  <si>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</si>
  <si>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</si>
  <si>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</si>
  <si>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</si>
  <si>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</si>
  <si>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</si>
  <si>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</si>
  <si>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</si>
  <si>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</si>
  <si>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</si>
  <si>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</si>
  <si>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</si>
  <si>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</si>
  <si>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</si>
  <si>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</si>
  <si>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</si>
  <si>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</si>
  <si>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</si>
  <si>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</si>
  <si>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</si>
  <si>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</si>
  <si>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</si>
  <si>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</si>
  <si>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</si>
  <si>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</si>
  <si>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</si>
  <si>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</si>
  <si>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</si>
  <si>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</si>
  <si>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</si>
  <si>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</si>
  <si>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</si>
  <si>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</si>
  <si>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</si>
  <si>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</si>
  <si>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</si>
  <si>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</si>
  <si>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</si>
  <si>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</si>
  <si>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</si>
  <si>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</si>
  <si>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</si>
  <si>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</si>
  <si>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</si>
  <si>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</si>
  <si>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</si>
  <si>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</si>
  <si>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</si>
  <si>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</si>
  <si>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</si>
  <si>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</si>
  <si>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</si>
  <si>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</si>
  <si>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</si>
  <si>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</si>
  <si>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</si>
  <si>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</si>
  <si>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</si>
  <si>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</si>
  <si>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</si>
  <si>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</si>
  <si>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</si>
  <si>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</si>
  <si>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</si>
  <si>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</si>
  <si>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</si>
  <si>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</si>
  <si>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</si>
  <si>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</si>
  <si>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</si>
  <si>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</si>
  <si>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</si>
  <si>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</si>
  <si>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</si>
  <si>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</si>
  <si>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</si>
  <si>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</si>
  <si>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</si>
  <si>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</si>
  <si>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</si>
  <si>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</si>
  <si>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</si>
  <si>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</si>
  <si>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</si>
  <si>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</si>
  <si>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</si>
  <si>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</si>
  <si>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</si>
  <si>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</si>
  <si>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</si>
  <si>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</si>
  <si>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</si>
  <si>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</si>
  <si>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</si>
  <si>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</si>
  <si>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</si>
  <si>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</si>
  <si>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</si>
  <si>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</si>
  <si>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</si>
  <si>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</si>
  <si>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</si>
  <si>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</si>
  <si>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</si>
  <si>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</si>
  <si>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</si>
  <si>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</si>
  <si>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</si>
  <si>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</si>
  <si>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</si>
  <si>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</si>
  <si>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</si>
  <si>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</si>
  <si>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</si>
  <si>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</si>
  <si>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</si>
  <si>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</si>
  <si>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</si>
  <si>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</si>
  <si>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</si>
  <si>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</si>
  <si>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</si>
  <si>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</si>
  <si>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</si>
  <si>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</si>
  <si>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</si>
  <si>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</si>
  <si>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</si>
  <si>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</si>
  <si>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</si>
  <si>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</si>
  <si>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</si>
  <si>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</si>
  <si>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</si>
  <si>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</si>
  <si>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</si>
  <si>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</si>
  <si>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</si>
  <si>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</si>
  <si>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</si>
  <si>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</si>
  <si>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</si>
  <si>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</si>
  <si>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</si>
  <si>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</si>
  <si>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</si>
  <si>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</si>
  <si>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</si>
  <si>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</si>
  <si>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</si>
  <si>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</si>
  <si>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</si>
  <si>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</si>
  <si>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</si>
  <si>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</si>
  <si>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</si>
  <si>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</si>
  <si>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</si>
  <si>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</si>
  <si>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</si>
  <si>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</si>
  <si>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</si>
  <si>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</si>
  <si>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</si>
  <si>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</si>
  <si>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</si>
  <si>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</si>
  <si>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</si>
  <si>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</si>
  <si>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</si>
  <si>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</si>
  <si>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</si>
  <si>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</si>
  <si>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</si>
  <si>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</si>
  <si>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</si>
  <si>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</si>
  <si>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</si>
  <si>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</si>
  <si>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</si>
  <si>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</si>
  <si>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</si>
  <si>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</si>
  <si>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</si>
  <si>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</si>
  <si>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</si>
  <si>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</si>
  <si>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</si>
  <si>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</si>
  <si>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</si>
  <si>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</si>
  <si>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</si>
  <si>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</si>
  <si>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</si>
  <si>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</si>
  <si>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</si>
  <si>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</si>
  <si>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</si>
  <si>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</si>
  <si>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</si>
  <si>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</si>
  <si>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</si>
  <si>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</si>
  <si>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</si>
  <si>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</si>
  <si>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</si>
  <si>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</si>
  <si>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</si>
  <si>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</si>
  <si>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</si>
  <si>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</si>
  <si>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</si>
  <si>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</si>
  <si>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</si>
  <si>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</si>
  <si>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</si>
  <si>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</si>
  <si>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</si>
  <si>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</si>
  <si>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</si>
  <si>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</si>
  <si>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</si>
  <si>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</si>
  <si>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</si>
  <si>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</si>
  <si>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</si>
  <si>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</si>
  <si>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</si>
  <si>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</si>
  <si>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</si>
  <si>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</si>
  <si>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</si>
  <si>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</si>
  <si>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</si>
  <si>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</si>
  <si>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</si>
  <si>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</si>
  <si>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</si>
  <si>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</si>
  <si>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</si>
  <si>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</si>
  <si>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</si>
  <si>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</si>
  <si>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</si>
  <si>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</si>
  <si>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</si>
  <si>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</si>
  <si>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</si>
  <si>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</si>
  <si>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</si>
  <si>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</si>
  <si>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</si>
  <si>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</si>
  <si>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</si>
  <si>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</si>
  <si>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</si>
  <si>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</si>
  <si>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</si>
  <si>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</si>
  <si>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</si>
  <si>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</si>
  <si>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</si>
  <si>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</si>
  <si>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</si>
  <si>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</si>
  <si>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</si>
  <si>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</si>
  <si>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</si>
  <si>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</si>
  <si>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</si>
  <si>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</si>
  <si>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</si>
  <si>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</si>
  <si>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</si>
  <si>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</si>
  <si>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</si>
  <si>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</si>
  <si>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</si>
  <si>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</si>
  <si>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</si>
  <si>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</si>
  <si>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</si>
  <si>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</si>
  <si>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</si>
  <si>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</si>
  <si>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</si>
  <si>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</si>
  <si>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</si>
  <si>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</si>
  <si>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</si>
  <si>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</si>
  <si>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</si>
  <si>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</si>
  <si>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</si>
  <si>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</si>
  <si>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</si>
  <si>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</si>
  <si>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</si>
  <si>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</si>
  <si>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</si>
  <si>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</si>
  <si>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</si>
  <si>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</si>
  <si>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</si>
  <si>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</si>
  <si>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</si>
  <si>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</si>
  <si>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</si>
  <si>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</si>
  <si>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</si>
  <si>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</si>
  <si>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</si>
  <si>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</si>
  <si>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</si>
  <si>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</si>
  <si>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</si>
  <si>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</si>
  <si>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</si>
  <si>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</si>
  <si>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</si>
  <si>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</si>
  <si>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</si>
  <si>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</si>
  <si>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</si>
  <si>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</si>
  <si>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</si>
  <si>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</si>
  <si>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</si>
  <si>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</si>
  <si>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</si>
  <si>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</si>
  <si>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</si>
  <si>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</si>
  <si>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</si>
  <si>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</si>
  <si>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</si>
  <si>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</si>
  <si>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</si>
  <si>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</si>
  <si>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</si>
  <si>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</si>
  <si>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</si>
  <si>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</si>
  <si>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</si>
  <si>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</si>
  <si>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</si>
  <si>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</si>
  <si>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</si>
  <si>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</si>
  <si>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</si>
  <si>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</si>
  <si>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</si>
  <si>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</si>
  <si>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</si>
  <si>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</si>
  <si>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</si>
  <si>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</si>
  <si>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</si>
  <si>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</si>
  <si>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</si>
  <si>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</si>
  <si>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</si>
  <si>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</si>
  <si>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</si>
  <si>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</si>
  <si>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</si>
  <si>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</si>
  <si>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</si>
  <si>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</si>
  <si>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</si>
  <si>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</si>
  <si>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</si>
  <si>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</si>
  <si>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</si>
  <si>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</si>
  <si>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</si>
  <si>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</si>
  <si>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</si>
  <si>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</si>
  <si>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</si>
  <si>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</si>
  <si>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</si>
  <si>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</si>
  <si>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</si>
  <si>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</si>
  <si>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</si>
  <si>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</si>
  <si>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</si>
  <si>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</si>
  <si>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</si>
  <si>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</si>
  <si>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</si>
  <si>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</si>
  <si>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</si>
  <si>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</si>
  <si>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</si>
  <si>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</si>
  <si>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</si>
  <si>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</si>
  <si>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</si>
  <si>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</si>
  <si>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</si>
  <si>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</si>
  <si>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</si>
  <si>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</si>
  <si>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</si>
  <si>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</si>
  <si>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</si>
  <si>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</si>
  <si>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</si>
  <si>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</si>
  <si>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</si>
  <si>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</si>
  <si>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</si>
  <si>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</si>
  <si>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</si>
  <si>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</si>
  <si>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</si>
  <si>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</si>
  <si>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</si>
  <si>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</si>
  <si>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</si>
  <si>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</si>
  <si>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</si>
  <si>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</si>
  <si>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</si>
  <si>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</si>
  <si>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</si>
  <si>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</si>
  <si>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</si>
  <si>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</si>
  <si>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</si>
  <si>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</si>
  <si>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</si>
  <si>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</si>
  <si>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</si>
  <si>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</si>
  <si>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</si>
  <si>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</si>
  <si>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</si>
  <si>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</si>
  <si>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</si>
  <si>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</si>
  <si>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</si>
  <si>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</si>
  <si>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</si>
  <si>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</si>
  <si>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</si>
  <si>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</si>
  <si>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</si>
  <si>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</si>
  <si>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</si>
  <si>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</si>
  <si>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</si>
  <si>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</si>
  <si>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</si>
  <si>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</si>
  <si>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</si>
  <si>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</si>
  <si>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</si>
  <si>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</si>
  <si>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</si>
  <si>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</si>
  <si>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</si>
  <si>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</si>
  <si>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</si>
  <si>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</si>
  <si>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</si>
  <si>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</si>
  <si>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</si>
  <si>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</si>
  <si>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</si>
  <si>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</si>
  <si>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</si>
  <si>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</si>
  <si>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</si>
  <si>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</si>
  <si>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</si>
  <si>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</si>
  <si>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</si>
  <si>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</si>
  <si>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</si>
  <si>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</si>
  <si>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</si>
  <si>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</si>
  <si>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</si>
  <si>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</si>
  <si>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</si>
  <si>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</si>
  <si>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</si>
  <si>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</si>
  <si>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</si>
  <si>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</si>
  <si>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</si>
  <si>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</si>
  <si>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</si>
  <si>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</si>
  <si>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</si>
  <si>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</si>
  <si>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</si>
  <si>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</si>
  <si>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</si>
  <si>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</si>
  <si>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</si>
  <si>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</si>
  <si>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</si>
  <si>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</si>
  <si>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</si>
  <si>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</si>
  <si>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</si>
  <si>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</si>
  <si>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</si>
  <si>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</si>
  <si>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</si>
  <si>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</si>
  <si>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</si>
  <si>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</si>
  <si>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</si>
  <si>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</si>
  <si>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</si>
  <si>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</si>
  <si>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</si>
  <si>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</si>
  <si>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</si>
  <si>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</si>
  <si>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</si>
  <si>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</si>
  <si>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</si>
  <si>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</si>
  <si>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</si>
  <si>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</si>
  <si>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</si>
  <si>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</si>
  <si>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</si>
  <si>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</si>
  <si>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</si>
  <si>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</si>
  <si>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</si>
  <si>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</si>
  <si>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</si>
  <si>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</si>
  <si>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</si>
  <si>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</si>
  <si>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</si>
  <si>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</si>
  <si>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</si>
  <si>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</si>
  <si>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</si>
  <si>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</si>
  <si>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</si>
  <si>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</si>
  <si>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</si>
  <si>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</si>
  <si>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</si>
  <si>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</si>
  <si>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</si>
  <si>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</si>
  <si>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</si>
  <si>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</si>
  <si>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</si>
  <si>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</si>
  <si>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</si>
  <si>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</si>
  <si>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</si>
  <si>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</si>
  <si>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</si>
  <si>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</si>
  <si>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</si>
  <si>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</si>
  <si>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</si>
  <si>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</si>
  <si>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</si>
  <si>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</si>
  <si>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</si>
  <si>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</si>
  <si>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</si>
  <si>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</si>
  <si>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</si>
  <si>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</si>
  <si>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</si>
  <si>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</si>
  <si>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</si>
  <si>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</si>
  <si>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</si>
  <si>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</si>
  <si>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</si>
  <si>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</si>
  <si>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</si>
  <si>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</si>
  <si>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</si>
  <si>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</si>
  <si>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</si>
  <si>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</si>
  <si>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</si>
  <si>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</si>
  <si>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</si>
  <si>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</si>
  <si>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</si>
  <si>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</si>
  <si>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</si>
  <si>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</si>
  <si>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</si>
  <si>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</si>
  <si>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</si>
  <si>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</si>
  <si>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</si>
  <si>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</si>
  <si>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</si>
  <si>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</si>
  <si>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</si>
  <si>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</si>
  <si>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</si>
  <si>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</si>
  <si>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</si>
  <si>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</si>
  <si>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</si>
  <si>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</si>
  <si>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</si>
  <si>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</si>
  <si>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</si>
  <si>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</si>
  <si>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</si>
  <si>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</si>
  <si>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</si>
  <si>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</si>
  <si>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</si>
  <si>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</si>
  <si>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</si>
  <si>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</si>
  <si>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</si>
  <si>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</si>
  <si>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</si>
  <si>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</si>
  <si>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</si>
  <si>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</si>
  <si>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</si>
  <si>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</si>
  <si>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</si>
  <si>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</si>
  <si>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</si>
  <si>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</si>
  <si>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</si>
  <si>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</si>
  <si>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</si>
  <si>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</si>
  <si>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</si>
  <si>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</si>
  <si>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</si>
  <si>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</si>
  <si>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</si>
  <si>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</si>
  <si>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</si>
  <si>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</si>
  <si>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</si>
  <si>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</si>
  <si>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</si>
  <si>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</si>
  <si>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</si>
  <si>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</si>
  <si>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</si>
  <si>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</si>
  <si>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</si>
  <si>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</si>
  <si>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</si>
  <si>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</si>
  <si>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</si>
  <si>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</si>
  <si>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</si>
  <si>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</si>
  <si>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</si>
  <si>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</si>
  <si>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</si>
  <si>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</si>
  <si>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</si>
  <si>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</si>
  <si>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</si>
  <si>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</si>
  <si>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</si>
  <si>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</si>
  <si>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</si>
  <si>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</si>
  <si>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</si>
  <si>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</si>
  <si>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</si>
  <si>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</si>
  <si>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</si>
  <si>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</si>
  <si>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</si>
  <si>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</si>
  <si>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</si>
  <si>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</si>
  <si>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</si>
  <si>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</si>
  <si>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</si>
  <si>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</si>
  <si>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</si>
  <si>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</si>
  <si>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</si>
  <si>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</si>
  <si>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</si>
  <si>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</si>
  <si>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</si>
  <si>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</si>
  <si>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</si>
  <si>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</si>
  <si>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</si>
  <si>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</si>
  <si>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</si>
  <si>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</si>
  <si>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</si>
  <si>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</si>
  <si>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</si>
  <si>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</si>
  <si>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</si>
  <si>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</si>
  <si>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</si>
  <si>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</si>
  <si>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</si>
  <si>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</si>
  <si>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</si>
  <si>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</si>
  <si>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</si>
  <si>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</si>
  <si>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</si>
  <si>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</si>
  <si>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</si>
  <si>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</si>
  <si>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</si>
  <si>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</si>
  <si>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</si>
  <si>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</si>
  <si>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</si>
  <si>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</si>
  <si>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</si>
  <si>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</si>
  <si>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</si>
  <si>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</si>
  <si>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</si>
  <si>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</si>
  <si>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</si>
  <si>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</si>
  <si>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</si>
  <si>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</si>
  <si>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</si>
  <si>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</si>
  <si>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</si>
  <si>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</si>
  <si>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</si>
  <si>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</si>
  <si>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</si>
  <si>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</si>
  <si>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</si>
  <si>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</si>
  <si>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</si>
  <si>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</si>
  <si>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</si>
  <si>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</si>
  <si>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</si>
  <si>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</si>
  <si>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</si>
  <si>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</si>
  <si>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</si>
  <si>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</si>
  <si>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</si>
  <si>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</si>
  <si>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</si>
  <si>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</si>
  <si>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</si>
  <si>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</si>
  <si>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</si>
  <si>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</si>
  <si>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</si>
  <si>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</si>
  <si>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</si>
  <si>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</si>
  <si>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</si>
  <si>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</si>
  <si>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</si>
  <si>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</si>
  <si>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</si>
  <si>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</si>
  <si>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</si>
  <si>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</si>
  <si>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</si>
  <si>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</si>
  <si>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</si>
  <si>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</si>
  <si>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</si>
  <si>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</si>
  <si>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</si>
  <si>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</si>
  <si>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</si>
  <si>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</si>
  <si>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</si>
  <si>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</si>
  <si>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</si>
  <si>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</si>
  <si>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</si>
  <si>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</si>
  <si>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</si>
  <si>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</si>
  <si>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</si>
  <si>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</si>
  <si>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</si>
  <si>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</si>
  <si>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</si>
  <si>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</si>
  <si>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</si>
  <si>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</si>
  <si>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</si>
  <si>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</si>
  <si>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</si>
  <si>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</si>
  <si>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</si>
  <si>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</si>
  <si>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</si>
  <si>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</si>
  <si>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</si>
  <si>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</si>
  <si>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</si>
  <si>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</si>
  <si>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</si>
  <si>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</si>
  <si>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</si>
  <si>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</si>
  <si>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</si>
  <si>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</si>
  <si>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</si>
  <si>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</si>
  <si>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</si>
  <si>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</si>
  <si>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</si>
  <si>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</si>
  <si>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</si>
  <si>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</si>
  <si>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</si>
  <si>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</si>
  <si>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</si>
  <si>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</si>
  <si>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</si>
  <si>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</si>
  <si>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</si>
  <si>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</si>
  <si>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</si>
  <si>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</si>
  <si>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</si>
  <si>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</si>
  <si>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</si>
  <si>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</si>
  <si>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</si>
  <si>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</si>
  <si>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</si>
  <si>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</si>
  <si>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</si>
  <si>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</si>
  <si>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</si>
  <si>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</si>
  <si>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</si>
  <si>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</si>
  <si>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</si>
  <si>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</si>
  <si>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</si>
  <si>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</si>
  <si>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</si>
  <si>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</si>
  <si>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</si>
  <si>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</si>
  <si>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</si>
  <si>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</si>
  <si>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</si>
  <si>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</si>
  <si>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</si>
  <si>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</si>
  <si>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</si>
  <si>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</si>
  <si>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</si>
  <si>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</si>
  <si>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</si>
  <si>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</si>
  <si>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</si>
  <si>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</si>
  <si>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</si>
  <si>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</si>
  <si>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</si>
  <si>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</si>
  <si>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</si>
  <si>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</si>
  <si>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</si>
  <si>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</si>
  <si>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</si>
  <si>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</si>
  <si>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</si>
  <si>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</si>
  <si>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</si>
  <si>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</si>
  <si>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</si>
  <si>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</si>
  <si>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</si>
  <si>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</si>
  <si>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</si>
  <si>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</si>
  <si>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</si>
  <si>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</si>
  <si>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</si>
  <si>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</si>
  <si>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</si>
  <si>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</si>
  <si>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</si>
  <si>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</si>
  <si>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</si>
  <si>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</si>
  <si>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</si>
  <si>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</si>
  <si>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</si>
  <si>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</si>
  <si>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</si>
  <si>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</si>
  <si>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</si>
  <si>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</si>
  <si>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</si>
  <si>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</si>
  <si>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</si>
  <si>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</si>
  <si>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</si>
  <si>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</si>
  <si>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</si>
  <si>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</si>
  <si>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</si>
  <si>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</si>
  <si>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</si>
  <si>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</si>
  <si>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</si>
  <si>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</si>
  <si>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</si>
  <si>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</si>
  <si>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</si>
  <si>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</si>
  <si>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</si>
  <si>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</si>
  <si>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</si>
  <si>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</si>
  <si>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</si>
  <si>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</si>
  <si>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</si>
  <si>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</si>
  <si>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</si>
  <si>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</si>
  <si>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</si>
  <si>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</si>
  <si>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</si>
  <si>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</si>
  <si>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</si>
  <si>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</si>
  <si>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</si>
  <si>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</si>
  <si>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</si>
  <si>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</si>
  <si>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</si>
  <si>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</si>
  <si>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</si>
  <si>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</si>
  <si>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</si>
  <si>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</si>
  <si>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</si>
  <si>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</si>
  <si>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</si>
  <si>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</si>
  <si>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</si>
  <si>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</si>
  <si>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</si>
  <si>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</si>
  <si>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</si>
  <si>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</si>
  <si>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</si>
  <si>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</si>
  <si>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</si>
  <si>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</si>
  <si>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</si>
  <si>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</si>
  <si>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</si>
  <si>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</si>
  <si>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</si>
  <si>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</si>
  <si>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</si>
  <si>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</si>
  <si>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</si>
  <si>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</si>
  <si>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</si>
  <si>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</si>
  <si>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</si>
  <si>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</si>
  <si>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</si>
  <si>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</si>
  <si>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</si>
  <si>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</si>
  <si>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</si>
  <si>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</si>
  <si>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</si>
  <si>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</si>
  <si>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</si>
  <si>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</si>
  <si>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</si>
  <si>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</si>
  <si>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</si>
  <si>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</si>
  <si>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</si>
  <si>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</si>
  <si>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</si>
  <si>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</si>
  <si>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</si>
  <si>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</si>
  <si>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</si>
  <si>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</si>
  <si>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</si>
  <si>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</si>
  <si>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</si>
  <si>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</si>
  <si>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</si>
  <si>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</si>
  <si>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</si>
  <si>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</si>
  <si>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</si>
  <si>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</si>
  <si>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</si>
  <si>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</si>
  <si>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</si>
  <si>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</si>
  <si>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</si>
  <si>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</si>
  <si>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</si>
  <si>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</si>
  <si>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</si>
  <si>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</si>
  <si>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</si>
  <si>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</si>
  <si>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</si>
  <si>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</si>
  <si>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</si>
  <si>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</si>
  <si>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</si>
  <si>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</si>
  <si>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</si>
  <si>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</si>
  <si>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</si>
  <si>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</si>
  <si>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</si>
  <si>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</si>
  <si>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</si>
  <si>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</si>
  <si>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</si>
  <si>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</si>
  <si>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</si>
  <si>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</si>
  <si>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</si>
  <si>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</si>
  <si>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</si>
  <si>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</si>
  <si>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</si>
  <si>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</si>
  <si>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</si>
  <si>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</si>
  <si>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</si>
  <si>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</si>
  <si>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</si>
  <si>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</si>
  <si>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</si>
  <si>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</si>
  <si>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</si>
  <si>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</si>
  <si>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</si>
  <si>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</si>
  <si>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</si>
  <si>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</si>
  <si>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</si>
  <si>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</si>
  <si>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</si>
  <si>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</si>
  <si>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</si>
  <si>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</si>
  <si>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</si>
  <si>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</si>
  <si>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</si>
  <si>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</si>
  <si>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</si>
  <si>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</si>
  <si>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</si>
  <si>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</si>
  <si>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</si>
  <si>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</si>
  <si>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</si>
  <si>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</si>
  <si>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</si>
  <si>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</si>
  <si>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</si>
  <si>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</si>
  <si>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</si>
  <si>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</si>
  <si>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</si>
  <si>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</si>
  <si>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</si>
  <si>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</si>
  <si>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</si>
  <si>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</si>
  <si>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</si>
  <si>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</si>
  <si>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</si>
  <si>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</si>
  <si>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</si>
  <si>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</si>
  <si>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</si>
  <si>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</si>
  <si>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</si>
  <si>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</si>
  <si>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</si>
  <si>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</si>
  <si>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</si>
  <si>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</si>
  <si>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</si>
  <si>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</si>
  <si>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</si>
  <si>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</si>
  <si>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</si>
  <si>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</si>
  <si>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</si>
  <si>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</si>
  <si>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</si>
  <si>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</si>
  <si>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</si>
  <si>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</si>
  <si>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</si>
  <si>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</si>
  <si>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</si>
  <si>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</si>
  <si>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</si>
  <si>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</si>
  <si>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</si>
  <si>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</si>
  <si>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</si>
  <si>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</si>
  <si>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</si>
  <si>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</si>
  <si>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</si>
  <si>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</si>
  <si>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</si>
  <si>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</si>
  <si>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</si>
  <si>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</si>
  <si>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</si>
  <si>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</si>
  <si>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</si>
  <si>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</si>
  <si>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</si>
  <si>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</si>
  <si>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</si>
  <si>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</si>
  <si>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</si>
  <si>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</si>
  <si>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</si>
  <si>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</si>
  <si>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</si>
  <si>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</si>
  <si>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</si>
  <si>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</si>
  <si>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</si>
  <si>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</si>
  <si>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</si>
  <si>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</si>
  <si>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</si>
  <si>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</si>
  <si>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</si>
  <si>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</si>
  <si>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</si>
  <si>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</si>
  <si>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</si>
  <si>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</si>
  <si>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</si>
  <si>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</si>
  <si>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</si>
  <si>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</si>
  <si>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</si>
  <si>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</si>
  <si>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</si>
  <si>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</si>
  <si>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</si>
  <si>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</si>
  <si>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</si>
  <si>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</si>
  <si>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</si>
  <si>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</si>
  <si>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</si>
  <si>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</si>
  <si>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</si>
  <si>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</si>
  <si>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</si>
  <si>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</si>
  <si>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</si>
  <si>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</si>
  <si>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</si>
  <si>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</si>
  <si>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</si>
  <si>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</si>
  <si>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</si>
  <si>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</si>
  <si>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</si>
  <si>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</si>
  <si>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</si>
  <si>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</si>
  <si>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</si>
  <si>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</si>
  <si>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</si>
  <si>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</si>
  <si>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</si>
  <si>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</si>
  <si>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</si>
  <si>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</si>
  <si>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</si>
  <si>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</si>
  <si>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</si>
  <si>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</si>
  <si>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</si>
  <si>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</si>
  <si>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</si>
  <si>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</si>
  <si>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</si>
  <si>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</si>
  <si>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</si>
  <si>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</si>
  <si>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</si>
  <si>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</si>
  <si>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</si>
  <si>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</si>
  <si>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</si>
  <si>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</si>
  <si>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</si>
  <si>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</si>
  <si>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</si>
  <si>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</si>
  <si>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</si>
  <si>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</si>
  <si>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</si>
  <si>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</si>
  <si>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</si>
  <si>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</si>
  <si>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</si>
  <si>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</si>
  <si>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</si>
  <si>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</si>
  <si>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</si>
  <si>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</si>
  <si>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</si>
  <si>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</si>
  <si>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</si>
  <si>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</si>
  <si>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</si>
  <si>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</si>
  <si>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</si>
  <si>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</si>
  <si>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</si>
  <si>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</si>
  <si>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</si>
  <si>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</si>
  <si>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</si>
  <si>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</si>
  <si>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</si>
  <si>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</si>
  <si>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</si>
  <si>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</si>
  <si>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</si>
  <si>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</si>
  <si>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</si>
  <si>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</si>
  <si>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</si>
  <si>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</si>
  <si>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</si>
  <si>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</si>
  <si>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</si>
  <si>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</si>
  <si>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</si>
  <si>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</si>
  <si>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</si>
  <si>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</si>
  <si>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</si>
  <si>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</si>
  <si>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</si>
  <si>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</si>
  <si>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</si>
  <si>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</si>
  <si>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</si>
  <si>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</si>
  <si>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</si>
  <si>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</si>
  <si>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</si>
  <si>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</si>
  <si>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</si>
  <si>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</si>
  <si>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</si>
  <si>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</si>
  <si>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</si>
  <si>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</si>
  <si>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</si>
  <si>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</si>
  <si>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</si>
  <si>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</si>
  <si>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</si>
  <si>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</si>
  <si>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</si>
  <si>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</si>
  <si>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</si>
  <si>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</si>
  <si>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</si>
  <si>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</si>
  <si>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</si>
  <si>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</si>
  <si>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</si>
  <si>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</si>
  <si>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</si>
  <si>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</si>
  <si>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</si>
  <si>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</si>
  <si>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</si>
  <si>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</si>
  <si>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</si>
  <si>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</si>
  <si>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</si>
  <si>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</si>
  <si>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</si>
  <si>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</si>
  <si>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</si>
  <si>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</si>
  <si>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</si>
  <si>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</si>
  <si>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</si>
  <si>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</si>
  <si>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</si>
  <si>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</si>
  <si>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</si>
  <si>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</si>
  <si>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</si>
  <si>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</si>
  <si>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</si>
  <si>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</si>
  <si>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</si>
  <si>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</si>
  <si>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</si>
  <si>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</si>
  <si>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</si>
  <si>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</si>
  <si>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</si>
  <si>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</si>
  <si>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</si>
  <si>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</si>
  <si>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</si>
  <si>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</si>
  <si>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</si>
  <si>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</si>
  <si>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</si>
  <si>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</si>
  <si>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</si>
  <si>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</si>
  <si>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</si>
  <si>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</si>
  <si>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</si>
  <si>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</si>
  <si>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</si>
  <si>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</si>
  <si>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</si>
  <si>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</si>
  <si>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</si>
  <si>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</si>
  <si>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</si>
  <si>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</si>
  <si>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</si>
  <si>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</si>
  <si>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</si>
  <si>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</si>
  <si>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</si>
  <si>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</si>
  <si>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</si>
  <si>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</si>
  <si>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</si>
  <si>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</si>
  <si>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</si>
  <si>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</si>
  <si>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</si>
  <si>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</si>
  <si>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</si>
  <si>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</si>
  <si>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</si>
  <si>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</si>
  <si>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</si>
  <si>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</si>
  <si>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</si>
  <si>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</si>
  <si>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</si>
  <si>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</si>
  <si>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</si>
  <si>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</si>
  <si>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</si>
  <si>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</si>
  <si>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</si>
  <si>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</si>
  <si>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</si>
  <si>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</si>
  <si>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</si>
  <si>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</si>
  <si>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</si>
  <si>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</si>
  <si>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</si>
  <si>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</si>
  <si>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</si>
  <si>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</si>
  <si>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</si>
  <si>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</si>
  <si>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</si>
  <si>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</si>
  <si>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</si>
  <si>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</si>
  <si>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</si>
  <si>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</si>
  <si>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</si>
  <si>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</si>
  <si>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</si>
  <si>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</si>
  <si>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</si>
  <si>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</si>
  <si>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</si>
  <si>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</si>
  <si>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</si>
  <si>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</si>
  <si>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</si>
  <si>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</si>
  <si>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</si>
  <si>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</si>
  <si>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</si>
  <si>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</si>
  <si>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</si>
  <si>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</si>
  <si>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</si>
  <si>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</si>
  <si>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</si>
  <si>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</si>
  <si>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</si>
  <si>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</si>
  <si>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</si>
  <si>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</si>
  <si>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</si>
  <si>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</si>
  <si>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</si>
  <si>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</si>
  <si>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</si>
  <si>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</si>
  <si>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</si>
  <si>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</si>
  <si>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</si>
  <si>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</si>
  <si>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</si>
  <si>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</si>
  <si>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</si>
  <si>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</si>
  <si>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</si>
  <si>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</si>
  <si>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</si>
  <si>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</si>
  <si>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</si>
  <si>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</si>
  <si>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</si>
  <si>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</si>
  <si>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</si>
  <si>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</si>
  <si>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</si>
  <si>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</si>
  <si>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</si>
  <si>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</si>
  <si>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</si>
  <si>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</si>
  <si>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</si>
  <si>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</si>
  <si>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</si>
  <si>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</si>
  <si>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</si>
  <si>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</si>
  <si>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</si>
  <si>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</si>
  <si>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</si>
  <si>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</si>
  <si>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</si>
  <si>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</si>
  <si>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</si>
  <si>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</si>
  <si>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</si>
  <si>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</si>
  <si>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</si>
  <si>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</si>
  <si>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</si>
  <si>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</si>
  <si>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</si>
  <si>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</si>
  <si>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</si>
  <si>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</si>
  <si>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</si>
  <si>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</si>
  <si>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</si>
  <si>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</si>
  <si>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</si>
  <si>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</si>
  <si>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</si>
  <si>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</si>
  <si>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</si>
  <si>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</si>
  <si>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</si>
  <si>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</si>
  <si>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</si>
  <si>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</si>
  <si>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</si>
  <si>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</si>
  <si>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</si>
  <si>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</si>
  <si>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</si>
  <si>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</si>
  <si>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</si>
  <si>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</si>
  <si>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</si>
  <si>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</si>
  <si>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</si>
  <si>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</si>
  <si>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</si>
  <si>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</si>
  <si>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</si>
  <si>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</si>
  <si>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</si>
  <si>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</si>
  <si>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</si>
  <si>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</si>
  <si>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</si>
  <si>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</si>
  <si>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</si>
  <si>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</si>
  <si>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</si>
  <si>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</si>
  <si>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</si>
  <si>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</si>
  <si>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</si>
  <si>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</si>
  <si>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</si>
  <si>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</si>
  <si>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</si>
  <si>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</si>
  <si>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</si>
  <si>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</si>
  <si>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</si>
  <si>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</si>
  <si>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</si>
  <si>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</si>
  <si>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</si>
  <si>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</si>
  <si>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</si>
  <si>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</si>
  <si>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</si>
  <si>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</si>
  <si>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</si>
  <si>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</si>
  <si>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</si>
  <si>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</si>
  <si>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</si>
  <si>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</si>
  <si>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</si>
  <si>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</si>
  <si>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</si>
  <si>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</si>
  <si>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</si>
  <si>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</si>
  <si>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</si>
  <si>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</si>
  <si>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</si>
  <si>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</si>
  <si>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</si>
  <si>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</si>
  <si>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</si>
  <si>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</si>
  <si>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</si>
  <si>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</si>
  <si>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</si>
  <si>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</si>
  <si>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</si>
  <si>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</si>
  <si>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</si>
  <si>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</si>
  <si>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</si>
  <si>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</si>
  <si>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</si>
  <si>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</si>
  <si>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</si>
  <si>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</si>
  <si>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</si>
  <si>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</si>
  <si>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</si>
  <si>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</si>
  <si>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</si>
  <si>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</si>
  <si>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</si>
  <si>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</si>
  <si>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</si>
  <si>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</si>
  <si>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</si>
  <si>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</si>
  <si>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</si>
  <si>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</si>
  <si>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</si>
  <si>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</si>
  <si>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</si>
  <si>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</si>
  <si>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</si>
  <si>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</si>
  <si>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</si>
  <si>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</si>
  <si>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</si>
  <si>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</si>
  <si>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</si>
  <si>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</si>
  <si>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</si>
  <si>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</si>
  <si>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</si>
  <si>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</si>
  <si>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</si>
  <si>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</si>
  <si>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</si>
  <si>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</si>
  <si>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</si>
  <si>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</si>
  <si>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</si>
  <si>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</si>
  <si>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</si>
  <si>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</si>
  <si>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</si>
  <si>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</si>
  <si>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</si>
  <si>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</si>
  <si>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</si>
  <si>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</si>
  <si>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</si>
  <si>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</si>
  <si>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</si>
  <si>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</si>
  <si>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</si>
  <si>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</si>
  <si>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</si>
  <si>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</si>
  <si>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</si>
  <si>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</si>
  <si>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</si>
  <si>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</si>
  <si>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</si>
  <si>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</si>
  <si>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</si>
  <si>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</si>
  <si>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</si>
  <si>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</si>
  <si>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</si>
  <si>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1 PC N8303UH</t>
  </si>
  <si>
    <t>Stock &amp; N 9053 UF</t>
  </si>
  <si>
    <t>2Stock *1 B 9632 VO</t>
  </si>
  <si>
    <t>N 9496 UG</t>
  </si>
  <si>
    <t>Screen Pasir</t>
  </si>
  <si>
    <t>N 9469 UG</t>
  </si>
  <si>
    <t>MIX 9496 UG</t>
  </si>
  <si>
    <t>2 pcs Stock</t>
  </si>
  <si>
    <t>B9501MG/Truck Crane</t>
  </si>
  <si>
    <t>TM 209</t>
  </si>
  <si>
    <t>MIX N 9496 UG</t>
  </si>
  <si>
    <t>Ayakan Pasir</t>
  </si>
  <si>
    <t xml:space="preserve">Stock </t>
  </si>
  <si>
    <t>CP 04</t>
  </si>
  <si>
    <t>Mix N 9496 UG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</si>
  <si>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</si>
  <si>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</si>
  <si>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</si>
  <si>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</si>
  <si>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</si>
  <si>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</si>
  <si>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</si>
  <si>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</si>
  <si>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</si>
  <si>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</si>
  <si>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</si>
  <si>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</si>
  <si>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</si>
  <si>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</si>
  <si>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</si>
  <si>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</si>
  <si>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</si>
  <si>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</si>
  <si>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</si>
  <si>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</si>
  <si>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</si>
  <si>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</si>
  <si>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</si>
  <si>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</si>
  <si>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</si>
  <si>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</si>
  <si>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</si>
  <si>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</si>
  <si>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</si>
  <si>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</si>
  <si>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</si>
  <si>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</si>
  <si>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</si>
  <si>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</si>
  <si>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</si>
  <si>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</si>
  <si>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</si>
  <si>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</si>
  <si>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</si>
  <si>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</si>
  <si>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</si>
  <si>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</si>
  <si>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</si>
  <si>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</si>
  <si>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</si>
  <si>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</si>
  <si>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</si>
  <si>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</si>
  <si>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</si>
  <si>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</si>
  <si>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</si>
  <si>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</si>
  <si>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</si>
  <si>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</si>
  <si>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</si>
  <si>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</si>
  <si>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</si>
  <si>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</si>
  <si>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</si>
  <si>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</si>
  <si>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</si>
  <si>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</si>
  <si>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</si>
  <si>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</si>
  <si>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</si>
  <si>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</si>
  <si>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</si>
  <si>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</si>
  <si>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</si>
  <si>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</si>
  <si>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</si>
  <si>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</si>
  <si>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</si>
  <si>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</si>
  <si>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</si>
  <si>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</si>
  <si>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</si>
  <si>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</si>
  <si>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</si>
  <si>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</si>
  <si>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</si>
  <si>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</si>
  <si>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</si>
  <si>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</si>
  <si>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</si>
  <si>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</si>
  <si>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</si>
  <si>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</si>
  <si>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</si>
  <si>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</si>
  <si>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</si>
  <si>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</si>
  <si>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</si>
  <si>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</si>
  <si>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</si>
  <si>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</si>
  <si>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</si>
  <si>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</si>
  <si>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</si>
  <si>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</si>
  <si>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</si>
  <si>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</si>
  <si>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</si>
  <si>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</si>
  <si>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</si>
  <si>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</si>
  <si>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</si>
  <si>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</si>
  <si>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</si>
  <si>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</si>
  <si>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</si>
  <si>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</si>
  <si>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</si>
  <si>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</si>
  <si>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</si>
  <si>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</si>
  <si>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</si>
  <si>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</si>
  <si>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</si>
  <si>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</si>
  <si>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</si>
  <si>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</si>
  <si>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</si>
  <si>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</si>
  <si>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</si>
  <si>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</si>
  <si>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</si>
  <si>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</si>
  <si>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</si>
  <si>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</si>
  <si>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</si>
  <si>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</si>
  <si>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</si>
  <si>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</si>
  <si>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</si>
  <si>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</si>
  <si>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</si>
  <si>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</si>
  <si>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</si>
  <si>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</si>
  <si>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</si>
  <si>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</si>
  <si>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</si>
  <si>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</si>
  <si>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</si>
  <si>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</si>
  <si>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</si>
  <si>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</si>
  <si>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</si>
  <si>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</si>
  <si>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</si>
  <si>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</si>
  <si>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</si>
  <si>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</si>
  <si>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</si>
  <si>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</si>
  <si>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</si>
  <si>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</si>
  <si>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</si>
  <si>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</si>
  <si>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</si>
  <si>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</si>
  <si>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</si>
  <si>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</si>
  <si>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</si>
  <si>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</si>
  <si>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</si>
  <si>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</si>
  <si>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</si>
  <si>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</si>
  <si>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</si>
  <si>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</si>
  <si>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</si>
  <si>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</si>
  <si>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</si>
  <si>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</si>
  <si>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</si>
  <si>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</si>
  <si>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</si>
  <si>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</si>
  <si>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</si>
  <si>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</si>
  <si>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</si>
  <si>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</si>
  <si>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</si>
  <si>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</si>
  <si>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</si>
  <si>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</si>
  <si>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</si>
  <si>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</si>
  <si>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</si>
  <si>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</si>
  <si>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</si>
  <si>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</si>
  <si>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</si>
  <si>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</si>
  <si>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</si>
  <si>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</si>
  <si>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</si>
  <si>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</si>
  <si>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</si>
  <si>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</si>
  <si>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</si>
  <si>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</si>
  <si>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</si>
  <si>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</si>
  <si>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</si>
  <si>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</si>
  <si>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</si>
  <si>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</si>
  <si>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</si>
  <si>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</si>
  <si>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</si>
  <si>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</si>
  <si>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</si>
  <si>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</si>
  <si>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</si>
  <si>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</si>
  <si>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</si>
  <si>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</si>
  <si>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</si>
  <si>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</si>
  <si>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</si>
  <si>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</si>
  <si>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</si>
  <si>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</si>
  <si>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</si>
  <si>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</si>
  <si>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</si>
  <si>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</si>
  <si>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</si>
  <si>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</si>
  <si>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</si>
  <si>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</si>
  <si>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</si>
  <si>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</si>
  <si>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</si>
  <si>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</si>
  <si>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</si>
  <si>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</si>
  <si>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</si>
  <si>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</si>
  <si>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</si>
  <si>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</si>
  <si>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</si>
  <si>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</si>
  <si>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</si>
  <si>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</si>
  <si>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</si>
  <si>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</si>
  <si>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</si>
  <si>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</si>
  <si>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</si>
  <si>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</si>
  <si>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</si>
  <si>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</si>
  <si>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</si>
  <si>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</si>
  <si>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</si>
  <si>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</si>
  <si>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</si>
  <si>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</si>
  <si>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</si>
  <si>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</si>
  <si>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</si>
  <si>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</si>
  <si>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</si>
  <si>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</si>
  <si>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</si>
  <si>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</si>
  <si>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</si>
  <si>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</si>
  <si>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</si>
  <si>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</si>
  <si>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</si>
  <si>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</si>
  <si>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</si>
  <si>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</si>
  <si>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</si>
  <si>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</si>
  <si>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</si>
  <si>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</si>
  <si>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</si>
  <si>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</si>
  <si>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</si>
  <si>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</si>
  <si>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</si>
  <si>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</si>
  <si>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</si>
  <si>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</si>
  <si>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</si>
  <si>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</si>
  <si>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</si>
  <si>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</si>
  <si>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</si>
  <si>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</si>
  <si>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</si>
  <si>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</si>
  <si>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</si>
  <si>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</si>
  <si>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</si>
  <si>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</si>
  <si>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</si>
  <si>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</si>
  <si>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</si>
  <si>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</si>
  <si>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</si>
  <si>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</si>
  <si>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</si>
  <si>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</si>
  <si>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</si>
  <si>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</si>
  <si>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</si>
  <si>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</si>
  <si>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</si>
  <si>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</si>
  <si>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</si>
  <si>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</si>
  <si>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</si>
  <si>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</si>
  <si>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</si>
  <si>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</si>
  <si>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</si>
  <si>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</si>
  <si>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</si>
  <si>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</si>
  <si>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</si>
  <si>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</si>
  <si>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</si>
  <si>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</si>
  <si>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</si>
  <si>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</si>
  <si>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</si>
  <si>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</si>
  <si>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</si>
  <si>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</si>
  <si>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</si>
  <si>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</si>
  <si>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</si>
  <si>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</si>
  <si>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</si>
  <si>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</si>
  <si>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</si>
  <si>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</si>
  <si>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</si>
  <si>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</si>
  <si>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</si>
  <si>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</si>
  <si>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</si>
  <si>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</si>
  <si>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</si>
  <si>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</si>
  <si>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</si>
  <si>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</si>
  <si>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</si>
  <si>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</si>
  <si>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</si>
  <si>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</si>
  <si>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</si>
  <si>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</si>
  <si>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</si>
  <si>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</si>
  <si>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</si>
  <si>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</si>
  <si>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</si>
  <si>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</si>
  <si>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</si>
  <si>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</si>
  <si>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</si>
  <si>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</si>
  <si>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</si>
  <si>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</si>
  <si>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</si>
  <si>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</si>
  <si>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</si>
  <si>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</si>
  <si>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</si>
  <si>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</si>
  <si>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</si>
  <si>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</si>
  <si>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</si>
  <si>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</si>
  <si>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</si>
  <si>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</si>
  <si>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</si>
  <si>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</si>
  <si>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</si>
  <si>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</si>
  <si>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</si>
  <si>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</si>
  <si>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</si>
  <si>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</si>
  <si>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</si>
  <si>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</si>
  <si>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</si>
  <si>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</si>
  <si>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</si>
  <si>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</si>
  <si>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</si>
  <si>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</si>
  <si>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</si>
  <si>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</si>
  <si>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</si>
  <si>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</si>
  <si>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</si>
  <si>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</si>
  <si>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</si>
  <si>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</si>
  <si>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</si>
  <si>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</si>
  <si>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</si>
  <si>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</si>
  <si>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</si>
  <si>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</si>
  <si>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</si>
  <si>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</si>
  <si>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</si>
  <si>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</si>
  <si>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</si>
  <si>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</si>
  <si>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</si>
  <si>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</si>
  <si>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</si>
  <si>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</si>
  <si>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</si>
  <si>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</si>
  <si>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</si>
  <si>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</si>
  <si>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</si>
  <si>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</si>
  <si>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</si>
  <si>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</si>
  <si>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</si>
  <si>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</si>
  <si>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</si>
  <si>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</si>
  <si>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</si>
  <si>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</si>
  <si>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</si>
  <si>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</si>
  <si>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</si>
  <si>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</si>
  <si>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</si>
  <si>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</si>
  <si>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</si>
  <si>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</si>
  <si>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</si>
  <si>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</si>
  <si>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</si>
  <si>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</si>
  <si>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</si>
  <si>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</si>
  <si>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</si>
  <si>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</si>
  <si>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</si>
  <si>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</si>
  <si>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</si>
  <si>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</si>
  <si>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</si>
  <si>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</si>
  <si>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</si>
  <si>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</si>
  <si>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</si>
  <si>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</si>
  <si>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</si>
  <si>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</si>
  <si>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</si>
  <si>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</si>
  <si>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</si>
  <si>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</si>
  <si>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</si>
  <si>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</si>
  <si>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</si>
  <si>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</si>
  <si>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</si>
  <si>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</si>
  <si>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</si>
  <si>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</si>
  <si>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</si>
  <si>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</si>
  <si>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</si>
  <si>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</si>
  <si>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</si>
  <si>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</si>
  <si>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</si>
  <si>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</si>
  <si>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</si>
  <si>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</si>
  <si>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</si>
  <si>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</si>
  <si>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</si>
  <si>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</si>
  <si>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</si>
  <si>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</si>
  <si>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</si>
  <si>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</si>
  <si>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</si>
  <si>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</si>
  <si>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</si>
  <si>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</si>
  <si>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</si>
  <si>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</si>
  <si>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</si>
  <si>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</si>
  <si>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</si>
  <si>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</si>
  <si>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</si>
  <si>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</si>
  <si>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</si>
  <si>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</si>
  <si>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</si>
  <si>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</si>
  <si>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</si>
  <si>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</si>
  <si>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</si>
  <si>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</si>
  <si>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</si>
  <si>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</si>
  <si>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</si>
  <si>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</si>
  <si>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</si>
  <si>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</si>
  <si>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</si>
  <si>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</si>
  <si>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</si>
  <si>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</si>
  <si>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</si>
  <si>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</si>
  <si>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</si>
  <si>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</si>
  <si>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</si>
  <si>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</si>
  <si>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</si>
  <si>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</si>
  <si>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</si>
  <si>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</si>
  <si>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</si>
  <si>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</si>
  <si>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</si>
  <si>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</si>
  <si>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</si>
  <si>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</si>
  <si>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</si>
  <si>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</si>
  <si>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</si>
  <si>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</si>
  <si>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</si>
  <si>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</si>
  <si>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</si>
  <si>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</si>
  <si>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</si>
  <si>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</si>
  <si>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</si>
  <si>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</si>
  <si>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</si>
  <si>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</si>
  <si>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</si>
  <si>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</si>
  <si>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</si>
  <si>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</si>
  <si>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</si>
  <si>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</si>
  <si>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</si>
  <si>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</si>
  <si>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</si>
  <si>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</si>
  <si>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</si>
  <si>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</si>
  <si>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</si>
  <si>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</si>
  <si>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</si>
  <si>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</si>
  <si>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</si>
  <si>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</si>
  <si>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</si>
  <si>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</si>
  <si>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</si>
  <si>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</si>
  <si>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</si>
  <si>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</si>
  <si>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</si>
  <si>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</si>
  <si>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</si>
  <si>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</si>
  <si>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</si>
  <si>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</si>
  <si>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</si>
  <si>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</si>
  <si>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</si>
  <si>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</si>
  <si>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</si>
  <si>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</si>
  <si>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</si>
  <si>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</si>
  <si>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</si>
  <si>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</si>
  <si>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</si>
  <si>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</si>
  <si>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</si>
  <si>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</si>
  <si>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</si>
  <si>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</si>
  <si>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</si>
  <si>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</si>
  <si>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</si>
  <si>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</si>
  <si>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</si>
  <si>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</si>
  <si>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</si>
  <si>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</si>
  <si>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</si>
  <si>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</si>
  <si>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</si>
  <si>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</si>
  <si>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</si>
  <si>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</si>
  <si>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</si>
  <si>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</si>
  <si>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</si>
  <si>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</si>
  <si>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</si>
  <si>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</si>
  <si>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</si>
  <si>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</si>
  <si>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</si>
  <si>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</si>
  <si>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</si>
  <si>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</si>
  <si>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</si>
  <si>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</si>
  <si>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</si>
  <si>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</si>
  <si>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</si>
  <si>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</si>
  <si>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</si>
  <si>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</si>
  <si>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</si>
  <si>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</si>
  <si>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</si>
  <si>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</si>
  <si>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</si>
  <si>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</si>
  <si>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</si>
  <si>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</si>
  <si>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</si>
  <si>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</si>
  <si>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</si>
  <si>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</si>
  <si>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</si>
  <si>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</si>
  <si>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</si>
  <si>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</si>
  <si>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</si>
  <si>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</si>
  <si>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</si>
  <si>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</si>
  <si>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</si>
  <si>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</si>
  <si>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</si>
  <si>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</si>
  <si>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</si>
  <si>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</si>
  <si>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</si>
  <si>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</si>
  <si>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</si>
  <si>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</si>
  <si>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</si>
  <si>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</si>
  <si>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</si>
  <si>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</si>
  <si>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</si>
  <si>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</si>
  <si>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</si>
  <si>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</si>
  <si>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</si>
  <si>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</si>
  <si>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</si>
  <si>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</si>
  <si>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</si>
  <si>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</si>
  <si>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</si>
  <si>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</si>
  <si>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</si>
  <si>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</si>
  <si>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</si>
  <si>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</si>
  <si>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</si>
  <si>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</si>
  <si>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</si>
  <si>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</si>
  <si>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</si>
  <si>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</si>
  <si>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</si>
  <si>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</si>
  <si>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</si>
  <si>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</si>
  <si>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</si>
  <si>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</si>
  <si>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</si>
  <si>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</si>
  <si>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</si>
  <si>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</si>
  <si>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</si>
  <si>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</si>
  <si>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</si>
  <si>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</si>
  <si>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</si>
  <si>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</si>
  <si>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</si>
  <si>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</si>
  <si>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</si>
  <si>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</si>
  <si>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</si>
  <si>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</si>
  <si>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</si>
  <si>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</si>
  <si>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</si>
  <si>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</si>
  <si>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</si>
  <si>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</si>
  <si>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</si>
  <si>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</si>
  <si>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</si>
  <si>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</si>
  <si>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</si>
  <si>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</si>
  <si>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</si>
  <si>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</si>
  <si>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</si>
  <si>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</si>
  <si>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</si>
  <si>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</si>
  <si>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</si>
  <si>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</si>
  <si>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</si>
  <si>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</si>
  <si>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</si>
  <si>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</si>
  <si>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</si>
  <si>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</si>
  <si>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</si>
  <si>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</si>
  <si>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</si>
  <si>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</si>
  <si>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</si>
  <si>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</si>
  <si>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</si>
  <si>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</si>
  <si>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</si>
  <si>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</si>
  <si>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</si>
  <si>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</si>
  <si>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</si>
  <si>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</si>
  <si>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</si>
  <si>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</si>
  <si>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</si>
  <si>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</si>
  <si>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</si>
  <si>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</si>
  <si>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</si>
  <si>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</si>
  <si>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</si>
  <si>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</si>
  <si>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</si>
  <si>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</si>
  <si>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</si>
  <si>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</si>
  <si>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</si>
  <si>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</si>
  <si>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</si>
  <si>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</si>
  <si>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</si>
  <si>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</si>
  <si>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</si>
  <si>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</si>
  <si>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</si>
  <si>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</si>
  <si>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</si>
  <si>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</si>
  <si>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</si>
  <si>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</si>
  <si>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</si>
  <si>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</si>
  <si>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</si>
  <si>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</si>
  <si>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</si>
  <si>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</si>
  <si>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</si>
  <si>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</si>
  <si>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</si>
  <si>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</si>
  <si>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</si>
  <si>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</si>
  <si>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</si>
  <si>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</si>
  <si>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</si>
  <si>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</si>
  <si>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</si>
  <si>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</si>
  <si>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</si>
  <si>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</si>
  <si>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</si>
  <si>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</si>
  <si>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</si>
  <si>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</si>
  <si>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</si>
  <si>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</si>
  <si>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</si>
  <si>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</si>
  <si>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</si>
  <si>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</si>
  <si>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</si>
  <si>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</si>
  <si>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</si>
  <si>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</si>
  <si>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</si>
  <si>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</si>
  <si>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</si>
  <si>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</si>
  <si>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</si>
  <si>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</si>
  <si>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</si>
  <si>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</si>
  <si>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</si>
  <si>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</si>
  <si>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</si>
  <si>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</si>
  <si>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</si>
  <si>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</si>
  <si>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</si>
  <si>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</si>
  <si>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</si>
  <si>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</si>
  <si>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</si>
  <si>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</si>
  <si>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</si>
  <si>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</si>
  <si>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</si>
  <si>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</si>
  <si>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</si>
  <si>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</si>
  <si>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</si>
  <si>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</si>
  <si>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</si>
  <si>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</si>
  <si>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</si>
  <si>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</si>
  <si>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</si>
  <si>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</si>
  <si>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</si>
  <si>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</si>
  <si>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</si>
  <si>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</si>
  <si>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</si>
  <si>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</si>
  <si>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</si>
  <si>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</si>
  <si>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</si>
  <si>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</si>
  <si>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</si>
  <si>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</si>
  <si>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</si>
  <si>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</si>
  <si>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</si>
  <si>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</si>
  <si>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</si>
  <si>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</si>
  <si>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</si>
  <si>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</si>
  <si>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</si>
  <si>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</si>
  <si>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</si>
  <si>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</si>
  <si>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</si>
  <si>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</si>
  <si>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</si>
  <si>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</si>
  <si>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</si>
  <si>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</si>
  <si>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</si>
  <si>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</si>
  <si>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</si>
  <si>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</si>
  <si>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</si>
  <si>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</si>
  <si>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</si>
  <si>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</si>
  <si>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</si>
  <si>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</si>
  <si>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</si>
  <si>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</si>
  <si>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</si>
  <si>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</si>
  <si>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</si>
  <si>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</si>
  <si>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</si>
  <si>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</si>
  <si>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</si>
  <si>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</si>
  <si>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</si>
  <si>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</si>
  <si>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</si>
  <si>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</si>
  <si>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</si>
  <si>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</si>
  <si>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</si>
  <si>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</si>
  <si>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</si>
  <si>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</si>
  <si>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</si>
  <si>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</si>
  <si>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</si>
  <si>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</si>
  <si>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</si>
  <si>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</si>
  <si>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</si>
  <si>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</si>
  <si>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</si>
  <si>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</si>
  <si>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</si>
  <si>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</si>
  <si>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</si>
  <si>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</si>
  <si>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</si>
  <si>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</si>
  <si>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</si>
  <si>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</si>
  <si>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</si>
  <si>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</si>
  <si>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</si>
  <si>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</si>
  <si>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</si>
  <si>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</si>
  <si>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</si>
  <si>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</si>
  <si>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</si>
  <si>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</si>
  <si>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</si>
  <si>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</si>
  <si>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</si>
  <si>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</si>
  <si>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</si>
  <si>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</si>
  <si>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</si>
  <si>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</si>
  <si>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</si>
  <si>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</si>
  <si>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</si>
  <si>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</si>
  <si>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</si>
  <si>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</si>
  <si>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</si>
  <si>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</si>
  <si>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</si>
  <si>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</si>
  <si>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</si>
  <si>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</si>
  <si>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</si>
  <si>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</si>
  <si>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</si>
  <si>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</si>
  <si>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</si>
  <si>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</si>
  <si>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</si>
  <si>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</si>
  <si>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</si>
  <si>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</si>
  <si>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</si>
  <si>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</si>
  <si>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</si>
  <si>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</si>
  <si>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</si>
  <si>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</si>
  <si>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</si>
  <si>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</si>
  <si>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</si>
  <si>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</si>
  <si>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</si>
  <si>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</si>
  <si>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</si>
  <si>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</si>
  <si>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</si>
  <si>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</si>
  <si>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</si>
  <si>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</si>
  <si>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</si>
  <si>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</si>
  <si>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</si>
  <si>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</si>
  <si>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</si>
  <si>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</si>
  <si>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</si>
  <si>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</si>
  <si>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</si>
  <si>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</si>
  <si>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</si>
  <si>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</si>
  <si>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</si>
  <si>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</si>
  <si>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</si>
  <si>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</si>
  <si>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</si>
  <si>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</si>
  <si>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</si>
  <si>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</si>
  <si>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</si>
  <si>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</si>
  <si>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</si>
  <si>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</si>
  <si>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</si>
  <si>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</si>
  <si>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</si>
  <si>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</si>
  <si>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</si>
  <si>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</si>
  <si>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</si>
  <si>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</si>
  <si>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</si>
  <si>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</si>
  <si>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</si>
  <si>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</si>
  <si>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</si>
  <si>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</si>
  <si>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</si>
  <si>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</si>
  <si>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</si>
  <si>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</si>
  <si>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</si>
  <si>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</si>
  <si>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</si>
  <si>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</si>
  <si>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</si>
  <si>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</si>
  <si>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</si>
  <si>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</si>
  <si>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</si>
  <si>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</si>
  <si>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</si>
  <si>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</si>
  <si>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</si>
  <si>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</si>
  <si>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</si>
  <si>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</si>
  <si>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</si>
  <si>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</si>
  <si>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</si>
  <si>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</si>
  <si>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</si>
  <si>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</si>
  <si>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</si>
  <si>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</si>
  <si>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</si>
  <si>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</si>
  <si>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</si>
  <si>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</si>
  <si>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</si>
  <si>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</si>
  <si>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</si>
  <si>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</si>
  <si>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</si>
  <si>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</si>
  <si>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</si>
  <si>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</si>
  <si>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</si>
  <si>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</si>
  <si>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</si>
  <si>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</si>
  <si>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</si>
  <si>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</si>
  <si>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</si>
  <si>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</si>
  <si>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</si>
  <si>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</si>
  <si>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</si>
  <si>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</si>
  <si>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</si>
  <si>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</si>
  <si>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</si>
  <si>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</si>
  <si>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</si>
  <si>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</si>
  <si>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</si>
  <si>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</si>
  <si>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</si>
  <si>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</si>
  <si>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</si>
  <si>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</si>
  <si>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</si>
  <si>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</si>
  <si>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</si>
  <si>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</si>
  <si>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</si>
  <si>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</si>
  <si>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</si>
  <si>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</si>
  <si>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</si>
  <si>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</si>
  <si>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</si>
  <si>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</si>
  <si>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</si>
  <si>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</si>
  <si>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</si>
  <si>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</si>
  <si>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</si>
  <si>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</si>
  <si>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</si>
  <si>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</si>
  <si>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</si>
  <si>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</si>
  <si>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</si>
  <si>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</si>
  <si>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</si>
  <si>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</si>
  <si>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</si>
  <si>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</si>
  <si>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</si>
  <si>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</si>
  <si>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</si>
  <si>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</si>
  <si>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</si>
  <si>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</si>
  <si>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</si>
  <si>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</si>
  <si>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</si>
  <si>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</si>
  <si>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</si>
  <si>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</si>
  <si>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</si>
  <si>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</si>
  <si>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</si>
  <si>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</si>
  <si>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</si>
  <si>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</si>
  <si>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</si>
  <si>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</si>
  <si>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</si>
  <si>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</si>
  <si>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</si>
  <si>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</si>
  <si>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</si>
  <si>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</si>
  <si>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</si>
  <si>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</si>
  <si>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</si>
  <si>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</si>
  <si>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</si>
  <si>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</si>
  <si>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</si>
  <si>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</si>
  <si>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</si>
  <si>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</si>
  <si>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</si>
  <si>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</si>
  <si>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</si>
  <si>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</si>
  <si>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</si>
  <si>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</si>
  <si>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</si>
  <si>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</si>
  <si>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</si>
  <si>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</si>
  <si>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</si>
  <si>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</si>
  <si>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</si>
  <si>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</si>
  <si>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</si>
  <si>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</si>
  <si>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</si>
  <si>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</si>
  <si>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</si>
  <si>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</si>
  <si>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</si>
  <si>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</si>
  <si>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</si>
  <si>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</si>
  <si>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</si>
  <si>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</si>
  <si>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</si>
  <si>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</si>
  <si>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</si>
  <si>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</si>
  <si>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</si>
  <si>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</si>
  <si>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</si>
  <si>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</si>
  <si>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</si>
  <si>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</si>
  <si>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</si>
  <si>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</si>
  <si>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</si>
  <si>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</si>
  <si>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</si>
  <si>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</si>
  <si>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</si>
  <si>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</si>
  <si>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</si>
  <si>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</si>
  <si>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</si>
  <si>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</si>
  <si>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</si>
  <si>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</si>
  <si>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</si>
  <si>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</si>
  <si>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</si>
  <si>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</si>
  <si>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</si>
  <si>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</si>
  <si>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</si>
  <si>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</si>
  <si>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</si>
  <si>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</si>
  <si>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</si>
  <si>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</si>
  <si>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</si>
  <si>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</si>
  <si>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</si>
  <si>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</si>
  <si>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</si>
  <si>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</si>
  <si>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</si>
  <si>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</si>
  <si>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</si>
  <si>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</si>
  <si>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</si>
  <si>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</si>
  <si>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</si>
  <si>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</si>
  <si>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</si>
  <si>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</si>
  <si>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</si>
  <si>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</si>
  <si>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</si>
  <si>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</si>
  <si>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</si>
  <si>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</si>
  <si>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</si>
  <si>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</si>
  <si>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</si>
  <si>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</si>
  <si>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</si>
  <si>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</si>
  <si>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</si>
  <si>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</si>
  <si>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</si>
  <si>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</si>
  <si>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</si>
  <si>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</si>
  <si>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</si>
  <si>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</si>
  <si>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</si>
  <si>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</si>
  <si>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</si>
  <si>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</si>
  <si>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</si>
  <si>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</si>
  <si>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</si>
  <si>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</si>
  <si>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</si>
  <si>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</si>
  <si>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</si>
  <si>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</si>
  <si>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</si>
  <si>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</si>
  <si>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</si>
  <si>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</si>
  <si>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</si>
  <si>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</si>
  <si>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</si>
  <si>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</si>
  <si>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</si>
  <si>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</si>
  <si>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</si>
  <si>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</si>
  <si>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</si>
  <si>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</si>
  <si>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</si>
  <si>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</si>
  <si>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</si>
  <si>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</si>
  <si>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</si>
  <si>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</si>
  <si>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</si>
  <si>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</si>
  <si>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</si>
  <si>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</si>
  <si>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</si>
  <si>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</si>
  <si>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</si>
  <si>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</si>
  <si>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</si>
  <si>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</si>
  <si>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</si>
  <si>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</si>
  <si>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</si>
  <si>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</si>
  <si>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</si>
  <si>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</si>
  <si>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</si>
  <si>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</si>
  <si>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</si>
  <si>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</si>
  <si>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</si>
  <si>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</si>
  <si>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</si>
  <si>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</si>
  <si>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</si>
  <si>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</si>
  <si>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</si>
  <si>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</si>
  <si>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</si>
  <si>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</si>
  <si>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</si>
  <si>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</si>
  <si>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</si>
  <si>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</si>
  <si>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</si>
  <si>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</si>
  <si>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</si>
  <si>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</si>
  <si>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</si>
  <si>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</si>
  <si>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</si>
  <si>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</si>
  <si>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</si>
  <si>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</si>
  <si>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</si>
  <si>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</si>
  <si>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</si>
  <si>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</si>
  <si>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</si>
  <si>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</si>
  <si>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</si>
  <si>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</si>
  <si>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</si>
  <si>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</si>
  <si>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</si>
  <si>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</si>
  <si>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</si>
  <si>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</si>
  <si>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</si>
  <si>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</si>
  <si>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</si>
  <si>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</si>
  <si>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</si>
  <si>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</si>
  <si>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</si>
  <si>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</si>
  <si>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</si>
  <si>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</si>
  <si>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</si>
  <si>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</si>
  <si>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</si>
  <si>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</si>
  <si>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</si>
  <si>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</si>
  <si>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</si>
  <si>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</si>
  <si>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</si>
  <si>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</si>
  <si>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</si>
  <si>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</si>
  <si>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</si>
  <si>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</si>
  <si>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</si>
  <si>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</si>
  <si>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</si>
  <si>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</si>
  <si>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</si>
  <si>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</si>
  <si>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</si>
  <si>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</si>
  <si>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</si>
  <si>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</si>
  <si>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</si>
  <si>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</si>
  <si>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</si>
  <si>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</si>
  <si>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</si>
  <si>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</si>
  <si>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</si>
  <si>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</si>
  <si>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</si>
  <si>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</si>
  <si>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</si>
  <si>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</si>
  <si>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</si>
  <si>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</si>
  <si>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</si>
  <si>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</si>
  <si>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</si>
  <si>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</si>
  <si>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</si>
  <si>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</si>
  <si>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</si>
  <si>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</si>
  <si>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</si>
  <si>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</si>
  <si>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</si>
  <si>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</si>
  <si>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</si>
  <si>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</si>
  <si>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</si>
  <si>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</si>
  <si>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</si>
  <si>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</si>
  <si>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</si>
  <si>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</si>
  <si>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</si>
  <si>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</si>
  <si>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</si>
  <si>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</si>
  <si>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</si>
  <si>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</si>
  <si>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</si>
  <si>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</si>
  <si>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</si>
  <si>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</si>
  <si>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</si>
  <si>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</si>
  <si>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</si>
  <si>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</si>
  <si>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</si>
  <si>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</si>
  <si>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</si>
  <si>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</si>
  <si>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</si>
  <si>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</si>
  <si>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</si>
  <si>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</si>
  <si>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</si>
  <si>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</si>
  <si>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</si>
  <si>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</si>
  <si>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</si>
  <si>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</si>
  <si>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</si>
  <si>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</si>
  <si>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</si>
  <si>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</si>
  <si>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</si>
  <si>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</si>
  <si>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</si>
  <si>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</si>
  <si>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</si>
  <si>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</si>
  <si>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</si>
  <si>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</si>
  <si>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</si>
  <si>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</si>
  <si>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</si>
  <si>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</si>
  <si>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</si>
  <si>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</si>
  <si>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</si>
  <si>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</si>
  <si>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</si>
  <si>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</si>
  <si>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</si>
  <si>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</si>
  <si>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</si>
  <si>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</si>
  <si>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</si>
  <si>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</si>
  <si>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</si>
  <si>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</si>
  <si>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</si>
  <si>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</si>
  <si>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</si>
  <si>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</si>
  <si>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</si>
  <si>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</si>
  <si>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</si>
  <si>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</si>
  <si>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</si>
  <si>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</si>
  <si>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</si>
  <si>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</si>
  <si>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</si>
  <si>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</si>
  <si>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</si>
  <si>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</si>
  <si>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</si>
  <si>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</si>
  <si>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</si>
  <si>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</si>
  <si>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</si>
  <si>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</si>
  <si>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</si>
  <si>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</si>
  <si>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</si>
  <si>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</si>
  <si>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</si>
  <si>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</si>
  <si>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</si>
  <si>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</si>
  <si>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</si>
  <si>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</si>
  <si>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</si>
  <si>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</si>
  <si>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</si>
  <si>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</si>
  <si>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</si>
  <si>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</si>
  <si>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</si>
  <si>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</si>
  <si>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</si>
  <si>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</si>
  <si>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</si>
  <si>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</si>
  <si>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</si>
  <si>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</si>
  <si>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</si>
  <si>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</si>
  <si>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</si>
  <si>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</si>
  <si>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</si>
  <si>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</si>
  <si>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</si>
  <si>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</si>
  <si>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</si>
  <si>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</si>
  <si>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</si>
  <si>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</si>
  <si>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</si>
  <si>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</si>
  <si>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</si>
  <si>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</si>
  <si>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</si>
  <si>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</si>
  <si>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</si>
  <si>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</si>
  <si>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</si>
  <si>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</si>
  <si>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</si>
  <si>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</si>
  <si>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</si>
  <si>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</si>
  <si>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</si>
  <si>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</si>
  <si>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</si>
  <si>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</si>
  <si>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</si>
  <si>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</si>
  <si>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</si>
  <si>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</si>
  <si>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</si>
  <si>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</si>
  <si>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</si>
  <si>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</si>
  <si>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</si>
  <si>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</si>
  <si>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</si>
  <si>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</si>
  <si>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</si>
  <si>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</si>
  <si>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</si>
  <si>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</si>
  <si>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</si>
  <si>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</si>
  <si>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</si>
  <si>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</si>
  <si>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</si>
  <si>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</si>
  <si>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</si>
  <si>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</si>
  <si>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</si>
  <si>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</si>
  <si>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</si>
  <si>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</si>
  <si>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</si>
  <si>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</si>
  <si>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</si>
  <si>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</si>
  <si>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</si>
  <si>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</si>
  <si>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</si>
  <si>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</si>
  <si>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</si>
  <si>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</si>
  <si>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</si>
  <si>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</si>
  <si>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</si>
  <si>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</si>
  <si>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</si>
  <si>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</si>
  <si>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</si>
  <si>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</si>
  <si>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</si>
  <si>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</si>
  <si>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</si>
  <si>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</si>
  <si>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</si>
  <si>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</si>
  <si>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</si>
  <si>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</si>
  <si>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</si>
  <si>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</si>
  <si>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</si>
  <si>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</si>
  <si>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</si>
  <si>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</si>
  <si>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</si>
  <si>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</si>
  <si>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</si>
  <si>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</si>
  <si>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</si>
  <si>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</si>
  <si>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</si>
  <si>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</si>
  <si>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</si>
  <si>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</si>
  <si>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</si>
  <si>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</si>
  <si>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</si>
  <si>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</si>
  <si>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</si>
  <si>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</si>
  <si>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</si>
  <si>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</si>
  <si>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</si>
  <si>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</si>
  <si>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</si>
  <si>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</si>
  <si>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</si>
  <si>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</si>
  <si>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</si>
  <si>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</si>
  <si>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</si>
  <si>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</si>
  <si>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</si>
  <si>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</si>
  <si>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</si>
  <si>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</si>
  <si>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</si>
  <si>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</si>
  <si>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</si>
  <si>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</si>
  <si>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</si>
  <si>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</si>
  <si>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</si>
  <si>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</si>
  <si>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</si>
  <si>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</si>
  <si>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</si>
  <si>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</si>
  <si>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</si>
  <si>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</si>
  <si>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</si>
  <si>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</si>
  <si>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</si>
  <si>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</si>
  <si>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</si>
  <si>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</si>
  <si>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</si>
  <si>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</si>
  <si>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</si>
  <si>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</si>
  <si>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</si>
  <si>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</si>
  <si>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</si>
  <si>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</si>
  <si>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</si>
  <si>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</si>
  <si>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</si>
  <si>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</si>
  <si>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</si>
  <si>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</si>
  <si>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</si>
  <si>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</si>
  <si>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</si>
  <si>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</si>
  <si>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</si>
  <si>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</si>
  <si>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</si>
  <si>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</si>
  <si>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</si>
  <si>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</si>
  <si>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</si>
  <si>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</si>
  <si>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</si>
  <si>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</si>
  <si>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</si>
  <si>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</si>
  <si>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</si>
  <si>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</si>
  <si>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</si>
  <si>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</si>
  <si>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</si>
  <si>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</si>
  <si>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</si>
  <si>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</si>
  <si>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</si>
  <si>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</si>
  <si>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</si>
  <si>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</si>
  <si>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</si>
  <si>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</si>
  <si>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</si>
  <si>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</si>
  <si>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</si>
  <si>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</si>
  <si>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</si>
  <si>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</si>
  <si>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</si>
  <si>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</si>
  <si>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</si>
  <si>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</si>
  <si>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</si>
  <si>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</si>
  <si>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</si>
  <si>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</si>
  <si>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</si>
  <si>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</si>
  <si>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</si>
  <si>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</si>
  <si>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</si>
  <si>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</si>
  <si>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</si>
  <si>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</si>
  <si>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</si>
  <si>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</si>
  <si>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</si>
  <si>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</si>
  <si>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</si>
  <si>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</si>
  <si>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</si>
  <si>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</si>
  <si>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</si>
  <si>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</si>
  <si>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</si>
  <si>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</si>
  <si>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</si>
  <si>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</si>
  <si>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</si>
  <si>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</si>
  <si>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</si>
  <si>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</si>
  <si>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</si>
  <si>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</si>
  <si>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</si>
  <si>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</si>
  <si>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</si>
  <si>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</si>
  <si>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</si>
  <si>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</si>
  <si>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</si>
  <si>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</si>
  <si>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</si>
  <si>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</si>
  <si>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</si>
  <si>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</si>
  <si>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</si>
  <si>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</si>
  <si>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</si>
  <si>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</si>
  <si>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</si>
  <si>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</si>
  <si>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</si>
  <si>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</si>
  <si>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</si>
  <si>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</si>
  <si>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</si>
  <si>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</si>
  <si>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</si>
  <si>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</si>
  <si>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</si>
  <si>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</si>
  <si>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</si>
  <si>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</si>
  <si>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</si>
  <si>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</si>
  <si>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</si>
  <si>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</si>
  <si>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</si>
  <si>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</si>
  <si>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</si>
  <si>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</si>
  <si>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</si>
  <si>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</si>
  <si>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</si>
  <si>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</si>
  <si>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</si>
  <si>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</si>
  <si>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</si>
  <si>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</si>
  <si>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</si>
  <si>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</si>
  <si>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</si>
  <si>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</si>
  <si>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</si>
  <si>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</si>
  <si>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</si>
  <si>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</si>
  <si>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</si>
  <si>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</si>
  <si>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</si>
  <si>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</si>
  <si>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</si>
  <si>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</si>
  <si>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</si>
  <si>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</si>
  <si>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</si>
  <si>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</si>
  <si>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</si>
  <si>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</si>
  <si>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</si>
  <si>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</si>
  <si>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</si>
  <si>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</si>
  <si>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</si>
  <si>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</si>
  <si>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</si>
  <si>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</si>
  <si>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</si>
  <si>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</si>
  <si>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</si>
  <si>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</si>
  <si>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</si>
  <si>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</si>
  <si>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</si>
  <si>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</si>
  <si>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</si>
  <si>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</si>
  <si>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</si>
  <si>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</si>
  <si>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</si>
  <si>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</si>
  <si>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</si>
  <si>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</si>
  <si>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</si>
  <si>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</si>
  <si>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</si>
  <si>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</si>
  <si>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</si>
  <si>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</si>
  <si>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</si>
  <si>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</si>
  <si>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</si>
  <si>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</si>
  <si>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</si>
  <si>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</si>
  <si>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</si>
  <si>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</si>
  <si>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</si>
  <si>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</si>
  <si>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</si>
  <si>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</si>
  <si>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</si>
  <si>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</si>
  <si>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</si>
  <si>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</si>
  <si>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</si>
  <si>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</si>
  <si>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</si>
  <si>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</si>
  <si>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</si>
  <si>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</si>
  <si>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</si>
  <si>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</si>
  <si>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</si>
  <si>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</si>
  <si>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</si>
  <si>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</si>
  <si>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</si>
  <si>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</si>
  <si>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</si>
  <si>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</si>
  <si>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</si>
  <si>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</si>
  <si>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</si>
  <si>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</si>
  <si>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</si>
  <si>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</si>
  <si>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</si>
  <si>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</si>
  <si>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</si>
  <si>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</si>
  <si>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</si>
  <si>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</si>
  <si>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</si>
  <si>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</si>
  <si>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</si>
  <si>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</si>
  <si>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</si>
  <si>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</si>
  <si>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</si>
  <si>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</si>
  <si>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</si>
  <si>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</si>
  <si>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</si>
  <si>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</si>
  <si>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</si>
  <si>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</si>
  <si>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</si>
  <si>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</si>
  <si>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</si>
  <si>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</si>
  <si>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</si>
  <si>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</si>
  <si>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</si>
  <si>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</si>
  <si>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</si>
  <si>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</si>
  <si>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</si>
  <si>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</si>
  <si>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</si>
  <si>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</si>
  <si>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</si>
  <si>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</si>
  <si>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</si>
  <si>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</si>
  <si>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</si>
  <si>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</si>
  <si>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</si>
  <si>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</si>
  <si>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</si>
  <si>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</si>
  <si>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</si>
  <si>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</si>
  <si>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</si>
  <si>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</si>
  <si>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</si>
  <si>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</si>
  <si>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</si>
  <si>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</si>
  <si>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</si>
  <si>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</si>
  <si>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</si>
  <si>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</si>
  <si>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</si>
  <si>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</si>
  <si>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</si>
  <si>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</si>
  <si>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</si>
  <si>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</si>
  <si>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</si>
  <si>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</si>
  <si>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</si>
  <si>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</si>
  <si>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</si>
  <si>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</si>
  <si>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</si>
  <si>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</si>
  <si>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</si>
  <si>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</si>
  <si>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</si>
  <si>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</si>
  <si>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</si>
  <si>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</si>
  <si>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</si>
  <si>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</si>
  <si>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</si>
  <si>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</si>
  <si>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</si>
  <si>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</si>
  <si>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</si>
  <si>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</si>
  <si>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</si>
  <si>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</si>
  <si>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</si>
  <si>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</si>
  <si>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</si>
  <si>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</si>
  <si>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</si>
  <si>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</si>
  <si>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</si>
  <si>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</si>
  <si>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</si>
  <si>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</si>
  <si>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</si>
  <si>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</si>
  <si>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</si>
  <si>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</si>
  <si>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</si>
  <si>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</si>
  <si>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</si>
  <si>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</si>
  <si>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</si>
  <si>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</si>
  <si>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</si>
  <si>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</si>
  <si>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</si>
  <si>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</si>
  <si>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</si>
  <si>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</si>
  <si>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</si>
  <si>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</si>
  <si>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</si>
  <si>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</si>
  <si>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</si>
  <si>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</si>
  <si>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</si>
  <si>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</si>
  <si>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</si>
  <si>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</si>
  <si>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</si>
  <si>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</si>
  <si>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</si>
  <si>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</si>
  <si>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</si>
  <si>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</si>
  <si>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</si>
  <si>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</si>
  <si>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</si>
  <si>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</si>
  <si>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</si>
  <si>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</si>
  <si>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</si>
  <si>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</si>
  <si>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</si>
  <si>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</si>
  <si>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</si>
  <si>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</si>
  <si>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</si>
  <si>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</si>
  <si>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</si>
  <si>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</si>
  <si>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</si>
  <si>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</si>
  <si>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</si>
  <si>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</si>
  <si>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</si>
  <si>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</si>
  <si>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</si>
  <si>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</si>
  <si>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</si>
  <si>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</si>
  <si>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</si>
  <si>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</si>
  <si>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</si>
  <si>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</si>
  <si>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</si>
  <si>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</si>
  <si>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</si>
  <si>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</si>
  <si>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</si>
  <si>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</si>
  <si>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</si>
  <si>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</si>
  <si>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</si>
  <si>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</si>
  <si>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</si>
  <si>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</si>
  <si>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</si>
  <si>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</si>
  <si>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</si>
  <si>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</si>
  <si>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</si>
  <si>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</si>
  <si>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</si>
  <si>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</si>
  <si>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</si>
  <si>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</si>
  <si>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</si>
  <si>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</si>
  <si>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</si>
  <si>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</si>
  <si>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</si>
  <si>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</si>
  <si>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</si>
  <si>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</si>
  <si>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</si>
  <si>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</si>
  <si>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</si>
  <si>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</si>
  <si>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</si>
  <si>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</si>
  <si>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</si>
  <si>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</si>
  <si>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</si>
  <si>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</si>
  <si>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</si>
  <si>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</si>
  <si>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</si>
  <si>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</si>
  <si>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</si>
  <si>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</si>
  <si>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</si>
  <si>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</si>
  <si>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</si>
  <si>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</si>
  <si>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</si>
  <si>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</si>
  <si>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</si>
  <si>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</si>
  <si>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</si>
  <si>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</si>
  <si>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</si>
  <si>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</si>
  <si>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</si>
  <si>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</si>
  <si>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</si>
  <si>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</si>
  <si>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</si>
  <si>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</si>
  <si>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</si>
  <si>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</si>
  <si>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</si>
  <si>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</si>
  <si>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</si>
  <si>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</si>
  <si>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</si>
  <si>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</si>
  <si>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</si>
  <si>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</si>
  <si>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</si>
  <si>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</si>
  <si>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</si>
  <si>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</si>
  <si>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</si>
  <si>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</si>
  <si>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</si>
  <si>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</si>
  <si>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</si>
  <si>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</si>
  <si>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</si>
  <si>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</si>
  <si>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</si>
  <si>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</si>
  <si>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</si>
  <si>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</si>
  <si>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</si>
  <si>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</si>
  <si>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</si>
  <si>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</si>
  <si>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</si>
  <si>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</si>
  <si>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</si>
  <si>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</si>
  <si>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</si>
  <si>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</si>
  <si>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</si>
  <si>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</si>
  <si>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</si>
  <si>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</si>
  <si>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</si>
  <si>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</si>
  <si>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</si>
  <si>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</si>
  <si>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</si>
  <si>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</si>
  <si>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</si>
  <si>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</si>
  <si>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</si>
  <si>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</si>
  <si>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</si>
  <si>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</si>
  <si>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</si>
  <si>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</si>
  <si>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</si>
  <si>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</si>
  <si>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</si>
  <si>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</si>
  <si>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</si>
  <si>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</si>
  <si>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</si>
  <si>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</si>
  <si>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</si>
  <si>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</si>
  <si>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</si>
  <si>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</si>
  <si>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</si>
  <si>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</si>
  <si>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</si>
  <si>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</si>
  <si>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</si>
  <si>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</si>
  <si>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</si>
  <si>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</si>
  <si>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</si>
  <si>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</si>
  <si>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</si>
  <si>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</si>
  <si>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</si>
  <si>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</si>
  <si>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</si>
  <si>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</si>
  <si>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</si>
  <si>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</si>
  <si>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</si>
  <si>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</si>
  <si>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</si>
  <si>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</si>
  <si>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</si>
  <si>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</si>
  <si>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</si>
  <si>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</si>
  <si>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</si>
  <si>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</si>
  <si>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</si>
  <si>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</si>
  <si>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</si>
  <si>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</si>
  <si>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</si>
  <si>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</si>
  <si>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</si>
  <si>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</si>
  <si>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</si>
  <si>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</si>
  <si>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</si>
  <si>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</si>
  <si>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</si>
  <si>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</si>
  <si>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</si>
  <si>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</si>
  <si>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</si>
  <si>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</si>
  <si>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</si>
  <si>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</si>
  <si>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</si>
  <si>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</si>
  <si>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</si>
  <si>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</si>
  <si>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</si>
  <si>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</si>
  <si>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</si>
  <si>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</si>
  <si>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</si>
  <si>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</si>
  <si>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</si>
  <si>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</si>
  <si>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</si>
  <si>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</si>
  <si>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</si>
  <si>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</si>
  <si>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</si>
  <si>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</si>
  <si>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</si>
  <si>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</si>
  <si>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</si>
  <si>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</si>
  <si>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</si>
  <si>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</si>
  <si>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</si>
  <si>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</si>
  <si>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</si>
  <si>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</si>
  <si>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</si>
  <si>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</si>
  <si>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</si>
  <si>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</si>
  <si>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</si>
  <si>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</si>
  <si>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</si>
  <si>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</si>
  <si>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</si>
  <si>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</si>
  <si>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</si>
  <si>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</si>
  <si>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</si>
  <si>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</si>
  <si>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</si>
  <si>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</si>
  <si>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</si>
  <si>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</si>
  <si>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</si>
  <si>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</si>
  <si>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</si>
  <si>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</si>
  <si>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</si>
  <si>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</si>
  <si>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</si>
  <si>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</si>
  <si>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</si>
  <si>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</si>
  <si>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</si>
  <si>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</si>
  <si>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</si>
  <si>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</si>
  <si>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</si>
  <si>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</si>
  <si>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</si>
  <si>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</si>
  <si>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</si>
  <si>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</si>
  <si>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</si>
  <si>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</si>
  <si>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</si>
  <si>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</si>
  <si>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</si>
  <si>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</si>
  <si>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</si>
  <si>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</si>
  <si>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</si>
  <si>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</si>
  <si>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</si>
  <si>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</si>
  <si>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</si>
  <si>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</si>
  <si>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</si>
  <si>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</si>
  <si>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</si>
  <si>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</si>
  <si>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</si>
  <si>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</si>
  <si>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</si>
  <si>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</si>
  <si>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</si>
  <si>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</si>
  <si>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</si>
  <si>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</si>
  <si>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</si>
  <si>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</si>
  <si>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</si>
  <si>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</si>
  <si>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</si>
  <si>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</si>
  <si>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</si>
  <si>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</si>
  <si>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</si>
  <si>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</si>
  <si>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</si>
  <si>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</si>
  <si>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</si>
  <si>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</si>
  <si>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</si>
  <si>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</si>
  <si>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</si>
  <si>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</si>
  <si>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</si>
  <si>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</si>
  <si>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</si>
  <si>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</si>
  <si>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</si>
  <si>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</si>
  <si>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</si>
  <si>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</si>
  <si>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</si>
  <si>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</si>
  <si>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</si>
  <si>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</si>
  <si>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</si>
  <si>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</si>
  <si>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</si>
  <si>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</si>
  <si>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</si>
  <si>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</si>
  <si>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</si>
  <si>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</si>
  <si>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</si>
  <si>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</si>
  <si>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</si>
  <si>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</si>
  <si>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</si>
  <si>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</si>
  <si>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</si>
  <si>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</si>
  <si>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</si>
  <si>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</si>
  <si>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</si>
  <si>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</si>
  <si>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</si>
  <si>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</si>
  <si>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</si>
  <si>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</si>
  <si>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</si>
  <si>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</si>
  <si>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</si>
  <si>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</si>
  <si>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</si>
  <si>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</si>
  <si>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</si>
  <si>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</si>
  <si>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</si>
  <si>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</si>
  <si>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</si>
  <si>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</si>
  <si>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</si>
  <si>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</si>
  <si>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</si>
  <si>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</si>
  <si>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</si>
  <si>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</si>
  <si>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</si>
  <si>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</si>
  <si>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</si>
  <si>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</si>
  <si>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</si>
  <si>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</si>
  <si>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</si>
  <si>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</si>
  <si>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</si>
  <si>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</si>
  <si>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</si>
  <si>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</si>
  <si>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</si>
  <si>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</si>
  <si>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</si>
  <si>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</si>
  <si>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</si>
  <si>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</si>
  <si>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</si>
  <si>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</si>
  <si>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</si>
  <si>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</si>
  <si>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</si>
  <si>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</si>
  <si>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</si>
  <si>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</si>
  <si>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</si>
  <si>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</si>
  <si>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</si>
  <si>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</si>
  <si>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</si>
  <si>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</si>
  <si>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</si>
  <si>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</si>
  <si>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</si>
  <si>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</si>
  <si>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</si>
  <si>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</si>
  <si>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</si>
  <si>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</si>
  <si>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</si>
  <si>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</si>
  <si>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</si>
  <si>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</si>
  <si>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</si>
  <si>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</si>
  <si>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</si>
  <si>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</si>
  <si>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</si>
  <si>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</si>
  <si>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</si>
  <si>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</si>
  <si>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</si>
  <si>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</si>
  <si>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</si>
  <si>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</si>
  <si>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</si>
  <si>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</si>
  <si>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</si>
  <si>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</si>
  <si>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</si>
  <si>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</si>
  <si>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</si>
  <si>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</si>
  <si>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</si>
  <si>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</si>
  <si>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</si>
  <si>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</si>
  <si>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</si>
  <si>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</si>
  <si>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</si>
  <si>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</si>
  <si>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</si>
  <si>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</si>
  <si>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</si>
  <si>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</si>
  <si>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</si>
  <si>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</si>
  <si>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</si>
  <si>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</si>
  <si>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</si>
  <si>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</si>
  <si>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</si>
  <si>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</si>
  <si>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</si>
  <si>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</si>
  <si>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</si>
  <si>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</si>
  <si>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</si>
  <si>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</si>
  <si>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</si>
  <si>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</si>
  <si>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</si>
  <si>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</si>
  <si>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</si>
  <si>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</si>
  <si>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</si>
  <si>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</si>
  <si>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</si>
  <si>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</si>
  <si>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</si>
  <si>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</si>
  <si>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</si>
  <si>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</si>
  <si>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</si>
  <si>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</si>
  <si>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</si>
  <si>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</si>
  <si>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</si>
  <si>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</si>
  <si>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</si>
  <si>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</si>
  <si>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</si>
  <si>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</si>
  <si>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</si>
  <si>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</si>
  <si>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</si>
  <si>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</si>
  <si>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</si>
  <si>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</si>
  <si>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</si>
  <si>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</si>
  <si>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</si>
  <si>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</si>
  <si>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</si>
  <si>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</si>
  <si>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</si>
  <si>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</si>
  <si>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</si>
  <si>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</si>
  <si>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</si>
  <si>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</si>
  <si>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</si>
  <si>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</si>
  <si>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</si>
  <si>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</si>
  <si>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</si>
  <si>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</si>
  <si>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</si>
  <si>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</si>
  <si>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</si>
  <si>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</si>
  <si>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</si>
  <si>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</si>
  <si>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</si>
  <si>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</si>
  <si>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</si>
  <si>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</si>
  <si>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</si>
  <si>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</si>
  <si>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</si>
  <si>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</si>
  <si>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</si>
  <si>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</si>
  <si>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</si>
  <si>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</si>
  <si>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</si>
  <si>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</si>
  <si>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</si>
  <si>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</si>
  <si>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</si>
  <si>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</si>
  <si>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</si>
  <si>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</si>
  <si>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</si>
  <si>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</si>
  <si>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</si>
  <si>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</si>
  <si>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</si>
  <si>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</si>
  <si>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</si>
  <si>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</si>
  <si>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</si>
  <si>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</si>
  <si>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</si>
  <si>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</si>
  <si>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</si>
  <si>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</si>
  <si>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</si>
  <si>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</si>
  <si>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</si>
  <si>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</si>
  <si>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</si>
  <si>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</si>
  <si>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</si>
  <si>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</si>
  <si>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</si>
  <si>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</si>
  <si>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</si>
  <si>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</si>
  <si>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</si>
  <si>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</si>
  <si>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</si>
  <si>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</si>
  <si>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</si>
  <si>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</si>
  <si>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</si>
  <si>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</si>
  <si>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</si>
  <si>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</si>
  <si>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</si>
  <si>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</si>
  <si>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</si>
  <si>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</si>
  <si>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</si>
  <si>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</si>
  <si>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</si>
  <si>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</si>
  <si>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</si>
  <si>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</si>
  <si>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</si>
  <si>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</si>
  <si>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</si>
  <si>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</si>
  <si>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</si>
  <si>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</si>
  <si>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</si>
  <si>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</si>
  <si>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</si>
  <si>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</si>
  <si>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</si>
  <si>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</si>
  <si>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</si>
  <si>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</si>
  <si>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</si>
  <si>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</si>
  <si>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</si>
  <si>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</si>
  <si>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</si>
  <si>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</si>
  <si>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</si>
  <si>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</si>
  <si>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</si>
  <si>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</si>
  <si>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</si>
  <si>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</si>
  <si>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</si>
  <si>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</si>
  <si>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</si>
  <si>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</si>
  <si>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</si>
  <si>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</si>
  <si>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</si>
  <si>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</si>
  <si>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</si>
  <si>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</si>
  <si>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</si>
  <si>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</si>
  <si>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</si>
  <si>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</si>
  <si>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</si>
  <si>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</si>
  <si>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</si>
  <si>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</si>
  <si>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</si>
  <si>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</si>
  <si>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</si>
  <si>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</si>
  <si>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</si>
  <si>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</si>
  <si>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</si>
  <si>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</si>
  <si>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</si>
  <si>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</si>
  <si>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</si>
  <si>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</si>
  <si>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</si>
  <si>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</si>
  <si>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</si>
  <si>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</si>
  <si>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</si>
  <si>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</si>
  <si>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</si>
  <si>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</si>
  <si>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</si>
  <si>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</si>
  <si>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</si>
  <si>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</si>
  <si>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</si>
  <si>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</si>
  <si>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</si>
  <si>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</si>
  <si>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</si>
  <si>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</si>
  <si>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</si>
  <si>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</si>
  <si>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</si>
  <si>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</si>
  <si>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</si>
  <si>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</si>
  <si>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</si>
  <si>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</si>
  <si>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</si>
  <si>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</si>
  <si>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</si>
  <si>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</si>
  <si>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</si>
  <si>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</si>
  <si>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</si>
  <si>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</si>
  <si>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</si>
  <si>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</si>
  <si>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</si>
  <si>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</si>
  <si>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</si>
  <si>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</si>
  <si>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</si>
  <si>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</si>
  <si>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</si>
  <si>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</si>
  <si>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</si>
  <si>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</si>
  <si>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</si>
  <si>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</si>
  <si>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</si>
  <si>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</si>
  <si>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</si>
  <si>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</si>
  <si>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</si>
  <si>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</si>
  <si>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</si>
  <si>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</si>
  <si>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</si>
  <si>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</si>
  <si>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</si>
  <si>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</si>
  <si>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</si>
  <si>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</si>
  <si>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</si>
  <si>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</si>
  <si>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</si>
  <si>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</si>
  <si>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</si>
  <si>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</si>
  <si>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</si>
  <si>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</si>
  <si>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</si>
  <si>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</si>
  <si>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</si>
  <si>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</si>
  <si>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</si>
  <si>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</si>
  <si>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</si>
  <si>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</si>
  <si>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</si>
  <si>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</si>
  <si>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</si>
  <si>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</si>
  <si>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</si>
  <si>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</si>
  <si>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</si>
  <si>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</si>
  <si>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</si>
  <si>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</si>
  <si>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</si>
  <si>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</si>
  <si>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</si>
  <si>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</si>
  <si>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</si>
  <si>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</si>
  <si>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</si>
  <si>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</si>
  <si>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</si>
  <si>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</si>
  <si>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</si>
  <si>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</si>
  <si>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</si>
  <si>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</si>
  <si>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</si>
  <si>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</si>
  <si>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</si>
  <si>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</si>
  <si>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</si>
  <si>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</si>
  <si>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</si>
  <si>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</si>
  <si>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</si>
  <si>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</si>
  <si>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</si>
  <si>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</si>
  <si>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</si>
  <si>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</si>
  <si>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</si>
  <si>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</si>
  <si>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</si>
  <si>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</si>
  <si>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</si>
  <si>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</si>
  <si>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</si>
  <si>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</si>
  <si>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</si>
  <si>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</si>
  <si>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</si>
  <si>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</si>
  <si>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</si>
  <si>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</si>
  <si>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</si>
  <si>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</si>
  <si>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</si>
  <si>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</si>
  <si>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</si>
  <si>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</si>
  <si>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</si>
  <si>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</si>
  <si>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</si>
  <si>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</si>
  <si>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</si>
  <si>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</si>
  <si>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</si>
  <si>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</si>
  <si>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</si>
  <si>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</si>
  <si>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</si>
  <si>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</si>
  <si>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</si>
  <si>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</si>
  <si>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</si>
  <si>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</si>
  <si>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</si>
  <si>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</si>
  <si>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</si>
  <si>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</si>
  <si>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</si>
  <si>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</si>
  <si>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</si>
  <si>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</si>
  <si>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</si>
  <si>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</si>
  <si>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</si>
  <si>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</si>
  <si>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</si>
  <si>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</si>
  <si>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</si>
  <si>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</si>
  <si>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</si>
  <si>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</si>
  <si>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</si>
  <si>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</si>
  <si>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</si>
  <si>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</si>
  <si>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</si>
  <si>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</si>
  <si>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</si>
  <si>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</si>
  <si>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</si>
  <si>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</si>
  <si>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</si>
  <si>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</si>
  <si>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</si>
  <si>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</si>
  <si>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</si>
  <si>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</si>
  <si>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</si>
  <si>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</si>
  <si>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</si>
  <si>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</si>
  <si>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</si>
  <si>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</si>
  <si>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</si>
  <si>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</si>
  <si>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</si>
  <si>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</si>
  <si>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</si>
  <si>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</si>
  <si>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</si>
  <si>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</si>
  <si>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</si>
  <si>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</si>
  <si>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</si>
  <si>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</si>
  <si>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</si>
  <si>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</si>
  <si>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</si>
  <si>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</si>
  <si>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</si>
  <si>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</si>
  <si>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</si>
  <si>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</si>
  <si>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</si>
  <si>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</si>
  <si>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</si>
  <si>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</si>
  <si>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</si>
  <si>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</si>
  <si>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</si>
  <si>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</si>
  <si>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</si>
  <si>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</si>
  <si>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</si>
  <si>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</si>
  <si>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</si>
  <si>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</si>
  <si>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</si>
  <si>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</si>
  <si>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</si>
  <si>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</si>
  <si>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</si>
  <si>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</si>
  <si>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</si>
  <si>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</si>
  <si>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</si>
  <si>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</si>
  <si>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</si>
  <si>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</si>
  <si>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</si>
  <si>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</si>
  <si>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</si>
  <si>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</si>
  <si>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</si>
  <si>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</si>
  <si>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</si>
  <si>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</si>
  <si>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</si>
  <si>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</si>
  <si>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</si>
  <si>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</si>
  <si>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</si>
  <si>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</si>
  <si>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</si>
  <si>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</si>
  <si>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</si>
  <si>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</si>
  <si>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</si>
  <si>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</si>
  <si>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</si>
  <si>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</si>
  <si>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</si>
  <si>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</si>
  <si>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</si>
  <si>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</si>
  <si>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</si>
  <si>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</si>
  <si>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</si>
  <si>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</si>
  <si>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</si>
  <si>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</si>
  <si>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</si>
  <si>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</si>
  <si>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</si>
  <si>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</si>
  <si>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</si>
  <si>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</si>
  <si>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</si>
  <si>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</si>
  <si>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</si>
  <si>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</si>
  <si>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</si>
  <si>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</si>
  <si>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</si>
  <si>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</si>
  <si>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</si>
  <si>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</si>
  <si>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</si>
  <si>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</si>
  <si>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</si>
  <si>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</si>
  <si>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</si>
  <si>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</si>
  <si>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</si>
  <si>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</si>
  <si>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</si>
  <si>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</si>
  <si>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</si>
  <si>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</si>
  <si>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</si>
  <si>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</si>
  <si>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</si>
  <si>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</si>
  <si>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</si>
  <si>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</si>
  <si>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</si>
  <si>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</si>
  <si>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</si>
  <si>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</si>
  <si>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</si>
  <si>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</si>
  <si>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</si>
  <si>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</si>
  <si>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</si>
  <si>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</si>
  <si>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</si>
  <si>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</si>
  <si>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</si>
  <si>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</si>
  <si>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</si>
  <si>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</si>
  <si>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</si>
  <si>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</si>
  <si>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</si>
  <si>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</si>
  <si>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</si>
  <si>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</si>
  <si>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</si>
  <si>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</si>
  <si>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</si>
  <si>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</si>
  <si>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</si>
  <si>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</si>
  <si>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</si>
  <si>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</si>
  <si>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</si>
  <si>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</si>
  <si>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</si>
  <si>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</si>
  <si>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</si>
  <si>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</si>
  <si>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</si>
  <si>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</si>
  <si>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</si>
  <si>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</si>
  <si>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</si>
  <si>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</si>
  <si>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</si>
  <si>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</si>
  <si>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</si>
  <si>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</si>
  <si>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</si>
  <si>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</si>
  <si>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</si>
  <si>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</si>
  <si>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</si>
  <si>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</si>
  <si>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</si>
  <si>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</si>
  <si>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</si>
  <si>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</si>
  <si>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</si>
  <si>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</si>
  <si>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</si>
  <si>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</si>
  <si>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</si>
  <si>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</si>
  <si>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</si>
  <si>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</si>
  <si>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</si>
  <si>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</si>
  <si>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</si>
  <si>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</si>
  <si>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</si>
  <si>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</si>
  <si>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</si>
  <si>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</si>
  <si>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</si>
  <si>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</si>
  <si>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</si>
  <si>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</si>
  <si>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</si>
  <si>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</si>
  <si>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</si>
  <si>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</si>
  <si>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</si>
  <si>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</si>
  <si>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</si>
  <si>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</si>
  <si>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</si>
  <si>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</si>
  <si>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</si>
  <si>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</si>
  <si>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</si>
  <si>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</si>
  <si>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</si>
  <si>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</si>
  <si>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</si>
  <si>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</si>
  <si>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</si>
  <si>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</si>
  <si>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</si>
  <si>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</si>
  <si>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</si>
  <si>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</si>
  <si>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</si>
  <si>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</si>
  <si>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</si>
  <si>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</si>
  <si>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</si>
  <si>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</si>
  <si>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</si>
  <si>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</si>
  <si>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</si>
  <si>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</si>
  <si>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</si>
  <si>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</si>
  <si>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</si>
  <si>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</si>
  <si>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</si>
  <si>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</si>
  <si>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</si>
  <si>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</si>
  <si>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</si>
  <si>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</si>
  <si>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</si>
  <si>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</si>
  <si>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</si>
  <si>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</si>
  <si>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</si>
  <si>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</si>
  <si>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</si>
  <si>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</si>
  <si>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</si>
  <si>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</si>
  <si>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</si>
  <si>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</si>
  <si>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</si>
  <si>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</si>
  <si>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</si>
  <si>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</si>
  <si>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</si>
  <si>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</si>
  <si>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</si>
  <si>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</si>
  <si>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</si>
  <si>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</si>
  <si>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</si>
  <si>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</si>
  <si>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</si>
  <si>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</si>
  <si>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</si>
  <si>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</si>
  <si>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</si>
  <si>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</si>
  <si>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</si>
  <si>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</si>
  <si>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</si>
  <si>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</si>
  <si>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</si>
  <si>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</si>
  <si>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</si>
  <si>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</si>
  <si>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</si>
  <si>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</si>
  <si>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</si>
  <si>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</si>
  <si>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</si>
  <si>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</si>
  <si>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</si>
  <si>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</si>
  <si>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</si>
  <si>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</si>
  <si>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</si>
  <si>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</si>
  <si>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</si>
  <si>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</si>
  <si>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</si>
  <si>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</si>
  <si>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</si>
  <si>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</si>
  <si>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</si>
  <si>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</si>
  <si>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</si>
  <si>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</si>
  <si>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</si>
  <si>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</si>
  <si>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</si>
  <si>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</si>
  <si>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</si>
  <si>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</si>
  <si>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</si>
  <si>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</si>
  <si>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</si>
  <si>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</si>
  <si>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</si>
  <si>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</si>
  <si>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</si>
  <si>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</si>
  <si>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</si>
  <si>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</si>
  <si>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</si>
  <si>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</si>
  <si>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</si>
  <si>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</si>
  <si>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</si>
  <si>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</si>
  <si>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</si>
  <si>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</si>
  <si>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</si>
  <si>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</si>
  <si>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</si>
  <si>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</si>
  <si>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</si>
  <si>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</si>
  <si>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</si>
  <si>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</si>
  <si>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</si>
  <si>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</si>
  <si>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</si>
  <si>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</si>
  <si>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</si>
  <si>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</si>
  <si>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</si>
  <si>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</si>
  <si>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</si>
  <si>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</si>
  <si>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</si>
  <si>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</si>
  <si>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</si>
  <si>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</si>
  <si>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</si>
  <si>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</si>
  <si>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</si>
  <si>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</si>
  <si>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</si>
  <si>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</si>
  <si>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</si>
  <si>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</si>
  <si>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</si>
  <si>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</si>
  <si>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</si>
  <si>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</si>
  <si>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</si>
  <si>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</si>
  <si>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</si>
  <si>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</si>
  <si>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</si>
  <si>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</si>
  <si>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</si>
  <si>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</si>
  <si>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</si>
  <si>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</si>
  <si>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</si>
  <si>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</si>
  <si>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</si>
  <si>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</si>
  <si>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</si>
  <si>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</si>
  <si>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</si>
  <si>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</si>
  <si>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</si>
  <si>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</si>
  <si>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</si>
  <si>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</si>
  <si>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</si>
  <si>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</si>
  <si>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</si>
  <si>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</si>
  <si>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</si>
  <si>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</si>
  <si>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</si>
  <si>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</si>
  <si>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</si>
  <si>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</si>
  <si>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</si>
  <si>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</si>
  <si>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</si>
  <si>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</si>
  <si>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</si>
  <si>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</si>
  <si>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</si>
  <si>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</si>
  <si>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</si>
  <si>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</si>
  <si>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</si>
  <si>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</si>
  <si>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</si>
  <si>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</si>
  <si>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</si>
  <si>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</si>
  <si>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</si>
  <si>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</si>
  <si>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</si>
  <si>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</si>
  <si>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</si>
  <si>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</si>
  <si>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</si>
  <si>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</si>
  <si>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</si>
  <si>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</si>
  <si>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</si>
  <si>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</si>
  <si>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</si>
  <si>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</si>
  <si>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</si>
  <si>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</si>
  <si>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</si>
  <si>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</si>
  <si>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</si>
  <si>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</si>
  <si>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</si>
  <si>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</si>
  <si>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</si>
  <si>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</si>
  <si>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</si>
  <si>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</si>
  <si>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</si>
  <si>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</si>
  <si>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</si>
  <si>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</si>
  <si>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</si>
  <si>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</si>
  <si>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</si>
  <si>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</si>
  <si>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</si>
  <si>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</si>
  <si>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</si>
  <si>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</si>
  <si>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</si>
  <si>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</si>
  <si>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</si>
  <si>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</si>
  <si>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</si>
  <si>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</si>
  <si>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</si>
  <si>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</si>
  <si>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</si>
  <si>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</si>
  <si>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</si>
  <si>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</si>
  <si>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</si>
  <si>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</si>
  <si>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</si>
  <si>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</si>
  <si>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</si>
  <si>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</si>
  <si>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</si>
  <si>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</si>
  <si>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</si>
  <si>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</si>
  <si>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</si>
  <si>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</si>
  <si>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</si>
  <si>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</si>
  <si>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</si>
  <si>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</si>
  <si>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</si>
  <si>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</si>
  <si>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</si>
  <si>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</si>
  <si>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</si>
  <si>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</si>
  <si>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</si>
  <si>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</si>
  <si>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</si>
  <si>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</si>
  <si>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</si>
  <si>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</si>
  <si>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</si>
  <si>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</si>
  <si>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</si>
  <si>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</si>
  <si>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</si>
  <si>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</si>
  <si>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</si>
  <si>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</si>
  <si>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</si>
  <si>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</si>
  <si>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</si>
  <si>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</si>
  <si>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</si>
  <si>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</si>
  <si>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</si>
  <si>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</si>
  <si>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</si>
  <si>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</si>
  <si>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</si>
  <si>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</si>
  <si>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</si>
  <si>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</si>
  <si>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</si>
  <si>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</si>
  <si>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</si>
  <si>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</si>
  <si>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</si>
  <si>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</si>
  <si>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</si>
  <si>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</si>
  <si>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</si>
  <si>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</si>
  <si>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</si>
  <si>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</si>
  <si>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</si>
  <si>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</si>
  <si>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</si>
  <si>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</si>
  <si>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</si>
  <si>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</si>
  <si>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</si>
  <si>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</si>
  <si>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</si>
  <si>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</si>
  <si>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</si>
  <si>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</si>
  <si>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</si>
  <si>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</si>
  <si>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</si>
  <si>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</si>
  <si>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</si>
  <si>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</si>
  <si>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</si>
  <si>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</si>
  <si>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</si>
  <si>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</si>
  <si>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</si>
  <si>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</si>
  <si>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</si>
  <si>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</si>
  <si>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</si>
  <si>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</si>
  <si>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</si>
  <si>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</si>
  <si>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</si>
  <si>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</si>
  <si>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</si>
  <si>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</si>
  <si>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</si>
  <si>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</si>
  <si>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</si>
  <si>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</si>
  <si>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</si>
  <si>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</si>
  <si>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</si>
  <si>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</si>
  <si>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</si>
  <si>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</si>
  <si>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</si>
  <si>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</si>
  <si>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</si>
  <si>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</si>
  <si>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</si>
  <si>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</si>
  <si>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</si>
  <si>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</si>
  <si>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</si>
  <si>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</si>
  <si>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</si>
  <si>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</si>
  <si>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</si>
  <si>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</si>
  <si>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</si>
  <si>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</si>
  <si>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</si>
  <si>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</si>
  <si>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</si>
  <si>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</si>
  <si>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</si>
  <si>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</si>
  <si>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</si>
  <si>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</si>
  <si>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</si>
  <si>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</si>
  <si>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</si>
  <si>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</si>
  <si>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</si>
  <si>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</si>
  <si>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</si>
  <si>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</si>
  <si>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</si>
  <si>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</si>
  <si>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</si>
  <si>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</si>
  <si>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</si>
  <si>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</si>
  <si>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</si>
  <si>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</si>
  <si>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</si>
  <si>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</si>
  <si>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</si>
  <si>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</si>
  <si>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</si>
  <si>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</si>
  <si>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</si>
  <si>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</si>
  <si>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</si>
  <si>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</si>
  <si>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</si>
  <si>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</si>
  <si>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</si>
  <si>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</si>
  <si>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</si>
  <si>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</si>
  <si>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</si>
  <si>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</si>
  <si>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</si>
  <si>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</si>
  <si>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</si>
  <si>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</si>
  <si>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</si>
  <si>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</si>
  <si>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</si>
  <si>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</si>
  <si>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</si>
  <si>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</si>
  <si>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</si>
  <si>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</si>
  <si>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</si>
  <si>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</si>
  <si>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</si>
  <si>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</si>
  <si>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</si>
  <si>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</si>
  <si>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</si>
  <si>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</si>
  <si>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</si>
  <si>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</si>
  <si>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</si>
  <si>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</si>
  <si>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</si>
  <si>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</si>
  <si>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</si>
  <si>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</si>
  <si>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</si>
  <si>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</si>
  <si>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</si>
  <si>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</si>
  <si>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</si>
  <si>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</si>
  <si>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</si>
  <si>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</si>
  <si>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</si>
  <si>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</si>
  <si>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</si>
  <si>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</si>
  <si>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</si>
  <si>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</si>
  <si>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</si>
  <si>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</si>
  <si>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</si>
  <si>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</si>
  <si>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</si>
  <si>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</si>
  <si>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</si>
  <si>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</si>
  <si>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</si>
  <si>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</si>
  <si>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</si>
  <si>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</si>
  <si>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</si>
  <si>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</si>
  <si>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</si>
  <si>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</si>
  <si>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</si>
  <si>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</si>
  <si>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</si>
  <si>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</si>
  <si>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</si>
  <si>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</si>
  <si>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</si>
  <si>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</si>
  <si>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</si>
  <si>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</si>
  <si>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</si>
  <si>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</si>
  <si>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</si>
  <si>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</si>
  <si>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</si>
  <si>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</si>
  <si>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</si>
  <si>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</si>
  <si>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</si>
  <si>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</si>
  <si>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</si>
  <si>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</si>
  <si>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</si>
  <si>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</si>
  <si>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</si>
  <si>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</si>
  <si>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</si>
  <si>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</si>
  <si>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</si>
  <si>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</si>
  <si>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</si>
  <si>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</si>
  <si>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</si>
  <si>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</si>
  <si>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</si>
  <si>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</si>
  <si>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</si>
  <si>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</si>
  <si>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</si>
  <si>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</si>
  <si>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</si>
  <si>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</si>
  <si>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</si>
  <si>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</si>
  <si>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</si>
  <si>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</si>
  <si>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</si>
  <si>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</si>
  <si>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</si>
  <si>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</si>
  <si>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</si>
  <si>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</si>
  <si>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</si>
  <si>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</si>
  <si>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</si>
  <si>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</si>
  <si>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</si>
  <si>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</si>
  <si>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</si>
  <si>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</si>
  <si>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</si>
  <si>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</si>
  <si>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</si>
  <si>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</si>
  <si>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</si>
  <si>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</si>
  <si>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</si>
  <si>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</si>
  <si>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</si>
  <si>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</si>
  <si>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</si>
  <si>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</si>
  <si>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</si>
  <si>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</si>
  <si>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</si>
  <si>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</si>
  <si>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</si>
  <si>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</si>
  <si>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</si>
  <si>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</si>
  <si>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</si>
  <si>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</si>
  <si>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</si>
  <si>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</si>
  <si>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</si>
  <si>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</si>
  <si>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</si>
  <si>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</si>
  <si>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</si>
  <si>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</si>
  <si>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</si>
  <si>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</si>
  <si>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</si>
  <si>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</si>
  <si>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</si>
  <si>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</si>
  <si>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</si>
  <si>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</si>
  <si>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</si>
  <si>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</si>
  <si>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</si>
  <si>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</si>
  <si>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</si>
  <si>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</si>
  <si>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</si>
  <si>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</si>
  <si>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</si>
  <si>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</si>
  <si>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</si>
  <si>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</si>
  <si>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</si>
  <si>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</si>
  <si>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</si>
  <si>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</si>
  <si>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</si>
  <si>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</si>
  <si>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</si>
  <si>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</si>
  <si>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</si>
  <si>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</si>
  <si>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</si>
  <si>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</si>
  <si>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</si>
  <si>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</si>
  <si>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</si>
  <si>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</si>
  <si>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</si>
  <si>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</si>
  <si>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</si>
  <si>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</si>
  <si>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</si>
  <si>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</si>
  <si>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</si>
  <si>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</si>
  <si>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</si>
  <si>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</si>
  <si>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</si>
  <si>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</si>
  <si>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</si>
  <si>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</si>
  <si>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</si>
  <si>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</si>
  <si>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</si>
  <si>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</si>
  <si>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</si>
  <si>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</si>
  <si>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</si>
  <si>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</si>
  <si>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</si>
  <si>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</si>
  <si>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</si>
  <si>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</si>
  <si>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</si>
  <si>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</si>
  <si>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</si>
  <si>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</si>
  <si>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</si>
  <si>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</si>
  <si>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</si>
  <si>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</si>
  <si>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</si>
  <si>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</si>
  <si>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</si>
  <si>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</si>
  <si>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</si>
  <si>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</si>
  <si>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</si>
  <si>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</si>
  <si>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</si>
  <si>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</si>
  <si>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</si>
  <si>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</si>
  <si>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</si>
  <si>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</si>
  <si>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</si>
  <si>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</si>
  <si>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</si>
  <si>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</si>
  <si>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</si>
  <si>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</si>
  <si>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</si>
  <si>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</si>
  <si>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</si>
  <si>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</si>
  <si>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</si>
  <si>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</si>
  <si>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</si>
  <si>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</si>
  <si>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</si>
  <si>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</si>
  <si>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</si>
  <si>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</si>
  <si>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</si>
  <si>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</si>
  <si>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</si>
  <si>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</si>
  <si>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</si>
  <si>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</si>
  <si>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</si>
  <si>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</si>
  <si>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</si>
  <si>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</si>
  <si>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</si>
  <si>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</si>
  <si>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</si>
  <si>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</si>
  <si>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</si>
  <si>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</si>
  <si>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</si>
  <si>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</si>
  <si>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</si>
  <si>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</si>
  <si>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</si>
  <si>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</si>
  <si>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</si>
  <si>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</si>
  <si>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</si>
  <si>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</si>
  <si>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</si>
  <si>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</si>
  <si>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</si>
  <si>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</si>
  <si>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</si>
  <si>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</si>
  <si>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</si>
  <si>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</si>
  <si>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</si>
  <si>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</si>
  <si>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</si>
  <si>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</si>
  <si>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</si>
  <si>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</si>
  <si>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</si>
  <si>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</si>
  <si>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</si>
  <si>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</si>
  <si>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</si>
  <si>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</si>
  <si>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</si>
  <si>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</si>
  <si>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</si>
  <si>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</si>
  <si>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</si>
  <si>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</si>
  <si>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</si>
  <si>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</si>
  <si>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</si>
  <si>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</si>
  <si>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</si>
  <si>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</si>
  <si>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</si>
  <si>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</si>
  <si>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</si>
  <si>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</si>
  <si>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</si>
  <si>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</si>
  <si>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</si>
  <si>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</si>
  <si>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</si>
  <si>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</si>
  <si>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</si>
  <si>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</si>
  <si>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</si>
  <si>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</si>
  <si>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</si>
  <si>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</si>
  <si>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</si>
  <si>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</si>
  <si>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</si>
  <si>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</si>
  <si>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</si>
  <si>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</si>
  <si>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</si>
  <si>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</si>
  <si>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</si>
  <si>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</si>
  <si>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</si>
  <si>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</si>
  <si>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</si>
  <si>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</si>
  <si>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</si>
  <si>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</si>
  <si>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</si>
  <si>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</si>
  <si>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</si>
  <si>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</si>
  <si>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</si>
  <si>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</si>
  <si>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</si>
  <si>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</si>
  <si>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</si>
  <si>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</si>
  <si>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</si>
  <si>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</si>
  <si>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</si>
  <si>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</si>
  <si>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</si>
  <si>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</si>
  <si>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</si>
  <si>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</si>
  <si>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</si>
  <si>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</si>
  <si>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</si>
  <si>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</si>
  <si>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</si>
  <si>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</si>
  <si>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</si>
  <si>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</si>
  <si>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</si>
  <si>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</si>
  <si>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</si>
  <si>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</si>
  <si>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</si>
  <si>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</si>
  <si>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</si>
  <si>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</si>
  <si>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</si>
  <si>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</si>
  <si>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</si>
  <si>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</si>
  <si>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</si>
  <si>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</si>
  <si>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</si>
  <si>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</si>
  <si>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</si>
  <si>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</si>
  <si>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</si>
  <si>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</si>
  <si>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</si>
  <si>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</si>
  <si>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</si>
  <si>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</si>
  <si>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</si>
  <si>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</si>
  <si>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</si>
  <si>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</si>
  <si>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</si>
  <si>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</si>
  <si>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</si>
  <si>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</si>
  <si>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Stock BABAT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</si>
  <si>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</si>
  <si>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</si>
  <si>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</si>
  <si>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</si>
  <si>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</si>
  <si>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</si>
  <si>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</si>
  <si>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</si>
  <si>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</si>
  <si>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</si>
  <si>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</si>
  <si>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</si>
  <si>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</si>
  <si>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</si>
  <si>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</si>
  <si>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</si>
  <si>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</si>
  <si>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</si>
  <si>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</si>
  <si>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</si>
  <si>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</si>
  <si>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</si>
  <si>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</si>
  <si>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</si>
  <si>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</si>
  <si>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</si>
  <si>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</si>
  <si>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</si>
  <si>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</si>
  <si>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</si>
  <si>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</si>
  <si>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</si>
  <si>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</si>
  <si>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</si>
  <si>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</si>
  <si>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</si>
  <si>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</si>
  <si>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</si>
  <si>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</si>
  <si>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</si>
  <si>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</si>
  <si>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</si>
  <si>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</si>
  <si>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</si>
  <si>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</si>
  <si>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</si>
  <si>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</si>
  <si>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</si>
  <si>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</si>
  <si>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</si>
  <si>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</si>
  <si>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</si>
  <si>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</si>
  <si>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</si>
  <si>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</si>
  <si>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</si>
  <si>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</si>
  <si>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</si>
  <si>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</si>
  <si>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</si>
  <si>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</si>
  <si>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</si>
  <si>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</si>
  <si>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</si>
  <si>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</si>
  <si>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</si>
  <si>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</si>
  <si>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</si>
  <si>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</si>
  <si>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</si>
  <si>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</si>
  <si>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</si>
  <si>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</si>
  <si>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</si>
  <si>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</si>
  <si>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</si>
  <si>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</si>
  <si>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</si>
  <si>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</si>
  <si>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</si>
  <si>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</si>
  <si>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</si>
  <si>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</si>
  <si>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</si>
  <si>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</si>
  <si>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</si>
  <si>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</si>
  <si>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</si>
  <si>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</si>
  <si>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</si>
  <si>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</si>
  <si>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</si>
  <si>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</si>
  <si>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</si>
  <si>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</si>
  <si>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</si>
  <si>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</si>
  <si>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</si>
  <si>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</si>
  <si>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</si>
  <si>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</si>
  <si>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</si>
  <si>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</si>
  <si>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</si>
  <si>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</si>
  <si>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</si>
  <si>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</si>
  <si>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</si>
  <si>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</si>
  <si>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</si>
  <si>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</si>
  <si>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</si>
  <si>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</si>
  <si>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</si>
  <si>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</si>
  <si>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</si>
  <si>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</si>
  <si>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</si>
  <si>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</si>
  <si>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</si>
  <si>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</si>
  <si>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</si>
  <si>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</si>
  <si>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</si>
  <si>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</si>
  <si>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</si>
  <si>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</si>
  <si>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</si>
  <si>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</si>
  <si>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</si>
  <si>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</si>
  <si>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</si>
  <si>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</si>
  <si>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</si>
  <si>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</si>
  <si>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</si>
  <si>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</si>
  <si>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</si>
  <si>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</si>
  <si>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</si>
  <si>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</si>
  <si>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</si>
  <si>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</si>
  <si>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</si>
  <si>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</si>
  <si>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</si>
  <si>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</si>
  <si>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</si>
  <si>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</si>
  <si>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</si>
  <si>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</si>
  <si>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</si>
  <si>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</si>
  <si>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</si>
  <si>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</si>
  <si>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</si>
  <si>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</si>
  <si>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</si>
  <si>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</si>
  <si>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</si>
  <si>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</si>
  <si>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</si>
  <si>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</si>
  <si>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</si>
  <si>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</si>
  <si>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</si>
  <si>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</si>
  <si>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</si>
  <si>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</si>
  <si>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</si>
  <si>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</si>
  <si>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</si>
  <si>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</si>
  <si>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</si>
  <si>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</si>
  <si>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</si>
  <si>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</si>
  <si>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</si>
  <si>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</si>
  <si>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</si>
  <si>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</si>
  <si>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</si>
  <si>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</si>
  <si>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</si>
  <si>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</si>
  <si>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</si>
  <si>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</si>
  <si>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</si>
  <si>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</si>
  <si>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</si>
  <si>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</si>
  <si>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</si>
  <si>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</si>
  <si>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</si>
  <si>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</si>
  <si>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</si>
  <si>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</si>
  <si>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</si>
  <si>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</si>
  <si>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</si>
  <si>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</si>
  <si>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</si>
  <si>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</si>
  <si>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</si>
  <si>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</si>
  <si>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</si>
  <si>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</si>
  <si>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</si>
  <si>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</si>
  <si>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</si>
  <si>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</si>
  <si>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</si>
  <si>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</si>
  <si>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</si>
  <si>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</si>
  <si>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</si>
  <si>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</si>
  <si>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</si>
  <si>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</si>
  <si>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</si>
  <si>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</si>
  <si>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</si>
  <si>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</si>
  <si>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</si>
  <si>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</si>
  <si>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</si>
  <si>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</si>
  <si>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</si>
  <si>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</si>
  <si>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</si>
  <si>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</si>
  <si>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</si>
  <si>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</si>
  <si>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</si>
  <si>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</si>
  <si>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</si>
  <si>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</si>
  <si>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</si>
  <si>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</si>
  <si>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</si>
  <si>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</si>
  <si>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</si>
  <si>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</si>
  <si>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</si>
  <si>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</si>
  <si>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</si>
  <si>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</si>
  <si>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</si>
  <si>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</si>
  <si>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</si>
  <si>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</si>
  <si>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</si>
  <si>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</si>
  <si>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</si>
  <si>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</si>
  <si>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</si>
  <si>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</si>
  <si>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</si>
  <si>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</si>
  <si>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</si>
  <si>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</si>
  <si>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</si>
  <si>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</si>
  <si>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</si>
  <si>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</si>
  <si>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</si>
  <si>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</si>
  <si>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</si>
  <si>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</si>
  <si>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</si>
  <si>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</si>
  <si>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</si>
  <si>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</si>
  <si>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</si>
  <si>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</si>
  <si>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</si>
  <si>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</si>
  <si>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</si>
  <si>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</si>
  <si>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</si>
  <si>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</si>
  <si>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</si>
  <si>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</si>
  <si>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</si>
  <si>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</si>
  <si>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</si>
  <si>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</si>
  <si>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</si>
  <si>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</si>
  <si>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</si>
  <si>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</si>
  <si>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</si>
  <si>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</si>
  <si>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</si>
  <si>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</si>
  <si>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</si>
  <si>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</si>
  <si>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</si>
  <si>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</si>
  <si>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</si>
  <si>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</si>
  <si>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</si>
  <si>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</si>
  <si>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</si>
  <si>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</si>
  <si>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</si>
  <si>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</si>
  <si>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</si>
  <si>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</si>
  <si>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</si>
  <si>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</si>
  <si>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</si>
  <si>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</si>
  <si>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</si>
  <si>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</si>
  <si>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</si>
  <si>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</si>
  <si>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</si>
  <si>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</si>
  <si>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</si>
  <si>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</si>
  <si>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</si>
  <si>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</si>
  <si>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</si>
  <si>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</si>
  <si>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</si>
  <si>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</si>
  <si>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</si>
  <si>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</si>
  <si>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</si>
  <si>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</si>
  <si>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</si>
  <si>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</si>
  <si>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</si>
  <si>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</si>
  <si>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</si>
  <si>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</si>
  <si>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</si>
  <si>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</si>
  <si>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</si>
  <si>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</si>
  <si>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</si>
  <si>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</si>
  <si>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</si>
  <si>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</si>
  <si>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</si>
  <si>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</si>
  <si>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</si>
  <si>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</si>
  <si>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</si>
  <si>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</si>
  <si>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</si>
  <si>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</si>
  <si>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</si>
  <si>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</si>
  <si>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</si>
  <si>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</si>
  <si>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</si>
  <si>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</si>
  <si>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</si>
  <si>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</si>
  <si>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</si>
  <si>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</si>
  <si>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</si>
  <si>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</si>
  <si>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</si>
  <si>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</si>
  <si>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</si>
  <si>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</si>
  <si>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</si>
  <si>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</si>
  <si>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</si>
  <si>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</si>
  <si>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</si>
  <si>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</si>
  <si>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</si>
  <si>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</si>
  <si>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</si>
  <si>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</si>
  <si>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</si>
  <si>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</si>
  <si>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</si>
  <si>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</si>
  <si>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</si>
  <si>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</si>
  <si>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</si>
  <si>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</si>
  <si>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</si>
  <si>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</si>
  <si>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</si>
  <si>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</si>
  <si>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</si>
  <si>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</si>
  <si>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</si>
  <si>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</si>
  <si>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</si>
  <si>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</si>
  <si>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</si>
  <si>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</si>
  <si>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</si>
  <si>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</si>
  <si>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</si>
  <si>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</si>
  <si>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</si>
  <si>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</si>
  <si>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</si>
  <si>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</si>
  <si>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</si>
  <si>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</si>
  <si>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</si>
  <si>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</si>
  <si>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</si>
  <si>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</si>
  <si>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</si>
  <si>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</si>
  <si>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</si>
  <si>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</si>
  <si>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</si>
  <si>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</si>
  <si>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</si>
  <si>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</si>
  <si>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</si>
  <si>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</si>
  <si>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</si>
  <si>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</si>
  <si>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</si>
  <si>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</si>
  <si>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</si>
  <si>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</si>
  <si>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</si>
  <si>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</si>
  <si>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</si>
  <si>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</si>
  <si>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</si>
  <si>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</si>
  <si>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</si>
  <si>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</si>
  <si>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</si>
  <si>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</si>
  <si>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</si>
  <si>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</si>
  <si>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</si>
  <si>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</si>
  <si>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</si>
  <si>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</si>
  <si>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</si>
  <si>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</si>
  <si>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</si>
  <si>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</si>
  <si>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</si>
  <si>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</si>
  <si>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</si>
  <si>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</si>
  <si>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</si>
  <si>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</si>
  <si>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</si>
  <si>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</si>
  <si>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</si>
  <si>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</si>
  <si>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</si>
  <si>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</si>
  <si>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</si>
  <si>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</si>
  <si>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</si>
  <si>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</si>
  <si>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</si>
  <si>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</si>
  <si>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</si>
  <si>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</si>
  <si>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</si>
  <si>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</si>
  <si>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</si>
  <si>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</si>
  <si>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</si>
  <si>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</si>
  <si>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</si>
  <si>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</si>
  <si>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</si>
  <si>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</si>
  <si>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</si>
  <si>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</si>
  <si>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</si>
  <si>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</si>
  <si>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</si>
  <si>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</si>
  <si>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</si>
  <si>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</si>
  <si>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</si>
  <si>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</si>
  <si>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</si>
  <si>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</si>
  <si>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</si>
  <si>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</si>
  <si>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</si>
  <si>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</si>
  <si>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</si>
  <si>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</si>
  <si>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</si>
  <si>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</si>
  <si>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</si>
  <si>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</si>
  <si>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</si>
  <si>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</si>
  <si>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</si>
  <si>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</si>
  <si>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</si>
  <si>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</si>
  <si>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</si>
  <si>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</si>
  <si>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</si>
  <si>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</si>
  <si>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</si>
  <si>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</si>
  <si>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</si>
  <si>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</si>
  <si>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</si>
  <si>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</si>
  <si>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</si>
  <si>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</si>
  <si>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</si>
  <si>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</si>
  <si>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</si>
  <si>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</si>
  <si>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</si>
  <si>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</si>
  <si>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</si>
  <si>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</si>
  <si>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</si>
  <si>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</si>
  <si>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</si>
  <si>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</si>
  <si>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</si>
  <si>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</si>
  <si>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</si>
  <si>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</si>
  <si>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</si>
  <si>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</si>
  <si>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</si>
  <si>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</si>
  <si>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</si>
  <si>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</si>
  <si>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</si>
  <si>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</si>
  <si>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</si>
  <si>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</si>
  <si>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</si>
  <si>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</si>
  <si>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</si>
  <si>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</si>
  <si>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</si>
  <si>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</si>
  <si>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</si>
  <si>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</si>
  <si>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</si>
  <si>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</si>
  <si>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</si>
  <si>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</si>
  <si>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</si>
  <si>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</si>
  <si>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</si>
  <si>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</si>
  <si>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</si>
  <si>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</si>
  <si>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</si>
  <si>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</si>
  <si>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</si>
  <si>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</si>
  <si>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</si>
  <si>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</si>
  <si>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</si>
  <si>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</si>
  <si>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</si>
  <si>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</si>
  <si>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</si>
  <si>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</si>
  <si>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</si>
  <si>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</si>
  <si>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</si>
  <si>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</si>
  <si>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</si>
  <si>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</si>
  <si>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</si>
  <si>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</si>
  <si>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</si>
  <si>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</si>
  <si>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</si>
  <si>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</si>
  <si>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</si>
  <si>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</si>
  <si>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</si>
  <si>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</si>
  <si>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</si>
  <si>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</si>
  <si>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</si>
  <si>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</si>
  <si>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</si>
  <si>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</si>
  <si>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</si>
  <si>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</si>
  <si>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</si>
  <si>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</si>
  <si>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</si>
  <si>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</si>
  <si>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</si>
  <si>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</si>
  <si>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</si>
  <si>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</si>
  <si>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</si>
  <si>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</si>
  <si>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</si>
  <si>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</si>
  <si>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</si>
  <si>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</si>
  <si>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</si>
  <si>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</si>
  <si>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</si>
  <si>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</si>
  <si>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</si>
  <si>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</si>
  <si>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</si>
  <si>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</si>
  <si>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</si>
  <si>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</si>
  <si>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</si>
  <si>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</si>
  <si>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</si>
  <si>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</si>
  <si>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</si>
  <si>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</si>
  <si>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</si>
  <si>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</si>
  <si>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</si>
  <si>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</si>
  <si>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</si>
  <si>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</si>
  <si>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</si>
  <si>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</si>
  <si>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</si>
  <si>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</si>
  <si>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</si>
  <si>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</si>
  <si>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</si>
  <si>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</si>
  <si>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</si>
  <si>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</si>
  <si>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</si>
  <si>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</si>
  <si>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</si>
  <si>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</si>
  <si>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</si>
  <si>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</si>
  <si>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</si>
  <si>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</si>
  <si>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</si>
  <si>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</si>
  <si>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</si>
  <si>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</si>
  <si>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</si>
  <si>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</si>
  <si>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</si>
  <si>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</si>
  <si>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</si>
  <si>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</si>
  <si>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</si>
  <si>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</si>
  <si>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</si>
  <si>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</si>
  <si>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</si>
  <si>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</si>
  <si>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</si>
  <si>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</si>
  <si>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</si>
  <si>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</si>
  <si>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</si>
  <si>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</si>
  <si>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</si>
  <si>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</si>
  <si>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</si>
  <si>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</si>
  <si>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</si>
  <si>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</si>
  <si>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</si>
  <si>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</si>
  <si>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</si>
  <si>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</si>
  <si>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</si>
  <si>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</si>
  <si>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</si>
  <si>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</si>
  <si>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</si>
  <si>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</si>
  <si>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</si>
  <si>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</si>
  <si>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</si>
  <si>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</si>
  <si>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</si>
  <si>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</si>
  <si>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</si>
  <si>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</si>
  <si>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</si>
  <si>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</si>
  <si>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</si>
  <si>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</si>
  <si>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</si>
  <si>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</si>
  <si>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</si>
  <si>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</si>
  <si>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</si>
  <si>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</si>
  <si>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</si>
  <si>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</si>
  <si>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</si>
  <si>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</si>
  <si>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</si>
  <si>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</si>
  <si>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</si>
  <si>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</si>
  <si>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</si>
  <si>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</si>
  <si>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</si>
  <si>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</si>
  <si>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</si>
  <si>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</si>
  <si>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</si>
  <si>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</si>
  <si>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</si>
  <si>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</si>
  <si>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</si>
  <si>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</si>
  <si>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</si>
  <si>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</si>
  <si>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</si>
  <si>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</si>
  <si>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</si>
  <si>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</si>
  <si>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</si>
  <si>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</si>
  <si>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</si>
  <si>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</si>
  <si>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</si>
  <si>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</si>
  <si>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</si>
  <si>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</si>
  <si>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</si>
  <si>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</si>
  <si>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</si>
  <si>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</si>
  <si>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</si>
  <si>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</si>
  <si>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</si>
  <si>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</si>
  <si>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</si>
  <si>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</si>
  <si>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</si>
  <si>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</si>
  <si>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</si>
  <si>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</si>
  <si>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</si>
  <si>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</si>
  <si>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</si>
  <si>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</si>
  <si>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</si>
  <si>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</si>
  <si>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</si>
  <si>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</si>
  <si>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</si>
  <si>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</si>
  <si>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</si>
  <si>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</si>
  <si>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</si>
  <si>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</si>
  <si>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</si>
  <si>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</si>
  <si>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</si>
  <si>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</si>
  <si>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</si>
  <si>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</si>
  <si>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</si>
  <si>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</si>
  <si>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</si>
  <si>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</si>
  <si>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</si>
  <si>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</si>
  <si>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</si>
  <si>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</si>
  <si>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</si>
  <si>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</si>
  <si>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</si>
  <si>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</si>
  <si>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</si>
  <si>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</si>
  <si>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</si>
  <si>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</si>
  <si>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</si>
  <si>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</si>
  <si>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</si>
  <si>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</si>
  <si>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</si>
  <si>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</si>
  <si>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</si>
  <si>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</si>
  <si>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</si>
  <si>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</si>
  <si>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</si>
  <si>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</si>
  <si>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</si>
  <si>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</si>
  <si>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</si>
  <si>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</si>
  <si>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</si>
  <si>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</si>
  <si>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</si>
  <si>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</si>
  <si>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</si>
  <si>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</si>
  <si>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</si>
  <si>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</si>
  <si>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</si>
  <si>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</si>
  <si>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</si>
  <si>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</si>
  <si>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</si>
  <si>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</si>
  <si>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</si>
  <si>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</si>
  <si>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</si>
  <si>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</si>
  <si>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</si>
  <si>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</si>
  <si>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</si>
  <si>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</si>
  <si>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</si>
  <si>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</si>
  <si>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</si>
  <si>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</si>
  <si>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</si>
  <si>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</si>
  <si>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</si>
  <si>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</si>
  <si>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</si>
  <si>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</si>
  <si>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</si>
  <si>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</si>
  <si>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</si>
  <si>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</si>
  <si>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</si>
  <si>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</si>
  <si>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</si>
  <si>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</si>
  <si>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</si>
  <si>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</si>
  <si>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</si>
  <si>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</si>
  <si>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</si>
  <si>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</si>
  <si>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</si>
  <si>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</si>
  <si>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</si>
  <si>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</si>
  <si>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</si>
  <si>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</si>
  <si>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</si>
  <si>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</si>
  <si>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</si>
  <si>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</si>
  <si>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</si>
  <si>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</si>
  <si>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</si>
  <si>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</si>
  <si>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</si>
  <si>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</si>
  <si>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</si>
  <si>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</si>
  <si>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</si>
  <si>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</si>
  <si>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</si>
  <si>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</si>
  <si>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</si>
  <si>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</si>
  <si>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</si>
  <si>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</si>
  <si>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</si>
  <si>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</si>
  <si>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</si>
  <si>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</si>
  <si>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</si>
  <si>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</si>
  <si>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</si>
  <si>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</si>
  <si>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</si>
  <si>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</si>
  <si>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</si>
  <si>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</si>
  <si>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</si>
  <si>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</si>
  <si>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</si>
  <si>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</si>
  <si>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</si>
  <si>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</si>
  <si>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</si>
  <si>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</si>
  <si>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</si>
  <si>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</si>
  <si>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</si>
  <si>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</si>
  <si>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</si>
  <si>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</si>
  <si>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</si>
  <si>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</si>
  <si>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</si>
  <si>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</si>
  <si>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</si>
  <si>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</si>
  <si>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</si>
  <si>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</si>
  <si>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</si>
  <si>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</si>
  <si>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</si>
  <si>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</si>
  <si>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</si>
  <si>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</si>
  <si>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</si>
  <si>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</si>
  <si>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</si>
  <si>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</si>
  <si>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</si>
  <si>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</si>
  <si>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</si>
  <si>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</si>
  <si>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</si>
  <si>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</si>
  <si>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</si>
  <si>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</si>
  <si>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</si>
  <si>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</si>
  <si>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</si>
  <si>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</si>
  <si>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</si>
  <si>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</si>
  <si>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</si>
  <si>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</si>
  <si>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</si>
  <si>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</si>
  <si>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</si>
  <si>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</si>
  <si>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</si>
  <si>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</si>
  <si>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</si>
  <si>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</si>
  <si>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</si>
  <si>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</si>
  <si>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</si>
  <si>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</si>
  <si>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</si>
  <si>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</si>
  <si>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</si>
  <si>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</si>
  <si>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</si>
  <si>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</si>
  <si>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</si>
  <si>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</si>
  <si>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</si>
  <si>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</si>
  <si>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</si>
  <si>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</si>
  <si>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</si>
  <si>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</si>
  <si>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</si>
  <si>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</si>
  <si>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</si>
  <si>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</si>
  <si>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</si>
  <si>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</si>
  <si>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</si>
  <si>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</si>
  <si>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</si>
  <si>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</si>
  <si>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</si>
  <si>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</si>
  <si>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</si>
  <si>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</si>
  <si>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</si>
  <si>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</si>
  <si>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</si>
  <si>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</si>
  <si>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</si>
  <si>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</si>
  <si>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</si>
  <si>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</si>
  <si>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</si>
  <si>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</si>
  <si>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</si>
  <si>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</si>
  <si>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</si>
  <si>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</si>
  <si>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</si>
  <si>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</si>
  <si>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</si>
  <si>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</si>
  <si>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</si>
  <si>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</si>
  <si>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</si>
  <si>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</si>
  <si>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</si>
  <si>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</si>
  <si>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</si>
  <si>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</si>
  <si>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</si>
  <si>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</si>
  <si>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</si>
  <si>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</si>
  <si>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</si>
  <si>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</si>
  <si>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</si>
  <si>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</si>
  <si>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</si>
  <si>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</si>
  <si>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</si>
  <si>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</si>
  <si>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</si>
  <si>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</si>
  <si>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</si>
  <si>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</si>
  <si>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</si>
  <si>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</si>
  <si>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</si>
  <si>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</si>
  <si>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</si>
  <si>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</si>
  <si>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</si>
  <si>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</si>
  <si>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</si>
  <si>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</si>
  <si>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</si>
  <si>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</si>
  <si>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</si>
  <si>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</si>
  <si>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</si>
  <si>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</si>
  <si>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</si>
  <si>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</si>
  <si>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</si>
  <si>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</si>
  <si>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</si>
  <si>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</si>
  <si>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</si>
  <si>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</si>
  <si>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</si>
  <si>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</si>
  <si>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</si>
  <si>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</si>
  <si>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</si>
  <si>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</si>
  <si>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</si>
  <si>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</si>
  <si>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</si>
  <si>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</si>
  <si>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</si>
  <si>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</si>
  <si>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</si>
  <si>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</si>
  <si>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</si>
  <si>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</si>
  <si>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</si>
  <si>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</si>
  <si>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</si>
  <si>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</si>
  <si>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</si>
  <si>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</si>
  <si>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</si>
  <si>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</si>
  <si>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</si>
  <si>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</si>
  <si>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</si>
  <si>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</si>
  <si>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</si>
  <si>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</si>
  <si>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</si>
  <si>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</si>
  <si>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</si>
  <si>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</si>
  <si>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</si>
  <si>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</si>
  <si>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</si>
  <si>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</si>
  <si>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</si>
  <si>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</si>
  <si>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</si>
  <si>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</si>
  <si>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</si>
  <si>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</si>
  <si>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</si>
  <si>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</si>
  <si>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</si>
  <si>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</si>
  <si>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</si>
  <si>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</si>
  <si>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</si>
  <si>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</si>
  <si>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</si>
  <si>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</si>
  <si>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</si>
  <si>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</si>
  <si>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</si>
  <si>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</si>
  <si>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</si>
  <si>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</si>
  <si>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</si>
  <si>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</si>
  <si>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</si>
  <si>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</si>
  <si>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</si>
  <si>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</si>
  <si>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</si>
  <si>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</si>
  <si>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</si>
  <si>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</si>
  <si>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</si>
  <si>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</si>
  <si>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</si>
  <si>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</si>
  <si>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</si>
  <si>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</si>
  <si>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</si>
  <si>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</si>
  <si>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</si>
  <si>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</si>
  <si>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</si>
  <si>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</si>
  <si>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</si>
  <si>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</si>
  <si>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</si>
  <si>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</si>
  <si>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</si>
  <si>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</si>
  <si>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</si>
  <si>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</si>
  <si>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</si>
  <si>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</si>
  <si>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</si>
  <si>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</si>
  <si>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</si>
  <si>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</si>
  <si>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</si>
  <si>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</si>
  <si>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</si>
  <si>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</si>
  <si>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</si>
  <si>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</si>
  <si>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</si>
  <si>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</si>
  <si>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</si>
  <si>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</si>
  <si>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</si>
  <si>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</si>
  <si>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</si>
  <si>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</si>
  <si>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</si>
  <si>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</si>
  <si>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</si>
  <si>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</si>
  <si>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</si>
  <si>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</si>
  <si>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</si>
  <si>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</si>
  <si>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</si>
  <si>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</si>
  <si>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</si>
  <si>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</si>
  <si>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</si>
  <si>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</si>
  <si>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</si>
  <si>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</si>
  <si>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</si>
  <si>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</si>
  <si>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</si>
  <si>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</si>
  <si>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</si>
  <si>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</si>
  <si>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</si>
  <si>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</si>
  <si>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</si>
  <si>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</si>
  <si>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</si>
  <si>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</si>
  <si>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</si>
  <si>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</si>
  <si>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</si>
  <si>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</si>
  <si>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</si>
  <si>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</si>
  <si>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</si>
  <si>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</si>
  <si>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</si>
  <si>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</si>
  <si>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</si>
  <si>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</si>
  <si>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</si>
  <si>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</si>
  <si>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</si>
  <si>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</si>
  <si>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</si>
  <si>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</si>
  <si>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</si>
  <si>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</si>
  <si>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</si>
  <si>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</si>
  <si>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</si>
  <si>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</si>
  <si>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</si>
  <si>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</si>
  <si>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</si>
  <si>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</si>
  <si>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</si>
  <si>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</si>
  <si>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</si>
  <si>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</si>
  <si>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</si>
  <si>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</si>
  <si>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</si>
  <si>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</si>
  <si>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</si>
  <si>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</si>
  <si>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</si>
  <si>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</si>
  <si>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</si>
  <si>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</si>
  <si>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</si>
  <si>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</si>
  <si>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</si>
  <si>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</si>
  <si>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</si>
  <si>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</si>
  <si>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</si>
  <si>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</si>
  <si>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</si>
  <si>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</si>
  <si>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</si>
  <si>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</si>
  <si>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</si>
  <si>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</si>
  <si>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</si>
  <si>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</si>
  <si>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</si>
  <si>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</si>
  <si>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</si>
  <si>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</si>
  <si>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</si>
  <si>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</si>
  <si>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</si>
  <si>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</si>
  <si>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</si>
  <si>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</si>
  <si>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</si>
  <si>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</si>
  <si>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</si>
  <si>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</si>
  <si>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</si>
  <si>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</si>
  <si>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</si>
  <si>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</si>
  <si>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</si>
  <si>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</si>
  <si>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</si>
  <si>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</si>
  <si>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</si>
  <si>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</si>
  <si>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</si>
  <si>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</si>
  <si>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</si>
  <si>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</si>
  <si>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</si>
  <si>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</si>
  <si>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</si>
  <si>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</si>
  <si>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</si>
  <si>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</si>
  <si>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</si>
  <si>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</si>
  <si>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</si>
  <si>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</si>
  <si>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</si>
  <si>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</si>
  <si>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</si>
  <si>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</si>
  <si>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</si>
  <si>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</si>
  <si>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</si>
  <si>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</si>
  <si>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</si>
  <si>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</si>
  <si>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</si>
  <si>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</si>
  <si>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</si>
  <si>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</si>
  <si>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</si>
  <si>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</si>
  <si>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</si>
  <si>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</si>
  <si>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</si>
  <si>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</si>
  <si>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</si>
  <si>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</si>
  <si>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</si>
  <si>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</si>
  <si>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</si>
  <si>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</si>
  <si>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</si>
  <si>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</si>
  <si>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</si>
  <si>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</si>
  <si>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</si>
  <si>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</si>
  <si>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</si>
  <si>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</si>
  <si>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</si>
  <si>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</si>
  <si>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</si>
  <si>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</si>
  <si>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</si>
  <si>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</si>
  <si>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</si>
  <si>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</si>
  <si>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</si>
  <si>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</si>
  <si>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</si>
  <si>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</si>
  <si>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</si>
  <si>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</si>
  <si>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</si>
  <si>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</si>
  <si>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</si>
  <si>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</si>
  <si>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</si>
  <si>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</si>
  <si>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</si>
  <si>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</si>
  <si>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</si>
  <si>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</si>
  <si>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</si>
  <si>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</si>
  <si>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</si>
  <si>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</si>
  <si>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</si>
  <si>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</si>
  <si>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</si>
  <si>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</si>
  <si>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</si>
  <si>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</si>
  <si>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</si>
  <si>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</si>
  <si>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</si>
  <si>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</si>
  <si>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</si>
  <si>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</si>
  <si>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</si>
  <si>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</si>
  <si>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</si>
  <si>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</si>
  <si>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</si>
  <si>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</si>
  <si>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</si>
  <si>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</si>
  <si>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</si>
  <si>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</si>
  <si>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</si>
  <si>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</si>
  <si>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</si>
  <si>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</si>
  <si>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</si>
  <si>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</si>
  <si>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</si>
  <si>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</si>
  <si>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</si>
  <si>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</si>
  <si>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</si>
  <si>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</si>
  <si>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</si>
  <si>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</si>
  <si>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</si>
  <si>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</si>
  <si>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</si>
  <si>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</si>
  <si>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</si>
  <si>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</si>
  <si>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</si>
  <si>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</si>
  <si>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</si>
  <si>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</si>
  <si>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</si>
  <si>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</si>
  <si>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</si>
  <si>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</si>
  <si>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</si>
  <si>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</si>
  <si>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</si>
  <si>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</si>
  <si>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</si>
  <si>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</si>
  <si>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</si>
  <si>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</si>
  <si>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</si>
  <si>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</si>
  <si>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</si>
  <si>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</si>
  <si>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</si>
  <si>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</si>
  <si>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</si>
  <si>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</si>
  <si>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</si>
  <si>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</si>
  <si>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</si>
  <si>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</si>
  <si>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</si>
  <si>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</si>
  <si>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</si>
  <si>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</si>
  <si>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</si>
  <si>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</si>
  <si>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</si>
  <si>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</si>
  <si>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</si>
  <si>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</si>
  <si>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</si>
  <si>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</si>
  <si>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</si>
  <si>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</si>
  <si>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</si>
  <si>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</si>
  <si>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</si>
  <si>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</si>
  <si>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</si>
  <si>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</si>
  <si>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</si>
  <si>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</si>
  <si>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</si>
  <si>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</si>
  <si>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</si>
  <si>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</si>
  <si>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</si>
  <si>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</si>
  <si>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</si>
  <si>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</si>
  <si>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</si>
  <si>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</si>
  <si>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</si>
  <si>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</si>
  <si>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</si>
  <si>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</si>
  <si>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</si>
  <si>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</si>
  <si>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</si>
  <si>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</si>
  <si>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</si>
  <si>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</si>
  <si>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</si>
  <si>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</si>
  <si>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</si>
  <si>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</si>
  <si>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</si>
  <si>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</si>
  <si>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</si>
  <si>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</si>
  <si>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</si>
  <si>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</si>
  <si>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</si>
  <si>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</si>
  <si>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</si>
  <si>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</si>
  <si>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</si>
  <si>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</si>
  <si>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</si>
  <si>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</si>
  <si>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</si>
  <si>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</si>
  <si>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</si>
  <si>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</si>
  <si>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</si>
  <si>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</si>
  <si>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</si>
  <si>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</si>
  <si>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</si>
  <si>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</si>
  <si>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</si>
  <si>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</si>
  <si>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</si>
  <si>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</si>
  <si>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</si>
  <si>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</si>
  <si>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</si>
  <si>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</si>
  <si>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</si>
  <si>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</si>
  <si>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</si>
  <si>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</si>
  <si>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</si>
  <si>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</si>
  <si>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</si>
  <si>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</si>
  <si>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</si>
  <si>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</si>
  <si>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</si>
  <si>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</si>
  <si>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</si>
  <si>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</si>
  <si>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</si>
  <si>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</si>
  <si>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</si>
  <si>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</si>
  <si>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</si>
  <si>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</si>
  <si>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</si>
  <si>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</si>
  <si>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</si>
  <si>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</si>
  <si>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</si>
  <si>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</si>
  <si>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</si>
  <si>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</si>
  <si>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</si>
  <si>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</si>
  <si>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</si>
  <si>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</si>
  <si>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</si>
  <si>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</si>
  <si>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</si>
  <si>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</si>
  <si>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</si>
  <si>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</si>
  <si>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</si>
  <si>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</si>
  <si>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</si>
  <si>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</si>
  <si>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</si>
  <si>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</si>
  <si>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</si>
  <si>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</si>
  <si>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</si>
  <si>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</si>
  <si>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</si>
  <si>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</si>
  <si>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</si>
  <si>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</si>
  <si>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</si>
  <si>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</si>
  <si>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</si>
  <si>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</si>
  <si>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</si>
  <si>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</si>
  <si>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</si>
  <si>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</si>
  <si>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</si>
  <si>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</si>
  <si>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</si>
  <si>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</si>
  <si>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</si>
  <si>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</si>
  <si>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</si>
  <si>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</si>
  <si>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</si>
  <si>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</si>
  <si>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</si>
  <si>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</si>
  <si>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</si>
  <si>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</si>
  <si>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</si>
  <si>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</si>
  <si>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</si>
  <si>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</si>
  <si>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</si>
  <si>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</si>
  <si>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</si>
  <si>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</si>
  <si>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</si>
  <si>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</si>
  <si>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</si>
  <si>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</si>
  <si>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</si>
  <si>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</si>
  <si>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</si>
  <si>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</si>
  <si>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</si>
  <si>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</si>
  <si>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</si>
  <si>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</si>
  <si>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</si>
  <si>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</si>
  <si>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</si>
  <si>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</si>
  <si>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</si>
  <si>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</si>
  <si>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</si>
  <si>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</si>
  <si>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</si>
  <si>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</si>
  <si>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</si>
  <si>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</si>
  <si>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</si>
  <si>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</si>
  <si>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</si>
  <si>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</si>
  <si>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</si>
  <si>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</si>
  <si>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</si>
  <si>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</si>
  <si>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</si>
  <si>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</si>
  <si>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</si>
  <si>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</si>
  <si>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</si>
  <si>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</si>
  <si>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</si>
  <si>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</si>
  <si>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</si>
  <si>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</si>
  <si>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</si>
  <si>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</si>
  <si>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</si>
  <si>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</si>
  <si>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</si>
  <si>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</si>
  <si>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</si>
  <si>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</si>
  <si>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</si>
  <si>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</si>
  <si>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</si>
  <si>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</si>
  <si>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</si>
  <si>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</si>
  <si>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</si>
  <si>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</si>
  <si>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</si>
  <si>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</si>
  <si>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</si>
  <si>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</si>
  <si>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</si>
  <si>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</si>
  <si>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</si>
  <si>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</si>
  <si>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</si>
  <si>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</si>
  <si>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</si>
  <si>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</si>
  <si>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</si>
  <si>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</si>
  <si>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</si>
  <si>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</si>
  <si>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</si>
  <si>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</si>
  <si>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</si>
  <si>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</si>
  <si>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</si>
  <si>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</si>
  <si>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</si>
  <si>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</si>
  <si>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</si>
  <si>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</si>
  <si>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</si>
  <si>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</si>
  <si>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</si>
  <si>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</si>
  <si>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</si>
  <si>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</si>
  <si>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</si>
  <si>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</si>
  <si>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</si>
  <si>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</si>
  <si>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</si>
  <si>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</si>
  <si>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</si>
  <si>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</si>
  <si>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</si>
  <si>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</si>
  <si>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</si>
  <si>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</si>
  <si>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</si>
  <si>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</si>
  <si>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</si>
  <si>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</si>
  <si>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</si>
  <si>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</si>
  <si>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</si>
  <si>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</si>
  <si>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</si>
  <si>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</si>
  <si>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</si>
  <si>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</si>
  <si>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</si>
  <si>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</si>
  <si>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</si>
  <si>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</si>
  <si>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</si>
  <si>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</si>
  <si>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</si>
  <si>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</si>
  <si>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</si>
  <si>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</si>
  <si>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</si>
  <si>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</si>
  <si>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</si>
  <si>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</si>
  <si>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</si>
  <si>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</si>
  <si>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</si>
  <si>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</si>
  <si>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</si>
  <si>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</si>
  <si>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</si>
  <si>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</si>
  <si>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</si>
  <si>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</si>
  <si>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</si>
  <si>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</si>
  <si>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</si>
  <si>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</si>
  <si>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</si>
  <si>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</si>
  <si>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</si>
  <si>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</si>
  <si>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</si>
  <si>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</si>
  <si>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</si>
  <si>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</si>
  <si>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</si>
  <si>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</si>
  <si>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</si>
  <si>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</si>
  <si>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</si>
  <si>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</si>
  <si>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</si>
  <si>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</si>
  <si>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</si>
  <si>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</si>
  <si>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</si>
  <si>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</si>
  <si>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</si>
  <si>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</si>
  <si>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</si>
  <si>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</si>
  <si>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</si>
  <si>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</si>
  <si>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</si>
  <si>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</si>
  <si>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</si>
  <si>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</si>
  <si>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</si>
  <si>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</si>
  <si>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</si>
  <si>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</si>
  <si>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</si>
  <si>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</si>
  <si>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</si>
  <si>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</si>
  <si>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</si>
  <si>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</si>
  <si>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</si>
  <si>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</si>
  <si>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</si>
  <si>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</si>
  <si>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</si>
  <si>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</si>
  <si>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</si>
  <si>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</si>
  <si>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</si>
  <si>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</si>
  <si>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</si>
  <si>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</si>
  <si>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</si>
  <si>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</si>
  <si>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</si>
  <si>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</si>
  <si>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</si>
  <si>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</si>
  <si>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</si>
  <si>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</si>
  <si>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</si>
  <si>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</si>
  <si>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</si>
  <si>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</si>
  <si>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</si>
  <si>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</si>
  <si>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</si>
  <si>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</si>
  <si>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</si>
  <si>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</si>
  <si>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</si>
  <si>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</si>
  <si>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</si>
  <si>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</si>
  <si>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</si>
  <si>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</si>
  <si>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</si>
  <si>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</si>
  <si>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</si>
  <si>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</si>
  <si>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</si>
  <si>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</si>
  <si>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</si>
  <si>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</si>
  <si>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</si>
  <si>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</si>
  <si>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</si>
  <si>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</si>
  <si>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</si>
  <si>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</si>
  <si>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</si>
  <si>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</si>
  <si>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</si>
  <si>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</si>
  <si>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</si>
  <si>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</si>
  <si>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</si>
  <si>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</si>
  <si>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</si>
  <si>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</si>
  <si>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</si>
  <si>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</si>
  <si>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</si>
  <si>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</si>
  <si>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</si>
  <si>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</si>
  <si>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</si>
  <si>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</si>
  <si>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</si>
  <si>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</si>
  <si>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</si>
  <si>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</si>
  <si>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</si>
  <si>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</si>
  <si>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</si>
  <si>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</si>
  <si>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</si>
  <si>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</si>
  <si>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</si>
  <si>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</si>
  <si>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</si>
  <si>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</si>
  <si>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</si>
  <si>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</si>
  <si>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</si>
  <si>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</si>
  <si>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</si>
  <si>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</si>
  <si>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</si>
  <si>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</si>
  <si>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</si>
  <si>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</si>
  <si>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</si>
  <si>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</si>
  <si>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</si>
  <si>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</si>
  <si>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</si>
  <si>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</si>
  <si>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</si>
  <si>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</si>
  <si>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</si>
  <si>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</si>
  <si>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</si>
  <si>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</si>
  <si>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</si>
  <si>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</si>
  <si>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</si>
  <si>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</si>
  <si>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</si>
  <si>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</si>
  <si>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</si>
  <si>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</si>
  <si>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</si>
  <si>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</si>
  <si>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</si>
  <si>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</si>
  <si>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</si>
  <si>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</si>
  <si>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</si>
  <si>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</si>
  <si>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</si>
  <si>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</si>
  <si>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</si>
  <si>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</si>
  <si>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</si>
  <si>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</si>
  <si>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</si>
  <si>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</si>
  <si>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</si>
  <si>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</si>
  <si>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</si>
  <si>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</si>
  <si>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</si>
  <si>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</si>
  <si>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</si>
  <si>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</si>
  <si>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</si>
  <si>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</si>
  <si>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</si>
  <si>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</si>
  <si>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</si>
  <si>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</si>
  <si>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</si>
  <si>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</si>
  <si>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</si>
  <si>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</si>
  <si>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</si>
  <si>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</si>
  <si>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</si>
  <si>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</si>
  <si>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</si>
  <si>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</si>
  <si>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</si>
  <si>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</si>
  <si>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</si>
  <si>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</si>
  <si>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</si>
  <si>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</si>
  <si>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</si>
  <si>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</si>
  <si>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</si>
  <si>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</si>
  <si>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</si>
  <si>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</si>
  <si>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</si>
  <si>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</si>
  <si>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</si>
  <si>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</si>
  <si>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</si>
  <si>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</si>
  <si>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</si>
  <si>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</si>
  <si>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</si>
  <si>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</si>
  <si>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</si>
  <si>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</si>
  <si>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</si>
  <si>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</si>
  <si>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</si>
  <si>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</si>
  <si>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</si>
  <si>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</si>
  <si>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</si>
  <si>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</si>
  <si>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</si>
  <si>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</si>
  <si>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</si>
  <si>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</si>
  <si>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</si>
  <si>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</si>
  <si>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</si>
  <si>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</si>
  <si>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</si>
  <si>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</si>
  <si>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</si>
  <si>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</si>
  <si>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</si>
  <si>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</si>
  <si>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</si>
  <si>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</si>
  <si>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</si>
  <si>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</si>
  <si>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</si>
  <si>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</si>
  <si>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</si>
  <si>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</si>
  <si>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</si>
  <si>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</si>
  <si>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</si>
  <si>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</si>
  <si>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</si>
  <si>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</si>
  <si>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</si>
  <si>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</si>
  <si>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</si>
  <si>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</si>
  <si>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</si>
  <si>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</si>
  <si>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</si>
  <si>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</si>
  <si>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</si>
  <si>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</si>
  <si>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</si>
  <si>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</si>
  <si>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</si>
  <si>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</si>
  <si>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</si>
  <si>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</si>
  <si>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</si>
  <si>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</si>
  <si>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</si>
  <si>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</si>
  <si>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</si>
  <si>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</si>
  <si>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</si>
  <si>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</si>
  <si>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</si>
  <si>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</si>
  <si>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</si>
  <si>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</si>
  <si>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</si>
  <si>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</si>
  <si>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</si>
  <si>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</si>
  <si>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</si>
  <si>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</si>
  <si>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</si>
  <si>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</si>
  <si>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</si>
  <si>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</si>
  <si>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</si>
  <si>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</si>
  <si>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</si>
  <si>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</si>
  <si>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</si>
  <si>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</si>
  <si>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</si>
  <si>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</si>
  <si>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</si>
  <si>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</si>
  <si>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</si>
  <si>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</si>
  <si>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</si>
  <si>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</si>
  <si>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</si>
  <si>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</si>
  <si>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</si>
  <si>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</si>
  <si>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</si>
  <si>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</si>
  <si>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</si>
  <si>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</si>
  <si>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</si>
  <si>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</si>
  <si>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</si>
  <si>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</si>
  <si>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</si>
  <si>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</si>
  <si>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</si>
  <si>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</si>
  <si>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</si>
  <si>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</si>
  <si>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</si>
  <si>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</si>
  <si>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</si>
  <si>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</si>
  <si>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</si>
  <si>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</si>
  <si>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</si>
  <si>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</si>
  <si>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</si>
  <si>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</si>
  <si>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</si>
  <si>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</si>
  <si>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</si>
  <si>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</si>
  <si>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</si>
  <si>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</si>
  <si>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</si>
  <si>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</si>
  <si>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</si>
  <si>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</si>
  <si>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</si>
  <si>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</si>
  <si>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</si>
  <si>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</si>
  <si>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</si>
  <si>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</si>
  <si>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</si>
  <si>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</si>
  <si>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</si>
  <si>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</si>
  <si>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</si>
  <si>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</si>
  <si>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</si>
  <si>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</si>
  <si>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</si>
  <si>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</si>
  <si>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</si>
  <si>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</si>
  <si>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</si>
  <si>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</si>
  <si>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</si>
  <si>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</si>
  <si>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</si>
  <si>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</si>
  <si>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</si>
  <si>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</si>
  <si>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</si>
  <si>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</si>
  <si>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</si>
  <si>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</si>
  <si>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</si>
  <si>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</si>
  <si>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</si>
  <si>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</si>
  <si>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</si>
  <si>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</si>
  <si>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</si>
  <si>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</si>
  <si>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</si>
  <si>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</si>
  <si>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</si>
  <si>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</si>
  <si>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</si>
  <si>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</si>
  <si>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</si>
  <si>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</si>
  <si>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</si>
  <si>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</si>
  <si>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</si>
  <si>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</si>
  <si>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</si>
  <si>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</si>
  <si>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</si>
  <si>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</si>
  <si>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</si>
  <si>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</si>
  <si>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</si>
  <si>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</si>
  <si>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</si>
  <si>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</si>
  <si>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</si>
  <si>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</si>
  <si>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</si>
  <si>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</si>
  <si>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</si>
  <si>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</si>
  <si>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</si>
  <si>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</si>
  <si>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</si>
  <si>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</si>
  <si>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</si>
  <si>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</si>
  <si>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</si>
  <si>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</si>
  <si>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</si>
  <si>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</si>
  <si>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</si>
  <si>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</si>
  <si>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</si>
  <si>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</si>
  <si>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</si>
  <si>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</si>
  <si>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</si>
  <si>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</si>
  <si>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</si>
  <si>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</si>
  <si>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</si>
  <si>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</si>
  <si>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</si>
  <si>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</si>
  <si>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</si>
  <si>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</si>
  <si>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</si>
  <si>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</si>
  <si>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</si>
  <si>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</si>
  <si>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</si>
  <si>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</si>
  <si>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</si>
  <si>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</si>
  <si>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</si>
  <si>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</si>
  <si>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</si>
  <si>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</si>
  <si>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</si>
  <si>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</si>
  <si>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</si>
  <si>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</si>
  <si>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</si>
  <si>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</si>
  <si>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</si>
  <si>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</si>
  <si>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</si>
  <si>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</si>
  <si>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</si>
  <si>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</si>
  <si>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</si>
  <si>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</si>
  <si>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</si>
  <si>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</si>
  <si>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</si>
  <si>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</si>
  <si>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</si>
  <si>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</si>
  <si>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</si>
  <si>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</si>
  <si>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</si>
  <si>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</si>
  <si>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</si>
  <si>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</si>
  <si>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</si>
  <si>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</si>
  <si>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</si>
  <si>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</si>
  <si>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</si>
  <si>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</si>
  <si>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</si>
  <si>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</si>
  <si>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</si>
  <si>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</si>
  <si>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</si>
  <si>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</si>
  <si>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</si>
  <si>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</si>
  <si>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</si>
  <si>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</si>
  <si>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</si>
  <si>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</si>
  <si>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</si>
  <si>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</si>
  <si>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</si>
  <si>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</si>
  <si>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</si>
  <si>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</si>
  <si>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</si>
  <si>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</si>
  <si>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</si>
  <si>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</si>
  <si>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</si>
  <si>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</si>
  <si>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</si>
  <si>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</si>
  <si>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</si>
  <si>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</si>
  <si>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</si>
  <si>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</si>
  <si>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</si>
  <si>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</si>
  <si>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</si>
  <si>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</si>
  <si>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</si>
  <si>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</si>
  <si>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</si>
  <si>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</si>
  <si>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</si>
  <si>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</si>
  <si>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</si>
  <si>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</si>
  <si>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</si>
  <si>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</si>
  <si>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</si>
  <si>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</si>
  <si>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</si>
  <si>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</si>
  <si>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</si>
  <si>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</si>
  <si>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</si>
  <si>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</si>
  <si>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</si>
  <si>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</si>
  <si>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</si>
  <si>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</si>
  <si>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</si>
  <si>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</si>
  <si>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</si>
  <si>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</si>
  <si>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</si>
  <si>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</si>
  <si>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</si>
  <si>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</si>
  <si>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</si>
  <si>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</si>
  <si>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</si>
  <si>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</si>
  <si>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</si>
  <si>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</si>
  <si>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</si>
  <si>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</si>
  <si>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</si>
  <si>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</si>
  <si>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</si>
  <si>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</si>
  <si>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</si>
  <si>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</si>
  <si>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</si>
  <si>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</si>
  <si>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</si>
  <si>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</si>
  <si>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</si>
  <si>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</si>
  <si>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</si>
  <si>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</si>
  <si>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</si>
  <si>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</si>
  <si>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</si>
  <si>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</si>
  <si>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</si>
  <si>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</si>
  <si>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</si>
  <si>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</si>
  <si>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</si>
  <si>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</si>
  <si>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</si>
  <si>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</si>
  <si>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</si>
  <si>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</si>
  <si>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</si>
  <si>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</si>
  <si>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</si>
  <si>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</si>
  <si>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</si>
  <si>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</si>
  <si>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</si>
  <si>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</si>
  <si>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</si>
  <si>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</si>
  <si>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</si>
  <si>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</si>
  <si>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</si>
  <si>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</si>
  <si>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</si>
  <si>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</si>
  <si>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</si>
  <si>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</si>
  <si>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</si>
  <si>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</si>
  <si>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</si>
  <si>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</si>
  <si>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</si>
  <si>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</si>
  <si>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</si>
  <si>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</si>
  <si>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</si>
  <si>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</si>
  <si>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</si>
  <si>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</si>
  <si>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</si>
  <si>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</si>
  <si>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</si>
  <si>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</si>
  <si>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</si>
  <si>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</si>
  <si>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</si>
  <si>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</si>
  <si>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</si>
  <si>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</si>
  <si>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</si>
  <si>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</si>
  <si>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</si>
  <si>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</si>
  <si>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</si>
  <si>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</si>
  <si>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</si>
  <si>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</si>
  <si>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</si>
  <si>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</si>
  <si>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</si>
  <si>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</si>
  <si>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</si>
  <si>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</si>
  <si>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</si>
  <si>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</si>
  <si>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</si>
  <si>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</si>
  <si>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</si>
  <si>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</si>
  <si>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</si>
  <si>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</si>
  <si>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</si>
  <si>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</si>
  <si>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</si>
  <si>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</si>
  <si>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</si>
  <si>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</si>
  <si>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</si>
  <si>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</si>
  <si>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</si>
  <si>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</si>
  <si>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</si>
  <si>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</si>
  <si>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</si>
  <si>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</si>
  <si>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</si>
  <si>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</si>
  <si>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</si>
  <si>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</si>
  <si>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</si>
  <si>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</si>
  <si>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</si>
  <si>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</si>
  <si>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</si>
  <si>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</si>
  <si>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</si>
  <si>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</si>
  <si>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</si>
  <si>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</si>
  <si>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</si>
  <si>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</si>
  <si>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</si>
  <si>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</si>
  <si>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</si>
  <si>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</si>
  <si>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</si>
  <si>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</si>
  <si>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</si>
  <si>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</si>
  <si>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</si>
  <si>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</si>
  <si>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</si>
  <si>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</si>
  <si>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</si>
  <si>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</si>
  <si>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</si>
  <si>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</si>
  <si>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</si>
  <si>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</si>
  <si>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</si>
  <si>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</si>
  <si>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</si>
  <si>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</si>
  <si>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</si>
  <si>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</si>
  <si>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</si>
  <si>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</si>
  <si>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</si>
  <si>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</si>
  <si>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</si>
  <si>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</si>
  <si>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</si>
  <si>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</si>
  <si>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</si>
  <si>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</si>
  <si>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</si>
  <si>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</si>
  <si>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</si>
  <si>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</si>
  <si>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</si>
  <si>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</si>
  <si>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</si>
  <si>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</si>
  <si>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</si>
  <si>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</si>
  <si>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</si>
  <si>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</si>
  <si>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</si>
  <si>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</si>
  <si>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</si>
  <si>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</si>
  <si>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</si>
  <si>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</si>
  <si>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</si>
  <si>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</si>
  <si>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</si>
  <si>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</si>
  <si>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</si>
  <si>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</si>
  <si>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</si>
  <si>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</si>
  <si>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</si>
  <si>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</si>
  <si>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</si>
  <si>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</si>
  <si>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</si>
  <si>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</si>
  <si>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</si>
  <si>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</si>
  <si>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</si>
  <si>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</si>
  <si>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</si>
  <si>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</si>
  <si>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</si>
  <si>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</si>
  <si>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</si>
  <si>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</si>
  <si>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</si>
  <si>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</si>
  <si>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</si>
  <si>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</si>
  <si>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</si>
  <si>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</si>
  <si>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</si>
  <si>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</si>
  <si>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</si>
  <si>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</si>
  <si>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</si>
  <si>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</si>
  <si>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</si>
  <si>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</si>
  <si>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</si>
  <si>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</si>
  <si>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</si>
  <si>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</si>
  <si>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</si>
  <si>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</si>
  <si>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</si>
  <si>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</si>
  <si>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</si>
  <si>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</si>
  <si>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</si>
  <si>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</si>
  <si>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</si>
  <si>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</si>
  <si>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</si>
  <si>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</si>
  <si>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</si>
  <si>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</si>
  <si>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</si>
  <si>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</si>
  <si>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</si>
  <si>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</si>
  <si>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</si>
  <si>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</si>
  <si>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</si>
  <si>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</si>
  <si>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</si>
  <si>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</si>
  <si>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</si>
  <si>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</si>
  <si>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</si>
  <si>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</si>
  <si>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</si>
  <si>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</si>
  <si>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</si>
  <si>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</si>
  <si>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</si>
  <si>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</si>
  <si>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</si>
  <si>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</si>
  <si>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</si>
  <si>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</si>
  <si>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</si>
  <si>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</si>
  <si>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</si>
  <si>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</si>
  <si>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</si>
  <si>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</si>
  <si>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</si>
  <si>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</si>
  <si>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</si>
  <si>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</si>
  <si>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</si>
  <si>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</si>
  <si>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</si>
  <si>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</si>
  <si>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</si>
  <si>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</si>
  <si>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</si>
  <si>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</si>
  <si>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</si>
  <si>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</si>
  <si>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</si>
  <si>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</si>
  <si>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</si>
  <si>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</si>
  <si>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</si>
  <si>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</si>
  <si>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</si>
  <si>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</si>
  <si>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</si>
  <si>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</si>
  <si>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</si>
  <si>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</si>
  <si>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</si>
  <si>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</si>
  <si>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</si>
  <si>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</si>
  <si>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</si>
  <si>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</si>
  <si>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</si>
  <si>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</si>
  <si>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</si>
  <si>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</si>
  <si>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</si>
  <si>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</si>
  <si>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</si>
  <si>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</si>
  <si>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</si>
  <si>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</si>
  <si>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</si>
  <si>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</si>
  <si>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</si>
  <si>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</si>
  <si>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</si>
  <si>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</si>
  <si>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</si>
  <si>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</si>
  <si>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</si>
  <si>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</si>
  <si>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</si>
  <si>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</si>
  <si>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</si>
  <si>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</si>
  <si>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</si>
  <si>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</si>
  <si>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</si>
  <si>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</si>
  <si>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</si>
  <si>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</si>
  <si>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</si>
  <si>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</si>
  <si>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</si>
  <si>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</si>
  <si>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</si>
  <si>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</si>
  <si>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</si>
  <si>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</si>
  <si>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</si>
  <si>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</si>
  <si>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</si>
  <si>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</si>
  <si>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</si>
  <si>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</si>
  <si>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</si>
  <si>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</si>
  <si>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</si>
  <si>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</si>
  <si>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</si>
  <si>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</si>
  <si>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</si>
  <si>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</si>
  <si>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</si>
  <si>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</si>
  <si>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</si>
  <si>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</si>
  <si>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</si>
  <si>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</si>
  <si>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</si>
  <si>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</si>
  <si>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</si>
  <si>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</si>
  <si>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</si>
  <si>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</si>
  <si>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</si>
  <si>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</si>
  <si>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</si>
  <si>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</si>
  <si>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</si>
  <si>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</si>
  <si>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</si>
  <si>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</si>
  <si>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</si>
  <si>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</si>
  <si>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</si>
  <si>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</si>
  <si>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</si>
  <si>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</si>
  <si>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</si>
  <si>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</si>
  <si>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</si>
  <si>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</si>
  <si>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</si>
  <si>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</si>
  <si>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</si>
  <si>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</si>
  <si>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</si>
  <si>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</si>
  <si>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</si>
  <si>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</si>
  <si>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</si>
  <si>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</si>
  <si>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</si>
  <si>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</si>
  <si>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</si>
  <si>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</si>
  <si>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</si>
  <si>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</si>
  <si>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</si>
  <si>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</si>
  <si>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</si>
  <si>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</si>
  <si>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</si>
  <si>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</si>
  <si>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</si>
  <si>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</si>
  <si>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</si>
  <si>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</si>
  <si>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</si>
  <si>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</si>
  <si>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</si>
  <si>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</si>
  <si>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</si>
  <si>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</si>
  <si>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</si>
  <si>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</si>
  <si>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</si>
  <si>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</si>
  <si>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</si>
  <si>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</si>
  <si>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</si>
  <si>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</si>
  <si>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</si>
  <si>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</si>
  <si>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</si>
  <si>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</si>
  <si>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</si>
  <si>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</si>
  <si>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</si>
  <si>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</si>
  <si>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</si>
  <si>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</si>
  <si>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</si>
  <si>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</si>
  <si>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</si>
  <si>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</si>
  <si>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</si>
  <si>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</si>
  <si>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</si>
  <si>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</si>
  <si>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</si>
  <si>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</si>
  <si>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</si>
  <si>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</si>
  <si>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</si>
  <si>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</si>
  <si>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</si>
  <si>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</si>
  <si>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</si>
  <si>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</si>
  <si>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</si>
  <si>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</si>
  <si>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</si>
  <si>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</si>
  <si>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</si>
  <si>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</si>
  <si>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</si>
  <si>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</si>
  <si>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</si>
  <si>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</si>
  <si>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</si>
  <si>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</si>
  <si>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</si>
  <si>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</si>
  <si>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</si>
  <si>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</si>
  <si>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</si>
  <si>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</si>
  <si>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</si>
  <si>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</si>
  <si>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</si>
  <si>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</si>
  <si>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</si>
  <si>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</si>
  <si>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</si>
  <si>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</si>
  <si>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</si>
  <si>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</si>
  <si>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</si>
  <si>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</si>
  <si>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</si>
  <si>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</si>
  <si>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</si>
  <si>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</si>
  <si>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</si>
  <si>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</si>
  <si>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</si>
  <si>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</si>
  <si>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</si>
  <si>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</si>
  <si>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</si>
  <si>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</si>
  <si>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</si>
  <si>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</si>
  <si>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</si>
  <si>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</si>
  <si>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</si>
  <si>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</si>
  <si>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</si>
  <si>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</si>
  <si>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</si>
  <si>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</si>
  <si>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</si>
  <si>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</si>
  <si>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</si>
  <si>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</si>
  <si>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</si>
  <si>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</si>
  <si>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</si>
  <si>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</si>
  <si>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</si>
  <si>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</si>
  <si>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</si>
  <si>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</si>
  <si>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</si>
  <si>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</si>
  <si>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</si>
  <si>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</si>
  <si>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</si>
  <si>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</si>
  <si>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</si>
  <si>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</si>
  <si>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</si>
  <si>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</si>
  <si>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</si>
  <si>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</si>
  <si>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</si>
  <si>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</si>
  <si>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</si>
  <si>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</si>
  <si>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</si>
  <si>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</si>
  <si>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</si>
  <si>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</si>
  <si>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</si>
  <si>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</si>
  <si>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</si>
  <si>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</si>
  <si>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</si>
  <si>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</si>
  <si>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</si>
  <si>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</si>
  <si>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</si>
  <si>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</si>
  <si>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</si>
  <si>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</si>
  <si>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</si>
  <si>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</si>
  <si>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</si>
  <si>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</si>
  <si>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</si>
  <si>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</si>
  <si>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</si>
  <si>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</si>
  <si>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</si>
  <si>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</si>
  <si>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</si>
  <si>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</si>
  <si>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</si>
  <si>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</si>
  <si>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</si>
  <si>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</si>
  <si>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</si>
  <si>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</si>
  <si>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</si>
  <si>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</si>
  <si>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</si>
  <si>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</si>
  <si>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</si>
  <si>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</si>
  <si>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</si>
  <si>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</si>
  <si>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</si>
  <si>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</si>
  <si>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</si>
  <si>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</si>
  <si>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</si>
  <si>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</si>
  <si>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</si>
  <si>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</si>
  <si>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</si>
  <si>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</si>
  <si>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</si>
  <si>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</si>
  <si>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</si>
  <si>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</si>
  <si>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</si>
  <si>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</si>
  <si>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</si>
  <si>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</si>
  <si>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</si>
  <si>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</si>
  <si>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</si>
  <si>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</si>
  <si>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</si>
  <si>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</si>
  <si>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</si>
  <si>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</si>
  <si>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</si>
  <si>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</si>
  <si>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</si>
  <si>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</si>
  <si>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</si>
  <si>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</si>
  <si>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</si>
  <si>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</si>
  <si>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</si>
  <si>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</si>
  <si>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</si>
  <si>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</si>
  <si>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</si>
  <si>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</si>
  <si>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</si>
  <si>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</si>
  <si>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</si>
  <si>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</si>
  <si>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</si>
  <si>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</si>
  <si>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</si>
  <si>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</si>
  <si>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</si>
  <si>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</si>
  <si>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</si>
  <si>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</si>
  <si>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</si>
  <si>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</si>
  <si>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</si>
  <si>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</si>
  <si>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</si>
  <si>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</si>
  <si>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</si>
  <si>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</si>
  <si>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</si>
  <si>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</si>
  <si>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</si>
  <si>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</si>
  <si>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</si>
  <si>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</si>
  <si>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</si>
  <si>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</si>
  <si>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</si>
  <si>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</si>
  <si>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</si>
  <si>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</si>
  <si>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</si>
  <si>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</si>
  <si>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</si>
  <si>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</si>
  <si>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</si>
  <si>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</si>
  <si>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</si>
  <si>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</si>
  <si>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</si>
  <si>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</si>
  <si>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</si>
  <si>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</si>
  <si>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</si>
  <si>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</si>
  <si>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</si>
  <si>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</si>
  <si>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</si>
  <si>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</si>
  <si>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</si>
  <si>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</si>
  <si>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</si>
  <si>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</si>
  <si>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</si>
  <si>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</si>
  <si>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</si>
  <si>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</si>
  <si>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</si>
  <si>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</si>
  <si>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</si>
  <si>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</si>
  <si>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</si>
  <si>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</si>
  <si>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</si>
  <si>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</si>
  <si>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</si>
  <si>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</si>
  <si>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</si>
  <si>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</si>
  <si>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</si>
  <si>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</si>
  <si>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</si>
  <si>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</si>
  <si>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</si>
  <si>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</si>
  <si>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</si>
  <si>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</si>
  <si>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</si>
  <si>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</si>
  <si>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</si>
  <si>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</si>
  <si>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</si>
  <si>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</si>
  <si>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</si>
  <si>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</si>
  <si>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</si>
  <si>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</si>
  <si>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</si>
  <si>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</si>
  <si>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</si>
  <si>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</si>
  <si>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</si>
  <si>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</si>
  <si>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</si>
  <si>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</si>
  <si>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</si>
  <si>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</si>
  <si>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</si>
  <si>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</si>
  <si>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</si>
  <si>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</si>
  <si>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</si>
  <si>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</si>
  <si>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</si>
  <si>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</si>
  <si>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</si>
  <si>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</si>
  <si>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</si>
  <si>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</si>
  <si>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</si>
  <si>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</si>
  <si>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</si>
  <si>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</si>
  <si>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</si>
  <si>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</si>
  <si>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</si>
  <si>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</si>
  <si>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</si>
  <si>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</si>
  <si>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</si>
  <si>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</si>
  <si>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</si>
  <si>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</si>
  <si>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</si>
  <si>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</si>
  <si>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</si>
  <si>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</si>
  <si>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</si>
  <si>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</si>
  <si>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</si>
  <si>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</si>
  <si>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</si>
  <si>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</si>
  <si>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</si>
  <si>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</si>
  <si>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</si>
  <si>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</si>
  <si>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</si>
  <si>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</si>
  <si>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</si>
  <si>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</si>
  <si>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</si>
  <si>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</si>
  <si>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</si>
  <si>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</si>
  <si>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</si>
  <si>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</si>
  <si>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</si>
  <si>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</si>
  <si>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</si>
  <si>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</si>
  <si>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</si>
  <si>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</si>
  <si>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</si>
  <si>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</si>
  <si>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</si>
  <si>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</si>
  <si>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</si>
  <si>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</si>
  <si>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</si>
  <si>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</si>
  <si>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</si>
  <si>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</si>
  <si>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</si>
  <si>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</si>
  <si>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</si>
  <si>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</si>
  <si>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</si>
  <si>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</si>
  <si>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</si>
  <si>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</si>
  <si>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</si>
  <si>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</si>
  <si>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</si>
  <si>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</si>
  <si>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</si>
  <si>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</si>
  <si>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</si>
  <si>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</si>
  <si>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</si>
  <si>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</si>
  <si>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</si>
  <si>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</si>
  <si>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</si>
  <si>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</si>
  <si>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</si>
  <si>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</si>
  <si>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</si>
  <si>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</si>
  <si>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</si>
  <si>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</si>
  <si>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</si>
  <si>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</si>
  <si>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</si>
  <si>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</si>
  <si>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</si>
  <si>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</si>
  <si>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</si>
  <si>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</si>
  <si>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</si>
  <si>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</si>
  <si>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</si>
  <si>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</si>
  <si>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</si>
  <si>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</si>
  <si>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</si>
  <si>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</si>
  <si>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</si>
  <si>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</si>
  <si>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</si>
  <si>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</si>
  <si>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</si>
  <si>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</si>
  <si>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</si>
  <si>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</si>
  <si>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</si>
  <si>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</si>
  <si>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</si>
  <si>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</si>
  <si>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</si>
  <si>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</si>
  <si>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</si>
  <si>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</si>
  <si>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</si>
  <si>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</si>
  <si>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</si>
  <si>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</si>
  <si>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</si>
  <si>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</si>
  <si>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</si>
  <si>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</si>
  <si>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</si>
  <si>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</si>
  <si>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</si>
  <si>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</si>
  <si>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</si>
  <si>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</si>
  <si>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</si>
  <si>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</si>
  <si>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</si>
  <si>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</si>
  <si>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</si>
  <si>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</si>
  <si>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</si>
  <si>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</si>
  <si>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</si>
  <si>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</si>
  <si>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</si>
  <si>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</si>
  <si>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</si>
  <si>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</si>
  <si>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</si>
  <si>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</si>
  <si>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</si>
  <si>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</si>
  <si>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</si>
  <si>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</si>
  <si>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</si>
  <si>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</si>
  <si>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</si>
  <si>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</si>
  <si>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</si>
  <si>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</si>
  <si>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</si>
  <si>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</si>
  <si>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</si>
  <si>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</si>
  <si>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</si>
  <si>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</si>
  <si>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</si>
  <si>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</si>
  <si>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</si>
  <si>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</si>
  <si>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</si>
  <si>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</si>
  <si>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</si>
  <si>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</si>
  <si>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</si>
  <si>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</si>
  <si>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</si>
  <si>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</si>
  <si>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</si>
  <si>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</si>
  <si>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</si>
  <si>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</si>
  <si>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</si>
  <si>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</si>
  <si>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</si>
  <si>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</si>
  <si>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</si>
  <si>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</si>
  <si>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</si>
  <si>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</si>
  <si>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</si>
  <si>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</si>
  <si>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</si>
  <si>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</si>
  <si>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</si>
  <si>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</si>
  <si>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</si>
  <si>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</si>
  <si>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</si>
  <si>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</si>
  <si>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</si>
  <si>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</si>
  <si>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</si>
  <si>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</si>
  <si>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</si>
  <si>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</si>
  <si>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</si>
  <si>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</si>
  <si>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</si>
  <si>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</si>
  <si>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</si>
  <si>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</si>
  <si>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</si>
  <si>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</si>
  <si>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</si>
  <si>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</si>
  <si>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</si>
  <si>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</si>
  <si>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</si>
  <si>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</si>
  <si>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</si>
  <si>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</si>
  <si>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</si>
  <si>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</si>
  <si>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</si>
  <si>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</si>
  <si>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</si>
  <si>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</si>
  <si>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</si>
  <si>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</si>
  <si>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</si>
  <si>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</si>
  <si>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</si>
  <si>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</si>
  <si>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</si>
  <si>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</si>
  <si>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</si>
  <si>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</si>
  <si>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</si>
  <si>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</si>
  <si>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</si>
  <si>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</si>
  <si>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</si>
  <si>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</si>
  <si>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</si>
  <si>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</si>
  <si>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</si>
  <si>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</si>
  <si>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</si>
  <si>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</si>
  <si>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</si>
  <si>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</si>
  <si>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</si>
  <si>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</si>
  <si>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</si>
  <si>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</si>
  <si>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</si>
  <si>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</si>
  <si>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</si>
  <si>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</si>
  <si>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</si>
  <si>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</si>
  <si>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</si>
  <si>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</si>
  <si>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</si>
  <si>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</si>
  <si>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</si>
  <si>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</si>
  <si>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</si>
  <si>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</si>
  <si>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</si>
  <si>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</si>
  <si>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</si>
  <si>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</si>
  <si>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</si>
  <si>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</si>
  <si>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</si>
  <si>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</si>
  <si>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</si>
  <si>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</si>
  <si>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</si>
  <si>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</si>
  <si>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</si>
  <si>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</si>
  <si>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</si>
  <si>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</si>
  <si>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</si>
  <si>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</si>
  <si>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</si>
  <si>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</si>
  <si>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</si>
  <si>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</si>
  <si>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</si>
  <si>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</si>
  <si>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</si>
  <si>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</si>
  <si>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</si>
  <si>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</si>
  <si>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</si>
  <si>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</si>
  <si>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</si>
  <si>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</si>
  <si>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</si>
  <si>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</si>
  <si>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</si>
  <si>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</si>
  <si>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</si>
  <si>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</si>
  <si>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</si>
  <si>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</si>
  <si>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</si>
  <si>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</si>
  <si>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</si>
  <si>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</si>
  <si>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</si>
  <si>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</si>
  <si>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</si>
  <si>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</si>
  <si>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</si>
  <si>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</si>
  <si>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</si>
  <si>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</si>
  <si>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</si>
  <si>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</si>
  <si>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</si>
  <si>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</si>
  <si>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</si>
  <si>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</si>
  <si>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</si>
  <si>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</si>
  <si>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</si>
  <si>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</si>
  <si>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</si>
  <si>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</si>
  <si>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</si>
  <si>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</si>
  <si>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</si>
  <si>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</si>
  <si>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</si>
  <si>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</si>
  <si>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</si>
  <si>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</si>
  <si>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</si>
  <si>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</si>
  <si>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</si>
  <si>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</si>
  <si>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</si>
  <si>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</si>
  <si>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</si>
  <si>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</si>
  <si>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</si>
  <si>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</si>
  <si>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</si>
  <si>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</si>
  <si>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</si>
  <si>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</si>
  <si>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</si>
  <si>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</si>
  <si>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</si>
  <si>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</si>
  <si>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</si>
  <si>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</si>
  <si>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</si>
  <si>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</si>
  <si>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</si>
  <si>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</si>
  <si>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</si>
  <si>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</si>
  <si>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</si>
  <si>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</si>
  <si>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</si>
  <si>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</si>
  <si>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</si>
  <si>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</si>
  <si>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</si>
  <si>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</si>
  <si>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</si>
  <si>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</si>
  <si>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</si>
  <si>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</si>
  <si>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</si>
  <si>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</si>
  <si>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</si>
  <si>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</si>
  <si>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</si>
  <si>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</si>
  <si>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</si>
  <si>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</si>
  <si>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</si>
  <si>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</si>
  <si>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</si>
  <si>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</si>
  <si>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</si>
  <si>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</si>
  <si>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</si>
  <si>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</si>
  <si>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</si>
  <si>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</si>
  <si>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</si>
  <si>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</si>
  <si>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</si>
  <si>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</si>
  <si>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</si>
  <si>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</si>
  <si>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</si>
  <si>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</si>
  <si>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</si>
  <si>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</si>
  <si>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</si>
  <si>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</si>
  <si>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</si>
  <si>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</si>
  <si>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</si>
  <si>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</si>
  <si>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</si>
  <si>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</si>
  <si>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</si>
  <si>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</si>
  <si>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</si>
  <si>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</si>
  <si>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</si>
  <si>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</si>
  <si>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</si>
  <si>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</si>
  <si>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</si>
  <si>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</si>
  <si>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</si>
  <si>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</si>
  <si>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</si>
  <si>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</si>
  <si>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</si>
  <si>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</si>
  <si>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</si>
  <si>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</si>
  <si>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</si>
  <si>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</si>
  <si>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</si>
  <si>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</si>
  <si>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</si>
  <si>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</si>
  <si>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</si>
  <si>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</si>
  <si>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</si>
  <si>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</si>
  <si>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</si>
  <si>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</si>
  <si>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</si>
  <si>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</si>
  <si>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</si>
  <si>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</si>
  <si>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</si>
  <si>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</si>
  <si>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</si>
  <si>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</si>
  <si>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</si>
  <si>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</si>
  <si>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</si>
  <si>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</si>
  <si>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</si>
  <si>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</si>
  <si>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</si>
  <si>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</si>
  <si>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</si>
  <si>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</si>
  <si>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</si>
  <si>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</si>
  <si>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</si>
  <si>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</si>
  <si>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</si>
  <si>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</si>
  <si>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</si>
  <si>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</si>
  <si>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</si>
  <si>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</si>
  <si>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</si>
  <si>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</si>
  <si>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</si>
  <si>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</si>
  <si>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</si>
  <si>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</si>
  <si>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</si>
  <si>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</si>
  <si>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</si>
  <si>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</si>
  <si>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</si>
  <si>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</si>
  <si>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</si>
  <si>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</si>
  <si>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</si>
  <si>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</si>
  <si>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</si>
  <si>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</si>
  <si>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</si>
  <si>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</si>
  <si>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</si>
  <si>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</si>
  <si>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</si>
  <si>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</si>
  <si>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</si>
  <si>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</si>
  <si>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</si>
  <si>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</si>
  <si>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</si>
  <si>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</si>
  <si>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</si>
  <si>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</si>
  <si>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</si>
  <si>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</si>
  <si>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</si>
  <si>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</si>
  <si>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</si>
  <si>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</si>
  <si>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</si>
  <si>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</si>
  <si>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</si>
  <si>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</si>
  <si>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</si>
  <si>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</si>
  <si>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</si>
  <si>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</si>
  <si>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</si>
  <si>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</si>
  <si>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</si>
  <si>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</si>
  <si>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</si>
  <si>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</si>
  <si>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</si>
  <si>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</si>
  <si>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</si>
  <si>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</si>
  <si>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</si>
  <si>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</si>
  <si>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</si>
  <si>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</si>
  <si>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</si>
  <si>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</si>
  <si>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</si>
  <si>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</si>
  <si>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</si>
  <si>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</si>
  <si>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</si>
  <si>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</si>
  <si>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</si>
  <si>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</si>
  <si>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</si>
  <si>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</si>
  <si>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</si>
  <si>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</si>
  <si>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</si>
  <si>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</si>
  <si>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</si>
  <si>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</si>
  <si>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</si>
  <si>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</si>
  <si>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</si>
  <si>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</si>
  <si>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</si>
  <si>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</si>
  <si>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</si>
  <si>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</si>
  <si>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</si>
  <si>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</si>
  <si>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</si>
  <si>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</si>
  <si>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</si>
  <si>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</si>
  <si>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</si>
  <si>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</si>
  <si>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</si>
  <si>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</si>
  <si>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</si>
  <si>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</si>
  <si>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</si>
  <si>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</si>
  <si>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</si>
  <si>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</si>
  <si>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</si>
  <si>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</si>
  <si>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</si>
  <si>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</si>
  <si>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</si>
  <si>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</si>
  <si>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</si>
  <si>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</si>
  <si>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</si>
  <si>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</si>
  <si>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</si>
  <si>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</si>
  <si>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</si>
  <si>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</si>
  <si>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</si>
  <si>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</si>
  <si>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</si>
  <si>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</si>
  <si>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</si>
  <si>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</si>
  <si>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</si>
  <si>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</si>
  <si>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</si>
  <si>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</si>
  <si>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</si>
  <si>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</si>
  <si>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</si>
  <si>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</si>
  <si>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</si>
  <si>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</si>
  <si>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</si>
  <si>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</si>
  <si>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</si>
  <si>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</si>
  <si>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</si>
  <si>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</si>
  <si>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</si>
  <si>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</si>
  <si>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</si>
  <si>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</si>
  <si>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</si>
  <si>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</si>
  <si>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</si>
  <si>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</si>
  <si>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</si>
  <si>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</si>
  <si>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</si>
  <si>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</si>
  <si>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</si>
  <si>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</si>
  <si>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</si>
  <si>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</si>
  <si>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</si>
  <si>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</si>
  <si>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</si>
  <si>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</si>
  <si>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</si>
  <si>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</si>
  <si>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</si>
  <si>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</si>
  <si>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</si>
  <si>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</si>
  <si>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</si>
  <si>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</si>
  <si>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</si>
  <si>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</si>
  <si>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</si>
  <si>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</si>
  <si>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</si>
  <si>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</si>
  <si>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</si>
  <si>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</si>
  <si>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</si>
  <si>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</si>
  <si>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</si>
  <si>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</si>
  <si>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</si>
  <si>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</si>
  <si>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</si>
  <si>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</si>
  <si>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</si>
  <si>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</si>
  <si>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</si>
  <si>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</si>
  <si>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</si>
  <si>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</si>
  <si>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</si>
  <si>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</si>
  <si>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</si>
  <si>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</si>
  <si>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</si>
  <si>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</si>
  <si>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</si>
  <si>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</si>
  <si>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</si>
  <si>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</si>
  <si>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</si>
  <si>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</si>
  <si>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</si>
  <si>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</si>
  <si>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</si>
  <si>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</si>
  <si>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</si>
  <si>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</si>
  <si>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</si>
  <si>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</si>
  <si>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</si>
  <si>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</si>
  <si>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</si>
  <si>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</si>
  <si>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</si>
  <si>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</si>
  <si>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</si>
  <si>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</si>
  <si>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</si>
  <si>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</si>
  <si>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</si>
  <si>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</si>
  <si>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</si>
  <si>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</si>
  <si>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</si>
  <si>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</si>
  <si>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</si>
  <si>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</si>
  <si>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</si>
  <si>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</si>
  <si>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</si>
  <si>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</si>
  <si>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</si>
  <si>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</si>
  <si>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</si>
  <si>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</si>
  <si>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</si>
  <si>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</si>
  <si>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</si>
  <si>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</si>
  <si>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</si>
  <si>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</si>
  <si>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</si>
  <si>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</si>
  <si>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</si>
  <si>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</si>
  <si>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</si>
  <si>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</si>
  <si>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</si>
  <si>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</si>
  <si>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</si>
  <si>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</si>
  <si>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</si>
  <si>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</si>
  <si>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</si>
  <si>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</si>
  <si>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</si>
  <si>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</si>
  <si>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</si>
  <si>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</si>
  <si>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</si>
  <si>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</si>
  <si>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</si>
  <si>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</si>
  <si>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</si>
  <si>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</si>
  <si>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</si>
  <si>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</si>
  <si>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</si>
  <si>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</si>
  <si>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</si>
  <si>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</si>
  <si>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</si>
  <si>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</si>
  <si>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</si>
  <si>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</si>
  <si>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</si>
  <si>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</si>
  <si>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</si>
  <si>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</si>
  <si>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</si>
  <si>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</si>
  <si>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</si>
  <si>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</si>
  <si>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</si>
  <si>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</si>
  <si>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</si>
  <si>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</si>
  <si>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</si>
  <si>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</si>
  <si>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</si>
  <si>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</si>
  <si>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</si>
  <si>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</si>
  <si>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</si>
  <si>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</si>
  <si>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</si>
  <si>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</si>
  <si>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</si>
  <si>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</si>
  <si>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</si>
  <si>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</si>
  <si>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</si>
  <si>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</si>
  <si>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</si>
  <si>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</si>
  <si>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</si>
  <si>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</si>
  <si>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</si>
  <si>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</si>
  <si>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</si>
  <si>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</si>
  <si>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</si>
  <si>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</si>
  <si>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</si>
  <si>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</si>
  <si>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</si>
  <si>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</si>
  <si>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</si>
  <si>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</si>
  <si>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</si>
  <si>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</si>
  <si>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</si>
  <si>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</si>
  <si>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</si>
  <si>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</si>
  <si>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</si>
  <si>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</si>
  <si>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</si>
  <si>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</si>
  <si>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</si>
  <si>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</si>
  <si>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</si>
  <si>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</si>
  <si>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</si>
  <si>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</si>
  <si>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</si>
  <si>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</si>
  <si>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</si>
  <si>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</si>
  <si>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</si>
  <si>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</si>
  <si>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</si>
  <si>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</si>
  <si>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</si>
  <si>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</si>
  <si>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</si>
  <si>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</si>
  <si>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</si>
  <si>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</si>
  <si>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</si>
  <si>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</si>
  <si>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</si>
  <si>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</si>
  <si>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</si>
  <si>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</si>
  <si>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</si>
  <si>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</si>
  <si>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</si>
  <si>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</si>
  <si>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</si>
  <si>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</si>
  <si>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</si>
  <si>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</si>
  <si>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</si>
  <si>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</si>
  <si>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</si>
  <si>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</si>
  <si>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</si>
  <si>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</si>
  <si>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</si>
  <si>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</si>
  <si>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</si>
  <si>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</si>
  <si>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</si>
  <si>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</si>
  <si>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</si>
  <si>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</si>
  <si>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</si>
  <si>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</si>
  <si>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</si>
  <si>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</si>
  <si>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</si>
  <si>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</si>
  <si>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</si>
  <si>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</si>
  <si>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</si>
  <si>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</si>
  <si>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</si>
  <si>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</si>
  <si>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</si>
  <si>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</si>
  <si>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</si>
  <si>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</si>
  <si>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</si>
  <si>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</si>
  <si>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</si>
  <si>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</si>
  <si>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</si>
  <si>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</si>
  <si>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</si>
  <si>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</si>
  <si>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</si>
  <si>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</si>
  <si>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</si>
  <si>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</si>
  <si>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</si>
  <si>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</si>
  <si>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</si>
  <si>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</si>
  <si>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</si>
  <si>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</si>
  <si>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</si>
  <si>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</si>
  <si>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</si>
  <si>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</si>
  <si>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</si>
  <si>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</si>
  <si>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</si>
  <si>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</si>
  <si>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</si>
  <si>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</si>
  <si>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</si>
  <si>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</si>
  <si>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</si>
  <si>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</si>
  <si>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</si>
  <si>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</si>
  <si>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</si>
  <si>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</si>
  <si>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</si>
  <si>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</si>
  <si>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</si>
  <si>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</si>
  <si>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</si>
  <si>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</si>
  <si>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</si>
  <si>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</si>
  <si>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</si>
  <si>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</si>
  <si>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</si>
  <si>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</si>
  <si>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</si>
  <si>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</si>
  <si>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</si>
  <si>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</si>
  <si>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</si>
  <si>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</si>
  <si>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</si>
  <si>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</si>
  <si>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</si>
  <si>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</si>
  <si>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</si>
  <si>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</si>
  <si>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</si>
  <si>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</si>
  <si>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</si>
  <si>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</si>
  <si>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</si>
  <si>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</si>
  <si>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</si>
  <si>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</si>
  <si>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</si>
  <si>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</si>
  <si>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</si>
  <si>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</si>
  <si>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</si>
  <si>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</si>
  <si>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</si>
  <si>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</si>
  <si>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</si>
  <si>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</si>
  <si>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</si>
  <si>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</si>
  <si>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</si>
  <si>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</si>
  <si>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</si>
  <si>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</si>
  <si>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</si>
  <si>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</si>
  <si>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</si>
  <si>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</si>
  <si>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</si>
  <si>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</si>
  <si>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</si>
  <si>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</si>
  <si>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</si>
  <si>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</si>
  <si>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</si>
  <si>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</si>
  <si>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</si>
  <si>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</si>
  <si>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</si>
  <si>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</si>
  <si>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</si>
  <si>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</si>
  <si>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</si>
  <si>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</si>
  <si>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</si>
  <si>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</si>
  <si>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</si>
  <si>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</si>
  <si>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</si>
  <si>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</si>
  <si>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</si>
  <si>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</si>
  <si>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</si>
  <si>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</si>
  <si>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</si>
  <si>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</si>
  <si>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</si>
  <si>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</si>
  <si>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</si>
  <si>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</si>
  <si>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</si>
  <si>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</si>
  <si>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</si>
  <si>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</si>
  <si>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</si>
  <si>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</si>
  <si>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</si>
  <si>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</si>
  <si>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</si>
  <si>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</si>
  <si>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</si>
  <si>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</si>
  <si>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</si>
  <si>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</si>
  <si>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</si>
  <si>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</si>
  <si>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</si>
  <si>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</si>
  <si>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</si>
  <si>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</si>
  <si>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</si>
  <si>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</si>
  <si>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</si>
  <si>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</si>
  <si>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</si>
  <si>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</si>
  <si>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</si>
  <si>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</si>
  <si>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</si>
  <si>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</si>
  <si>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</si>
  <si>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</si>
  <si>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</si>
  <si>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</si>
  <si>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</si>
  <si>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</si>
  <si>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</si>
  <si>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</si>
  <si>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</si>
  <si>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</si>
  <si>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</si>
  <si>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</si>
  <si>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</si>
  <si>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</si>
  <si>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</si>
  <si>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</si>
  <si>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</si>
  <si>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</si>
  <si>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</si>
  <si>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</si>
  <si>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</si>
  <si>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</si>
  <si>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</si>
  <si>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</si>
  <si>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</si>
  <si>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</si>
  <si>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</si>
  <si>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</si>
  <si>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</si>
  <si>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</si>
  <si>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</si>
  <si>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</si>
  <si>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</si>
  <si>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</si>
  <si>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</si>
  <si>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</si>
  <si>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</si>
  <si>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</si>
  <si>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</si>
  <si>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</si>
  <si>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</si>
  <si>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</si>
  <si>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</si>
  <si>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</si>
  <si>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</si>
  <si>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</si>
  <si>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</si>
  <si>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</si>
  <si>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</si>
  <si>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</si>
  <si>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</si>
  <si>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</si>
  <si>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</si>
  <si>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</si>
  <si>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</si>
  <si>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</si>
  <si>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</si>
  <si>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</si>
  <si>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</si>
  <si>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</si>
  <si>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</si>
  <si>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</si>
  <si>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</si>
  <si>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</si>
  <si>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</si>
  <si>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</si>
  <si>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</si>
  <si>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</si>
  <si>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</si>
  <si>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</si>
  <si>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</si>
  <si>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</si>
  <si>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</si>
  <si>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</si>
  <si>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</si>
  <si>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</si>
  <si>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</si>
  <si>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</si>
  <si>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</si>
  <si>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</si>
  <si>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</si>
  <si>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</si>
  <si>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</si>
  <si>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</si>
  <si>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</si>
  <si>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</si>
  <si>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</si>
  <si>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</si>
  <si>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</si>
  <si>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</si>
  <si>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</si>
  <si>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</si>
  <si>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</si>
  <si>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</si>
  <si>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</si>
  <si>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</si>
  <si>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</si>
  <si>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</si>
  <si>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</si>
  <si>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</si>
  <si>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</si>
  <si>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</si>
  <si>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</si>
  <si>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</si>
  <si>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</si>
  <si>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</si>
  <si>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</si>
  <si>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</si>
  <si>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</si>
  <si>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</si>
  <si>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</si>
  <si>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</si>
  <si>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</si>
  <si>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</si>
  <si>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</si>
  <si>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</si>
  <si>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</si>
  <si>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</si>
  <si>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</si>
  <si>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</si>
  <si>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</si>
  <si>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</si>
  <si>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</si>
  <si>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</si>
  <si>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</si>
  <si>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</si>
  <si>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</si>
  <si>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</si>
  <si>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</si>
  <si>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</si>
  <si>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</si>
  <si>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</si>
  <si>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</si>
  <si>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</si>
  <si>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</si>
  <si>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</si>
  <si>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</si>
  <si>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</si>
  <si>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</si>
  <si>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</si>
  <si>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</si>
  <si>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</si>
  <si>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</si>
  <si>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</si>
  <si>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</si>
  <si>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</si>
  <si>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</si>
  <si>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</si>
  <si>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</si>
  <si>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</si>
  <si>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</si>
  <si>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</si>
  <si>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</si>
  <si>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</si>
  <si>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</si>
  <si>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</si>
  <si>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</si>
  <si>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</si>
  <si>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</si>
  <si>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</si>
  <si>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</si>
  <si>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</si>
  <si>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</si>
  <si>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</si>
  <si>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</si>
  <si>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</si>
  <si>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</si>
  <si>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</si>
  <si>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</si>
  <si>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</si>
  <si>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</si>
  <si>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</si>
  <si>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</si>
  <si>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</si>
  <si>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</si>
  <si>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</si>
  <si>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</si>
  <si>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</si>
  <si>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</si>
  <si>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</si>
  <si>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</si>
  <si>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</si>
  <si>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</si>
  <si>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</si>
  <si>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</si>
  <si>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</si>
  <si>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</si>
  <si>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</si>
  <si>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</si>
  <si>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</si>
  <si>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</si>
  <si>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</si>
  <si>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</si>
  <si>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</si>
  <si>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</si>
  <si>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</si>
  <si>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</si>
  <si>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</si>
  <si>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</si>
  <si>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</si>
  <si>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</si>
  <si>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</si>
  <si>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</si>
  <si>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</si>
  <si>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</si>
  <si>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</si>
  <si>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</si>
  <si>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</si>
  <si>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</si>
  <si>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</si>
  <si>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</si>
  <si>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</si>
  <si>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</si>
  <si>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</si>
  <si>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</si>
  <si>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</si>
  <si>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</si>
  <si>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</si>
  <si>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</si>
  <si>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</si>
  <si>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</si>
  <si>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</si>
  <si>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</si>
  <si>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</si>
  <si>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</si>
  <si>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</si>
  <si>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</si>
  <si>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</si>
  <si>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</si>
  <si>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</si>
  <si>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</si>
  <si>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</si>
  <si>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</si>
  <si>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</si>
  <si>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</si>
  <si>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</si>
  <si>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</si>
  <si>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</si>
  <si>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</si>
  <si>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</si>
  <si>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</si>
  <si>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</si>
  <si>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</si>
  <si>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</si>
  <si>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</si>
  <si>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</si>
  <si>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</si>
  <si>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</si>
  <si>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</si>
  <si>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</si>
  <si>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</si>
  <si>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</si>
  <si>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</si>
  <si>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</si>
  <si>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</si>
  <si>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</si>
  <si>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</si>
  <si>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</si>
  <si>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</si>
  <si>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</si>
  <si>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</si>
  <si>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</si>
  <si>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</si>
  <si>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</si>
  <si>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</si>
  <si>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</si>
  <si>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</si>
  <si>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</si>
  <si>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</si>
  <si>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</si>
  <si>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</si>
  <si>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</si>
  <si>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</si>
  <si>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</si>
  <si>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</si>
  <si>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</si>
  <si>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</si>
  <si>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</si>
  <si>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</si>
  <si>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</si>
  <si>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</si>
  <si>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</si>
  <si>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</si>
  <si>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</si>
  <si>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</si>
  <si>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</si>
  <si>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</si>
  <si>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</si>
  <si>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</si>
  <si>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</si>
  <si>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</si>
  <si>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</si>
  <si>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</si>
  <si>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</si>
  <si>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</si>
  <si>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</si>
  <si>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</si>
  <si>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</si>
  <si>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</si>
  <si>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</si>
  <si>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</si>
  <si>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</si>
  <si>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</si>
  <si>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</si>
  <si>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</si>
  <si>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</si>
  <si>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</si>
  <si>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</si>
  <si>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</si>
  <si>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</si>
  <si>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</si>
  <si>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</si>
  <si>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</si>
  <si>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</si>
  <si>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</si>
  <si>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</si>
  <si>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</si>
  <si>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</si>
  <si>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</si>
  <si>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</si>
  <si>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</si>
  <si>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</si>
  <si>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</si>
  <si>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</si>
  <si>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</si>
  <si>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</si>
  <si>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</si>
  <si>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</si>
  <si>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</si>
  <si>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</si>
  <si>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</si>
  <si>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</si>
  <si>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</si>
  <si>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</si>
  <si>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</si>
  <si>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</si>
  <si>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</si>
  <si>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</si>
  <si>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</si>
  <si>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</si>
  <si>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</si>
  <si>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</si>
  <si>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</si>
  <si>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</si>
  <si>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</si>
  <si>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</si>
  <si>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</si>
  <si>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</si>
  <si>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</si>
  <si>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</si>
  <si>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</si>
  <si>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</si>
  <si>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</si>
  <si>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</si>
  <si>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</si>
  <si>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</si>
  <si>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</si>
  <si>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</si>
  <si>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</si>
  <si>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</si>
  <si>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</si>
  <si>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</si>
  <si>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</si>
  <si>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</si>
  <si>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</si>
  <si>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</si>
  <si>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</si>
  <si>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</si>
  <si>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</si>
  <si>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</si>
  <si>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</si>
  <si>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</si>
  <si>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</si>
  <si>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</si>
  <si>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</si>
  <si>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</si>
  <si>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</si>
  <si>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</si>
  <si>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</si>
  <si>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</si>
  <si>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</si>
  <si>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</si>
  <si>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</si>
  <si>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</si>
  <si>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</si>
  <si>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</si>
  <si>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</si>
  <si>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</si>
  <si>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</si>
  <si>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</si>
  <si>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</si>
  <si>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</si>
  <si>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</si>
  <si>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</si>
  <si>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</si>
  <si>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</si>
  <si>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</si>
  <si>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</si>
  <si>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</si>
  <si>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</si>
  <si>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</si>
  <si>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</si>
  <si>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</si>
  <si>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</si>
  <si>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</si>
  <si>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</si>
  <si>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</si>
  <si>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</si>
  <si>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</si>
  <si>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</si>
  <si>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</si>
  <si>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</si>
  <si>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</si>
  <si>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</si>
  <si>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</si>
  <si>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</si>
  <si>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</si>
  <si>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</si>
  <si>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</si>
  <si>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</si>
  <si>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</si>
  <si>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</si>
  <si>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</si>
  <si>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</si>
  <si>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</si>
  <si>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</si>
  <si>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</si>
  <si>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</si>
  <si>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</si>
  <si>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</si>
  <si>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</si>
  <si>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</si>
  <si>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</si>
  <si>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</si>
  <si>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</si>
  <si>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</si>
  <si>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</si>
  <si>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</si>
  <si>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</si>
  <si>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</si>
  <si>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</si>
  <si>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</si>
  <si>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</si>
  <si>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</si>
  <si>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</si>
  <si>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</si>
  <si>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</si>
  <si>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</si>
  <si>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</si>
  <si>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</si>
  <si>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</si>
  <si>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</si>
  <si>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</si>
  <si>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</si>
  <si>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</si>
  <si>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</si>
  <si>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</si>
  <si>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</si>
  <si>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</si>
  <si>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</si>
  <si>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</si>
  <si>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</si>
  <si>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</si>
  <si>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</si>
  <si>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</si>
  <si>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</si>
  <si>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</si>
  <si>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</si>
  <si>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</si>
  <si>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</si>
  <si>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</si>
  <si>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</si>
  <si>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</si>
  <si>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</si>
  <si>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</si>
  <si>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</si>
  <si>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</si>
  <si>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</si>
  <si>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</si>
  <si>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</si>
  <si>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</si>
  <si>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</si>
  <si>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</si>
  <si>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</si>
  <si>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</si>
  <si>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</si>
  <si>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</si>
  <si>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</si>
  <si>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</si>
  <si>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</si>
  <si>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</si>
  <si>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</si>
  <si>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</si>
  <si>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</si>
  <si>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</si>
  <si>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</si>
  <si>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</si>
  <si>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</si>
  <si>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</si>
  <si>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</si>
  <si>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</si>
  <si>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</si>
  <si>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</si>
  <si>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</si>
  <si>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</si>
  <si>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</si>
  <si>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</si>
  <si>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</si>
  <si>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</si>
  <si>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</si>
  <si>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</si>
  <si>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</si>
  <si>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</si>
  <si>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</si>
  <si>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</si>
  <si>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</si>
  <si>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</si>
  <si>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</si>
  <si>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</si>
  <si>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</si>
  <si>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</si>
  <si>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</si>
  <si>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</si>
  <si>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</si>
  <si>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</si>
  <si>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</si>
  <si>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</si>
  <si>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</si>
  <si>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</si>
  <si>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</si>
  <si>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</si>
  <si>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</si>
  <si>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</si>
  <si>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</si>
  <si>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</si>
  <si>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</si>
  <si>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</si>
  <si>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</si>
  <si>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</si>
  <si>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</si>
  <si>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</si>
  <si>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</si>
  <si>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</si>
  <si>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</si>
  <si>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</si>
  <si>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</si>
  <si>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</si>
  <si>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</si>
  <si>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</si>
  <si>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</si>
  <si>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</si>
  <si>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</si>
  <si>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</si>
  <si>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</si>
  <si>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</si>
  <si>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</si>
  <si>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</si>
  <si>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</si>
  <si>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</si>
  <si>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</si>
  <si>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</si>
  <si>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</si>
  <si>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</si>
  <si>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</si>
  <si>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</si>
  <si>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</si>
  <si>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</si>
  <si>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</si>
  <si>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</si>
  <si>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</si>
  <si>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</si>
  <si>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</si>
  <si>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</si>
  <si>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</si>
  <si>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</si>
  <si>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</si>
  <si>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</si>
  <si>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</si>
  <si>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</si>
  <si>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</si>
  <si>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</si>
  <si>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</si>
  <si>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</si>
  <si>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</si>
  <si>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</si>
  <si>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</si>
  <si>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</si>
  <si>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</si>
  <si>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</si>
  <si>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</si>
  <si>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</si>
  <si>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</si>
  <si>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</si>
  <si>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</si>
  <si>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</si>
  <si>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</si>
  <si>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</si>
  <si>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</si>
  <si>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</si>
  <si>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</si>
  <si>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</si>
  <si>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</si>
  <si>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</si>
  <si>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</si>
  <si>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</si>
  <si>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</si>
  <si>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</si>
  <si>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</si>
  <si>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</si>
  <si>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</si>
  <si>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</si>
  <si>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</si>
  <si>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</si>
  <si>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</si>
  <si>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</si>
  <si>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</si>
  <si>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</si>
  <si>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</si>
  <si>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</si>
  <si>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</si>
  <si>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</si>
  <si>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</si>
  <si>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</si>
  <si>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</si>
  <si>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</si>
  <si>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</si>
  <si>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</si>
  <si>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</si>
  <si>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</si>
  <si>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</si>
  <si>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</si>
  <si>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</si>
  <si>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</si>
  <si>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</si>
  <si>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</si>
  <si>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</si>
  <si>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</si>
  <si>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</si>
  <si>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</si>
  <si>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</si>
  <si>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</si>
  <si>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</si>
  <si>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</si>
  <si>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</si>
  <si>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</si>
  <si>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</si>
  <si>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</si>
  <si>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</si>
  <si>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</si>
  <si>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</si>
  <si>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</si>
  <si>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</si>
  <si>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</si>
  <si>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</si>
  <si>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</si>
  <si>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</si>
  <si>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</si>
  <si>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</si>
  <si>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</si>
  <si>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</si>
  <si>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</si>
  <si>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</si>
  <si>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</si>
  <si>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</si>
  <si>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</si>
  <si>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</si>
  <si>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</si>
  <si>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</si>
  <si>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</si>
  <si>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</si>
  <si>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</si>
  <si>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</si>
  <si>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</si>
  <si>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</si>
  <si>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</si>
  <si>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</si>
  <si>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</si>
  <si>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</si>
  <si>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</si>
  <si>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</si>
  <si>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</si>
  <si>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</si>
  <si>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</si>
  <si>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</si>
  <si>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</si>
  <si>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</si>
  <si>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</si>
  <si>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</si>
  <si>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</si>
  <si>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</si>
  <si>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</si>
  <si>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</si>
  <si>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</si>
  <si>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</si>
  <si>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</si>
  <si>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</si>
  <si>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</si>
  <si>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</si>
  <si>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</si>
  <si>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</si>
  <si>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</si>
  <si>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</si>
  <si>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</si>
  <si>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</si>
  <si>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</si>
  <si>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</si>
  <si>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</si>
  <si>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</si>
  <si>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</si>
  <si>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</si>
  <si>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</si>
  <si>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</si>
  <si>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</si>
  <si>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</si>
  <si>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</si>
  <si>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</si>
  <si>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</si>
  <si>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</si>
  <si>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</si>
  <si>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</si>
  <si>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</si>
  <si>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</si>
  <si>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</si>
  <si>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</si>
  <si>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</si>
  <si>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</si>
  <si>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</si>
  <si>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</si>
  <si>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</si>
  <si>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</si>
  <si>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</si>
  <si>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</si>
  <si>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</si>
  <si>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</si>
  <si>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</si>
  <si>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</si>
  <si>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</si>
  <si>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</si>
  <si>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</si>
  <si>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</si>
  <si>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</si>
  <si>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</si>
  <si>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</si>
  <si>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</si>
  <si>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</si>
  <si>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</si>
  <si>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</si>
  <si>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</si>
  <si>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</si>
  <si>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</si>
  <si>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</si>
  <si>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</si>
  <si>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</si>
  <si>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</si>
  <si>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</si>
  <si>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</si>
  <si>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</si>
  <si>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</si>
  <si>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</si>
  <si>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</si>
  <si>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</si>
  <si>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</si>
  <si>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</si>
  <si>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</si>
  <si>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</si>
  <si>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</si>
  <si>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</si>
  <si>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</si>
  <si>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</si>
  <si>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</si>
  <si>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</si>
  <si>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</si>
  <si>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</si>
  <si>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</si>
  <si>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</si>
  <si>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</si>
  <si>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</si>
  <si>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</si>
  <si>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</si>
  <si>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</si>
  <si>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</si>
  <si>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</si>
  <si>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</si>
  <si>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</si>
  <si>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</si>
  <si>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</si>
  <si>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</si>
  <si>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</si>
  <si>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</si>
  <si>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</si>
  <si>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</si>
  <si>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</si>
  <si>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</si>
  <si>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</si>
  <si>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</si>
  <si>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</si>
  <si>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</si>
  <si>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</si>
  <si>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</si>
  <si>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</si>
  <si>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</si>
  <si>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</si>
  <si>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</si>
  <si>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</si>
  <si>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</si>
  <si>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</si>
  <si>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</si>
  <si>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</si>
  <si>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</si>
  <si>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</si>
  <si>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</si>
  <si>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</si>
  <si>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</si>
  <si>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</si>
  <si>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</si>
  <si>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</si>
  <si>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</si>
  <si>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</si>
  <si>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</si>
  <si>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</si>
  <si>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</si>
  <si>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</si>
  <si>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</si>
  <si>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</si>
  <si>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</si>
  <si>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</si>
  <si>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</si>
  <si>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</si>
  <si>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</si>
  <si>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</si>
  <si>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</si>
  <si>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</si>
  <si>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</si>
  <si>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</si>
  <si>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</si>
  <si>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</si>
  <si>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</si>
  <si>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</si>
  <si>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</si>
  <si>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</si>
  <si>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</si>
  <si>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</si>
  <si>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</si>
  <si>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</si>
  <si>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</si>
  <si>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</si>
  <si>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</si>
  <si>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</si>
  <si>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</si>
  <si>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</si>
  <si>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</si>
  <si>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</si>
  <si>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</si>
  <si>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</si>
  <si>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</si>
  <si>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</si>
  <si>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</si>
  <si>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</si>
  <si>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</si>
  <si>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</si>
  <si>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</si>
  <si>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</si>
  <si>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</si>
  <si>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</si>
  <si>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</si>
  <si>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</si>
  <si>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</si>
  <si>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</si>
  <si>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</si>
  <si>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</si>
  <si>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</si>
  <si>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</si>
  <si>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</si>
  <si>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</si>
  <si>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</si>
  <si>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</si>
  <si>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</si>
  <si>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</si>
  <si>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</si>
  <si>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</si>
  <si>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</si>
  <si>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</si>
  <si>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</si>
  <si>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</si>
  <si>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</si>
  <si>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</si>
  <si>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</si>
  <si>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</si>
  <si>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</si>
  <si>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</si>
  <si>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</si>
  <si>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</si>
  <si>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</si>
  <si>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</si>
  <si>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</si>
  <si>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</si>
  <si>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</si>
  <si>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</si>
  <si>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</si>
  <si>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</si>
  <si>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</si>
  <si>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</si>
  <si>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</si>
  <si>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</si>
  <si>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</si>
  <si>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</si>
  <si>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</si>
  <si>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</si>
  <si>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</si>
  <si>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</si>
  <si>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</si>
  <si>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</si>
  <si>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</si>
  <si>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</si>
  <si>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</si>
  <si>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</si>
  <si>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</si>
  <si>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</si>
  <si>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</si>
  <si>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</si>
  <si>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</si>
  <si>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</si>
  <si>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</si>
  <si>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</si>
  <si>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</si>
  <si>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</si>
  <si>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</si>
  <si>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</si>
  <si>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</si>
  <si>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</si>
  <si>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</si>
  <si>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</si>
  <si>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</si>
  <si>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</si>
  <si>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</si>
  <si>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</si>
  <si>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</si>
  <si>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</si>
  <si>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</si>
  <si>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</si>
  <si>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</si>
  <si>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</si>
  <si>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</si>
  <si>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</si>
  <si>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</si>
  <si>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</si>
  <si>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</si>
  <si>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</si>
  <si>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</si>
  <si>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</si>
  <si>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</si>
  <si>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</si>
  <si>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</si>
  <si>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</si>
  <si>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</si>
  <si>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</si>
  <si>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</si>
  <si>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</si>
  <si>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</si>
  <si>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</si>
  <si>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</si>
  <si>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</si>
  <si>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</si>
  <si>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</si>
  <si>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</si>
  <si>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</si>
  <si>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</si>
  <si>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</si>
  <si>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</si>
  <si>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</si>
  <si>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</si>
  <si>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</si>
  <si>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</si>
  <si>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</si>
  <si>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</si>
  <si>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</si>
  <si>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</si>
  <si>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</si>
  <si>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</si>
  <si>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</si>
  <si>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</si>
  <si>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</si>
  <si>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</si>
  <si>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</si>
  <si>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</si>
  <si>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</si>
  <si>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</si>
  <si>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</si>
  <si>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</si>
  <si>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</si>
  <si>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</si>
  <si>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</si>
  <si>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</si>
  <si>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</si>
  <si>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</si>
  <si>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</si>
  <si>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</si>
  <si>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</si>
  <si>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</si>
  <si>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</si>
  <si>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</si>
  <si>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</si>
  <si>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</si>
  <si>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</si>
  <si>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</si>
  <si>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</si>
  <si>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</si>
  <si>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</si>
  <si>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</si>
  <si>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</si>
  <si>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</si>
  <si>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</si>
  <si>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</si>
  <si>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</si>
  <si>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</si>
  <si>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</si>
  <si>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</si>
  <si>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</si>
  <si>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</si>
  <si>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</si>
  <si>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</si>
  <si>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</si>
  <si>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</si>
  <si>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</si>
  <si>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</si>
  <si>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</si>
  <si>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</si>
  <si>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</si>
  <si>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</si>
  <si>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</si>
  <si>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</si>
  <si>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</si>
  <si>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</si>
  <si>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</si>
  <si>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</si>
  <si>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</si>
  <si>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</si>
  <si>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</si>
  <si>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</si>
  <si>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</si>
  <si>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</si>
  <si>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</si>
  <si>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</si>
  <si>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</si>
  <si>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</si>
  <si>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</si>
  <si>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</si>
  <si>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</si>
  <si>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</si>
  <si>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</si>
  <si>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</si>
  <si>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</si>
  <si>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</si>
  <si>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</si>
  <si>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</si>
  <si>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</si>
  <si>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</si>
  <si>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</si>
  <si>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</si>
  <si>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</si>
  <si>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</si>
  <si>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</si>
  <si>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</si>
  <si>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</si>
  <si>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</si>
  <si>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</si>
  <si>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</si>
  <si>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</si>
  <si>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</si>
  <si>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</si>
  <si>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</si>
  <si>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</si>
  <si>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</si>
  <si>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</si>
  <si>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</si>
  <si>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</si>
  <si>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</si>
  <si>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</si>
  <si>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</si>
  <si>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</si>
  <si>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</si>
  <si>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</si>
  <si>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</si>
  <si>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</si>
  <si>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</si>
  <si>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</si>
  <si>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</si>
  <si>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</si>
  <si>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</si>
  <si>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</si>
  <si>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</si>
  <si>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</si>
  <si>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</si>
  <si>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</si>
  <si>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</si>
  <si>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</si>
  <si>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</si>
  <si>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</si>
  <si>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</si>
  <si>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</si>
  <si>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</si>
  <si>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</si>
  <si>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</si>
  <si>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</si>
  <si>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</si>
  <si>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</si>
  <si>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</si>
  <si>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</si>
  <si>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</si>
  <si>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</si>
  <si>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</si>
  <si>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</si>
  <si>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</si>
  <si>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</si>
  <si>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</si>
  <si>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</si>
  <si>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</si>
  <si>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</si>
  <si>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</si>
  <si>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</si>
  <si>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</si>
  <si>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</si>
  <si>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</si>
  <si>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</si>
  <si>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</si>
  <si>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</si>
  <si>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</si>
  <si>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</si>
  <si>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</si>
  <si>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</si>
  <si>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</si>
  <si>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</si>
  <si>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</si>
  <si>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</si>
  <si>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</si>
  <si>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</si>
  <si>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</si>
  <si>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</si>
  <si>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</si>
  <si>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</si>
  <si>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</si>
  <si>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</si>
  <si>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</si>
  <si>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</si>
  <si>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</si>
  <si>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</si>
  <si>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</si>
  <si>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</si>
  <si>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</si>
  <si>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</si>
  <si>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</si>
  <si>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</si>
  <si>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</si>
  <si>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</si>
  <si>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</si>
  <si>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</si>
  <si>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</si>
  <si>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</si>
  <si>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</si>
  <si>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</si>
  <si>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</si>
  <si>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</si>
  <si>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</si>
  <si>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</si>
  <si>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</si>
  <si>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</si>
  <si>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</si>
  <si>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</si>
  <si>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</si>
  <si>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</si>
  <si>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</si>
  <si>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</si>
  <si>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</si>
  <si>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</si>
  <si>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</si>
  <si>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</si>
  <si>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</si>
  <si>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</si>
  <si>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</si>
  <si>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</si>
  <si>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</si>
  <si>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</si>
  <si>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</si>
  <si>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</si>
  <si>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</si>
  <si>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</si>
  <si>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</si>
  <si>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</si>
  <si>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</si>
  <si>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</si>
  <si>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</si>
  <si>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</si>
  <si>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</si>
  <si>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</si>
  <si>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</si>
  <si>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</si>
  <si>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</si>
  <si>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</si>
  <si>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</si>
  <si>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</si>
  <si>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</si>
  <si>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</si>
  <si>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</si>
  <si>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</si>
  <si>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</si>
  <si>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</si>
  <si>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</si>
  <si>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</si>
  <si>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</si>
  <si>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</si>
  <si>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</si>
  <si>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</si>
  <si>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</si>
  <si>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</si>
  <si>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</si>
  <si>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</si>
  <si>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</si>
  <si>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</si>
  <si>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</si>
  <si>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</si>
  <si>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</si>
  <si>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</si>
  <si>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</si>
  <si>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</si>
  <si>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</si>
  <si>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</si>
  <si>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</si>
  <si>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</si>
  <si>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</si>
  <si>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</si>
  <si>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</si>
  <si>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</si>
  <si>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</si>
  <si>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</si>
  <si>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</si>
  <si>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</si>
  <si>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</si>
  <si>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</si>
  <si>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</si>
  <si>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</si>
  <si>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</si>
  <si>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</si>
  <si>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</si>
  <si>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</si>
  <si>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</si>
  <si>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</si>
  <si>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</si>
  <si>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</si>
  <si>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</si>
  <si>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</si>
  <si>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</si>
  <si>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</si>
  <si>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</si>
  <si>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</si>
  <si>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</si>
  <si>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</si>
  <si>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</si>
  <si>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</si>
  <si>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</si>
  <si>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</si>
  <si>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</si>
  <si>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</si>
  <si>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</si>
  <si>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</si>
  <si>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</si>
  <si>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</si>
  <si>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</si>
  <si>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</si>
  <si>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</si>
  <si>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</si>
  <si>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</si>
  <si>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</si>
  <si>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</si>
  <si>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</si>
  <si>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</si>
  <si>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</si>
  <si>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</si>
  <si>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</si>
  <si>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</si>
  <si>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</si>
  <si>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</si>
  <si>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</si>
  <si>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</si>
  <si>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</si>
  <si>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</si>
  <si>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</si>
  <si>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</si>
  <si>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</si>
  <si>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</si>
  <si>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</si>
  <si>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</si>
  <si>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</si>
  <si>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</si>
  <si>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</si>
  <si>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</si>
  <si>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</si>
  <si>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</si>
  <si>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</si>
  <si>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</si>
  <si>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</si>
  <si>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</si>
  <si>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</si>
  <si>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</si>
  <si>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</si>
  <si>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</si>
  <si>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</si>
  <si>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</si>
  <si>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</si>
  <si>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</si>
  <si>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</si>
  <si>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</si>
  <si>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</si>
  <si>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</si>
  <si>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</si>
  <si>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</si>
  <si>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</si>
  <si>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</si>
  <si>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</si>
  <si>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</si>
  <si>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</si>
  <si>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</si>
  <si>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</si>
  <si>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</si>
  <si>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</si>
  <si>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</si>
  <si>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</si>
  <si>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</si>
  <si>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</si>
  <si>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</si>
  <si>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</si>
  <si>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</si>
  <si>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</si>
  <si>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</si>
  <si>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</si>
  <si>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</si>
  <si>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</si>
  <si>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</si>
  <si>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</si>
  <si>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</si>
  <si>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</si>
  <si>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</si>
  <si>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</si>
  <si>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</si>
  <si>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</si>
  <si>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</si>
  <si>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</si>
  <si>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</si>
  <si>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</si>
  <si>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</si>
  <si>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</si>
  <si>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</si>
  <si>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</si>
  <si>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</si>
  <si>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</si>
  <si>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</si>
  <si>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</si>
  <si>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</si>
  <si>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</si>
  <si>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</si>
  <si>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</si>
  <si>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</si>
  <si>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</si>
  <si>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</si>
  <si>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</si>
  <si>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</si>
  <si>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</si>
  <si>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</si>
  <si>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</si>
  <si>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</si>
  <si>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</si>
  <si>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</si>
  <si>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</si>
  <si>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</si>
  <si>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</si>
  <si>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</si>
  <si>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</si>
  <si>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</si>
  <si>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</si>
  <si>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</si>
  <si>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</si>
  <si>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</si>
  <si>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</si>
  <si>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</si>
  <si>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</si>
  <si>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</si>
  <si>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</si>
  <si>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</si>
  <si>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</si>
  <si>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</si>
  <si>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</si>
  <si>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</si>
  <si>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</si>
  <si>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</si>
  <si>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</si>
  <si>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</si>
  <si>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</si>
  <si>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</si>
  <si>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</si>
  <si>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</si>
  <si>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</si>
  <si>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</si>
  <si>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</si>
  <si>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</si>
  <si>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</si>
  <si>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</si>
  <si>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</si>
  <si>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</si>
  <si>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</si>
  <si>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</si>
  <si>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</si>
  <si>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</si>
  <si>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</si>
  <si>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</si>
  <si>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</si>
  <si>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</si>
  <si>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</si>
  <si>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</si>
  <si>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</si>
  <si>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</si>
  <si>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</si>
  <si>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</si>
  <si>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</si>
  <si>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</si>
  <si>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</si>
  <si>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</si>
  <si>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</si>
  <si>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</si>
  <si>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</si>
  <si>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</si>
  <si>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</si>
  <si>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</si>
  <si>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</si>
  <si>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</si>
  <si>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</si>
  <si>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</si>
  <si>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</si>
  <si>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</si>
  <si>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</si>
  <si>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</si>
  <si>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</si>
  <si>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</si>
  <si>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</si>
  <si>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</si>
  <si>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</si>
  <si>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</si>
  <si>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</si>
  <si>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</si>
  <si>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</si>
  <si>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</si>
  <si>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</si>
  <si>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</si>
  <si>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</si>
  <si>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</si>
  <si>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</si>
  <si>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</si>
  <si>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</si>
  <si>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</si>
  <si>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</si>
  <si>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</si>
  <si>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</si>
  <si>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</si>
  <si>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</si>
  <si>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</si>
  <si>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</si>
  <si>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</si>
  <si>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</si>
  <si>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</si>
  <si>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</si>
  <si>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</si>
  <si>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</si>
  <si>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</si>
  <si>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</si>
  <si>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</si>
  <si>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</si>
  <si>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</si>
  <si>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</si>
  <si>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</si>
  <si>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</si>
  <si>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</si>
  <si>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</si>
  <si>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</si>
  <si>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</si>
  <si>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</si>
  <si>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</si>
  <si>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</si>
  <si>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</si>
  <si>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</si>
  <si>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</si>
  <si>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</si>
  <si>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</si>
  <si>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</si>
  <si>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</si>
  <si>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</si>
  <si>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</si>
  <si>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</si>
  <si>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</si>
  <si>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</si>
  <si>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</si>
  <si>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</si>
  <si>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</si>
  <si>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</si>
  <si>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</si>
  <si>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</si>
  <si>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</si>
  <si>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</si>
  <si>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</si>
  <si>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</si>
  <si>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</si>
  <si>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</si>
  <si>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</si>
  <si>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</si>
  <si>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</si>
  <si>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</si>
  <si>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</si>
  <si>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</si>
  <si>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</si>
  <si>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</si>
  <si>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</si>
  <si>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</si>
  <si>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</si>
  <si>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</si>
  <si>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</si>
  <si>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</si>
  <si>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</si>
  <si>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</si>
  <si>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</si>
  <si>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</si>
  <si>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</si>
  <si>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</si>
  <si>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</si>
  <si>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</si>
  <si>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</si>
  <si>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</si>
  <si>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</si>
  <si>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</si>
  <si>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</si>
  <si>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</si>
  <si>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</si>
  <si>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</si>
  <si>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</si>
  <si>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</si>
  <si>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</si>
  <si>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</si>
  <si>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</si>
  <si>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</si>
  <si>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</si>
  <si>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</si>
  <si>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</si>
  <si>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</si>
  <si>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</si>
  <si>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</si>
  <si>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</si>
  <si>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</si>
  <si>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</si>
  <si>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</si>
  <si>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</si>
  <si>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</si>
  <si>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</si>
  <si>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</si>
  <si>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</si>
  <si>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</si>
  <si>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</si>
  <si>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</si>
  <si>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</si>
  <si>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</si>
  <si>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</si>
  <si>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</si>
  <si>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</si>
  <si>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</si>
  <si>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</si>
  <si>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</si>
  <si>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</si>
  <si>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</si>
  <si>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</si>
  <si>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</si>
  <si>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</si>
  <si>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</si>
  <si>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</si>
  <si>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</si>
  <si>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</si>
  <si>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</si>
  <si>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</si>
  <si>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</si>
  <si>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</si>
  <si>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</si>
  <si>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</si>
  <si>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</si>
  <si>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</si>
  <si>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</si>
  <si>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</si>
  <si>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</si>
  <si>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</si>
  <si>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</si>
  <si>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</si>
  <si>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</si>
  <si>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</si>
  <si>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</si>
  <si>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</si>
  <si>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</si>
  <si>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</si>
  <si>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</si>
  <si>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</si>
  <si>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</si>
  <si>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</si>
  <si>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</si>
  <si>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</si>
  <si>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</si>
  <si>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</si>
  <si>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</si>
  <si>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</si>
  <si>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</si>
  <si>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</si>
  <si>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</si>
  <si>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</si>
  <si>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</si>
  <si>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</si>
  <si>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</si>
  <si>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</si>
  <si>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</si>
  <si>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</si>
  <si>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</si>
  <si>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</si>
  <si>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</si>
  <si>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</si>
  <si>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</si>
  <si>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</si>
  <si>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</si>
  <si>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</si>
  <si>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</si>
  <si>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</si>
  <si>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</si>
  <si>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</si>
  <si>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</si>
  <si>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</si>
  <si>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</si>
  <si>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</si>
  <si>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</si>
  <si>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</si>
  <si>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</si>
  <si>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</si>
  <si>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</si>
  <si>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</si>
  <si>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</si>
  <si>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</si>
  <si>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</si>
  <si>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</si>
  <si>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</si>
  <si>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</si>
  <si>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</si>
  <si>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</si>
  <si>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</si>
  <si>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</si>
  <si>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</si>
  <si>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</si>
  <si>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</si>
  <si>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</si>
  <si>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</si>
  <si>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</si>
  <si>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</si>
  <si>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</si>
  <si>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</si>
  <si>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</si>
  <si>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</si>
  <si>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</si>
  <si>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</si>
  <si>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</si>
  <si>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</si>
  <si>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</si>
  <si>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</si>
  <si>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</si>
  <si>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</si>
  <si>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</si>
  <si>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</si>
  <si>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</si>
  <si>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</si>
  <si>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</si>
  <si>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</si>
  <si>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</si>
  <si>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</si>
  <si>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</si>
  <si>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</si>
  <si>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</si>
  <si>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</si>
  <si>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</si>
  <si>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</si>
  <si>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</si>
  <si>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</si>
  <si>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</si>
  <si>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</si>
  <si>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</si>
  <si>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</si>
  <si>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</si>
  <si>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</si>
  <si>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</si>
  <si>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</si>
  <si>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</si>
  <si>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</si>
  <si>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</si>
  <si>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</si>
  <si>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</si>
  <si>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</si>
  <si>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</si>
  <si>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</si>
  <si>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</si>
  <si>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</si>
  <si>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</si>
  <si>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</si>
  <si>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</si>
  <si>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</si>
  <si>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</si>
  <si>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</si>
  <si>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</si>
  <si>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</si>
  <si>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</si>
  <si>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</si>
  <si>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</si>
  <si>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</si>
  <si>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</si>
  <si>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</si>
  <si>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</si>
  <si>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</si>
  <si>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</si>
  <si>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</si>
  <si>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</si>
  <si>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</si>
  <si>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</si>
  <si>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</si>
  <si>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</si>
  <si>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</si>
  <si>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</si>
  <si>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</si>
  <si>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</si>
  <si>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</si>
  <si>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</si>
  <si>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</si>
  <si>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</si>
  <si>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</si>
  <si>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</si>
  <si>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</si>
  <si>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</si>
  <si>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</si>
  <si>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</si>
  <si>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</si>
  <si>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</si>
  <si>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</si>
  <si>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</si>
  <si>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</si>
  <si>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</si>
  <si>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</si>
  <si>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</si>
  <si>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</si>
  <si>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</si>
  <si>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</si>
  <si>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</si>
  <si>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</si>
  <si>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</si>
  <si>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</si>
  <si>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</si>
  <si>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</si>
  <si>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</si>
  <si>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</si>
  <si>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</si>
  <si>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</si>
  <si>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</si>
  <si>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</si>
  <si>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</si>
  <si>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</si>
  <si>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</si>
  <si>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</si>
  <si>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</si>
  <si>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</si>
  <si>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</si>
  <si>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</si>
  <si>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</si>
  <si>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</si>
  <si>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</si>
  <si>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</si>
  <si>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</si>
  <si>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</si>
  <si>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</si>
  <si>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</si>
  <si>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</si>
  <si>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</si>
  <si>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</si>
  <si>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</si>
  <si>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</si>
  <si>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</si>
  <si>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</si>
  <si>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</si>
  <si>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</si>
  <si>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</si>
  <si>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</si>
  <si>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</si>
  <si>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</si>
  <si>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</si>
  <si>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</si>
  <si>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</si>
  <si>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</si>
  <si>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</si>
  <si>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</si>
  <si>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</si>
  <si>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</si>
  <si>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</si>
  <si>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</si>
  <si>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</si>
  <si>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</si>
  <si>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</si>
  <si>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</si>
  <si>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</si>
  <si>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</si>
  <si>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</si>
  <si>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</si>
  <si>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</si>
  <si>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</si>
  <si>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</si>
  <si>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</si>
  <si>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</si>
  <si>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</si>
  <si>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</si>
  <si>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</si>
  <si>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</si>
  <si>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</si>
  <si>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</si>
  <si>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</si>
  <si>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</si>
  <si>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</si>
  <si>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</si>
  <si>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</si>
  <si>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</si>
  <si>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                  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</si>
  <si>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</si>
  <si>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</si>
  <si>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</si>
  <si>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</si>
  <si>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</si>
  <si>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</si>
  <si>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</si>
  <si>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</si>
  <si>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</si>
  <si>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</si>
  <si>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</si>
  <si>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</si>
  <si>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</si>
  <si>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</si>
  <si>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</si>
  <si>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</si>
  <si>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</si>
  <si>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</si>
  <si>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</si>
  <si>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</si>
  <si>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</si>
  <si>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</si>
  <si>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</si>
  <si>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</si>
  <si>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</si>
  <si>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</si>
  <si>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</si>
  <si>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</si>
  <si>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</si>
  <si>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</si>
  <si>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</si>
  <si>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</si>
  <si>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</si>
  <si>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</si>
  <si>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</si>
  <si>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</si>
  <si>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</si>
  <si>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</si>
  <si>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</si>
  <si>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</si>
  <si>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</si>
  <si>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</si>
  <si>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</si>
  <si>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</si>
  <si>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</si>
  <si>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</si>
  <si>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</si>
  <si>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</si>
  <si>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</si>
  <si>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</si>
  <si>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</si>
  <si>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</si>
  <si>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</si>
  <si>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</si>
  <si>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</si>
  <si>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</si>
  <si>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</si>
  <si>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</si>
  <si>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</si>
  <si>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</si>
  <si>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</si>
  <si>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</si>
  <si>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</si>
  <si>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</si>
  <si>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</si>
  <si>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</si>
  <si>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</si>
  <si>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</si>
  <si>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</si>
  <si>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</si>
  <si>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</si>
  <si>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</si>
  <si>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</si>
  <si>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</si>
  <si>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</si>
  <si>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</si>
  <si>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</si>
  <si>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</si>
  <si>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</si>
  <si>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</si>
  <si>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</si>
  <si>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</si>
  <si>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</si>
  <si>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</si>
  <si>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</si>
  <si>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</si>
  <si>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</si>
  <si>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</si>
  <si>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</si>
  <si>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</si>
  <si>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</si>
  <si>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</si>
  <si>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</si>
  <si>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</si>
  <si>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</si>
  <si>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</si>
  <si>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</si>
  <si>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</si>
  <si>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</si>
  <si>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</si>
  <si>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</si>
  <si>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</si>
  <si>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</si>
  <si>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</si>
  <si>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</si>
  <si>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</si>
  <si>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</si>
  <si>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</si>
  <si>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</si>
  <si>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</si>
  <si>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</si>
  <si>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</si>
  <si>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</si>
  <si>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</si>
  <si>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</si>
  <si>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</si>
  <si>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</si>
  <si>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</si>
  <si>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</si>
  <si>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</si>
  <si>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</si>
  <si>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</si>
  <si>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</si>
  <si>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</si>
  <si>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</si>
  <si>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</si>
  <si>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</si>
  <si>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</si>
  <si>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</si>
  <si>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</si>
  <si>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</si>
  <si>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</si>
  <si>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</si>
  <si>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</si>
  <si>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</si>
  <si>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</si>
  <si>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</si>
  <si>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</si>
  <si>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</si>
  <si>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</si>
  <si>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</si>
  <si>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</si>
  <si>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</si>
  <si>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</si>
  <si>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</si>
  <si>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</si>
  <si>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</si>
  <si>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</si>
  <si>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</si>
  <si>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</si>
  <si>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</si>
  <si>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</si>
  <si>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</si>
  <si>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</si>
  <si>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</si>
  <si>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</si>
  <si>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</si>
  <si>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</si>
  <si>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</si>
  <si>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</si>
  <si>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</si>
  <si>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</si>
  <si>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</si>
  <si>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</si>
  <si>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</si>
  <si>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</si>
  <si>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</si>
  <si>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</si>
  <si>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</si>
  <si>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</si>
  <si>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</si>
  <si>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</si>
  <si>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</si>
  <si>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</si>
  <si>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</si>
  <si>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</si>
  <si>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</si>
  <si>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</si>
  <si>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</si>
  <si>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</si>
  <si>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</si>
  <si>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</si>
  <si>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</si>
  <si>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</si>
  <si>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</si>
  <si>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</si>
  <si>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</si>
  <si>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</si>
  <si>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</si>
  <si>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</si>
  <si>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</si>
  <si>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</si>
  <si>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</si>
  <si>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</si>
  <si>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</si>
  <si>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</si>
  <si>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</si>
  <si>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</si>
  <si>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</si>
  <si>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</si>
  <si>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</si>
  <si>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</si>
  <si>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</si>
  <si>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</si>
  <si>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</si>
  <si>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</si>
  <si>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</si>
  <si>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</si>
  <si>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</si>
  <si>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</si>
  <si>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</si>
  <si>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</si>
  <si>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</si>
  <si>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</si>
  <si>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</si>
  <si>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</si>
  <si>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</si>
  <si>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</si>
  <si>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</si>
  <si>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</si>
  <si>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</si>
  <si>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</si>
  <si>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</si>
  <si>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</si>
  <si>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</si>
  <si>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</si>
  <si>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</si>
  <si>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</si>
  <si>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</si>
  <si>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</si>
  <si>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</si>
  <si>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</si>
  <si>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</si>
  <si>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</si>
  <si>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</si>
  <si>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</si>
  <si>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</si>
  <si>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</si>
  <si>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</si>
  <si>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</si>
  <si>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</si>
  <si>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</si>
  <si>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</si>
  <si>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</si>
  <si>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</si>
  <si>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</si>
  <si>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</si>
  <si>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</si>
  <si>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</si>
  <si>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</si>
  <si>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</si>
  <si>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</si>
  <si>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</si>
  <si>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</si>
  <si>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</si>
  <si>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</si>
  <si>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</si>
  <si>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</si>
  <si>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</si>
  <si>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</si>
  <si>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</si>
  <si>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</si>
  <si>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</si>
  <si>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</si>
  <si>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</si>
  <si>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</si>
  <si>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</si>
  <si>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</si>
  <si>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</si>
  <si>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</si>
  <si>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</si>
  <si>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DK 5565-35/DJ0523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</si>
  <si>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</si>
  <si>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</si>
  <si>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</si>
  <si>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</si>
  <si>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</si>
  <si>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</si>
  <si>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</si>
  <si>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</si>
  <si>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</si>
  <si>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</si>
  <si>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</si>
  <si>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</si>
  <si>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</si>
  <si>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</si>
  <si>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</si>
  <si>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</si>
  <si>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</si>
  <si>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</si>
  <si>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</si>
  <si>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</si>
  <si>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</si>
  <si>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</si>
  <si>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</si>
  <si>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</si>
  <si>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</si>
  <si>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</si>
  <si>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</si>
  <si>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</si>
  <si>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</si>
  <si>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</si>
  <si>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</si>
  <si>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</si>
  <si>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</si>
  <si>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</si>
  <si>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</si>
  <si>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</si>
  <si>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</si>
  <si>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</si>
  <si>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</si>
  <si>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</si>
  <si>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</si>
  <si>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</si>
  <si>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</si>
  <si>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</si>
  <si>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</si>
  <si>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</si>
  <si>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</si>
  <si>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</si>
  <si>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</si>
  <si>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</si>
  <si>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</si>
  <si>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</si>
  <si>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</si>
  <si>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</si>
  <si>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</si>
  <si>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</si>
  <si>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</si>
  <si>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</si>
  <si>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</si>
  <si>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</si>
  <si>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</si>
  <si>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</si>
  <si>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</si>
  <si>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</si>
  <si>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</si>
  <si>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</si>
  <si>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</si>
  <si>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</si>
  <si>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</si>
  <si>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</si>
  <si>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</si>
  <si>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</si>
  <si>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</si>
  <si>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</si>
  <si>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</si>
  <si>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</si>
  <si>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</si>
  <si>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</si>
  <si>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</si>
  <si>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</si>
  <si>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</si>
  <si>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</si>
  <si>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</si>
  <si>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</si>
  <si>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</si>
  <si>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</si>
  <si>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</si>
  <si>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</si>
  <si>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</si>
  <si>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</si>
  <si>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</si>
  <si>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</si>
  <si>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</si>
  <si>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</si>
  <si>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</si>
  <si>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</si>
  <si>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</si>
  <si>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</si>
  <si>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</si>
  <si>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</si>
  <si>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</si>
  <si>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</si>
  <si>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</si>
  <si>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</si>
  <si>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</si>
  <si>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</si>
  <si>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</si>
  <si>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</si>
  <si>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</si>
  <si>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</si>
  <si>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</si>
  <si>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</si>
  <si>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</si>
  <si>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</si>
  <si>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</si>
  <si>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</si>
  <si>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</si>
  <si>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</si>
  <si>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</si>
  <si>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</si>
  <si>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</si>
  <si>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</si>
  <si>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</si>
  <si>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</si>
  <si>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</si>
  <si>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</si>
  <si>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</si>
  <si>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</si>
  <si>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</si>
  <si>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</si>
  <si>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</si>
  <si>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</si>
  <si>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</si>
  <si>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</si>
  <si>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</si>
  <si>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</si>
  <si>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</si>
  <si>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</si>
  <si>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</si>
  <si>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</si>
  <si>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</si>
  <si>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</si>
  <si>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</si>
  <si>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</si>
  <si>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</si>
  <si>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</si>
  <si>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</si>
  <si>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</si>
  <si>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</si>
  <si>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</si>
  <si>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</si>
  <si>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</si>
  <si>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</si>
  <si>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</si>
  <si>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</si>
  <si>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</si>
  <si>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</si>
  <si>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</si>
  <si>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</si>
  <si>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</si>
  <si>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</si>
  <si>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</si>
  <si>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</si>
  <si>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</si>
  <si>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</si>
  <si>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</si>
  <si>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</si>
  <si>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</si>
  <si>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</si>
  <si>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</si>
  <si>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</si>
  <si>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</si>
  <si>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</si>
  <si>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</si>
  <si>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</si>
  <si>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</si>
  <si>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</si>
  <si>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</si>
  <si>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</si>
  <si>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</si>
  <si>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</si>
  <si>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</si>
  <si>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</si>
  <si>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</si>
  <si>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</si>
  <si>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</si>
  <si>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</si>
  <si>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</si>
  <si>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</si>
  <si>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</si>
  <si>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</si>
  <si>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</si>
  <si>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</si>
  <si>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</si>
  <si>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</si>
  <si>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</si>
  <si>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</si>
  <si>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</si>
  <si>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</si>
  <si>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</si>
  <si>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</si>
  <si>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</si>
  <si>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</si>
  <si>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</si>
  <si>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</si>
  <si>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</si>
  <si>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</si>
  <si>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</si>
  <si>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</si>
  <si>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</si>
  <si>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</si>
  <si>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</si>
  <si>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</si>
  <si>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</si>
  <si>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</si>
  <si>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</si>
  <si>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</si>
  <si>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</si>
  <si>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</si>
  <si>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</si>
  <si>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</si>
  <si>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</si>
  <si>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</si>
  <si>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</si>
  <si>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</si>
  <si>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</si>
  <si>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</si>
  <si>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</si>
  <si>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</si>
  <si>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</si>
  <si>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</si>
  <si>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</si>
  <si>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</si>
  <si>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</si>
  <si>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</si>
  <si>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</si>
  <si>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</si>
  <si>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</si>
  <si>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</si>
  <si>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</si>
  <si>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</si>
  <si>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</si>
  <si>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</si>
  <si>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</si>
  <si>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</si>
  <si>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</si>
  <si>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</si>
  <si>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</si>
  <si>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</si>
  <si>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</si>
  <si>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</si>
  <si>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</si>
  <si>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</si>
  <si>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</si>
  <si>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</si>
  <si>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</si>
  <si>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</si>
  <si>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</si>
  <si>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</si>
  <si>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</si>
  <si>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</si>
  <si>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</si>
  <si>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</si>
  <si>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</si>
  <si>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</si>
  <si>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</si>
  <si>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</si>
  <si>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</si>
  <si>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</si>
  <si>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</si>
  <si>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</si>
  <si>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</si>
  <si>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</si>
  <si>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</si>
  <si>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</si>
  <si>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</si>
  <si>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</si>
  <si>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</si>
  <si>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</si>
  <si>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</si>
  <si>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</si>
  <si>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</si>
  <si>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</si>
  <si>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</si>
  <si>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</si>
  <si>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</si>
  <si>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</si>
  <si>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</si>
  <si>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</si>
  <si>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</si>
  <si>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</si>
  <si>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</si>
  <si>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</si>
  <si>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</si>
  <si>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</si>
  <si>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</si>
  <si>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</si>
  <si>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</si>
  <si>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</si>
  <si>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</si>
  <si>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</si>
  <si>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</si>
  <si>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</si>
  <si>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</si>
  <si>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</si>
  <si>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</si>
  <si>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</si>
  <si>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</si>
  <si>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</si>
  <si>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</si>
  <si>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</si>
  <si>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</si>
  <si>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</si>
  <si>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</si>
  <si>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</si>
  <si>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</si>
  <si>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</si>
  <si>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</si>
  <si>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</si>
  <si>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</si>
  <si>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</si>
  <si>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</si>
  <si>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</si>
  <si>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</si>
  <si>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</si>
  <si>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</si>
  <si>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</si>
  <si>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</si>
  <si>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</si>
  <si>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</si>
  <si>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</si>
  <si>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</si>
  <si>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</si>
  <si>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</si>
  <si>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</si>
  <si>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</si>
  <si>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</si>
  <si>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</si>
  <si>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</si>
  <si>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</si>
  <si>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</si>
  <si>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</si>
  <si>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</si>
  <si>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</si>
  <si>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</si>
  <si>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</si>
  <si>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</si>
  <si>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</si>
  <si>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</si>
  <si>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</si>
  <si>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</si>
  <si>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</si>
  <si>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</si>
  <si>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</si>
  <si>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</si>
  <si>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</si>
  <si>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</si>
  <si>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</si>
  <si>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</si>
  <si>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</si>
  <si>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</si>
  <si>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</si>
  <si>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</si>
  <si>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</si>
  <si>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</si>
  <si>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</si>
  <si>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</si>
  <si>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</si>
  <si>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</si>
  <si>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</si>
  <si>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</si>
  <si>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</si>
  <si>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</si>
  <si>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</si>
  <si>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</si>
  <si>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</si>
  <si>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</si>
  <si>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</si>
  <si>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</si>
  <si>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</si>
  <si>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</si>
  <si>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</si>
  <si>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</si>
  <si>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</si>
  <si>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</si>
  <si>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</si>
  <si>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</si>
  <si>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</si>
  <si>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</si>
  <si>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</si>
  <si>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</si>
  <si>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</si>
  <si>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</si>
  <si>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</si>
  <si>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</si>
  <si>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</si>
  <si>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</si>
  <si>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</si>
  <si>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</si>
  <si>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</si>
  <si>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</si>
  <si>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</si>
  <si>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</si>
  <si>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</si>
  <si>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</si>
  <si>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</si>
  <si>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</si>
  <si>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</si>
  <si>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</si>
  <si>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</si>
  <si>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</si>
  <si>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</si>
  <si>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</si>
  <si>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</si>
  <si>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</si>
  <si>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</si>
  <si>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</si>
  <si>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</si>
  <si>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</si>
  <si>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</si>
  <si>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</si>
  <si>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</si>
  <si>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</si>
  <si>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</si>
  <si>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</si>
  <si>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</si>
  <si>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</si>
  <si>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</si>
  <si>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</si>
  <si>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</si>
  <si>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</si>
  <si>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</si>
  <si>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</si>
  <si>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</si>
  <si>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</si>
  <si>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</si>
  <si>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</si>
  <si>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</si>
  <si>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</si>
  <si>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</si>
  <si>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</si>
  <si>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</si>
  <si>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</si>
  <si>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</si>
  <si>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</si>
  <si>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</si>
  <si>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</si>
  <si>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</si>
  <si>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</si>
  <si>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</si>
  <si>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</si>
  <si>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</si>
  <si>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</si>
  <si>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</si>
  <si>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</si>
  <si>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</si>
  <si>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</si>
  <si>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</si>
  <si>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</si>
  <si>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</si>
  <si>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</si>
  <si>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</si>
  <si>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</si>
  <si>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</si>
  <si>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</si>
  <si>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</si>
  <si>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</si>
  <si>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</si>
  <si>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</si>
  <si>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</si>
  <si>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</si>
  <si>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</si>
  <si>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</si>
  <si>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</si>
  <si>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</si>
  <si>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</si>
  <si>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</si>
  <si>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</si>
  <si>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</si>
  <si>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</si>
  <si>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</si>
  <si>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</si>
  <si>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</si>
  <si>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</si>
  <si>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</si>
  <si>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</si>
  <si>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</si>
  <si>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</si>
  <si>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</si>
  <si>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</si>
  <si>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</si>
  <si>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</si>
  <si>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</si>
  <si>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</si>
  <si>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</si>
  <si>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</si>
  <si>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</si>
  <si>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</si>
  <si>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</si>
  <si>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</si>
  <si>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</si>
  <si>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</si>
  <si>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</si>
  <si>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</si>
  <si>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</si>
  <si>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</si>
  <si>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</si>
  <si>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</si>
  <si>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</si>
  <si>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</si>
  <si>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</si>
  <si>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</si>
  <si>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</si>
  <si>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</si>
  <si>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</si>
  <si>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</si>
  <si>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</si>
  <si>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</si>
  <si>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</si>
  <si>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</si>
  <si>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</si>
  <si>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</si>
  <si>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</si>
  <si>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</si>
  <si>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</si>
  <si>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</si>
  <si>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</si>
  <si>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</si>
  <si>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</si>
  <si>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</si>
  <si>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</si>
  <si>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</si>
  <si>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</si>
  <si>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</si>
  <si>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</si>
  <si>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</si>
  <si>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</si>
  <si>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</si>
  <si>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</si>
  <si>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</si>
  <si>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</si>
  <si>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</si>
  <si>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</si>
  <si>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</si>
  <si>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</si>
  <si>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</si>
  <si>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</si>
  <si>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</si>
  <si>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</si>
  <si>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</si>
  <si>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</si>
  <si>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</si>
  <si>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</si>
  <si>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</si>
  <si>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</si>
  <si>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</si>
  <si>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</si>
  <si>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</si>
  <si>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</si>
  <si>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</si>
  <si>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</si>
  <si>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</si>
  <si>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</si>
  <si>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</si>
  <si>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</si>
  <si>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</si>
  <si>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</si>
  <si>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</si>
  <si>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</si>
  <si>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</si>
  <si>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</si>
  <si>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</si>
  <si>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</si>
  <si>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</si>
  <si>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</si>
  <si>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</si>
  <si>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</si>
  <si>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</si>
  <si>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</si>
  <si>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</si>
  <si>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</si>
  <si>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</si>
  <si>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</si>
  <si>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</si>
  <si>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</si>
  <si>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</si>
  <si>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</si>
  <si>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</si>
  <si>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</si>
  <si>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</si>
  <si>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</si>
  <si>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</si>
  <si>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</si>
  <si>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</si>
  <si>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</si>
  <si>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</si>
  <si>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</si>
  <si>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</si>
  <si>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</si>
  <si>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</si>
  <si>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</si>
  <si>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</si>
  <si>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</si>
  <si>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</si>
  <si>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</si>
  <si>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</si>
  <si>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</si>
  <si>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</si>
  <si>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</si>
  <si>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</si>
  <si>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</si>
  <si>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</si>
  <si>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</si>
  <si>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</si>
  <si>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</si>
  <si>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</si>
  <si>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</si>
  <si>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</si>
  <si>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</si>
  <si>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</si>
  <si>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</si>
  <si>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</si>
  <si>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</si>
  <si>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</si>
  <si>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</si>
  <si>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</si>
  <si>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</si>
  <si>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</si>
  <si>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</si>
  <si>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</si>
  <si>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</si>
  <si>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</si>
  <si>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</si>
  <si>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</si>
  <si>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</si>
  <si>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</si>
  <si>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</si>
  <si>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</si>
  <si>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</si>
  <si>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</si>
  <si>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</si>
  <si>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</si>
  <si>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</si>
  <si>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</si>
  <si>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</si>
  <si>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</si>
  <si>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</si>
  <si>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</si>
  <si>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</si>
  <si>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</si>
  <si>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</si>
  <si>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</si>
  <si>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</si>
  <si>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</si>
  <si>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</si>
  <si>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</si>
  <si>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</si>
  <si>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</si>
  <si>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</si>
  <si>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</si>
  <si>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</si>
  <si>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</si>
  <si>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</si>
  <si>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</si>
  <si>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</si>
  <si>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</si>
  <si>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</si>
  <si>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</si>
  <si>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</si>
  <si>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</si>
  <si>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</si>
  <si>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</si>
  <si>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</si>
  <si>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</si>
  <si>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</si>
  <si>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</si>
  <si>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</si>
  <si>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</si>
  <si>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</si>
  <si>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</si>
  <si>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</si>
  <si>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</si>
  <si>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</si>
  <si>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</si>
  <si>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</si>
  <si>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</si>
  <si>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</si>
  <si>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</si>
  <si>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</si>
  <si>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</si>
  <si>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</si>
  <si>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</si>
  <si>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</si>
  <si>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</si>
  <si>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</si>
  <si>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</si>
  <si>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</si>
  <si>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</si>
  <si>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</si>
  <si>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</si>
  <si>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</si>
  <si>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</si>
  <si>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</si>
  <si>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</si>
  <si>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</si>
  <si>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</si>
  <si>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</si>
  <si>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</si>
  <si>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</si>
  <si>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</si>
  <si>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</si>
  <si>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</si>
  <si>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</si>
  <si>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</si>
  <si>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</si>
  <si>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</si>
  <si>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</si>
  <si>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</si>
  <si>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</si>
  <si>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</si>
  <si>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</si>
  <si>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</si>
  <si>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</si>
  <si>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</si>
  <si>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</si>
  <si>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</si>
  <si>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</si>
  <si>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</si>
  <si>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</si>
  <si>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</si>
  <si>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</si>
  <si>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</si>
  <si>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</si>
  <si>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</si>
  <si>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</si>
  <si>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</si>
  <si>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</si>
  <si>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</si>
  <si>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</si>
  <si>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</si>
  <si>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</si>
  <si>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</si>
  <si>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</si>
  <si>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</si>
  <si>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</si>
  <si>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</si>
  <si>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</si>
  <si>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</si>
  <si>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</si>
  <si>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</si>
  <si>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</si>
  <si>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</si>
  <si>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</si>
  <si>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</si>
  <si>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</si>
  <si>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</si>
  <si>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</si>
  <si>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</si>
  <si>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</si>
  <si>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</si>
  <si>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</si>
  <si>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</si>
  <si>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</si>
  <si>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</si>
  <si>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</si>
  <si>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</si>
  <si>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</si>
  <si>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</si>
  <si>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</si>
  <si>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</si>
  <si>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</si>
  <si>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</si>
  <si>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</si>
  <si>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</si>
  <si>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</si>
  <si>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</si>
  <si>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</si>
  <si>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</si>
  <si>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</si>
  <si>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</si>
  <si>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</si>
  <si>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</si>
  <si>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</si>
  <si>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</si>
  <si>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</si>
  <si>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</si>
  <si>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</si>
  <si>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</si>
  <si>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</si>
  <si>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</si>
  <si>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</si>
  <si>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</si>
  <si>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</si>
  <si>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</si>
  <si>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</si>
  <si>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</si>
  <si>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</si>
  <si>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</si>
  <si>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</si>
  <si>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</si>
  <si>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</si>
  <si>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</si>
  <si>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</si>
  <si>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</si>
  <si>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</si>
  <si>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</si>
  <si>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</si>
  <si>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</si>
  <si>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</si>
  <si>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</si>
  <si>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</si>
  <si>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</si>
  <si>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</si>
  <si>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</si>
  <si>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</si>
  <si>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</si>
  <si>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</si>
  <si>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</si>
  <si>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</si>
  <si>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</si>
  <si>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</si>
  <si>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</si>
  <si>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</si>
  <si>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</si>
  <si>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</si>
  <si>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</si>
  <si>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</si>
  <si>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</si>
  <si>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</si>
  <si>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</si>
  <si>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</si>
  <si>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</si>
  <si>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</si>
  <si>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</si>
  <si>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</si>
  <si>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</si>
  <si>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</si>
  <si>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</si>
  <si>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</si>
  <si>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</si>
  <si>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</si>
  <si>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</si>
  <si>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</si>
  <si>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</si>
  <si>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</si>
  <si>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</si>
  <si>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</si>
  <si>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</si>
  <si>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</si>
  <si>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</si>
  <si>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</si>
  <si>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</si>
  <si>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</si>
  <si>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</si>
  <si>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</si>
  <si>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</si>
  <si>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</si>
  <si>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</si>
  <si>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</si>
  <si>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</si>
  <si>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</si>
  <si>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</si>
  <si>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</si>
  <si>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</si>
  <si>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</si>
  <si>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</si>
  <si>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</si>
  <si>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</si>
  <si>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</si>
  <si>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</si>
  <si>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</si>
  <si>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</si>
  <si>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</si>
  <si>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</si>
  <si>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</si>
  <si>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</si>
  <si>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</si>
  <si>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</si>
  <si>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</si>
  <si>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</si>
  <si>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</si>
  <si>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</si>
  <si>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</si>
  <si>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</si>
  <si>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</si>
  <si>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</si>
  <si>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</si>
  <si>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</si>
  <si>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</si>
  <si>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</si>
  <si>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</si>
  <si>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</si>
  <si>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</si>
  <si>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</si>
  <si>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</si>
  <si>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</si>
  <si>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</si>
  <si>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</si>
  <si>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</si>
  <si>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</si>
  <si>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</si>
  <si>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</si>
  <si>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</si>
  <si>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</si>
  <si>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</si>
  <si>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</si>
  <si>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</si>
  <si>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</si>
  <si>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</si>
  <si>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</si>
  <si>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</si>
  <si>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</si>
  <si>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</si>
  <si>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</si>
  <si>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</si>
  <si>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</si>
  <si>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</si>
  <si>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</si>
  <si>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</si>
  <si>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</si>
  <si>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</si>
  <si>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</si>
  <si>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</si>
  <si>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</si>
  <si>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</si>
  <si>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</si>
  <si>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</si>
  <si>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</si>
  <si>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</si>
  <si>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</si>
  <si>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</si>
  <si>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</si>
  <si>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</si>
  <si>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</si>
  <si>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</si>
  <si>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</si>
  <si>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</si>
  <si>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</si>
  <si>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</si>
  <si>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</si>
  <si>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</si>
  <si>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</si>
  <si>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</si>
  <si>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</si>
  <si>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</si>
  <si>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</si>
  <si>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</si>
  <si>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</si>
  <si>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</si>
  <si>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</si>
  <si>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</si>
  <si>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</si>
  <si>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</si>
  <si>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</si>
  <si>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</si>
  <si>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</si>
  <si>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</si>
  <si>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</si>
  <si>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</si>
  <si>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</si>
  <si>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</si>
  <si>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</si>
  <si>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</si>
  <si>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</si>
  <si>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</si>
  <si>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</si>
  <si>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</si>
  <si>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</si>
  <si>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</si>
  <si>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</si>
  <si>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</si>
  <si>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</si>
  <si>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</si>
  <si>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</si>
  <si>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</si>
  <si>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</si>
  <si>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</si>
  <si>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</si>
  <si>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</si>
  <si>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</si>
  <si>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</si>
  <si>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</si>
  <si>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</si>
  <si>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</si>
  <si>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</si>
  <si>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</si>
  <si>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</si>
  <si>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</si>
  <si>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</si>
  <si>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</si>
  <si>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</si>
  <si>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</si>
  <si>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</si>
  <si>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</si>
  <si>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</si>
  <si>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</si>
  <si>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</si>
  <si>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</si>
  <si>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</si>
  <si>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</si>
  <si>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</si>
  <si>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</si>
  <si>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</si>
  <si>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</si>
  <si>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</si>
  <si>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</si>
  <si>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</si>
  <si>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</si>
  <si>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</si>
  <si>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</si>
  <si>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</si>
  <si>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</si>
  <si>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</si>
  <si>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</si>
  <si>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</si>
  <si>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</si>
  <si>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</si>
  <si>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</si>
  <si>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</si>
  <si>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</si>
  <si>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</si>
  <si>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</si>
  <si>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</si>
  <si>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</si>
  <si>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</si>
  <si>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</si>
  <si>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</si>
  <si>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</si>
  <si>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</si>
  <si>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</si>
  <si>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</si>
  <si>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</si>
  <si>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</si>
  <si>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</si>
  <si>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</si>
  <si>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</si>
  <si>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</si>
  <si>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</si>
  <si>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</si>
  <si>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</si>
  <si>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</si>
  <si>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</si>
  <si>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</si>
  <si>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</si>
  <si>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</si>
  <si>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</si>
  <si>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</si>
  <si>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</si>
  <si>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</si>
  <si>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</si>
  <si>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</si>
  <si>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</si>
  <si>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</si>
  <si>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</si>
  <si>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</si>
  <si>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</si>
  <si>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</si>
  <si>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</si>
  <si>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</si>
  <si>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</si>
  <si>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</si>
  <si>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</si>
  <si>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</si>
  <si>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</si>
  <si>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</si>
  <si>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</si>
  <si>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</si>
  <si>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</si>
  <si>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</si>
  <si>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</si>
  <si>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</si>
  <si>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</si>
  <si>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</si>
  <si>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</si>
  <si>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</si>
  <si>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</si>
  <si>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</si>
  <si>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</si>
  <si>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</si>
  <si>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</si>
  <si>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</si>
  <si>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</si>
  <si>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</si>
  <si>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</si>
  <si>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</si>
  <si>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</si>
  <si>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</si>
  <si>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</si>
  <si>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</si>
  <si>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</si>
  <si>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</si>
  <si>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</si>
  <si>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</si>
  <si>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</si>
  <si>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</si>
  <si>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</si>
  <si>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</si>
  <si>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</si>
  <si>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</si>
  <si>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</si>
  <si>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</si>
  <si>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</si>
  <si>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</si>
  <si>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</si>
  <si>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</si>
  <si>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</si>
  <si>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</si>
  <si>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</si>
  <si>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</si>
  <si>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</si>
  <si>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</si>
  <si>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</si>
  <si>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</si>
  <si>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</si>
  <si>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</si>
  <si>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</si>
  <si>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</si>
  <si>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</si>
  <si>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</si>
  <si>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</si>
  <si>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</si>
  <si>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</si>
  <si>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</si>
  <si>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</si>
  <si>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</si>
  <si>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</si>
  <si>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</si>
  <si>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</si>
  <si>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</si>
  <si>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</si>
  <si>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</si>
  <si>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</si>
  <si>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</si>
  <si>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</si>
  <si>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</si>
  <si>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</si>
  <si>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</si>
  <si>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</si>
  <si>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</si>
  <si>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</si>
  <si>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</si>
  <si>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</si>
  <si>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</si>
  <si>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</si>
  <si>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</si>
  <si>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</si>
  <si>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</si>
  <si>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</si>
  <si>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</si>
  <si>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</si>
  <si>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</si>
  <si>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</si>
  <si>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</si>
  <si>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</si>
  <si>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</si>
  <si>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</si>
  <si>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</si>
  <si>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</si>
  <si>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</si>
  <si>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</si>
  <si>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</si>
  <si>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</si>
  <si>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</si>
  <si>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</si>
  <si>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</si>
  <si>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</si>
  <si>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</si>
  <si>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</si>
  <si>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</si>
  <si>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</si>
  <si>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</si>
  <si>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</si>
  <si>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</si>
  <si>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</si>
  <si>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</si>
  <si>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</si>
  <si>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</si>
  <si>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</si>
  <si>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</si>
  <si>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</si>
  <si>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</si>
  <si>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</si>
  <si>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</si>
  <si>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</si>
  <si>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</si>
  <si>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</si>
  <si>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</si>
  <si>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</si>
  <si>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</si>
  <si>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</si>
  <si>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</si>
  <si>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</si>
  <si>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</si>
  <si>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</si>
  <si>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</si>
  <si>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</si>
  <si>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</si>
  <si>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</si>
  <si>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</si>
  <si>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</si>
  <si>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</si>
  <si>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</si>
  <si>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</si>
  <si>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</si>
  <si>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</si>
  <si>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</si>
  <si>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</si>
  <si>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</si>
  <si>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</si>
  <si>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</si>
  <si>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</si>
  <si>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</si>
  <si>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</si>
  <si>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</si>
  <si>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</si>
  <si>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</si>
  <si>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</si>
  <si>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</si>
  <si>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</si>
  <si>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</si>
  <si>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</si>
  <si>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</si>
  <si>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</si>
  <si>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</si>
  <si>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</si>
  <si>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</si>
  <si>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</si>
  <si>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</si>
  <si>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</si>
  <si>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</si>
  <si>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</si>
  <si>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</si>
  <si>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</si>
  <si>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</si>
  <si>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</si>
  <si>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</si>
  <si>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</si>
  <si>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</si>
  <si>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</si>
  <si>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</si>
  <si>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</si>
  <si>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</si>
  <si>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</si>
  <si>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</si>
  <si>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</si>
  <si>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</si>
  <si>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</si>
  <si>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</si>
  <si>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</si>
  <si>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</si>
  <si>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</si>
  <si>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</si>
  <si>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</si>
  <si>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</si>
  <si>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</si>
  <si>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</si>
  <si>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</si>
  <si>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</si>
  <si>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</si>
  <si>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</si>
  <si>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</si>
  <si>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</si>
  <si>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</si>
  <si>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</si>
  <si>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</si>
  <si>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</si>
  <si>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</si>
  <si>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</si>
  <si>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</si>
  <si>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</si>
  <si>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</si>
  <si>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</si>
  <si>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</si>
  <si>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</si>
  <si>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</si>
  <si>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</si>
  <si>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</si>
  <si>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</si>
  <si>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</si>
  <si>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</si>
  <si>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</si>
  <si>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</si>
  <si>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</si>
  <si>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</si>
  <si>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</si>
  <si>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</si>
  <si>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</si>
  <si>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</si>
  <si>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</si>
  <si>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</si>
  <si>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</si>
  <si>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</si>
  <si>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</si>
  <si>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</si>
  <si>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</si>
  <si>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</si>
  <si>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</si>
  <si>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</si>
  <si>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</si>
  <si>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</si>
  <si>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</si>
  <si>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</si>
  <si>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</si>
  <si>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</si>
  <si>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</si>
  <si>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</si>
  <si>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</si>
  <si>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</si>
  <si>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</si>
  <si>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</si>
  <si>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</si>
  <si>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</si>
  <si>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</si>
  <si>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</si>
  <si>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</si>
  <si>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</si>
  <si>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</si>
  <si>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</si>
  <si>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</si>
  <si>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</si>
  <si>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</si>
  <si>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</si>
  <si>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</si>
  <si>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</si>
  <si>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</si>
  <si>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</si>
  <si>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</si>
  <si>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</si>
  <si>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</si>
  <si>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</si>
  <si>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</si>
  <si>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</si>
  <si>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</si>
  <si>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</si>
  <si>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</si>
  <si>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</si>
  <si>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</si>
  <si>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</si>
  <si>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</si>
  <si>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</si>
  <si>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</si>
  <si>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</si>
  <si>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</si>
  <si>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</si>
  <si>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</si>
  <si>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</si>
  <si>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</si>
  <si>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</si>
  <si>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</si>
  <si>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</si>
  <si>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</si>
  <si>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</si>
  <si>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</si>
  <si>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</si>
  <si>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</si>
  <si>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</si>
  <si>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</si>
  <si>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</si>
  <si>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</si>
  <si>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</si>
  <si>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</si>
  <si>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</si>
  <si>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</si>
  <si>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</si>
  <si>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</si>
  <si>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</si>
  <si>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</si>
  <si>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</si>
  <si>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</si>
  <si>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</si>
  <si>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</si>
  <si>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</si>
  <si>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</si>
  <si>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</si>
  <si>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</si>
  <si>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</si>
  <si>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</si>
  <si>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</si>
  <si>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</si>
  <si>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</si>
  <si>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</si>
  <si>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</si>
  <si>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</si>
  <si>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</si>
  <si>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</si>
  <si>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</si>
  <si>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</si>
  <si>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</si>
  <si>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</si>
  <si>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</si>
  <si>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</si>
  <si>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</si>
  <si>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</si>
  <si>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</si>
  <si>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</si>
  <si>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</si>
  <si>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</si>
  <si>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</si>
  <si>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</si>
  <si>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</si>
  <si>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</si>
  <si>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</si>
  <si>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</si>
  <si>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</si>
  <si>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</si>
  <si>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</si>
  <si>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</si>
  <si>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</si>
  <si>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</si>
  <si>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</si>
  <si>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</si>
  <si>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</si>
  <si>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</si>
  <si>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</si>
  <si>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</si>
  <si>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</si>
  <si>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</si>
  <si>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</si>
  <si>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</si>
  <si>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</si>
  <si>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</si>
  <si>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</si>
  <si>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</si>
  <si>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</si>
  <si>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</si>
  <si>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</si>
  <si>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</si>
  <si>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</si>
  <si>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</si>
  <si>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</si>
  <si>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</si>
  <si>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</si>
  <si>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</si>
  <si>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</si>
  <si>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</si>
  <si>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</si>
  <si>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</si>
  <si>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</si>
  <si>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</si>
  <si>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</si>
  <si>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</si>
  <si>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</si>
  <si>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</si>
  <si>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</si>
  <si>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</si>
  <si>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</si>
  <si>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</si>
  <si>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</si>
  <si>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</si>
  <si>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</si>
  <si>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</si>
  <si>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</si>
  <si>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</si>
  <si>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</si>
  <si>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</si>
  <si>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</si>
  <si>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</si>
  <si>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</si>
  <si>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</si>
  <si>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</si>
  <si>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</si>
  <si>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</si>
  <si>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</si>
  <si>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</si>
  <si>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</si>
  <si>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</si>
  <si>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</si>
  <si>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</si>
  <si>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</si>
  <si>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</si>
  <si>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</si>
  <si>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</si>
  <si>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</si>
  <si>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</si>
  <si>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</si>
  <si>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</si>
  <si>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</si>
  <si>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</si>
  <si>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</si>
  <si>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</si>
  <si>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</si>
  <si>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</si>
  <si>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</si>
  <si>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</si>
  <si>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</si>
  <si>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</si>
  <si>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</si>
  <si>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</si>
  <si>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</si>
  <si>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</si>
  <si>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</si>
  <si>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</si>
  <si>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</si>
  <si>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</si>
  <si>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</si>
  <si>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</si>
  <si>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</si>
  <si>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</si>
  <si>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</si>
  <si>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</si>
  <si>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</si>
  <si>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</si>
  <si>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</si>
  <si>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</si>
  <si>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</si>
  <si>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</si>
  <si>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</si>
  <si>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</si>
  <si>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</si>
  <si>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</si>
  <si>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</si>
  <si>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</si>
  <si>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</si>
  <si>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</si>
  <si>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</si>
  <si>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</si>
  <si>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</si>
  <si>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</si>
  <si>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</si>
  <si>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</si>
  <si>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</si>
  <si>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</si>
  <si>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</si>
  <si>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</si>
  <si>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</si>
  <si>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</si>
  <si>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</si>
  <si>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</si>
  <si>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</si>
  <si>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</si>
  <si>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</si>
  <si>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</si>
  <si>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</si>
  <si>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</si>
  <si>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</si>
  <si>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</si>
  <si>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</si>
  <si>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</si>
  <si>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</si>
  <si>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</si>
  <si>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</si>
  <si>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</si>
  <si>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</si>
  <si>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</si>
  <si>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</si>
  <si>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</si>
  <si>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</si>
  <si>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</si>
  <si>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</si>
  <si>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</si>
  <si>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</si>
  <si>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</si>
  <si>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</si>
  <si>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</si>
  <si>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</si>
  <si>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</si>
  <si>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</si>
  <si>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</si>
  <si>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</si>
  <si>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</si>
  <si>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</si>
  <si>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</si>
  <si>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</si>
  <si>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</si>
  <si>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</si>
  <si>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</si>
  <si>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</si>
  <si>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</si>
  <si>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</si>
  <si>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</si>
  <si>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</si>
  <si>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</si>
  <si>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</si>
  <si>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</si>
  <si>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</si>
  <si>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</si>
  <si>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</si>
  <si>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</si>
  <si>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</si>
  <si>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</si>
  <si>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</si>
  <si>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</si>
  <si>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</si>
  <si>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</si>
  <si>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</si>
  <si>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</si>
  <si>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</si>
  <si>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T8901-HNJ0823 KM 61925</t>
  </si>
  <si>
    <t>T1202-HNJ0223 KM 61925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</si>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</sst>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8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6" borderId="0" xfId="18" applyFont="1" applyFill="1" applyBorder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6" borderId="59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164" fontId="2" fillId="0" borderId="15" xfId="1" applyNumberFormat="1" applyFont="1" applyBorder="1"/>
    <xf numFmtId="0" fontId="0" fillId="0" borderId="20" xfId="0" applyBorder="1" applyAlignment="1">
      <alignment horizontal="left"/>
    </xf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6276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6278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6279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8962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6277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6280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6279</v>
      </c>
      <c r="Z7" s="59"/>
      <c r="AB7" s="59" t="s">
        <v>17360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8962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6278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6279</v>
      </c>
      <c r="S8" s="59" t="s">
        <v>6276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6281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8962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6280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6279</v>
      </c>
      <c r="S9" s="93" t="s">
        <v>5670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6279</v>
      </c>
      <c r="Z9" s="59"/>
      <c r="AB9" s="71" t="s">
        <v>6282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6283</v>
      </c>
      <c r="AI9" s="74" t="s">
        <v>8962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5793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6279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6281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5670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6279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5793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6279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6282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6283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6284</v>
      </c>
      <c r="M15" s="59" t="s">
        <v>5821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17357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6283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17356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6283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17358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17359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AB7" sqref="AB7:AF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17363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6587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17361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8991</v>
      </c>
      <c r="AK6" s="71" t="s">
        <v>17369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5889</v>
      </c>
      <c r="AR6" s="76" t="s">
        <v>9018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9578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17361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8991</v>
      </c>
      <c r="AK7" s="59" t="s">
        <v>5846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5889</v>
      </c>
      <c r="AR7" s="76" t="s">
        <v>9018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11589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17361</v>
      </c>
      <c r="AB8" s="59" t="s">
        <v>810</v>
      </c>
      <c r="AC8" s="59" t="s">
        <v>17362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8991</v>
      </c>
      <c r="AK8" s="59" t="s">
        <v>17383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5889</v>
      </c>
      <c r="AR8" s="76" t="s">
        <v>9018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7208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17361</v>
      </c>
      <c r="AB9" s="81" t="s">
        <v>5895</v>
      </c>
      <c r="AC9" s="59" t="s">
        <v>17312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8991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5895</v>
      </c>
      <c r="AC10" s="59" t="s">
        <v>17314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8991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17367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6283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5895</v>
      </c>
      <c r="AC11" s="59" t="s">
        <v>17316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8991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17368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6283</v>
      </c>
      <c r="S12" s="59" t="s">
        <v>11589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5895</v>
      </c>
      <c r="AC12" s="59" t="s">
        <v>17318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8991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17369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5889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8991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17370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9578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17364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8991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17364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17371</v>
      </c>
      <c r="AI15" s="74" t="s">
        <v>9049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9295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7208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17364</v>
      </c>
      <c r="AA16" s="117"/>
      <c r="AB16" s="59" t="s">
        <v>17357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6283</v>
      </c>
      <c r="AI16" s="74" t="s">
        <v>9049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5833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17364</v>
      </c>
      <c r="AA17" s="103"/>
      <c r="AB17" s="59" t="s">
        <v>17356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6283</v>
      </c>
      <c r="AI17" s="74" t="s">
        <v>9049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5623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9578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17366</v>
      </c>
      <c r="AB18" s="59" t="s">
        <v>17367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6283</v>
      </c>
      <c r="AI18" s="74" t="s">
        <v>9049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17366</v>
      </c>
      <c r="AB19" s="93" t="s">
        <v>17368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6283</v>
      </c>
      <c r="AI19" s="74" t="s">
        <v>9049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7208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17366</v>
      </c>
      <c r="AB20" s="59" t="s">
        <v>5860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6283</v>
      </c>
      <c r="AI20" s="74" t="s">
        <v>9049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5745</v>
      </c>
      <c r="S21" s="58" t="s">
        <v>5833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17366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6283</v>
      </c>
      <c r="AI21" s="74" t="s">
        <v>9049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17383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5889</v>
      </c>
      <c r="S22" s="59" t="s">
        <v>5840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6587</v>
      </c>
      <c r="Z22" s="59" t="s">
        <v>17365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6587</v>
      </c>
      <c r="Z23" s="59" t="s">
        <v>17365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5734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6587</v>
      </c>
      <c r="Z24" s="59" t="s">
        <v>17365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6587</v>
      </c>
      <c r="Z25" s="59" t="s">
        <v>17365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8069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6587</v>
      </c>
      <c r="Z26" s="59" t="s">
        <v>17365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17363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6587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5705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5778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17372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9227</v>
      </c>
      <c r="T45" s="59" t="s">
        <v>17384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17373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9227</v>
      </c>
      <c r="T46" s="59" t="s">
        <v>15874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17375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7270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17379</v>
      </c>
      <c r="AA47" s="147"/>
      <c r="AB47" s="542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7250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17379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7637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2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2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2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2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2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2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2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2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2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BC1" zoomScaleNormal="100" workbookViewId="0">
      <pane ySplit="5" topLeftCell="A6" activePane="bottomLeft" state="frozen"/>
      <selection pane="bottomLeft" activeCell="L16" sqref="L1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17385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17387</v>
      </c>
      <c r="S6" s="58" t="s">
        <v>5820</v>
      </c>
      <c r="T6" s="89" t="s">
        <v>5821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9007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17386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17394</v>
      </c>
      <c r="Z7" s="59" t="s">
        <v>17395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17386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9007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17388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17389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17390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9007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17396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17405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9007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17409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9007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17397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5623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17406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9007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17398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17406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17391</v>
      </c>
      <c r="AL12" s="59" t="s">
        <v>17393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9007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17399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17392</v>
      </c>
      <c r="AL13" s="59" t="s">
        <v>17393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9007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17400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9074</v>
      </c>
      <c r="AL14" s="59" t="s">
        <v>16474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9007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7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17401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17402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17403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10674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17404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7637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17407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17405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5832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17407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13695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5833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17407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17409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81" t="s">
        <v>210</v>
      </c>
      <c r="T22" s="481" t="s">
        <v>211</v>
      </c>
      <c r="U22" s="782" t="s">
        <v>2835</v>
      </c>
      <c r="V22" s="481" t="s">
        <v>37</v>
      </c>
      <c r="W22" s="512">
        <v>33000</v>
      </c>
      <c r="X22" s="485">
        <f t="shared" si="2"/>
        <v>264000</v>
      </c>
      <c r="Y22" s="536" t="s">
        <v>6528</v>
      </c>
      <c r="Z22" s="481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17405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17358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17396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17408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17408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17408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17408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13695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8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S12" sqref="S12:W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17412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17410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17413</v>
      </c>
      <c r="AI6" s="74" t="s">
        <v>9026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5882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17429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5895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17410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17413</v>
      </c>
      <c r="AI7" s="74" t="s">
        <v>9026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17370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17410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9026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17416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5778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17410</v>
      </c>
      <c r="AB9" s="58" t="s">
        <v>17401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17414</v>
      </c>
      <c r="AI9" s="74" t="s">
        <v>9026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5653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17410</v>
      </c>
      <c r="AB10" s="71" t="s">
        <v>54</v>
      </c>
      <c r="AC10" s="59" t="s">
        <v>16182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9026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17410</v>
      </c>
      <c r="AA11" s="59"/>
      <c r="AB11" s="71" t="s">
        <v>54</v>
      </c>
      <c r="AC11" s="59" t="s">
        <v>16184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9026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8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17410</v>
      </c>
      <c r="AA12" s="109"/>
      <c r="AB12" s="71" t="s">
        <v>54</v>
      </c>
      <c r="AC12" s="59" t="s">
        <v>16186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9026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5895</v>
      </c>
      <c r="AC13" s="81" t="s">
        <v>17320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9026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17415</v>
      </c>
      <c r="AI14" s="74" t="s">
        <v>9026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80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5819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17415</v>
      </c>
      <c r="AI15" s="74" t="s">
        <v>9026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17399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5778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17428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17399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81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81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8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8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8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8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8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8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8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8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8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8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1" activePane="bottomLeft" state="frozen"/>
      <selection pane="bottomLeft" activeCell="S35" sqref="S35:W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17431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17430</v>
      </c>
      <c r="T6" s="81" t="s">
        <v>5836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17435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9048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9046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17431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17437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9048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9046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17432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17449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6512</v>
      </c>
      <c r="AI8" s="74" t="s">
        <v>9048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9046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17433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17436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9048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9046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17434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17438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5650</v>
      </c>
      <c r="AC10" s="59" t="s">
        <v>17450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9048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17402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9046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17435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17442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17451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9048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17403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9046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84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17436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6512</v>
      </c>
      <c r="AI12" s="74" t="s">
        <v>9048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9046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17437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9046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17438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7636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17445</v>
      </c>
      <c r="BJ14" s="74" t="s">
        <v>9046</v>
      </c>
      <c r="BL14" s="85"/>
      <c r="BM14" s="110"/>
      <c r="BN14" s="83"/>
      <c r="BO14" s="94" t="s">
        <v>26</v>
      </c>
      <c r="BP14" s="111"/>
      <c r="BQ14" s="783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17439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7268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17445</v>
      </c>
      <c r="BJ15" s="74" t="s">
        <v>9046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17440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17441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5923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9046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17442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17433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9046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12500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17434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9027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17432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16188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9027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17447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17439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16190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9027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17448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17440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17441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16192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9027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17443</v>
      </c>
      <c r="Z22" s="59" t="s">
        <v>17444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16194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9027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17443</v>
      </c>
      <c r="Z23" s="59" t="s">
        <v>17444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9074</v>
      </c>
      <c r="BD23" s="59" t="s">
        <v>16476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9027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17443</v>
      </c>
      <c r="Z24" s="59" t="s">
        <v>17444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9074</v>
      </c>
      <c r="BD24" s="59" t="s">
        <v>16478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9027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17452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7637</v>
      </c>
      <c r="V25" s="59" t="s">
        <v>37</v>
      </c>
      <c r="W25" s="78">
        <v>33000</v>
      </c>
      <c r="X25" s="64">
        <f t="shared" si="16"/>
        <v>49500</v>
      </c>
      <c r="Y25" s="65" t="s">
        <v>17443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9074</v>
      </c>
      <c r="BD25" s="59" t="s">
        <v>16480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9027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17453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9074</v>
      </c>
      <c r="BD26" s="59" t="s">
        <v>16482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9027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12500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9027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5778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9027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17454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9027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17455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17456</v>
      </c>
      <c r="M31" s="89" t="s">
        <v>17457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5745</v>
      </c>
      <c r="S31" s="58" t="s">
        <v>12112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7637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15884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17461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9404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17461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9756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6767</v>
      </c>
      <c r="Z38" s="76" t="s">
        <v>17467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7247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6767</v>
      </c>
      <c r="Z39" s="76" t="s">
        <v>17467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84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9"/>
      <c r="V78" s="790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8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4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4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4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4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4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4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4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4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4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4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4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E1" zoomScaleNormal="100" workbookViewId="0">
      <pane ySplit="5" topLeftCell="A6" activePane="bottomLeft" state="frozen"/>
      <selection pane="bottomLeft" activeCell="AQ15" sqref="AQ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17458</v>
      </c>
      <c r="M6" s="59" t="s">
        <v>17459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/>
      <c r="T6" s="59"/>
      <c r="U6" s="72"/>
      <c r="V6" s="77" t="s">
        <v>26</v>
      </c>
      <c r="W6" s="102"/>
      <c r="X6" s="64">
        <f t="shared" ref="X6:X44" si="2">W6*U6</f>
        <v>0</v>
      </c>
      <c r="Y6" s="65"/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17460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17472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17490</v>
      </c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17474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17472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17490</v>
      </c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17473</v>
      </c>
      <c r="W9" s="102">
        <v>4192500</v>
      </c>
      <c r="X9" s="64">
        <f t="shared" ref="X9:X11" si="9">W9*U9</f>
        <v>4192500</v>
      </c>
      <c r="Y9" s="65" t="s">
        <v>882</v>
      </c>
      <c r="Z9" s="59" t="s">
        <v>17472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17490</v>
      </c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17475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/>
      <c r="T10" s="59"/>
      <c r="U10" s="60"/>
      <c r="V10" s="75" t="s">
        <v>26</v>
      </c>
      <c r="W10" s="63"/>
      <c r="X10" s="64">
        <f t="shared" si="9"/>
        <v>0</v>
      </c>
      <c r="Y10" s="65"/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5910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17476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59"/>
      <c r="T11" s="59"/>
      <c r="U11" s="60"/>
      <c r="V11" s="59" t="s">
        <v>26</v>
      </c>
      <c r="W11" s="73"/>
      <c r="X11" s="64">
        <f t="shared" si="9"/>
        <v>0</v>
      </c>
      <c r="Y11" s="65"/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17487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/>
      <c r="T12" s="110"/>
      <c r="U12" s="60"/>
      <c r="V12" s="75" t="s">
        <v>25</v>
      </c>
      <c r="W12" s="63"/>
      <c r="X12" s="64">
        <f>W12*U12</f>
        <v>0</v>
      </c>
      <c r="Y12" s="65"/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15688</v>
      </c>
      <c r="AM12" s="60">
        <v>1</v>
      </c>
      <c r="AN12" s="77" t="s">
        <v>26</v>
      </c>
      <c r="AO12" s="102">
        <v>1050000</v>
      </c>
      <c r="AP12" s="64">
        <f t="shared" ref="AP12" si="10">AO12*AM12</f>
        <v>1050000</v>
      </c>
      <c r="AQ12" s="65" t="s">
        <v>1908</v>
      </c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85" t="s">
        <v>5323</v>
      </c>
      <c r="T13" s="59" t="s">
        <v>1777</v>
      </c>
      <c r="U13" s="60">
        <v>2</v>
      </c>
      <c r="V13" s="77" t="s">
        <v>26</v>
      </c>
      <c r="W13" s="73">
        <v>50000</v>
      </c>
      <c r="X13" s="64">
        <f>W13*U13</f>
        <v>100000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17488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6225</v>
      </c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59" t="s">
        <v>810</v>
      </c>
      <c r="T14" s="83" t="s">
        <v>27</v>
      </c>
      <c r="U14" s="60">
        <v>1</v>
      </c>
      <c r="V14" s="77" t="s">
        <v>1525</v>
      </c>
      <c r="W14" s="73">
        <v>75000</v>
      </c>
      <c r="X14" s="64">
        <f t="shared" ref="X14" si="11">W14*U14</f>
        <v>75000</v>
      </c>
      <c r="Y14" s="120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17489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6225</v>
      </c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7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17477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71" t="s">
        <v>17458</v>
      </c>
      <c r="T15" s="59" t="s">
        <v>17459</v>
      </c>
      <c r="U15" s="60">
        <v>30</v>
      </c>
      <c r="V15" s="75" t="s">
        <v>26</v>
      </c>
      <c r="W15" s="63">
        <v>3310</v>
      </c>
      <c r="X15" s="64">
        <f>W15*U15</f>
        <v>99300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17478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85" t="s">
        <v>3235</v>
      </c>
      <c r="T16" s="59" t="s">
        <v>592</v>
      </c>
      <c r="U16" s="60">
        <v>1</v>
      </c>
      <c r="V16" s="75" t="s">
        <v>26</v>
      </c>
      <c r="W16" s="63">
        <v>28000</v>
      </c>
      <c r="X16" s="64">
        <f t="shared" si="2"/>
        <v>28000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17479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17480</v>
      </c>
      <c r="S17" s="59" t="s">
        <v>3320</v>
      </c>
      <c r="T17" s="59" t="s">
        <v>934</v>
      </c>
      <c r="U17" s="72">
        <v>60</v>
      </c>
      <c r="V17" s="59" t="s">
        <v>26</v>
      </c>
      <c r="W17" s="113">
        <v>300</v>
      </c>
      <c r="X17" s="64">
        <f t="shared" si="2"/>
        <v>18000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17481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71" t="s">
        <v>17483</v>
      </c>
      <c r="T18" s="59" t="s">
        <v>934</v>
      </c>
      <c r="U18" s="60">
        <v>15</v>
      </c>
      <c r="V18" s="75" t="s">
        <v>26</v>
      </c>
      <c r="W18" s="63">
        <v>5800</v>
      </c>
      <c r="X18" s="64">
        <f>W18*U18</f>
        <v>87000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7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17482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59" t="s">
        <v>8881</v>
      </c>
      <c r="T19" s="59" t="s">
        <v>592</v>
      </c>
      <c r="U19" s="60">
        <v>5</v>
      </c>
      <c r="V19" s="77" t="s">
        <v>26</v>
      </c>
      <c r="W19" s="73">
        <v>900</v>
      </c>
      <c r="X19" s="64">
        <f t="shared" ref="X19:X21" si="12">W19*U19</f>
        <v>4500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7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810</v>
      </c>
      <c r="T20" s="223" t="s">
        <v>27</v>
      </c>
      <c r="U20" s="60">
        <v>2</v>
      </c>
      <c r="V20" s="77" t="s">
        <v>1973</v>
      </c>
      <c r="W20" s="73">
        <v>75000</v>
      </c>
      <c r="X20" s="64">
        <f t="shared" si="12"/>
        <v>150000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66" t="s">
        <v>834</v>
      </c>
      <c r="T21" s="89" t="s">
        <v>835</v>
      </c>
      <c r="U21" s="60">
        <v>1</v>
      </c>
      <c r="V21" s="77" t="s">
        <v>26</v>
      </c>
      <c r="W21" s="63">
        <v>2500</v>
      </c>
      <c r="X21" s="64">
        <f t="shared" si="12"/>
        <v>2500</v>
      </c>
      <c r="Y21" s="65" t="s">
        <v>515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9" t="s">
        <v>729</v>
      </c>
      <c r="T22" s="89" t="s">
        <v>5784</v>
      </c>
      <c r="U22" s="60">
        <v>1</v>
      </c>
      <c r="V22" s="77" t="s">
        <v>34</v>
      </c>
      <c r="W22" s="61">
        <v>160000</v>
      </c>
      <c r="X22" s="64">
        <f>W22*U22</f>
        <v>160000</v>
      </c>
      <c r="Y22" s="65" t="s">
        <v>515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17483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/>
      <c r="T23" s="59"/>
      <c r="U23" s="72"/>
      <c r="V23" s="77" t="s">
        <v>26</v>
      </c>
      <c r="W23" s="73"/>
      <c r="X23" s="64">
        <f t="shared" si="2"/>
        <v>0</v>
      </c>
      <c r="Y23" s="65"/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17486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93" t="s">
        <v>5780</v>
      </c>
      <c r="T24" s="59" t="s">
        <v>454</v>
      </c>
      <c r="U24" s="60">
        <v>1</v>
      </c>
      <c r="V24" s="126" t="s">
        <v>26</v>
      </c>
      <c r="W24" s="73">
        <v>5000</v>
      </c>
      <c r="X24" s="64">
        <f t="shared" si="2"/>
        <v>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71"/>
      <c r="T25" s="59"/>
      <c r="U25" s="96"/>
      <c r="V25" s="77" t="s">
        <v>26</v>
      </c>
      <c r="W25" s="73"/>
      <c r="X25" s="64">
        <f>W25*U25</f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8" t="s">
        <v>17475</v>
      </c>
      <c r="T26" s="59" t="s">
        <v>501</v>
      </c>
      <c r="U26" s="60">
        <v>6</v>
      </c>
      <c r="V26" s="77" t="s">
        <v>119</v>
      </c>
      <c r="W26" s="73">
        <v>4500</v>
      </c>
      <c r="X26" s="64">
        <f t="shared" ref="X26:X27" si="13">W26*U26</f>
        <v>27000</v>
      </c>
      <c r="Y26" s="65" t="s">
        <v>502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17476</v>
      </c>
      <c r="T27" s="59" t="s">
        <v>501</v>
      </c>
      <c r="U27" s="60">
        <v>2</v>
      </c>
      <c r="V27" s="59" t="s">
        <v>118</v>
      </c>
      <c r="W27" s="73">
        <v>7500</v>
      </c>
      <c r="X27" s="64">
        <f t="shared" si="13"/>
        <v>15000</v>
      </c>
      <c r="Y27" s="65" t="s">
        <v>502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/>
      <c r="T28" s="84"/>
      <c r="U28" s="60"/>
      <c r="V28" s="126" t="s">
        <v>26</v>
      </c>
      <c r="W28" s="102"/>
      <c r="X28" s="64">
        <f t="shared" ref="X28:X32" si="14"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210</v>
      </c>
      <c r="T29" s="59" t="s">
        <v>211</v>
      </c>
      <c r="U29" s="68" t="s">
        <v>1835</v>
      </c>
      <c r="V29" s="59" t="s">
        <v>37</v>
      </c>
      <c r="W29" s="78">
        <v>33000</v>
      </c>
      <c r="X29" s="64">
        <f t="shared" si="14"/>
        <v>99000</v>
      </c>
      <c r="Y29" s="65" t="s">
        <v>2005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210</v>
      </c>
      <c r="T30" s="59" t="s">
        <v>211</v>
      </c>
      <c r="U30" s="68" t="s">
        <v>7637</v>
      </c>
      <c r="V30" s="59" t="s">
        <v>37</v>
      </c>
      <c r="W30" s="78">
        <v>33000</v>
      </c>
      <c r="X30" s="64">
        <f t="shared" si="14"/>
        <v>49500</v>
      </c>
      <c r="Y30" s="65" t="s">
        <v>794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 t="s">
        <v>56</v>
      </c>
      <c r="T31" s="59" t="s">
        <v>57</v>
      </c>
      <c r="U31" s="77">
        <v>1.5</v>
      </c>
      <c r="V31" s="59" t="s">
        <v>37</v>
      </c>
      <c r="W31" s="78">
        <v>29000</v>
      </c>
      <c r="X31" s="64">
        <f>W31*U31</f>
        <v>43500</v>
      </c>
      <c r="Y31" s="65" t="s">
        <v>794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71"/>
      <c r="T32" s="59"/>
      <c r="U32" s="83"/>
      <c r="V32" s="83" t="s">
        <v>29</v>
      </c>
      <c r="W32" s="111"/>
      <c r="X32" s="64">
        <f t="shared" si="14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56</v>
      </c>
      <c r="T33" s="59" t="s">
        <v>57</v>
      </c>
      <c r="U33" s="77">
        <v>6</v>
      </c>
      <c r="V33" s="59" t="s">
        <v>37</v>
      </c>
      <c r="W33" s="78">
        <v>29000</v>
      </c>
      <c r="X33" s="64">
        <f>W33*U33</f>
        <v>174000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8" t="s">
        <v>35</v>
      </c>
      <c r="T34" s="84" t="s">
        <v>36</v>
      </c>
      <c r="U34" s="72">
        <v>4</v>
      </c>
      <c r="V34" s="59" t="s">
        <v>37</v>
      </c>
      <c r="W34" s="78">
        <v>31000</v>
      </c>
      <c r="X34" s="64">
        <f t="shared" ref="X34" si="16">W34*U34</f>
        <v>124000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83"/>
      <c r="U35" s="60"/>
      <c r="V35" s="77" t="s">
        <v>26</v>
      </c>
      <c r="W35" s="73"/>
      <c r="X35" s="64">
        <f t="shared" si="2"/>
        <v>0</v>
      </c>
      <c r="Y35" s="120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 t="s">
        <v>75</v>
      </c>
      <c r="T36" s="59" t="s">
        <v>76</v>
      </c>
      <c r="U36" s="60">
        <v>0.4</v>
      </c>
      <c r="V36" s="77" t="s">
        <v>37</v>
      </c>
      <c r="W36" s="73">
        <v>75000</v>
      </c>
      <c r="X36" s="64">
        <f t="shared" si="2"/>
        <v>30000</v>
      </c>
      <c r="Y36" s="120" t="s">
        <v>508</v>
      </c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59"/>
      <c r="U37" s="60"/>
      <c r="V37" s="59" t="s">
        <v>119</v>
      </c>
      <c r="W37" s="73"/>
      <c r="X37" s="64">
        <f t="shared" si="2"/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240</v>
      </c>
      <c r="T38" s="171" t="s">
        <v>241</v>
      </c>
      <c r="U38" s="60">
        <v>1</v>
      </c>
      <c r="V38" s="75" t="s">
        <v>26</v>
      </c>
      <c r="W38" s="73">
        <v>189724</v>
      </c>
      <c r="X38" s="64">
        <f t="shared" si="2"/>
        <v>189724</v>
      </c>
      <c r="Y38" s="65" t="s">
        <v>957</v>
      </c>
      <c r="Z38" s="59" t="s">
        <v>17484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71" t="s">
        <v>234</v>
      </c>
      <c r="T39" s="77" t="s">
        <v>235</v>
      </c>
      <c r="U39" s="60">
        <v>1</v>
      </c>
      <c r="V39" s="75" t="s">
        <v>26</v>
      </c>
      <c r="W39" s="73">
        <v>258042</v>
      </c>
      <c r="X39" s="64">
        <f t="shared" si="2"/>
        <v>258042</v>
      </c>
      <c r="Y39" s="65" t="s">
        <v>957</v>
      </c>
      <c r="Z39" s="59" t="s">
        <v>17484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5314</v>
      </c>
      <c r="T40" s="59" t="s">
        <v>1907</v>
      </c>
      <c r="U40" s="60">
        <v>1</v>
      </c>
      <c r="V40" s="77" t="s">
        <v>26</v>
      </c>
      <c r="W40" s="61">
        <v>45000</v>
      </c>
      <c r="X40" s="64">
        <f t="shared" si="2"/>
        <v>45000</v>
      </c>
      <c r="Y40" s="65" t="s">
        <v>957</v>
      </c>
      <c r="Z40" s="59" t="s">
        <v>17484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84"/>
      <c r="U41" s="60"/>
      <c r="V41" s="75" t="s">
        <v>26</v>
      </c>
      <c r="W41" s="73"/>
      <c r="X41" s="64">
        <f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 t="s">
        <v>17481</v>
      </c>
      <c r="T42" s="59" t="s">
        <v>454</v>
      </c>
      <c r="U42" s="60">
        <v>1</v>
      </c>
      <c r="V42" s="59" t="s">
        <v>26</v>
      </c>
      <c r="W42" s="73">
        <v>1800000</v>
      </c>
      <c r="X42" s="64">
        <f t="shared" ref="X42:X43" si="17">W42*U42</f>
        <v>1800000</v>
      </c>
      <c r="Y42" s="65" t="s">
        <v>763</v>
      </c>
      <c r="Z42" s="59" t="s">
        <v>17485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 t="s">
        <v>17482</v>
      </c>
      <c r="T43" s="59" t="s">
        <v>454</v>
      </c>
      <c r="U43" s="60">
        <v>1</v>
      </c>
      <c r="V43" s="77" t="s">
        <v>26</v>
      </c>
      <c r="W43" s="63">
        <v>1990000</v>
      </c>
      <c r="X43" s="64">
        <f t="shared" si="17"/>
        <v>1990000</v>
      </c>
      <c r="Y43" s="65" t="s">
        <v>763</v>
      </c>
      <c r="Z43" s="59" t="s">
        <v>17485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85" t="s">
        <v>5388</v>
      </c>
      <c r="T44" s="59" t="s">
        <v>454</v>
      </c>
      <c r="U44" s="60">
        <v>1</v>
      </c>
      <c r="V44" s="59" t="s">
        <v>26</v>
      </c>
      <c r="W44" s="73">
        <v>225000</v>
      </c>
      <c r="X44" s="64">
        <f t="shared" si="2"/>
        <v>225000</v>
      </c>
      <c r="Y44" s="65" t="s">
        <v>763</v>
      </c>
      <c r="Z44" s="59" t="s">
        <v>17485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8" t="s">
        <v>17453</v>
      </c>
      <c r="T45" s="59" t="s">
        <v>454</v>
      </c>
      <c r="U45" s="96">
        <v>2</v>
      </c>
      <c r="V45" s="77" t="s">
        <v>26</v>
      </c>
      <c r="W45" s="73">
        <v>60000</v>
      </c>
      <c r="X45" s="64">
        <f>W45*U45</f>
        <v>120000</v>
      </c>
      <c r="Y45" s="65" t="s">
        <v>763</v>
      </c>
      <c r="Z45" s="59" t="s">
        <v>17485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 t="s">
        <v>172</v>
      </c>
      <c r="T46" s="93" t="s">
        <v>173</v>
      </c>
      <c r="U46" s="60">
        <v>1</v>
      </c>
      <c r="V46" s="77" t="s">
        <v>26</v>
      </c>
      <c r="W46" s="73">
        <v>39000</v>
      </c>
      <c r="X46" s="64">
        <f>W46*U46</f>
        <v>39000</v>
      </c>
      <c r="Y46" s="65" t="s">
        <v>763</v>
      </c>
      <c r="Z46" s="59" t="s">
        <v>17485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 t="s">
        <v>5154</v>
      </c>
      <c r="T47" s="59" t="s">
        <v>454</v>
      </c>
      <c r="U47" s="72">
        <v>1</v>
      </c>
      <c r="V47" s="59" t="s">
        <v>26</v>
      </c>
      <c r="W47" s="63">
        <v>380000</v>
      </c>
      <c r="X47" s="64">
        <f t="shared" ref="X47:X57" si="18">W47*U47</f>
        <v>380000</v>
      </c>
      <c r="Y47" s="65" t="s">
        <v>763</v>
      </c>
      <c r="Z47" s="59" t="s">
        <v>17485</v>
      </c>
      <c r="AA47" s="147"/>
      <c r="AB47" s="788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128"/>
      <c r="U48" s="87"/>
      <c r="V48" s="75" t="s">
        <v>1680</v>
      </c>
      <c r="W48" s="63"/>
      <c r="X48" s="64">
        <f t="shared" si="18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93"/>
      <c r="T49" s="59"/>
      <c r="U49" s="60"/>
      <c r="V49" s="75" t="s">
        <v>26</v>
      </c>
      <c r="W49" s="73"/>
      <c r="X49" s="64">
        <f t="shared" si="18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77"/>
      <c r="V50" s="59" t="s">
        <v>37</v>
      </c>
      <c r="W50" s="78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4"/>
      <c r="U51" s="72"/>
      <c r="V51" s="59" t="s">
        <v>37</v>
      </c>
      <c r="W51" s="78"/>
      <c r="X51" s="64">
        <f t="shared" ref="X51" si="19">W51*U51</f>
        <v>0</v>
      </c>
      <c r="Y51" s="65"/>
      <c r="Z51" s="144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77"/>
      <c r="U52" s="96"/>
      <c r="V52" s="77" t="s">
        <v>4650</v>
      </c>
      <c r="W52" s="73"/>
      <c r="X52" s="64">
        <f t="shared" si="18"/>
        <v>0</v>
      </c>
      <c r="Y52" s="65"/>
      <c r="Z52" s="144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4"/>
      <c r="U53" s="60"/>
      <c r="V53" s="77" t="s">
        <v>40</v>
      </c>
      <c r="W53" s="63"/>
      <c r="X53" s="64">
        <f t="shared" si="18"/>
        <v>0</v>
      </c>
      <c r="Y53" s="65"/>
      <c r="Z53" s="76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85"/>
      <c r="T54" s="59"/>
      <c r="U54" s="60"/>
      <c r="V54" s="75" t="s">
        <v>29</v>
      </c>
      <c r="W54" s="62"/>
      <c r="X54" s="64">
        <f t="shared" si="18"/>
        <v>0</v>
      </c>
      <c r="Y54" s="65"/>
      <c r="Z54" s="76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8"/>
      <c r="T55" s="58"/>
      <c r="U55" s="60"/>
      <c r="V55" s="59" t="s">
        <v>26</v>
      </c>
      <c r="W55" s="61"/>
      <c r="X55" s="64">
        <f t="shared" si="18"/>
        <v>0</v>
      </c>
      <c r="Y55" s="65"/>
      <c r="Z55" s="76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85"/>
      <c r="T56" s="59"/>
      <c r="U56" s="60"/>
      <c r="V56" s="75" t="s">
        <v>26</v>
      </c>
      <c r="W56" s="62"/>
      <c r="X56" s="64">
        <f t="shared" si="18"/>
        <v>0</v>
      </c>
      <c r="Y56" s="65"/>
      <c r="Z56" s="76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93"/>
      <c r="T57" s="59"/>
      <c r="U57" s="60"/>
      <c r="V57" s="59" t="s">
        <v>26</v>
      </c>
      <c r="W57" s="63"/>
      <c r="X57" s="64">
        <f t="shared" si="18"/>
        <v>0</v>
      </c>
      <c r="Y57" s="65"/>
      <c r="Z57" s="76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1"/>
      <c r="U58" s="60"/>
      <c r="V58" s="77" t="s">
        <v>26</v>
      </c>
      <c r="W58" s="63"/>
      <c r="X58" s="64">
        <f>W58*U58</f>
        <v>0</v>
      </c>
      <c r="Y58" s="65"/>
      <c r="Z58" s="76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26</v>
      </c>
      <c r="W59" s="63"/>
      <c r="X59" s="64">
        <f t="shared" ref="X59:X64" si="20">W59*U59</f>
        <v>0</v>
      </c>
      <c r="Y59" s="65"/>
      <c r="Z59" s="76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77" t="s">
        <v>37</v>
      </c>
      <c r="W60" s="7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66"/>
      <c r="T61" s="86"/>
      <c r="U61" s="77"/>
      <c r="V61" s="59" t="s">
        <v>37</v>
      </c>
      <c r="W61" s="73"/>
      <c r="X61" s="64">
        <f t="shared" si="20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0"/>
      <c r="V62" s="77" t="s">
        <v>37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59"/>
      <c r="U63" s="60"/>
      <c r="V63" s="77"/>
      <c r="W63" s="73"/>
      <c r="X63" s="64"/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71"/>
      <c r="T64" s="59"/>
      <c r="U64" s="60"/>
      <c r="V64" s="59" t="s">
        <v>26</v>
      </c>
      <c r="W64" s="11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89"/>
      <c r="U65" s="60"/>
      <c r="V65" s="77" t="s">
        <v>111</v>
      </c>
      <c r="W65" s="61"/>
      <c r="X65" s="64">
        <f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59"/>
      <c r="T66" s="59"/>
      <c r="U66" s="60"/>
      <c r="V66" s="77" t="s">
        <v>63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58"/>
      <c r="T67" s="8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59"/>
      <c r="T68" s="59"/>
      <c r="U68" s="60"/>
      <c r="V68" s="77" t="s">
        <v>63</v>
      </c>
      <c r="W68" s="102"/>
      <c r="X68" s="64">
        <f>W68*U68</f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59"/>
      <c r="T69" s="89"/>
      <c r="U69" s="60"/>
      <c r="V69" s="75" t="s">
        <v>26</v>
      </c>
      <c r="W69" s="73"/>
      <c r="X69" s="64">
        <f t="shared" ref="X69:X91" si="21">W69*U69</f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59"/>
      <c r="U70" s="60"/>
      <c r="V70" s="59" t="s">
        <v>63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59"/>
      <c r="T71" s="59"/>
      <c r="U71" s="92"/>
      <c r="V71" s="59" t="s">
        <v>63</v>
      </c>
      <c r="W71" s="78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8"/>
      <c r="T72" s="89"/>
      <c r="U72" s="59"/>
      <c r="V72" s="75" t="s">
        <v>111</v>
      </c>
      <c r="W72" s="61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59"/>
      <c r="T73" s="59"/>
      <c r="U73" s="68"/>
      <c r="V73" s="59" t="s">
        <v>37</v>
      </c>
      <c r="W73" s="78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59"/>
      <c r="T74" s="59"/>
      <c r="U74" s="60"/>
      <c r="V74" s="59" t="s">
        <v>171</v>
      </c>
      <c r="W74" s="6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85"/>
      <c r="T75" s="59"/>
      <c r="U75" s="60"/>
      <c r="V75" s="77" t="s">
        <v>26</v>
      </c>
      <c r="W75" s="102"/>
      <c r="X75" s="64">
        <f>W75*U75</f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71"/>
      <c r="T76" s="83"/>
      <c r="U76" s="60"/>
      <c r="V76" s="75" t="s">
        <v>26</v>
      </c>
      <c r="W76" s="73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71"/>
      <c r="T77" s="83"/>
      <c r="U77" s="60"/>
      <c r="V77" s="75" t="s">
        <v>26</v>
      </c>
      <c r="W77" s="73"/>
      <c r="X77" s="64">
        <f t="shared" si="21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93"/>
      <c r="T78" s="83"/>
      <c r="U78" s="60"/>
      <c r="V78" s="75" t="s">
        <v>26</v>
      </c>
      <c r="W78" s="73"/>
      <c r="X78" s="64">
        <f t="shared" si="21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93"/>
      <c r="T79" s="83"/>
      <c r="U79" s="60"/>
      <c r="V79" s="75" t="s">
        <v>26</v>
      </c>
      <c r="W79" s="73"/>
      <c r="X79" s="64">
        <f t="shared" si="21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93"/>
      <c r="T80" s="83"/>
      <c r="U80" s="60"/>
      <c r="V80" s="75" t="s">
        <v>26</v>
      </c>
      <c r="W80" s="73"/>
      <c r="X80" s="64">
        <f t="shared" si="21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S81" s="93"/>
      <c r="T81" s="83"/>
      <c r="U81" s="60"/>
      <c r="V81" s="75" t="s">
        <v>26</v>
      </c>
      <c r="W81" s="73"/>
      <c r="X81" s="64">
        <f t="shared" si="21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S82" s="93"/>
      <c r="T82" s="83"/>
      <c r="U82" s="60"/>
      <c r="V82" s="75" t="s">
        <v>26</v>
      </c>
      <c r="W82" s="73"/>
      <c r="X82" s="64">
        <f t="shared" si="21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S83" s="93"/>
      <c r="T83" s="83"/>
      <c r="U83" s="60"/>
      <c r="V83" s="75" t="s">
        <v>26</v>
      </c>
      <c r="W83" s="73"/>
      <c r="X83" s="64">
        <f t="shared" si="21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S84" s="93"/>
      <c r="T84" s="83"/>
      <c r="U84" s="60"/>
      <c r="V84" s="75" t="s">
        <v>26</v>
      </c>
      <c r="W84" s="73"/>
      <c r="X84" s="64">
        <f t="shared" si="21"/>
        <v>0</v>
      </c>
      <c r="Y84" s="65"/>
      <c r="Z84" s="59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S85" s="93"/>
      <c r="T85" s="83"/>
      <c r="U85" s="60"/>
      <c r="V85" s="59" t="s">
        <v>26</v>
      </c>
      <c r="W85" s="73"/>
      <c r="X85" s="64">
        <f t="shared" si="21"/>
        <v>0</v>
      </c>
      <c r="Y85" s="65"/>
      <c r="Z85" s="59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S86" s="59"/>
      <c r="T86" s="84"/>
      <c r="U86" s="60"/>
      <c r="V86" s="75" t="s">
        <v>26</v>
      </c>
      <c r="W86" s="73"/>
      <c r="X86" s="64">
        <f t="shared" si="21"/>
        <v>0</v>
      </c>
      <c r="Y86" s="65"/>
      <c r="Z86" s="59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S87" s="59"/>
      <c r="T87" s="59"/>
      <c r="U87" s="60"/>
      <c r="V87" s="75" t="s">
        <v>26</v>
      </c>
      <c r="W87" s="99"/>
      <c r="X87" s="64">
        <f t="shared" si="21"/>
        <v>0</v>
      </c>
      <c r="Y87" s="65"/>
      <c r="Z87" s="59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S88" s="85"/>
      <c r="T88" s="59"/>
      <c r="U88" s="60"/>
      <c r="V88" s="77" t="s">
        <v>26</v>
      </c>
      <c r="W88" s="73"/>
      <c r="X88" s="64">
        <f t="shared" si="21"/>
        <v>0</v>
      </c>
      <c r="Y88" s="65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S89" s="59"/>
      <c r="T89" s="81"/>
      <c r="U89" s="162"/>
      <c r="V89" s="75" t="s">
        <v>26</v>
      </c>
      <c r="W89" s="59"/>
      <c r="X89" s="64">
        <f t="shared" si="21"/>
        <v>0</v>
      </c>
      <c r="Y89" s="120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S90" s="71"/>
      <c r="T90" s="81"/>
      <c r="U90" s="162"/>
      <c r="V90" s="75" t="s">
        <v>29</v>
      </c>
      <c r="W90" s="59"/>
      <c r="X90" s="64">
        <f t="shared" si="21"/>
        <v>0</v>
      </c>
      <c r="Y90" s="12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S91" s="59"/>
      <c r="T91" s="59"/>
      <c r="U91" s="60"/>
      <c r="V91" s="59" t="s">
        <v>26</v>
      </c>
      <c r="W91" s="73"/>
      <c r="X91" s="64">
        <f t="shared" si="21"/>
        <v>0</v>
      </c>
      <c r="Y91" s="65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8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  <c r="V108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  <c r="V109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8"/>
      <c r="V11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  <c r="V111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  <c r="V112"/>
    </row>
    <row r="113" spans="1:22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  <c r="V113"/>
    </row>
    <row r="114" spans="1:22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8"/>
      <c r="V114"/>
    </row>
    <row r="115" spans="1:22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  <c r="V115"/>
    </row>
    <row r="116" spans="1:22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8"/>
    </row>
    <row r="117" spans="1:22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22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22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22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8"/>
    </row>
    <row r="121" spans="1:22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22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22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22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22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22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22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22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36" spans="22:22" x14ac:dyDescent="0.25">
      <c r="V536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92" spans="22:22" x14ac:dyDescent="0.25">
      <c r="V1892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4685" activePane="bottomLeft" state="frozen"/>
      <selection activeCell="B6189" sqref="B6189:I6209"/>
      <selection pane="bottomLeft" activeCell="B5005" sqref="B5005:F5005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18" t="s">
        <v>406</v>
      </c>
      <c r="B1" s="818"/>
      <c r="C1" s="818"/>
      <c r="D1" s="818"/>
      <c r="E1" s="818"/>
      <c r="F1" s="819"/>
      <c r="G1" s="820"/>
      <c r="H1" s="821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hidden="1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hidden="1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hidden="1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hidden="1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hidden="1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hidden="1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hidden="1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hidden="1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hidden="1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hidden="1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hidden="1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hidden="1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hidden="1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hidden="1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hidden="1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hidden="1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hidden="1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hidden="1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hidden="1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22">
        <v>17800000</v>
      </c>
      <c r="G635" s="823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24"/>
      <c r="G636" s="825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24"/>
      <c r="G637" s="825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24"/>
      <c r="G638" s="825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26"/>
      <c r="G639" s="827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hidden="1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hidden="1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hidden="1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hidden="1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hidden="1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hidden="1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hidden="1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hidden="1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hidden="1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hidden="1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hidden="1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hidden="1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hidden="1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hidden="1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hidden="1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hidden="1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hidden="1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hidden="1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hidden="1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hidden="1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246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246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hidden="1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hidden="1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hidden="1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hidden="1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hidden="1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hidden="1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hidden="1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hidden="1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hidden="1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hidden="1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hidden="1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hidden="1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hidden="1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hidden="1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hidden="1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hidden="1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hidden="1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hidden="1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hidden="1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hidden="1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hidden="1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hidden="1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260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hidden="1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hidden="1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hidden="1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hidden="1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hidden="1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hidden="1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hidden="1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hidden="1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hidden="1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hidden="1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hidden="1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hidden="1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hidden="1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hidden="1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hidden="1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hidden="1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hidden="1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hidden="1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hidden="1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hidden="1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hidden="1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hidden="1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hidden="1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hidden="1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hidden="1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hidden="1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hidden="1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hidden="1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hidden="1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hidden="1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hidden="1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28">
        <v>3860000</v>
      </c>
      <c r="G2282" s="831">
        <v>3860000</v>
      </c>
      <c r="H2282" s="834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29"/>
      <c r="G2283" s="832"/>
      <c r="H2283" s="835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29"/>
      <c r="G2284" s="832"/>
      <c r="H2284" s="835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30"/>
      <c r="G2285" s="833"/>
      <c r="H2285" s="836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hidden="1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hidden="1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hidden="1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hidden="1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hidden="1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12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12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hidden="1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12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hidden="1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hidden="1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hidden="1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hidden="1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hidden="1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hidden="1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hidden="1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hidden="1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hidden="1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hidden="1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hidden="1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hidden="1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hidden="1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hidden="1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hidden="1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hidden="1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hidden="1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hidden="1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hidden="1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hidden="1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hidden="1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hidden="1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hidden="1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hidden="1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hidden="1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hidden="1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hidden="1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hidden="1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hidden="1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hidden="1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hidden="1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hidden="1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hidden="1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hidden="1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hidden="1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hidden="1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hidden="1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hidden="1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hidden="1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hidden="1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hidden="1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hidden="1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hidden="1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hidden="1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hidden="1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hidden="1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hidden="1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hidden="1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hidden="1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hidden="1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hidden="1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hidden="1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hidden="1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hidden="1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hidden="1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hidden="1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hidden="1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hidden="1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hidden="1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hidden="1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hidden="1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hidden="1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hidden="1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hidden="1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hidden="1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hidden="1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hidden="1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hidden="1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hidden="1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hidden="1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hidden="1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70000</v>
      </c>
      <c r="G4139" s="64">
        <f t="shared" si="112"/>
        <v>140000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hidden="1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hidden="1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1586200</v>
      </c>
      <c r="G4192" s="64">
        <f t="shared" si="112"/>
        <v>3172400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851300</v>
      </c>
      <c r="G4193" s="64">
        <f t="shared" si="112"/>
        <v>5107800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hidden="1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4250000</v>
      </c>
      <c r="G4216" s="64">
        <f t="shared" si="113"/>
        <v>42500000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hidden="1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hidden="1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hidden="1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15000</v>
      </c>
      <c r="G4267" s="64">
        <f t="shared" si="114"/>
        <v>45000</v>
      </c>
      <c r="H4267" s="65" t="s">
        <v>409</v>
      </c>
    </row>
    <row r="4268" spans="1:8" ht="15" hidden="1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hidden="1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hidden="1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hidden="1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hidden="1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hidden="1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hidden="1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hidden="1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hidden="1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hidden="1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hidden="1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hidden="1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hidden="1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4250000</v>
      </c>
      <c r="G4404" s="64">
        <f t="shared" si="116"/>
        <v>25500000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hidden="1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hidden="1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6750000</v>
      </c>
      <c r="G4431" s="64">
        <f>F4431*D4431</f>
        <v>13500000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hidden="1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hidden="1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215000</v>
      </c>
      <c r="G4497" s="64">
        <f t="shared" si="119"/>
        <v>430000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115800</v>
      </c>
      <c r="G4498" s="64">
        <f t="shared" si="119"/>
        <v>115800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hidden="1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851300</v>
      </c>
      <c r="G4508" s="64">
        <f t="shared" si="119"/>
        <v>6810400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hidden="1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hidden="1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14000</v>
      </c>
      <c r="G4583" s="64">
        <f t="shared" si="120"/>
        <v>700000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hidden="1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hidden="1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hidden="1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hidden="1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hidden="1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hidden="1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5543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5544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5545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5546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5547</v>
      </c>
      <c r="C4703" s="59" t="s">
        <v>5548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5549</v>
      </c>
    </row>
    <row r="4704" spans="1:8" ht="15" hidden="1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5550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5551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5552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5553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5554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5555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5556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hidden="1" customHeight="1" x14ac:dyDescent="0.25">
      <c r="A4721" s="91">
        <v>45117</v>
      </c>
      <c r="B4721" s="59" t="s">
        <v>5557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5558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5559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5560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5561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5562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5563</v>
      </c>
    </row>
    <row r="4728" spans="1:8" ht="15" hidden="1" customHeight="1" x14ac:dyDescent="0.25">
      <c r="A4728" s="91">
        <v>45179</v>
      </c>
      <c r="B4728" s="71" t="s">
        <v>5564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5563</v>
      </c>
    </row>
    <row r="4729" spans="1:8" ht="15" hidden="1" customHeight="1" x14ac:dyDescent="0.25">
      <c r="A4729" s="91">
        <v>45179</v>
      </c>
      <c r="B4729" s="59" t="s">
        <v>5565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customHeight="1" x14ac:dyDescent="0.25">
      <c r="A4730" s="91">
        <v>45179</v>
      </c>
      <c r="B4730" s="93" t="s">
        <v>5566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5567</v>
      </c>
    </row>
    <row r="4731" spans="1:8" ht="15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5568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5569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5570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5571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5572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5573</v>
      </c>
      <c r="C4740" s="59" t="s">
        <v>5574</v>
      </c>
      <c r="D4740" s="60">
        <v>1</v>
      </c>
      <c r="E4740" s="59" t="s">
        <v>5575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5576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5577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5578</v>
      </c>
      <c r="C4744" s="89" t="s">
        <v>5579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5563</v>
      </c>
    </row>
    <row r="4745" spans="1:9" ht="15" hidden="1" customHeight="1" x14ac:dyDescent="0.25">
      <c r="A4745" s="91">
        <v>45179</v>
      </c>
      <c r="B4745" s="71" t="s">
        <v>5580</v>
      </c>
      <c r="C4745" s="59" t="s">
        <v>5579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5563</v>
      </c>
    </row>
    <row r="4746" spans="1:9" ht="15" hidden="1" customHeight="1" x14ac:dyDescent="0.25">
      <c r="A4746" s="91">
        <v>45209</v>
      </c>
      <c r="B4746" s="59" t="s">
        <v>5581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5582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5583</v>
      </c>
      <c r="I4747" s="74" t="s">
        <v>5584</v>
      </c>
    </row>
    <row r="4748" spans="1:9" ht="15" hidden="1" customHeight="1" x14ac:dyDescent="0.25">
      <c r="A4748" s="91">
        <v>45209</v>
      </c>
      <c r="B4748" s="85" t="s">
        <v>5585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5583</v>
      </c>
      <c r="I4748" s="74" t="s">
        <v>5584</v>
      </c>
    </row>
    <row r="4749" spans="1:9" ht="15" hidden="1" customHeight="1" x14ac:dyDescent="0.25">
      <c r="A4749" s="91">
        <v>45209</v>
      </c>
      <c r="B4749" s="71" t="s">
        <v>5586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5584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5587</v>
      </c>
      <c r="I4750" s="74"/>
    </row>
    <row r="4751" spans="1:9" ht="15" hidden="1" customHeight="1" x14ac:dyDescent="0.25">
      <c r="A4751" s="91">
        <v>45209</v>
      </c>
      <c r="B4751" s="93" t="s">
        <v>5588</v>
      </c>
      <c r="C4751" s="110" t="s">
        <v>5589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5590</v>
      </c>
      <c r="I4751" s="74"/>
    </row>
    <row r="4752" spans="1:9" ht="15" hidden="1" customHeight="1" x14ac:dyDescent="0.25">
      <c r="A4752" s="91">
        <v>45209</v>
      </c>
      <c r="B4752" s="59" t="s">
        <v>5591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5584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5584</v>
      </c>
    </row>
    <row r="4755" spans="1:9" ht="15" hidden="1" customHeight="1" x14ac:dyDescent="0.25">
      <c r="A4755" s="91">
        <v>45209</v>
      </c>
      <c r="B4755" s="59" t="s">
        <v>5592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5593</v>
      </c>
      <c r="I4755" s="74"/>
    </row>
    <row r="4756" spans="1:9" ht="15" customHeight="1" x14ac:dyDescent="0.25">
      <c r="A4756" s="91">
        <v>45209</v>
      </c>
      <c r="B4756" s="59" t="s">
        <v>5594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5595</v>
      </c>
      <c r="I4756" s="74"/>
    </row>
    <row r="4757" spans="1:9" ht="15" hidden="1" customHeight="1" x14ac:dyDescent="0.25">
      <c r="A4757" s="91">
        <v>45240</v>
      </c>
      <c r="B4757" s="59" t="s">
        <v>5596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5597</v>
      </c>
      <c r="I4757" s="74"/>
    </row>
    <row r="4758" spans="1:9" ht="15" hidden="1" customHeight="1" x14ac:dyDescent="0.25">
      <c r="A4758" s="91">
        <v>45240</v>
      </c>
      <c r="B4758" s="58" t="s">
        <v>5598</v>
      </c>
      <c r="C4758" s="59" t="s">
        <v>5599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5600</v>
      </c>
      <c r="I4758" s="74"/>
    </row>
    <row r="4759" spans="1:9" ht="15" hidden="1" customHeight="1" x14ac:dyDescent="0.25">
      <c r="A4759" s="91">
        <v>45240</v>
      </c>
      <c r="B4759" s="85" t="s">
        <v>5601</v>
      </c>
      <c r="C4759" s="59" t="s">
        <v>5599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5600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5602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5603</v>
      </c>
      <c r="C4766" s="59" t="s">
        <v>5604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5605</v>
      </c>
      <c r="C4767" s="59" t="s">
        <v>5604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5606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5607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5602</v>
      </c>
    </row>
    <row r="4770" spans="1:8" ht="15" hidden="1" customHeight="1" x14ac:dyDescent="0.25">
      <c r="A4770" s="91">
        <v>45240</v>
      </c>
      <c r="B4770" s="93" t="s">
        <v>5608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hidden="1" customHeight="1" x14ac:dyDescent="0.25">
      <c r="A4771" s="91">
        <v>45240</v>
      </c>
      <c r="B4771" s="59" t="s">
        <v>5609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hidden="1" customHeight="1" x14ac:dyDescent="0.25">
      <c r="A4772" s="91">
        <v>45240</v>
      </c>
      <c r="B4772" s="59" t="s">
        <v>5610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5611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5612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5613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5614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5615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customHeight="1" x14ac:dyDescent="0.25">
      <c r="A4778" s="91">
        <v>45240</v>
      </c>
      <c r="B4778" s="58" t="s">
        <v>5616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5617</v>
      </c>
    </row>
    <row r="4780" spans="1:8" ht="15" hidden="1" customHeight="1" x14ac:dyDescent="0.25">
      <c r="A4780" s="91">
        <v>45240</v>
      </c>
      <c r="B4780" s="58" t="s">
        <v>5618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5619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5620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5621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5622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5602</v>
      </c>
    </row>
    <row r="4788" spans="1:8" ht="15" hidden="1" customHeight="1" x14ac:dyDescent="0.25">
      <c r="A4788" s="91">
        <v>45270</v>
      </c>
      <c r="B4788" s="58" t="s">
        <v>5623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5624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5625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5626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5627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hidden="1" customHeight="1" x14ac:dyDescent="0.25">
      <c r="A4793" s="91">
        <v>45270</v>
      </c>
      <c r="B4793" s="59" t="s">
        <v>5628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hidden="1" customHeight="1" x14ac:dyDescent="0.25">
      <c r="A4794" s="91">
        <v>45270</v>
      </c>
      <c r="B4794" s="59" t="s">
        <v>5629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5630</v>
      </c>
      <c r="C4797" s="84" t="s">
        <v>5631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5632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5600</v>
      </c>
    </row>
    <row r="4799" spans="1:8" ht="15" hidden="1" customHeight="1" x14ac:dyDescent="0.25">
      <c r="A4799" s="91">
        <v>45270</v>
      </c>
      <c r="B4799" s="59" t="s">
        <v>5633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5634</v>
      </c>
    </row>
    <row r="4800" spans="1:8" ht="15" hidden="1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hidden="1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5635</v>
      </c>
      <c r="B4802" s="59" t="s">
        <v>5636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5637</v>
      </c>
    </row>
    <row r="4803" spans="1:8" ht="15" hidden="1" customHeight="1" x14ac:dyDescent="0.25">
      <c r="A4803" s="91" t="s">
        <v>5635</v>
      </c>
      <c r="B4803" s="58" t="s">
        <v>5638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5635</v>
      </c>
      <c r="B4804" s="85" t="s">
        <v>5639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5635</v>
      </c>
      <c r="B4805" s="71" t="s">
        <v>5640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5635</v>
      </c>
      <c r="B4806" s="58" t="s">
        <v>5641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5635</v>
      </c>
      <c r="B4807" s="59" t="s">
        <v>5642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5635</v>
      </c>
      <c r="B4808" s="59" t="s">
        <v>5643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5635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5644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5644</v>
      </c>
      <c r="B4811" s="58" t="s">
        <v>5645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hidden="1" customHeight="1" x14ac:dyDescent="0.25">
      <c r="A4812" s="91" t="s">
        <v>5644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hidden="1" customHeight="1" x14ac:dyDescent="0.25">
      <c r="A4813" s="91" t="s">
        <v>5644</v>
      </c>
      <c r="B4813" s="71" t="s">
        <v>5646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5647</v>
      </c>
    </row>
    <row r="4814" spans="1:8" ht="15" hidden="1" customHeight="1" x14ac:dyDescent="0.25">
      <c r="A4814" s="91" t="s">
        <v>5644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5648</v>
      </c>
    </row>
    <row r="4815" spans="1:8" ht="15" hidden="1" customHeight="1" x14ac:dyDescent="0.25">
      <c r="A4815" s="91" t="s">
        <v>5644</v>
      </c>
      <c r="B4815" s="59" t="s">
        <v>5649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hidden="1" customHeight="1" x14ac:dyDescent="0.25">
      <c r="A4816" s="91" t="s">
        <v>5644</v>
      </c>
      <c r="B4816" s="59" t="s">
        <v>5650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5644</v>
      </c>
      <c r="B4817" s="58" t="s">
        <v>5651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5644</v>
      </c>
      <c r="B4818" s="59" t="s">
        <v>5652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5644</v>
      </c>
      <c r="B4819" s="58" t="s">
        <v>5653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5644</v>
      </c>
      <c r="B4820" s="59" t="s">
        <v>5654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5644</v>
      </c>
      <c r="B4821" s="85" t="s">
        <v>5655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5644</v>
      </c>
      <c r="B4822" s="59" t="s">
        <v>5611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5656</v>
      </c>
    </row>
    <row r="4823" spans="1:8" ht="15" hidden="1" customHeight="1" x14ac:dyDescent="0.25">
      <c r="A4823" s="91" t="s">
        <v>5657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5657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5657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5657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5657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5657</v>
      </c>
      <c r="B4828" s="59" t="s">
        <v>5658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5657</v>
      </c>
      <c r="B4829" s="59" t="s">
        <v>5659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5660</v>
      </c>
    </row>
    <row r="4830" spans="1:8" ht="15" hidden="1" customHeight="1" x14ac:dyDescent="0.25">
      <c r="A4830" s="91" t="s">
        <v>5657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5657</v>
      </c>
      <c r="B4831" s="59" t="s">
        <v>5661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5657</v>
      </c>
      <c r="B4832" s="58" t="s">
        <v>5662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5657</v>
      </c>
      <c r="B4833" s="59" t="s">
        <v>5663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5664</v>
      </c>
    </row>
    <row r="4834" spans="1:8" ht="15" hidden="1" customHeight="1" x14ac:dyDescent="0.25">
      <c r="A4834" s="91" t="s">
        <v>5657</v>
      </c>
      <c r="B4834" s="85" t="s">
        <v>5665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5664</v>
      </c>
    </row>
    <row r="4835" spans="1:8" ht="15" hidden="1" customHeight="1" x14ac:dyDescent="0.25">
      <c r="A4835" s="91" t="s">
        <v>5657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5666</v>
      </c>
    </row>
    <row r="4836" spans="1:8" ht="15" hidden="1" customHeight="1" x14ac:dyDescent="0.25">
      <c r="A4836" s="91" t="s">
        <v>5657</v>
      </c>
      <c r="B4836" s="93" t="s">
        <v>5667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customHeight="1" x14ac:dyDescent="0.25">
      <c r="A4837" s="91" t="s">
        <v>5657</v>
      </c>
      <c r="B4837" s="59" t="s">
        <v>5668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5669</v>
      </c>
    </row>
    <row r="4838" spans="1:8" ht="15" hidden="1" customHeight="1" x14ac:dyDescent="0.25">
      <c r="A4838" s="91" t="s">
        <v>5657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5657</v>
      </c>
      <c r="B4839" s="59" t="s">
        <v>5670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5657</v>
      </c>
      <c r="B4840" s="71" t="s">
        <v>5671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5657</v>
      </c>
      <c r="B4841" s="93" t="s">
        <v>5672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5657</v>
      </c>
      <c r="B4842" s="59" t="s">
        <v>5673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5674</v>
      </c>
      <c r="B4843" s="59" t="s">
        <v>5623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5674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5674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5674</v>
      </c>
      <c r="B4846" s="59" t="s">
        <v>5675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5676</v>
      </c>
    </row>
    <row r="4847" spans="1:8" ht="15" hidden="1" customHeight="1" x14ac:dyDescent="0.25">
      <c r="A4847" s="91" t="s">
        <v>5674</v>
      </c>
      <c r="B4847" s="71" t="s">
        <v>5623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5674</v>
      </c>
      <c r="B4848" s="59" t="s">
        <v>5677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5678</v>
      </c>
    </row>
    <row r="4849" spans="1:8" ht="15" hidden="1" customHeight="1" x14ac:dyDescent="0.25">
      <c r="A4849" s="91" t="s">
        <v>5674</v>
      </c>
      <c r="B4849" s="59" t="s">
        <v>5679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5674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customHeight="1" x14ac:dyDescent="0.25">
      <c r="A4851" s="91" t="s">
        <v>5674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5674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5674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5680</v>
      </c>
    </row>
    <row r="4854" spans="1:8" ht="15" hidden="1" customHeight="1" x14ac:dyDescent="0.25">
      <c r="A4854" s="91" t="s">
        <v>5674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5681</v>
      </c>
    </row>
    <row r="4855" spans="1:8" ht="15" hidden="1" customHeight="1" x14ac:dyDescent="0.25">
      <c r="A4855" s="91" t="s">
        <v>5674</v>
      </c>
      <c r="B4855" s="85" t="s">
        <v>5682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5683</v>
      </c>
    </row>
    <row r="4856" spans="1:8" ht="15" hidden="1" customHeight="1" x14ac:dyDescent="0.25">
      <c r="A4856" s="91" t="s">
        <v>5674</v>
      </c>
      <c r="B4856" s="93" t="s">
        <v>5684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5685</v>
      </c>
    </row>
    <row r="4857" spans="1:8" ht="15" hidden="1" customHeight="1" x14ac:dyDescent="0.25">
      <c r="A4857" s="91" t="s">
        <v>5674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5674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hidden="1" customHeight="1" x14ac:dyDescent="0.25">
      <c r="A4859" s="91" t="s">
        <v>5674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5674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5686</v>
      </c>
    </row>
    <row r="4861" spans="1:8" ht="15" hidden="1" customHeight="1" x14ac:dyDescent="0.25">
      <c r="A4861" s="91" t="s">
        <v>5674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5687</v>
      </c>
    </row>
    <row r="4862" spans="1:8" ht="15" hidden="1" customHeight="1" x14ac:dyDescent="0.25">
      <c r="A4862" s="91" t="s">
        <v>5674</v>
      </c>
      <c r="B4862" s="59" t="s">
        <v>5688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5563</v>
      </c>
    </row>
    <row r="4863" spans="1:8" ht="15" hidden="1" customHeight="1" x14ac:dyDescent="0.25">
      <c r="A4863" s="91" t="s">
        <v>5674</v>
      </c>
      <c r="B4863" s="71" t="s">
        <v>5689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5563</v>
      </c>
    </row>
    <row r="4864" spans="1:8" ht="15" hidden="1" customHeight="1" x14ac:dyDescent="0.25">
      <c r="A4864" s="91" t="s">
        <v>5674</v>
      </c>
      <c r="B4864" s="58" t="s">
        <v>5690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5563</v>
      </c>
    </row>
    <row r="4865" spans="1:8" ht="15" hidden="1" customHeight="1" x14ac:dyDescent="0.25">
      <c r="A4865" s="91" t="s">
        <v>5674</v>
      </c>
      <c r="B4865" s="58" t="s">
        <v>5691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5563</v>
      </c>
    </row>
    <row r="4866" spans="1:8" ht="15" hidden="1" customHeight="1" x14ac:dyDescent="0.25">
      <c r="A4866" s="91" t="s">
        <v>5674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5563</v>
      </c>
    </row>
    <row r="4867" spans="1:8" ht="15" hidden="1" customHeight="1" x14ac:dyDescent="0.25">
      <c r="A4867" s="91" t="s">
        <v>5674</v>
      </c>
      <c r="B4867" s="59" t="s">
        <v>5692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5563</v>
      </c>
    </row>
    <row r="4868" spans="1:8" ht="15" hidden="1" customHeight="1" x14ac:dyDescent="0.25">
      <c r="A4868" s="91" t="s">
        <v>5674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5563</v>
      </c>
    </row>
    <row r="4869" spans="1:8" ht="15" hidden="1" customHeight="1" x14ac:dyDescent="0.25">
      <c r="A4869" s="91" t="s">
        <v>5674</v>
      </c>
      <c r="B4869" s="58" t="s">
        <v>5693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5563</v>
      </c>
    </row>
    <row r="4870" spans="1:8" ht="15" hidden="1" customHeight="1" x14ac:dyDescent="0.25">
      <c r="A4870" s="91" t="s">
        <v>5674</v>
      </c>
      <c r="B4870" s="58" t="s">
        <v>5694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5563</v>
      </c>
    </row>
    <row r="4871" spans="1:8" ht="15" hidden="1" customHeight="1" x14ac:dyDescent="0.25">
      <c r="A4871" s="91" t="s">
        <v>5674</v>
      </c>
      <c r="B4871" s="58" t="s">
        <v>5695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5563</v>
      </c>
    </row>
    <row r="4872" spans="1:8" ht="15" hidden="1" customHeight="1" x14ac:dyDescent="0.25">
      <c r="A4872" s="91" t="s">
        <v>5674</v>
      </c>
      <c r="B4872" s="59" t="s">
        <v>5696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5697</v>
      </c>
      <c r="B4873" s="59" t="s">
        <v>5698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5697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hidden="1" customHeight="1" x14ac:dyDescent="0.25">
      <c r="A4875" s="91" t="s">
        <v>5697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5697</v>
      </c>
      <c r="B4876" s="71" t="s">
        <v>5699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5697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5697</v>
      </c>
      <c r="B4878" s="59" t="s">
        <v>5700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5697</v>
      </c>
      <c r="B4879" s="93" t="s">
        <v>5701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5697</v>
      </c>
      <c r="B4880" s="93" t="s">
        <v>5702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5697</v>
      </c>
      <c r="B4881" s="59" t="s">
        <v>5703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5697</v>
      </c>
      <c r="B4882" s="59" t="s">
        <v>5704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5697</v>
      </c>
      <c r="B4883" s="85" t="s">
        <v>5705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5697</v>
      </c>
      <c r="B4884" s="85" t="s">
        <v>5706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customHeight="1" x14ac:dyDescent="0.25">
      <c r="A4885" s="91" t="s">
        <v>5697</v>
      </c>
      <c r="B4885" s="93" t="s">
        <v>5707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5708</v>
      </c>
    </row>
    <row r="4886" spans="1:8" ht="15" hidden="1" customHeight="1" x14ac:dyDescent="0.25">
      <c r="A4886" s="91" t="s">
        <v>5697</v>
      </c>
      <c r="B4886" s="59" t="s">
        <v>5709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5600</v>
      </c>
    </row>
    <row r="4887" spans="1:8" ht="15" hidden="1" customHeight="1" x14ac:dyDescent="0.25">
      <c r="A4887" s="91" t="s">
        <v>5697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5600</v>
      </c>
    </row>
    <row r="4888" spans="1:8" ht="15" hidden="1" customHeight="1" x14ac:dyDescent="0.25">
      <c r="A4888" s="91" t="s">
        <v>5697</v>
      </c>
      <c r="B4888" s="59" t="s">
        <v>5710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5697</v>
      </c>
      <c r="B4889" s="71" t="s">
        <v>5711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5712</v>
      </c>
      <c r="B4890" s="59" t="s">
        <v>5713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5600</v>
      </c>
    </row>
    <row r="4891" spans="1:8" ht="15" hidden="1" customHeight="1" x14ac:dyDescent="0.25">
      <c r="A4891" s="60" t="s">
        <v>5712</v>
      </c>
      <c r="B4891" s="59" t="s">
        <v>5714</v>
      </c>
      <c r="C4891" s="59" t="s">
        <v>5715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5716</v>
      </c>
    </row>
    <row r="4892" spans="1:8" ht="15" hidden="1" customHeight="1" x14ac:dyDescent="0.25">
      <c r="A4892" s="60" t="s">
        <v>5712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hidden="1" customHeight="1" x14ac:dyDescent="0.25">
      <c r="A4893" s="60" t="s">
        <v>5712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5712</v>
      </c>
      <c r="B4894" s="59" t="s">
        <v>5717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5718</v>
      </c>
    </row>
    <row r="4895" spans="1:8" ht="15" hidden="1" customHeight="1" x14ac:dyDescent="0.25">
      <c r="A4895" s="60" t="s">
        <v>5712</v>
      </c>
      <c r="B4895" s="59" t="s">
        <v>5719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5718</v>
      </c>
    </row>
    <row r="4896" spans="1:8" ht="15" hidden="1" customHeight="1" x14ac:dyDescent="0.25">
      <c r="A4896" s="60" t="s">
        <v>5712</v>
      </c>
      <c r="B4896" s="93" t="s">
        <v>5720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5718</v>
      </c>
    </row>
    <row r="4897" spans="1:8" ht="15" hidden="1" customHeight="1" x14ac:dyDescent="0.25">
      <c r="A4897" s="60" t="s">
        <v>5712</v>
      </c>
      <c r="B4897" s="93" t="s">
        <v>5721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5718</v>
      </c>
    </row>
    <row r="4898" spans="1:8" ht="15" hidden="1" customHeight="1" x14ac:dyDescent="0.25">
      <c r="A4898" s="60" t="s">
        <v>5712</v>
      </c>
      <c r="B4898" s="59" t="s">
        <v>5722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5718</v>
      </c>
    </row>
    <row r="4899" spans="1:8" ht="15" hidden="1" customHeight="1" x14ac:dyDescent="0.25">
      <c r="A4899" s="60" t="s">
        <v>5712</v>
      </c>
      <c r="B4899" s="59" t="s">
        <v>5723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5718</v>
      </c>
    </row>
    <row r="4900" spans="1:8" ht="15" hidden="1" customHeight="1" x14ac:dyDescent="0.25">
      <c r="A4900" s="60" t="s">
        <v>5712</v>
      </c>
      <c r="B4900" s="85" t="s">
        <v>5724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5718</v>
      </c>
    </row>
    <row r="4901" spans="1:8" ht="15" hidden="1" customHeight="1" x14ac:dyDescent="0.25">
      <c r="A4901" s="60" t="s">
        <v>5712</v>
      </c>
      <c r="B4901" s="85" t="s">
        <v>5725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5718</v>
      </c>
    </row>
    <row r="4902" spans="1:8" ht="15" hidden="1" customHeight="1" x14ac:dyDescent="0.25">
      <c r="A4902" s="60" t="s">
        <v>5712</v>
      </c>
      <c r="B4902" s="93" t="s">
        <v>5726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5718</v>
      </c>
    </row>
    <row r="4903" spans="1:8" ht="15" hidden="1" customHeight="1" x14ac:dyDescent="0.25">
      <c r="A4903" s="60" t="s">
        <v>5712</v>
      </c>
      <c r="B4903" s="59" t="s">
        <v>5727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5718</v>
      </c>
    </row>
    <row r="4904" spans="1:8" ht="15" hidden="1" customHeight="1" x14ac:dyDescent="0.25">
      <c r="A4904" s="60" t="s">
        <v>5728</v>
      </c>
      <c r="B4904" s="59" t="s">
        <v>5729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5730</v>
      </c>
    </row>
    <row r="4905" spans="1:8" ht="15" hidden="1" customHeight="1" x14ac:dyDescent="0.25">
      <c r="A4905" s="60" t="s">
        <v>5728</v>
      </c>
      <c r="B4905" s="59" t="s">
        <v>5731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5732</v>
      </c>
    </row>
    <row r="4906" spans="1:8" ht="15" hidden="1" customHeight="1" x14ac:dyDescent="0.25">
      <c r="A4906" s="60" t="s">
        <v>5728</v>
      </c>
      <c r="B4906" s="85" t="s">
        <v>5733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5728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5728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5728</v>
      </c>
      <c r="B4909" s="59" t="s">
        <v>5734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5728</v>
      </c>
      <c r="B4910" s="93" t="s">
        <v>5735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5728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5728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5728</v>
      </c>
      <c r="B4913" s="59" t="s">
        <v>5736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5728</v>
      </c>
      <c r="B4914" s="85" t="s">
        <v>5737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5728</v>
      </c>
      <c r="B4915" s="85" t="s">
        <v>5738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5739</v>
      </c>
    </row>
    <row r="4916" spans="1:8" ht="15" hidden="1" customHeight="1" x14ac:dyDescent="0.25">
      <c r="A4916" s="60" t="s">
        <v>5728</v>
      </c>
      <c r="B4916" s="93" t="s">
        <v>5740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5739</v>
      </c>
    </row>
    <row r="4917" spans="1:8" ht="15" hidden="1" customHeight="1" x14ac:dyDescent="0.25">
      <c r="A4917" s="60" t="s">
        <v>5728</v>
      </c>
      <c r="B4917" s="59" t="s">
        <v>5741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5739</v>
      </c>
    </row>
    <row r="4918" spans="1:8" ht="15" hidden="1" customHeight="1" x14ac:dyDescent="0.25">
      <c r="A4918" s="60" t="s">
        <v>5728</v>
      </c>
      <c r="B4918" s="59" t="s">
        <v>5742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5739</v>
      </c>
    </row>
    <row r="4919" spans="1:8" ht="15" hidden="1" customHeight="1" x14ac:dyDescent="0.25">
      <c r="A4919" s="60" t="s">
        <v>5728</v>
      </c>
      <c r="B4919" s="59" t="s">
        <v>5743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5739</v>
      </c>
    </row>
    <row r="4920" spans="1:8" ht="15" hidden="1" customHeight="1" x14ac:dyDescent="0.25">
      <c r="A4920" s="60" t="s">
        <v>5728</v>
      </c>
      <c r="B4920" s="71" t="s">
        <v>5744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5739</v>
      </c>
    </row>
    <row r="4921" spans="1:8" ht="15" hidden="1" customHeight="1" x14ac:dyDescent="0.25">
      <c r="A4921" s="60" t="s">
        <v>5728</v>
      </c>
      <c r="B4921" s="59" t="s">
        <v>5688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5745</v>
      </c>
    </row>
    <row r="4922" spans="1:8" ht="15" hidden="1" customHeight="1" x14ac:dyDescent="0.25">
      <c r="A4922" s="60" t="s">
        <v>5728</v>
      </c>
      <c r="B4922" s="71" t="s">
        <v>5746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5745</v>
      </c>
    </row>
    <row r="4923" spans="1:8" ht="15" hidden="1" customHeight="1" x14ac:dyDescent="0.25">
      <c r="A4923" s="60" t="s">
        <v>5728</v>
      </c>
      <c r="B4923" s="58" t="s">
        <v>5690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5745</v>
      </c>
    </row>
    <row r="4924" spans="1:8" ht="15" hidden="1" customHeight="1" x14ac:dyDescent="0.25">
      <c r="A4924" s="60" t="s">
        <v>5728</v>
      </c>
      <c r="B4924" s="58" t="s">
        <v>5691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5745</v>
      </c>
    </row>
    <row r="4925" spans="1:8" ht="15" hidden="1" customHeight="1" x14ac:dyDescent="0.25">
      <c r="A4925" s="60" t="s">
        <v>5728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5745</v>
      </c>
    </row>
    <row r="4926" spans="1:8" ht="15" hidden="1" customHeight="1" x14ac:dyDescent="0.25">
      <c r="A4926" s="60" t="s">
        <v>5728</v>
      </c>
      <c r="B4926" s="59" t="s">
        <v>5692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5745</v>
      </c>
    </row>
    <row r="4927" spans="1:8" ht="15" hidden="1" customHeight="1" x14ac:dyDescent="0.25">
      <c r="A4927" s="60" t="s">
        <v>5728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5745</v>
      </c>
    </row>
    <row r="4928" spans="1:8" ht="15" hidden="1" customHeight="1" x14ac:dyDescent="0.25">
      <c r="A4928" s="60" t="s">
        <v>5728</v>
      </c>
      <c r="B4928" s="59" t="s">
        <v>5747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5745</v>
      </c>
    </row>
    <row r="4929" spans="1:8" ht="15" hidden="1" customHeight="1" x14ac:dyDescent="0.25">
      <c r="A4929" s="60" t="s">
        <v>5728</v>
      </c>
      <c r="B4929" s="58" t="s">
        <v>5748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5749</v>
      </c>
    </row>
    <row r="4930" spans="1:8" ht="15" hidden="1" customHeight="1" x14ac:dyDescent="0.25">
      <c r="A4930" s="60" t="s">
        <v>5728</v>
      </c>
      <c r="B4930" s="58" t="s">
        <v>5750</v>
      </c>
      <c r="C4930" s="89" t="s">
        <v>2885</v>
      </c>
      <c r="D4930" s="141">
        <v>1</v>
      </c>
      <c r="E4930" s="75" t="s">
        <v>111</v>
      </c>
      <c r="F4930" s="78">
        <v>2700000</v>
      </c>
      <c r="G4930" s="64">
        <f t="shared" si="127"/>
        <v>2700000</v>
      </c>
      <c r="H4930" s="65" t="s">
        <v>5745</v>
      </c>
    </row>
    <row r="4931" spans="1:8" ht="15" hidden="1" customHeight="1" x14ac:dyDescent="0.25">
      <c r="A4931" s="60" t="s">
        <v>5728</v>
      </c>
      <c r="B4931" s="58" t="s">
        <v>5751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5728</v>
      </c>
      <c r="B4932" s="58" t="s">
        <v>5752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customHeight="1" x14ac:dyDescent="0.25">
      <c r="A4933" s="60" t="s">
        <v>5728</v>
      </c>
      <c r="B4933" s="58" t="s">
        <v>5753</v>
      </c>
      <c r="C4933" s="89" t="s">
        <v>5754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5728</v>
      </c>
      <c r="B4934" s="59" t="s">
        <v>5755</v>
      </c>
      <c r="C4934" s="59" t="s">
        <v>5754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5756</v>
      </c>
      <c r="B4935" s="59" t="s">
        <v>5757</v>
      </c>
      <c r="C4935" s="59" t="s">
        <v>5758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5759</v>
      </c>
    </row>
    <row r="4936" spans="1:8" ht="15" hidden="1" customHeight="1" x14ac:dyDescent="0.25">
      <c r="A4936" s="60" t="s">
        <v>5756</v>
      </c>
      <c r="B4936" s="59" t="s">
        <v>5760</v>
      </c>
      <c r="C4936" s="59" t="s">
        <v>5758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5759</v>
      </c>
    </row>
    <row r="4937" spans="1:8" ht="15" hidden="1" customHeight="1" x14ac:dyDescent="0.25">
      <c r="A4937" s="60" t="s">
        <v>5756</v>
      </c>
      <c r="B4937" s="85" t="s">
        <v>5761</v>
      </c>
      <c r="C4937" s="59" t="s">
        <v>5762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5759</v>
      </c>
    </row>
    <row r="4938" spans="1:8" ht="15" hidden="1" customHeight="1" x14ac:dyDescent="0.25">
      <c r="A4938" s="60" t="s">
        <v>5756</v>
      </c>
      <c r="B4938" s="59" t="s">
        <v>5763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5756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5756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5756</v>
      </c>
      <c r="B4941" s="93" t="s">
        <v>5764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5756</v>
      </c>
      <c r="B4942" s="93" t="s">
        <v>5765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5756</v>
      </c>
      <c r="B4943" s="59" t="s">
        <v>5766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5756</v>
      </c>
      <c r="B4944" s="59" t="s">
        <v>5767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hidden="1" customHeight="1" x14ac:dyDescent="0.25">
      <c r="A4945" s="60" t="s">
        <v>5756</v>
      </c>
      <c r="B4945" s="85" t="s">
        <v>5768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5769</v>
      </c>
      <c r="B4946" s="59" t="s">
        <v>5770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5769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5769</v>
      </c>
      <c r="B4948" s="71" t="s">
        <v>5744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5739</v>
      </c>
    </row>
    <row r="4949" spans="1:8" ht="15" hidden="1" customHeight="1" x14ac:dyDescent="0.25">
      <c r="A4949" s="60" t="s">
        <v>5769</v>
      </c>
      <c r="B4949" s="59" t="s">
        <v>5771</v>
      </c>
      <c r="C4949" s="89" t="s">
        <v>5772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5600</v>
      </c>
    </row>
    <row r="4950" spans="1:8" ht="15" hidden="1" customHeight="1" x14ac:dyDescent="0.25">
      <c r="A4950" s="60" t="s">
        <v>5769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5769</v>
      </c>
      <c r="B4951" s="59" t="s">
        <v>5773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5769</v>
      </c>
      <c r="B4952" s="93" t="s">
        <v>5774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5769</v>
      </c>
      <c r="B4953" s="93" t="s">
        <v>5775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5769</v>
      </c>
      <c r="B4954" s="59" t="s">
        <v>5776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5769</v>
      </c>
      <c r="B4955" s="59" t="s">
        <v>5777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5769</v>
      </c>
      <c r="B4956" s="85" t="s">
        <v>5778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5769</v>
      </c>
      <c r="B4957" s="85" t="s">
        <v>5779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5769</v>
      </c>
      <c r="B4958" s="93" t="s">
        <v>5780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5769</v>
      </c>
      <c r="B4959" s="59" t="s">
        <v>5781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5769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5782</v>
      </c>
    </row>
    <row r="4961" spans="1:8" ht="15" hidden="1" customHeight="1" x14ac:dyDescent="0.25">
      <c r="A4961" s="60" t="s">
        <v>5769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5783</v>
      </c>
    </row>
    <row r="4962" spans="1:8" ht="15" hidden="1" customHeight="1" x14ac:dyDescent="0.25">
      <c r="A4962" s="60" t="s">
        <v>5769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5769</v>
      </c>
      <c r="B4963" s="59" t="s">
        <v>729</v>
      </c>
      <c r="C4963" s="89" t="s">
        <v>5784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5769</v>
      </c>
      <c r="B4964" s="71" t="s">
        <v>5785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5769</v>
      </c>
      <c r="B4965" s="58" t="s">
        <v>5786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5669</v>
      </c>
    </row>
    <row r="4966" spans="1:8" ht="15" hidden="1" customHeight="1" x14ac:dyDescent="0.25">
      <c r="A4966" s="60" t="s">
        <v>5769</v>
      </c>
      <c r="B4966" s="58" t="s">
        <v>5787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5669</v>
      </c>
    </row>
    <row r="4967" spans="1:8" ht="15" hidden="1" customHeight="1" x14ac:dyDescent="0.25">
      <c r="A4967" s="60" t="s">
        <v>5769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5669</v>
      </c>
    </row>
    <row r="4968" spans="1:8" ht="15" hidden="1" customHeight="1" x14ac:dyDescent="0.25">
      <c r="A4968" s="60" t="s">
        <v>5769</v>
      </c>
      <c r="B4968" s="59" t="s">
        <v>5670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5669</v>
      </c>
    </row>
    <row r="4969" spans="1:8" ht="15" hidden="1" customHeight="1" x14ac:dyDescent="0.25">
      <c r="A4969" s="60" t="s">
        <v>5769</v>
      </c>
      <c r="B4969" s="59" t="s">
        <v>5788</v>
      </c>
      <c r="C4969" s="89" t="s">
        <v>5789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5790</v>
      </c>
    </row>
    <row r="4970" spans="1:8" ht="15" hidden="1" customHeight="1" x14ac:dyDescent="0.25">
      <c r="A4970" s="60" t="s">
        <v>5791</v>
      </c>
      <c r="B4970" s="59" t="s">
        <v>5792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5791</v>
      </c>
      <c r="B4971" s="59" t="s">
        <v>5793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5791</v>
      </c>
      <c r="B4972" s="71" t="s">
        <v>5794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5791</v>
      </c>
      <c r="B4973" s="71" t="s">
        <v>5795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5791</v>
      </c>
      <c r="B4974" s="59" t="s">
        <v>5796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5791</v>
      </c>
      <c r="B4975" s="59" t="s">
        <v>5797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5791</v>
      </c>
      <c r="B4976" s="93" t="s">
        <v>5798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hidden="1" customHeight="1" x14ac:dyDescent="0.25">
      <c r="A4977" s="60" t="s">
        <v>5791</v>
      </c>
      <c r="B4977" s="93" t="s">
        <v>5799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5791</v>
      </c>
      <c r="B4978" s="59" t="s">
        <v>5800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5791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5791</v>
      </c>
      <c r="B4980" s="85" t="s">
        <v>5801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5791</v>
      </c>
      <c r="B4981" s="85" t="s">
        <v>5802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5791</v>
      </c>
      <c r="B4982" s="93" t="s">
        <v>5803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5791</v>
      </c>
      <c r="B4983" s="59" t="s">
        <v>5804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5791</v>
      </c>
      <c r="B4984" s="59" t="s">
        <v>5805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5791</v>
      </c>
      <c r="B4985" s="66" t="s">
        <v>5806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5791</v>
      </c>
      <c r="B4986" s="59" t="s">
        <v>5807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5791</v>
      </c>
      <c r="B4987" s="59" t="s">
        <v>5808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hidden="1" customHeight="1" x14ac:dyDescent="0.25">
      <c r="A4988" s="60" t="s">
        <v>5791</v>
      </c>
      <c r="B4988" s="71" t="s">
        <v>5809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5791</v>
      </c>
      <c r="B4989" s="58" t="s">
        <v>5810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5791</v>
      </c>
      <c r="B4990" s="58" t="s">
        <v>5811</v>
      </c>
      <c r="C4990" s="89" t="s">
        <v>5772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5563</v>
      </c>
    </row>
    <row r="4991" spans="1:8" ht="15" hidden="1" customHeight="1" x14ac:dyDescent="0.25">
      <c r="A4991" s="60" t="s">
        <v>5791</v>
      </c>
      <c r="B4991" s="58" t="s">
        <v>5812</v>
      </c>
      <c r="C4991" s="89" t="s">
        <v>5772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5563</v>
      </c>
    </row>
    <row r="4992" spans="1:8" ht="15" hidden="1" customHeight="1" x14ac:dyDescent="0.25">
      <c r="A4992" s="60" t="s">
        <v>5813</v>
      </c>
      <c r="B4992" s="59" t="s">
        <v>5670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5813</v>
      </c>
      <c r="B4993" s="59" t="s">
        <v>5793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5813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5669</v>
      </c>
    </row>
    <row r="4995" spans="1:9" ht="15" hidden="1" customHeight="1" x14ac:dyDescent="0.25">
      <c r="A4995" s="60" t="s">
        <v>5813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5813</v>
      </c>
      <c r="B4996" s="59" t="s">
        <v>5814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5815</v>
      </c>
    </row>
    <row r="4997" spans="1:9" ht="15" hidden="1" customHeight="1" x14ac:dyDescent="0.25">
      <c r="A4997" s="60" t="s">
        <v>5813</v>
      </c>
      <c r="B4997" s="93" t="s">
        <v>5816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5813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5813</v>
      </c>
      <c r="B4999" s="59" t="s">
        <v>5817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5813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5813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5813</v>
      </c>
      <c r="B5002" s="59" t="s">
        <v>5670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5813</v>
      </c>
      <c r="B5003" s="59" t="s">
        <v>5793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hidden="1" customHeight="1" x14ac:dyDescent="0.25">
      <c r="A5004" s="60" t="s">
        <v>5813</v>
      </c>
      <c r="B5004" s="59" t="s">
        <v>5818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5813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5813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5813</v>
      </c>
      <c r="B5007" s="59" t="s">
        <v>5819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5813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5669</v>
      </c>
      <c r="I5008" s="74"/>
    </row>
    <row r="5009" spans="1:9" ht="15" hidden="1" customHeight="1" x14ac:dyDescent="0.25">
      <c r="A5009" s="60" t="s">
        <v>5813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5669</v>
      </c>
      <c r="I5009" s="74"/>
    </row>
    <row r="5010" spans="1:9" ht="15" hidden="1" customHeight="1" x14ac:dyDescent="0.25">
      <c r="A5010" s="60" t="s">
        <v>5813</v>
      </c>
      <c r="B5010" s="58" t="s">
        <v>5820</v>
      </c>
      <c r="C5010" s="89" t="s">
        <v>5821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5813</v>
      </c>
      <c r="B5011" s="58" t="s">
        <v>5822</v>
      </c>
      <c r="C5011" s="89" t="s">
        <v>5823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5824</v>
      </c>
      <c r="I5011" s="279">
        <v>44594</v>
      </c>
    </row>
    <row r="5012" spans="1:9" ht="15" hidden="1" customHeight="1" x14ac:dyDescent="0.25">
      <c r="A5012" s="60" t="s">
        <v>5813</v>
      </c>
      <c r="B5012" s="58" t="s">
        <v>5825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5826</v>
      </c>
      <c r="I5012" s="279">
        <v>44594</v>
      </c>
    </row>
    <row r="5013" spans="1:9" ht="15" hidden="1" customHeight="1" x14ac:dyDescent="0.25">
      <c r="A5013" s="60" t="s">
        <v>5813</v>
      </c>
      <c r="B5013" s="59" t="s">
        <v>5827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5826</v>
      </c>
      <c r="I5013" s="139" t="s">
        <v>5828</v>
      </c>
    </row>
    <row r="5014" spans="1:9" ht="15" hidden="1" customHeight="1" x14ac:dyDescent="0.25">
      <c r="A5014" s="60" t="s">
        <v>5813</v>
      </c>
      <c r="B5014" s="59" t="s">
        <v>5829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5830</v>
      </c>
      <c r="I5014" s="74"/>
    </row>
    <row r="5015" spans="1:9" ht="15" hidden="1" customHeight="1" x14ac:dyDescent="0.25">
      <c r="A5015" s="60" t="s">
        <v>5813</v>
      </c>
      <c r="B5015" s="59" t="s">
        <v>5831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5830</v>
      </c>
      <c r="I5015" s="74"/>
    </row>
    <row r="5016" spans="1:9" ht="15" hidden="1" customHeight="1" x14ac:dyDescent="0.25">
      <c r="A5016" s="60" t="s">
        <v>5813</v>
      </c>
      <c r="B5016" s="58" t="s">
        <v>5832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5813</v>
      </c>
      <c r="B5017" s="58" t="s">
        <v>5833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5813</v>
      </c>
      <c r="B5018" s="58" t="s">
        <v>5834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5813</v>
      </c>
      <c r="B5019" s="58" t="s">
        <v>5835</v>
      </c>
      <c r="C5019" s="89" t="s">
        <v>5836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5837</v>
      </c>
    </row>
    <row r="5020" spans="1:9" ht="15" hidden="1" customHeight="1" x14ac:dyDescent="0.25">
      <c r="A5020" s="60" t="s">
        <v>5813</v>
      </c>
      <c r="B5020" s="58" t="s">
        <v>5838</v>
      </c>
      <c r="C5020" s="89" t="s">
        <v>5836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5837</v>
      </c>
    </row>
    <row r="5021" spans="1:9" ht="15" hidden="1" customHeight="1" x14ac:dyDescent="0.25">
      <c r="A5021" s="60" t="s">
        <v>5839</v>
      </c>
      <c r="B5021" s="59" t="s">
        <v>5840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5839</v>
      </c>
      <c r="B5022" s="59" t="s">
        <v>5841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5839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5669</v>
      </c>
    </row>
    <row r="5024" spans="1:9" ht="15" hidden="1" customHeight="1" x14ac:dyDescent="0.25">
      <c r="A5024" s="60" t="s">
        <v>5839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5669</v>
      </c>
    </row>
    <row r="5025" spans="1:8" ht="15" hidden="1" customHeight="1" x14ac:dyDescent="0.25">
      <c r="A5025" s="60" t="s">
        <v>5839</v>
      </c>
      <c r="B5025" s="59" t="s">
        <v>5842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5708</v>
      </c>
    </row>
    <row r="5026" spans="1:8" ht="15" hidden="1" customHeight="1" x14ac:dyDescent="0.25">
      <c r="A5026" s="60" t="s">
        <v>5839</v>
      </c>
      <c r="B5026" s="59" t="s">
        <v>5843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5708</v>
      </c>
    </row>
    <row r="5027" spans="1:8" ht="15" hidden="1" customHeight="1" x14ac:dyDescent="0.25">
      <c r="A5027" s="60" t="s">
        <v>5839</v>
      </c>
      <c r="B5027" s="93" t="s">
        <v>5844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5669</v>
      </c>
    </row>
    <row r="5028" spans="1:8" ht="15" hidden="1" customHeight="1" x14ac:dyDescent="0.25">
      <c r="A5028" s="60" t="s">
        <v>5839</v>
      </c>
      <c r="B5028" s="58" t="s">
        <v>5845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5669</v>
      </c>
    </row>
    <row r="5029" spans="1:8" ht="15" hidden="1" customHeight="1" x14ac:dyDescent="0.25">
      <c r="A5029" s="60" t="s">
        <v>5839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5669</v>
      </c>
    </row>
    <row r="5030" spans="1:8" ht="15" hidden="1" customHeight="1" x14ac:dyDescent="0.25">
      <c r="A5030" s="60" t="s">
        <v>5839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hidden="1" customHeight="1" x14ac:dyDescent="0.25">
      <c r="A5031" s="60" t="s">
        <v>5839</v>
      </c>
      <c r="B5031" s="85" t="s">
        <v>5768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5839</v>
      </c>
      <c r="B5032" s="59" t="s">
        <v>5846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5847</v>
      </c>
    </row>
    <row r="5033" spans="1:8" ht="15" hidden="1" customHeight="1" x14ac:dyDescent="0.25">
      <c r="A5033" s="60" t="s">
        <v>5839</v>
      </c>
      <c r="B5033" s="59" t="s">
        <v>5848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5849</v>
      </c>
    </row>
    <row r="5034" spans="1:8" ht="15" hidden="1" customHeight="1" x14ac:dyDescent="0.25">
      <c r="A5034" s="60" t="s">
        <v>5839</v>
      </c>
      <c r="B5034" s="59" t="s">
        <v>5850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5849</v>
      </c>
    </row>
    <row r="5035" spans="1:8" ht="15" hidden="1" customHeight="1" x14ac:dyDescent="0.25">
      <c r="A5035" s="60" t="s">
        <v>5839</v>
      </c>
      <c r="B5035" s="59" t="s">
        <v>5851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5839</v>
      </c>
      <c r="B5036" s="66" t="s">
        <v>5852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5853</v>
      </c>
    </row>
    <row r="5037" spans="1:8" ht="15" hidden="1" customHeight="1" x14ac:dyDescent="0.25">
      <c r="A5037" s="60" t="s">
        <v>5839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5854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5854</v>
      </c>
      <c r="B5039" s="59" t="s">
        <v>5855</v>
      </c>
      <c r="C5039" s="59" t="s">
        <v>5856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5854</v>
      </c>
      <c r="B5040" s="71" t="s">
        <v>5857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5858</v>
      </c>
    </row>
    <row r="5041" spans="1:8" ht="15" hidden="1" customHeight="1" x14ac:dyDescent="0.25">
      <c r="A5041" s="60" t="s">
        <v>5854</v>
      </c>
      <c r="B5041" s="59" t="s">
        <v>5859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5858</v>
      </c>
    </row>
    <row r="5042" spans="1:8" ht="15" hidden="1" customHeight="1" x14ac:dyDescent="0.25">
      <c r="A5042" s="60" t="s">
        <v>5854</v>
      </c>
      <c r="B5042" s="59" t="s">
        <v>5860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5854</v>
      </c>
      <c r="B5043" s="59" t="s">
        <v>5861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5854</v>
      </c>
      <c r="B5044" s="93" t="s">
        <v>5862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5854</v>
      </c>
      <c r="B5045" s="58" t="s">
        <v>5863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5854</v>
      </c>
      <c r="B5046" s="71" t="s">
        <v>5864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5854</v>
      </c>
      <c r="B5047" s="59" t="s">
        <v>5865</v>
      </c>
      <c r="C5047" s="59" t="s">
        <v>5866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5867</v>
      </c>
      <c r="B5048" s="59" t="s">
        <v>5868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5867</v>
      </c>
      <c r="B5049" s="59" t="s">
        <v>5869</v>
      </c>
      <c r="C5049" s="59" t="s">
        <v>5870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5867</v>
      </c>
      <c r="B5050" s="59" t="s">
        <v>98</v>
      </c>
      <c r="C5050" s="59" t="s">
        <v>5871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5867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5867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5867</v>
      </c>
      <c r="B5053" s="59" t="s">
        <v>5872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5867</v>
      </c>
      <c r="B5054" s="93" t="s">
        <v>5873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5867</v>
      </c>
      <c r="B5055" s="58" t="s">
        <v>5874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5867</v>
      </c>
      <c r="B5056" s="71" t="s">
        <v>5875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5867</v>
      </c>
      <c r="B5057" s="59" t="s">
        <v>5876</v>
      </c>
      <c r="C5057" s="59" t="s">
        <v>5877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5878</v>
      </c>
    </row>
    <row r="5058" spans="1:8" ht="15" customHeight="1" x14ac:dyDescent="0.25">
      <c r="A5058" s="91" t="s">
        <v>5867</v>
      </c>
      <c r="B5058" s="85" t="s">
        <v>5879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5880</v>
      </c>
    </row>
    <row r="5059" spans="1:8" ht="15" hidden="1" customHeight="1" x14ac:dyDescent="0.25">
      <c r="A5059" s="91" t="s">
        <v>5867</v>
      </c>
      <c r="B5059" s="59" t="s">
        <v>5881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5867</v>
      </c>
      <c r="B5060" s="59" t="s">
        <v>5882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5867</v>
      </c>
      <c r="B5061" s="59" t="s">
        <v>5883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5867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5867</v>
      </c>
      <c r="B5063" s="66" t="s">
        <v>5884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5885</v>
      </c>
    </row>
    <row r="5064" spans="1:8" ht="15" hidden="1" customHeight="1" x14ac:dyDescent="0.25">
      <c r="A5064" s="91" t="s">
        <v>5867</v>
      </c>
      <c r="B5064" s="59" t="s">
        <v>5560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5867</v>
      </c>
      <c r="B5065" s="71" t="s">
        <v>5886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5867</v>
      </c>
      <c r="B5066" s="71" t="s">
        <v>5887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5867</v>
      </c>
      <c r="B5067" s="58" t="s">
        <v>5888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5889</v>
      </c>
    </row>
    <row r="5068" spans="1:8" ht="15" hidden="1" customHeight="1" x14ac:dyDescent="0.25">
      <c r="A5068" s="91" t="s">
        <v>5890</v>
      </c>
      <c r="B5068" s="59" t="s">
        <v>5891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5892</v>
      </c>
    </row>
    <row r="5069" spans="1:8" ht="15" hidden="1" customHeight="1" x14ac:dyDescent="0.25">
      <c r="A5069" s="91" t="s">
        <v>5890</v>
      </c>
      <c r="B5069" s="59" t="s">
        <v>5893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5890</v>
      </c>
      <c r="B5070" s="59" t="s">
        <v>5894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5890</v>
      </c>
      <c r="B5071" s="81" t="s">
        <v>5895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5890</v>
      </c>
      <c r="B5072" s="58" t="s">
        <v>5896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5563</v>
      </c>
    </row>
    <row r="5073" spans="1:8" ht="15" hidden="1" customHeight="1" x14ac:dyDescent="0.25">
      <c r="A5073" s="91" t="s">
        <v>5890</v>
      </c>
      <c r="B5073" s="59" t="s">
        <v>5897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5563</v>
      </c>
    </row>
    <row r="5074" spans="1:8" ht="15" hidden="1" customHeight="1" x14ac:dyDescent="0.25">
      <c r="A5074" s="91" t="s">
        <v>5890</v>
      </c>
      <c r="B5074" s="93" t="s">
        <v>5898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5718</v>
      </c>
    </row>
    <row r="5075" spans="1:8" ht="15" hidden="1" customHeight="1" x14ac:dyDescent="0.25">
      <c r="A5075" s="91" t="s">
        <v>5890</v>
      </c>
      <c r="B5075" s="58" t="s">
        <v>5899</v>
      </c>
      <c r="C5075" s="59" t="s">
        <v>5900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5563</v>
      </c>
    </row>
    <row r="5076" spans="1:8" ht="15" hidden="1" customHeight="1" x14ac:dyDescent="0.25">
      <c r="A5076" s="91" t="s">
        <v>5890</v>
      </c>
      <c r="B5076" s="71" t="s">
        <v>5901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5902</v>
      </c>
    </row>
    <row r="5077" spans="1:8" ht="15" hidden="1" customHeight="1" x14ac:dyDescent="0.25">
      <c r="A5077" s="91" t="s">
        <v>5890</v>
      </c>
      <c r="B5077" s="59" t="s">
        <v>5903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5902</v>
      </c>
    </row>
    <row r="5078" spans="1:8" ht="15" hidden="1" customHeight="1" x14ac:dyDescent="0.25">
      <c r="A5078" s="91" t="s">
        <v>5890</v>
      </c>
      <c r="B5078" s="85" t="s">
        <v>5904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5890</v>
      </c>
      <c r="B5079" s="59" t="s">
        <v>5905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5890</v>
      </c>
      <c r="B5080" s="59" t="s">
        <v>5906</v>
      </c>
      <c r="C5080" s="59" t="s">
        <v>5900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5563</v>
      </c>
    </row>
    <row r="5081" spans="1:8" ht="15" hidden="1" customHeight="1" x14ac:dyDescent="0.25">
      <c r="A5081" s="91" t="s">
        <v>5890</v>
      </c>
      <c r="B5081" s="59" t="s">
        <v>5907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5890</v>
      </c>
      <c r="B5082" s="59" t="s">
        <v>5908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5890</v>
      </c>
      <c r="B5083" s="66" t="s">
        <v>5909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5890</v>
      </c>
      <c r="B5084" s="59" t="s">
        <v>5910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5890</v>
      </c>
      <c r="B5085" s="71" t="s">
        <v>5911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5912</v>
      </c>
    </row>
    <row r="5086" spans="1:8" ht="15" hidden="1" customHeight="1" x14ac:dyDescent="0.25">
      <c r="A5086" s="91" t="s">
        <v>5890</v>
      </c>
      <c r="B5086" s="71" t="s">
        <v>5913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5912</v>
      </c>
    </row>
    <row r="5087" spans="1:8" ht="15" hidden="1" customHeight="1" x14ac:dyDescent="0.25">
      <c r="A5087" s="91" t="s">
        <v>5890</v>
      </c>
      <c r="B5087" s="71" t="s">
        <v>5914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5912</v>
      </c>
    </row>
    <row r="5088" spans="1:8" ht="15" hidden="1" customHeight="1" x14ac:dyDescent="0.25">
      <c r="A5088" s="91" t="s">
        <v>5890</v>
      </c>
      <c r="B5088" s="58" t="s">
        <v>5915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5890</v>
      </c>
      <c r="B5089" s="58" t="s">
        <v>5916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5912</v>
      </c>
    </row>
    <row r="5090" spans="1:8" ht="15" hidden="1" customHeight="1" x14ac:dyDescent="0.25">
      <c r="A5090" s="91" t="s">
        <v>5917</v>
      </c>
      <c r="B5090" s="59" t="s">
        <v>5918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5919</v>
      </c>
    </row>
    <row r="5091" spans="1:8" ht="15" hidden="1" customHeight="1" x14ac:dyDescent="0.25">
      <c r="A5091" s="91" t="s">
        <v>5917</v>
      </c>
      <c r="B5091" s="59" t="s">
        <v>5920</v>
      </c>
      <c r="C5091" s="59" t="s">
        <v>5921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5922</v>
      </c>
    </row>
    <row r="5092" spans="1:8" ht="15" hidden="1" customHeight="1" x14ac:dyDescent="0.25">
      <c r="A5092" s="91" t="s">
        <v>5917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5917</v>
      </c>
      <c r="B5093" s="59" t="s">
        <v>5709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5917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5917</v>
      </c>
      <c r="B5095" s="59" t="s">
        <v>5882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5917</v>
      </c>
      <c r="B5096" s="93" t="s">
        <v>5923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5924</v>
      </c>
    </row>
    <row r="5097" spans="1:8" ht="15" hidden="1" customHeight="1" x14ac:dyDescent="0.25">
      <c r="A5097" s="91" t="s">
        <v>5917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hidden="1" customHeight="1" x14ac:dyDescent="0.25">
      <c r="A5098" s="91" t="s">
        <v>5917</v>
      </c>
      <c r="B5098" s="71" t="s">
        <v>5925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5917</v>
      </c>
      <c r="B5099" s="59" t="s">
        <v>17360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5926</v>
      </c>
    </row>
    <row r="5100" spans="1:8" ht="15" hidden="1" customHeight="1" x14ac:dyDescent="0.25">
      <c r="A5100" s="91" t="s">
        <v>5917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hidden="1" customHeight="1" x14ac:dyDescent="0.25">
      <c r="A5101" s="91" t="s">
        <v>5917</v>
      </c>
      <c r="B5101" s="59" t="s">
        <v>5818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5917</v>
      </c>
      <c r="B5102" s="59" t="s">
        <v>5927</v>
      </c>
      <c r="C5102" s="59" t="s">
        <v>5900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6276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hidden="1" customHeight="1" x14ac:dyDescent="0.25">
      <c r="A5104" s="91">
        <v>44937</v>
      </c>
      <c r="B5104" s="59" t="s">
        <v>6277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6278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6279</v>
      </c>
    </row>
    <row r="5106" spans="1:8" ht="15" hidden="1" customHeight="1" x14ac:dyDescent="0.25">
      <c r="A5106" s="91">
        <v>44937</v>
      </c>
      <c r="B5106" s="59" t="s">
        <v>6280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6279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6281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5670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6279</v>
      </c>
    </row>
    <row r="5110" spans="1:8" ht="15" hidden="1" customHeight="1" x14ac:dyDescent="0.25">
      <c r="A5110" s="91">
        <v>44937</v>
      </c>
      <c r="B5110" s="71" t="s">
        <v>5793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6279</v>
      </c>
    </row>
    <row r="5111" spans="1:8" ht="15" hidden="1" customHeight="1" x14ac:dyDescent="0.25">
      <c r="A5111" s="91">
        <v>44937</v>
      </c>
      <c r="B5111" s="71" t="s">
        <v>6282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6283</v>
      </c>
    </row>
    <row r="5112" spans="1:8" ht="15" hidden="1" customHeight="1" x14ac:dyDescent="0.25">
      <c r="A5112" s="91">
        <v>44937</v>
      </c>
      <c r="B5112" s="59" t="s">
        <v>6284</v>
      </c>
      <c r="C5112" s="59" t="s">
        <v>5821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17357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6283</v>
      </c>
    </row>
    <row r="5115" spans="1:8" ht="15" hidden="1" customHeight="1" x14ac:dyDescent="0.25">
      <c r="A5115" s="91">
        <v>44937</v>
      </c>
      <c r="B5115" s="59" t="s">
        <v>17356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6283</v>
      </c>
    </row>
    <row r="5116" spans="1:8" ht="15" hidden="1" customHeight="1" x14ac:dyDescent="0.25">
      <c r="A5116" s="91">
        <v>44937</v>
      </c>
      <c r="B5116" s="59" t="s">
        <v>17358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17359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17363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6587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11589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17367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6283</v>
      </c>
    </row>
    <row r="5124" spans="1:8" ht="15" hidden="1" customHeight="1" x14ac:dyDescent="0.25">
      <c r="A5124" s="91">
        <v>44968</v>
      </c>
      <c r="B5124" s="93" t="s">
        <v>17368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6283</v>
      </c>
    </row>
    <row r="5125" spans="1:8" ht="15" hidden="1" customHeight="1" x14ac:dyDescent="0.25">
      <c r="A5125" s="91">
        <v>44968</v>
      </c>
      <c r="B5125" s="71" t="s">
        <v>17369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5889</v>
      </c>
    </row>
    <row r="5126" spans="1:8" ht="15" hidden="1" customHeight="1" x14ac:dyDescent="0.25">
      <c r="A5126" s="91">
        <v>44968</v>
      </c>
      <c r="B5126" s="71" t="s">
        <v>17370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9295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5623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hidden="1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5745</v>
      </c>
    </row>
    <row r="5134" spans="1:8" ht="15" hidden="1" customHeight="1" x14ac:dyDescent="0.25">
      <c r="A5134" s="91">
        <v>44968</v>
      </c>
      <c r="B5134" s="59" t="s">
        <v>17383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5889</v>
      </c>
    </row>
    <row r="5135" spans="1:8" ht="15" hidden="1" customHeight="1" x14ac:dyDescent="0.25">
      <c r="A5135" s="91">
        <v>44996</v>
      </c>
      <c r="B5135" s="71" t="s">
        <v>17385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17387</v>
      </c>
    </row>
    <row r="5136" spans="1:8" ht="15" hidden="1" customHeight="1" x14ac:dyDescent="0.25">
      <c r="A5136" s="91">
        <v>44996</v>
      </c>
      <c r="B5136" s="71" t="s">
        <v>17386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17388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17389</v>
      </c>
    </row>
    <row r="5138" spans="1:8" ht="15" hidden="1" customHeight="1" x14ac:dyDescent="0.25">
      <c r="A5138" s="91">
        <v>44996</v>
      </c>
      <c r="B5138" s="59" t="s">
        <v>17396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17397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17398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17399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hidden="1" customHeight="1" x14ac:dyDescent="0.25">
      <c r="A5143" s="91">
        <v>44996</v>
      </c>
      <c r="B5143" s="71" t="s">
        <v>17400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hidden="1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17401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17402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17403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17404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17405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13695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17409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/>
      <c r="B5152" s="59"/>
      <c r="C5152" s="83"/>
      <c r="D5152" s="60"/>
      <c r="E5152" s="75" t="s">
        <v>26</v>
      </c>
      <c r="F5152" s="64">
        <v>15000</v>
      </c>
      <c r="G5152" s="64">
        <f t="shared" ref="G5152:G5173" si="134">F5152*D5152</f>
        <v>0</v>
      </c>
      <c r="H5152" s="120" t="s">
        <v>484</v>
      </c>
    </row>
    <row r="5153" spans="1:8" ht="15" hidden="1" customHeight="1" x14ac:dyDescent="0.25">
      <c r="A5153" s="91"/>
      <c r="B5153" s="59"/>
      <c r="C5153" s="83"/>
      <c r="D5153" s="60"/>
      <c r="E5153" s="75" t="s">
        <v>26</v>
      </c>
      <c r="F5153" s="62">
        <v>12000</v>
      </c>
      <c r="G5153" s="64">
        <f t="shared" si="134"/>
        <v>0</v>
      </c>
      <c r="H5153" s="120" t="s">
        <v>484</v>
      </c>
    </row>
    <row r="5154" spans="1:8" ht="15" hidden="1" customHeight="1" x14ac:dyDescent="0.25">
      <c r="A5154" s="91"/>
      <c r="B5154" s="58"/>
      <c r="C5154" s="83"/>
      <c r="D5154" s="60"/>
      <c r="E5154" s="75" t="s">
        <v>26</v>
      </c>
      <c r="F5154" s="63">
        <v>550000</v>
      </c>
      <c r="G5154" s="64">
        <f t="shared" si="134"/>
        <v>0</v>
      </c>
      <c r="H5154" s="120" t="s">
        <v>2258</v>
      </c>
    </row>
    <row r="5155" spans="1:8" ht="15" hidden="1" customHeight="1" x14ac:dyDescent="0.25">
      <c r="A5155" s="91"/>
      <c r="B5155" s="81"/>
      <c r="C5155" s="83"/>
      <c r="D5155" s="60"/>
      <c r="E5155" s="75" t="s">
        <v>26</v>
      </c>
      <c r="F5155" s="63">
        <v>550000</v>
      </c>
      <c r="G5155" s="64">
        <f t="shared" si="134"/>
        <v>0</v>
      </c>
      <c r="H5155" s="120" t="s">
        <v>3805</v>
      </c>
    </row>
    <row r="5156" spans="1:8" ht="15" hidden="1" customHeight="1" x14ac:dyDescent="0.25">
      <c r="A5156" s="91"/>
      <c r="B5156" s="71"/>
      <c r="C5156" s="83"/>
      <c r="D5156" s="141"/>
      <c r="E5156" s="75" t="s">
        <v>26</v>
      </c>
      <c r="F5156" s="210">
        <v>25000</v>
      </c>
      <c r="G5156" s="64">
        <f t="shared" si="134"/>
        <v>0</v>
      </c>
      <c r="H5156" s="120" t="s">
        <v>484</v>
      </c>
    </row>
    <row r="5157" spans="1:8" ht="15" hidden="1" customHeight="1" x14ac:dyDescent="0.25">
      <c r="A5157" s="91"/>
      <c r="B5157" s="59"/>
      <c r="C5157" s="83"/>
      <c r="D5157" s="60"/>
      <c r="E5157" s="75" t="s">
        <v>26</v>
      </c>
      <c r="F5157" s="63">
        <v>210000</v>
      </c>
      <c r="G5157" s="64">
        <f t="shared" si="134"/>
        <v>0</v>
      </c>
      <c r="H5157" s="120" t="s">
        <v>3805</v>
      </c>
    </row>
    <row r="5158" spans="1:8" ht="15" hidden="1" customHeight="1" x14ac:dyDescent="0.25">
      <c r="A5158" s="91"/>
      <c r="B5158" s="59"/>
      <c r="C5158" s="83"/>
      <c r="D5158" s="60"/>
      <c r="E5158" s="75" t="s">
        <v>26</v>
      </c>
      <c r="F5158" s="281">
        <v>275000</v>
      </c>
      <c r="G5158" s="64">
        <f t="shared" si="134"/>
        <v>0</v>
      </c>
      <c r="H5158" s="120" t="s">
        <v>3805</v>
      </c>
    </row>
    <row r="5159" spans="1:8" ht="15" hidden="1" customHeight="1" x14ac:dyDescent="0.25">
      <c r="A5159" s="91"/>
      <c r="B5159" s="59"/>
      <c r="C5159" s="83"/>
      <c r="D5159" s="60"/>
      <c r="E5159" s="75" t="s">
        <v>25</v>
      </c>
      <c r="F5159" s="64">
        <v>10000</v>
      </c>
      <c r="G5159" s="64">
        <f t="shared" si="134"/>
        <v>0</v>
      </c>
      <c r="H5159" s="120" t="s">
        <v>3805</v>
      </c>
    </row>
    <row r="5160" spans="1:8" ht="15" hidden="1" customHeight="1" x14ac:dyDescent="0.25">
      <c r="A5160" s="91"/>
      <c r="B5160" s="59"/>
      <c r="C5160" s="83"/>
      <c r="D5160" s="141"/>
      <c r="E5160" s="75" t="s">
        <v>26</v>
      </c>
      <c r="F5160" s="210">
        <v>15000</v>
      </c>
      <c r="G5160" s="64">
        <f>F5160*D5160</f>
        <v>0</v>
      </c>
      <c r="H5160" s="120" t="s">
        <v>3805</v>
      </c>
    </row>
    <row r="5161" spans="1:8" ht="15" hidden="1" customHeight="1" x14ac:dyDescent="0.25">
      <c r="A5161" s="91"/>
      <c r="B5161" s="59"/>
      <c r="C5161" s="83"/>
      <c r="D5161" s="141"/>
      <c r="E5161" s="75" t="s">
        <v>29</v>
      </c>
      <c r="F5161" s="210">
        <v>250000</v>
      </c>
      <c r="G5161" s="64">
        <f>F5161*D5161</f>
        <v>0</v>
      </c>
      <c r="H5161" s="120" t="s">
        <v>3805</v>
      </c>
    </row>
    <row r="5162" spans="1:8" ht="15" hidden="1" customHeight="1" x14ac:dyDescent="0.25">
      <c r="A5162" s="91"/>
      <c r="B5162" s="59"/>
      <c r="C5162" s="59"/>
      <c r="D5162" s="141"/>
      <c r="E5162" s="75" t="s">
        <v>26</v>
      </c>
      <c r="F5162" s="210">
        <v>36000</v>
      </c>
      <c r="G5162" s="64">
        <f>F5162*D5162</f>
        <v>0</v>
      </c>
      <c r="H5162" s="120" t="s">
        <v>3805</v>
      </c>
    </row>
    <row r="5163" spans="1:8" ht="15" hidden="1" customHeight="1" x14ac:dyDescent="0.25">
      <c r="A5163" s="91"/>
      <c r="B5163" s="58"/>
      <c r="C5163" s="85"/>
      <c r="D5163" s="141"/>
      <c r="E5163" s="75" t="s">
        <v>26</v>
      </c>
      <c r="F5163" s="210">
        <v>77000</v>
      </c>
      <c r="G5163" s="64">
        <f t="shared" si="134"/>
        <v>0</v>
      </c>
      <c r="H5163" s="120" t="s">
        <v>3805</v>
      </c>
    </row>
    <row r="5164" spans="1:8" ht="15" hidden="1" customHeight="1" x14ac:dyDescent="0.25">
      <c r="A5164" s="91"/>
      <c r="B5164" s="59"/>
      <c r="C5164" s="59"/>
      <c r="D5164" s="141"/>
      <c r="E5164" s="75" t="s">
        <v>26</v>
      </c>
      <c r="F5164" s="210">
        <v>79000</v>
      </c>
      <c r="G5164" s="210">
        <f t="shared" si="134"/>
        <v>0</v>
      </c>
      <c r="H5164" s="120" t="s">
        <v>3805</v>
      </c>
    </row>
    <row r="5165" spans="1:8" ht="15" hidden="1" customHeight="1" x14ac:dyDescent="0.25">
      <c r="A5165" s="91"/>
      <c r="B5165" s="59"/>
      <c r="C5165" s="83"/>
      <c r="D5165" s="60"/>
      <c r="E5165" s="75" t="s">
        <v>26</v>
      </c>
      <c r="F5165" s="63">
        <v>25000</v>
      </c>
      <c r="G5165" s="64">
        <f t="shared" si="134"/>
        <v>0</v>
      </c>
      <c r="H5165" s="120" t="s">
        <v>409</v>
      </c>
    </row>
    <row r="5166" spans="1:8" ht="15" hidden="1" customHeight="1" x14ac:dyDescent="0.25">
      <c r="A5166" s="91"/>
      <c r="B5166" s="59"/>
      <c r="C5166" s="83"/>
      <c r="D5166" s="60"/>
      <c r="E5166" s="75" t="s">
        <v>26</v>
      </c>
      <c r="F5166" s="64">
        <v>55000</v>
      </c>
      <c r="G5166" s="64">
        <f t="shared" si="134"/>
        <v>0</v>
      </c>
      <c r="H5166" s="120" t="s">
        <v>484</v>
      </c>
    </row>
    <row r="5167" spans="1:8" ht="15" hidden="1" customHeight="1" x14ac:dyDescent="0.25">
      <c r="A5167" s="91"/>
      <c r="B5167" s="59"/>
      <c r="C5167" s="83"/>
      <c r="D5167" s="60"/>
      <c r="E5167" s="75" t="s">
        <v>26</v>
      </c>
      <c r="F5167" s="62">
        <v>150000</v>
      </c>
      <c r="G5167" s="64">
        <f t="shared" si="134"/>
        <v>0</v>
      </c>
      <c r="H5167" s="120" t="s">
        <v>1653</v>
      </c>
    </row>
    <row r="5168" spans="1:8" ht="15" hidden="1" customHeight="1" x14ac:dyDescent="0.25">
      <c r="A5168" s="91"/>
      <c r="B5168" s="58"/>
      <c r="C5168" s="83"/>
      <c r="D5168" s="60"/>
      <c r="E5168" s="75" t="s">
        <v>26</v>
      </c>
      <c r="F5168" s="63">
        <v>20000</v>
      </c>
      <c r="G5168" s="64">
        <f t="shared" si="134"/>
        <v>0</v>
      </c>
      <c r="H5168" s="120" t="s">
        <v>1653</v>
      </c>
    </row>
    <row r="5169" spans="1:8" ht="15" hidden="1" customHeight="1" x14ac:dyDescent="0.25">
      <c r="A5169" s="91"/>
      <c r="B5169" s="81"/>
      <c r="C5169" s="83"/>
      <c r="D5169" s="60"/>
      <c r="E5169" s="75" t="s">
        <v>26</v>
      </c>
      <c r="F5169" s="63">
        <v>255000</v>
      </c>
      <c r="G5169" s="64">
        <f t="shared" si="134"/>
        <v>0</v>
      </c>
      <c r="H5169" s="120" t="s">
        <v>866</v>
      </c>
    </row>
    <row r="5170" spans="1:8" ht="15" hidden="1" customHeight="1" x14ac:dyDescent="0.25">
      <c r="A5170" s="91"/>
      <c r="B5170" s="71"/>
      <c r="C5170" s="83"/>
      <c r="D5170" s="141"/>
      <c r="E5170" s="75" t="s">
        <v>26</v>
      </c>
      <c r="F5170" s="210">
        <v>40000</v>
      </c>
      <c r="G5170" s="64">
        <f t="shared" si="134"/>
        <v>0</v>
      </c>
      <c r="H5170" s="120" t="s">
        <v>466</v>
      </c>
    </row>
    <row r="5171" spans="1:8" ht="15" hidden="1" customHeight="1" x14ac:dyDescent="0.25">
      <c r="A5171" s="91"/>
      <c r="B5171" s="59"/>
      <c r="C5171" s="83"/>
      <c r="D5171" s="60"/>
      <c r="E5171" s="75" t="s">
        <v>26</v>
      </c>
      <c r="F5171" s="63">
        <v>225000</v>
      </c>
      <c r="G5171" s="64">
        <f t="shared" si="134"/>
        <v>0</v>
      </c>
      <c r="H5171" s="120" t="s">
        <v>409</v>
      </c>
    </row>
    <row r="5172" spans="1:8" ht="15" hidden="1" customHeight="1" x14ac:dyDescent="0.25">
      <c r="A5172" s="91"/>
      <c r="B5172" s="59"/>
      <c r="C5172" s="83"/>
      <c r="D5172" s="60"/>
      <c r="E5172" s="75" t="s">
        <v>26</v>
      </c>
      <c r="F5172" s="281">
        <v>130000</v>
      </c>
      <c r="G5172" s="64">
        <f t="shared" si="134"/>
        <v>0</v>
      </c>
      <c r="H5172" s="120" t="s">
        <v>409</v>
      </c>
    </row>
    <row r="5173" spans="1:8" ht="15" hidden="1" customHeight="1" x14ac:dyDescent="0.25">
      <c r="A5173" s="91"/>
      <c r="B5173" s="59"/>
      <c r="C5173" s="83"/>
      <c r="D5173" s="60"/>
      <c r="E5173" s="75" t="s">
        <v>29</v>
      </c>
      <c r="F5173" s="64">
        <v>350000</v>
      </c>
      <c r="G5173" s="64">
        <f t="shared" si="134"/>
        <v>0</v>
      </c>
      <c r="H5173" s="120" t="s">
        <v>409</v>
      </c>
    </row>
    <row r="5174" spans="1:8" ht="15" hidden="1" customHeight="1" x14ac:dyDescent="0.25">
      <c r="A5174" s="91"/>
      <c r="B5174" s="59"/>
      <c r="C5174" s="83"/>
      <c r="D5174" s="141"/>
      <c r="E5174" s="75" t="s">
        <v>26</v>
      </c>
      <c r="F5174" s="210">
        <v>20000</v>
      </c>
      <c r="G5174" s="64">
        <f>F5174*D5174</f>
        <v>0</v>
      </c>
      <c r="H5174" s="120" t="s">
        <v>409</v>
      </c>
    </row>
    <row r="5175" spans="1:8" ht="15" hidden="1" customHeight="1" x14ac:dyDescent="0.25">
      <c r="A5175" s="91"/>
      <c r="B5175" s="59"/>
      <c r="C5175" s="83"/>
      <c r="D5175" s="141"/>
      <c r="E5175" s="75" t="s">
        <v>26</v>
      </c>
      <c r="F5175" s="210">
        <v>10000</v>
      </c>
      <c r="G5175" s="64">
        <f>F5175*D5175</f>
        <v>0</v>
      </c>
      <c r="H5175" s="120" t="s">
        <v>409</v>
      </c>
    </row>
    <row r="5176" spans="1:8" ht="15" hidden="1" customHeight="1" x14ac:dyDescent="0.25">
      <c r="B5176" s="59"/>
      <c r="C5176" s="59"/>
      <c r="D5176" s="60"/>
      <c r="E5176" s="75" t="s">
        <v>26</v>
      </c>
      <c r="F5176" s="63">
        <v>40000</v>
      </c>
      <c r="G5176" s="64">
        <f t="shared" ref="G5176:G5239" si="135">F5176*D5176</f>
        <v>0</v>
      </c>
      <c r="H5176" s="120" t="s">
        <v>409</v>
      </c>
    </row>
    <row r="5177" spans="1:8" ht="15" hidden="1" customHeight="1" x14ac:dyDescent="0.25">
      <c r="B5177" s="59"/>
      <c r="C5177" s="83"/>
      <c r="D5177" s="60"/>
      <c r="E5177" s="75" t="s">
        <v>26</v>
      </c>
      <c r="F5177" s="64">
        <v>250000</v>
      </c>
      <c r="G5177" s="64">
        <f t="shared" si="135"/>
        <v>0</v>
      </c>
      <c r="H5177" s="120" t="s">
        <v>409</v>
      </c>
    </row>
    <row r="5178" spans="1:8" ht="15" hidden="1" customHeight="1" x14ac:dyDescent="0.25">
      <c r="B5178" s="59"/>
      <c r="C5178" s="83"/>
      <c r="D5178" s="60"/>
      <c r="E5178" s="75" t="s">
        <v>26</v>
      </c>
      <c r="F5178" s="62">
        <v>250000</v>
      </c>
      <c r="G5178" s="64">
        <f t="shared" si="135"/>
        <v>0</v>
      </c>
      <c r="H5178" s="120" t="s">
        <v>409</v>
      </c>
    </row>
    <row r="5179" spans="1:8" ht="15" hidden="1" customHeight="1" x14ac:dyDescent="0.25">
      <c r="B5179" s="58"/>
      <c r="C5179" s="83"/>
      <c r="D5179" s="60"/>
      <c r="E5179" s="75" t="s">
        <v>29</v>
      </c>
      <c r="F5179" s="63">
        <v>90000</v>
      </c>
      <c r="G5179" s="64">
        <f t="shared" si="135"/>
        <v>0</v>
      </c>
      <c r="H5179" s="120" t="s">
        <v>5931</v>
      </c>
    </row>
    <row r="5180" spans="1:8" ht="15" hidden="1" customHeight="1" x14ac:dyDescent="0.25">
      <c r="B5180" s="81"/>
      <c r="C5180" s="83"/>
      <c r="D5180" s="60"/>
      <c r="E5180" s="75" t="s">
        <v>602</v>
      </c>
      <c r="F5180" s="63">
        <v>150000</v>
      </c>
      <c r="G5180" s="64">
        <f t="shared" si="135"/>
        <v>0</v>
      </c>
      <c r="H5180" s="120" t="s">
        <v>409</v>
      </c>
    </row>
    <row r="5181" spans="1:8" ht="15" hidden="1" customHeight="1" x14ac:dyDescent="0.25">
      <c r="B5181" s="71"/>
      <c r="C5181" s="83"/>
      <c r="D5181" s="141"/>
      <c r="E5181" s="75" t="s">
        <v>29</v>
      </c>
      <c r="F5181" s="210">
        <v>190000</v>
      </c>
      <c r="G5181" s="64">
        <f t="shared" si="135"/>
        <v>0</v>
      </c>
      <c r="H5181" s="120" t="s">
        <v>409</v>
      </c>
    </row>
    <row r="5182" spans="1:8" ht="15" hidden="1" customHeight="1" x14ac:dyDescent="0.25">
      <c r="B5182" s="59"/>
      <c r="C5182" s="83"/>
      <c r="D5182" s="60"/>
      <c r="E5182" s="75" t="s">
        <v>26</v>
      </c>
      <c r="F5182" s="63">
        <v>60000</v>
      </c>
      <c r="G5182" s="64">
        <f t="shared" si="135"/>
        <v>0</v>
      </c>
      <c r="H5182" s="120" t="s">
        <v>409</v>
      </c>
    </row>
    <row r="5183" spans="1:8" ht="15" hidden="1" customHeight="1" x14ac:dyDescent="0.25">
      <c r="B5183" s="59"/>
      <c r="C5183" s="83"/>
      <c r="D5183" s="60"/>
      <c r="E5183" s="75" t="s">
        <v>26</v>
      </c>
      <c r="F5183" s="281">
        <v>234000</v>
      </c>
      <c r="G5183" s="64">
        <f t="shared" si="135"/>
        <v>0</v>
      </c>
      <c r="H5183" s="120" t="s">
        <v>409</v>
      </c>
    </row>
    <row r="5184" spans="1:8" ht="15" hidden="1" customHeight="1" x14ac:dyDescent="0.25">
      <c r="B5184" s="59"/>
      <c r="C5184" s="83"/>
      <c r="D5184" s="60"/>
      <c r="E5184" s="75" t="s">
        <v>26</v>
      </c>
      <c r="F5184" s="64">
        <v>137000</v>
      </c>
      <c r="G5184" s="64">
        <f t="shared" si="135"/>
        <v>0</v>
      </c>
      <c r="H5184" s="120" t="s">
        <v>409</v>
      </c>
    </row>
    <row r="5185" spans="2:8" ht="15" hidden="1" customHeight="1" x14ac:dyDescent="0.25">
      <c r="B5185" s="59"/>
      <c r="C5185" s="83"/>
      <c r="D5185" s="141"/>
      <c r="E5185" s="75" t="s">
        <v>26</v>
      </c>
      <c r="F5185" s="210">
        <v>65000</v>
      </c>
      <c r="G5185" s="64">
        <f>F5185*D5185</f>
        <v>0</v>
      </c>
      <c r="H5185" s="120" t="s">
        <v>409</v>
      </c>
    </row>
    <row r="5186" spans="2:8" ht="15" hidden="1" customHeight="1" x14ac:dyDescent="0.25">
      <c r="B5186" s="59"/>
      <c r="C5186" s="83"/>
      <c r="D5186" s="141"/>
      <c r="E5186" s="75" t="s">
        <v>26</v>
      </c>
      <c r="F5186" s="210">
        <v>45000</v>
      </c>
      <c r="G5186" s="64">
        <f>F5186*D5186</f>
        <v>0</v>
      </c>
      <c r="H5186" s="120" t="s">
        <v>409</v>
      </c>
    </row>
    <row r="5187" spans="2:8" ht="15" hidden="1" customHeight="1" x14ac:dyDescent="0.25">
      <c r="B5187" s="59"/>
      <c r="C5187" s="59"/>
      <c r="D5187" s="141"/>
      <c r="E5187" s="75" t="s">
        <v>26</v>
      </c>
      <c r="F5187" s="210">
        <v>82000</v>
      </c>
      <c r="G5187" s="64">
        <f>F5187*D5187</f>
        <v>0</v>
      </c>
      <c r="H5187" s="120" t="s">
        <v>409</v>
      </c>
    </row>
    <row r="5188" spans="2:8" ht="15" hidden="1" customHeight="1" x14ac:dyDescent="0.25">
      <c r="B5188" s="59"/>
      <c r="C5188" s="59"/>
      <c r="D5188" s="141"/>
      <c r="E5188" s="75" t="s">
        <v>26</v>
      </c>
      <c r="F5188" s="210">
        <v>5000000</v>
      </c>
      <c r="G5188" s="64">
        <f t="shared" si="135"/>
        <v>0</v>
      </c>
      <c r="H5188" s="120" t="s">
        <v>409</v>
      </c>
    </row>
    <row r="5189" spans="2:8" ht="15" hidden="1" customHeight="1" x14ac:dyDescent="0.25">
      <c r="B5189" s="59"/>
      <c r="C5189" s="59"/>
      <c r="D5189" s="141"/>
      <c r="E5189" s="75" t="s">
        <v>26</v>
      </c>
      <c r="F5189" s="210">
        <v>50000</v>
      </c>
      <c r="G5189" s="210">
        <f t="shared" si="135"/>
        <v>0</v>
      </c>
      <c r="H5189" s="120" t="s">
        <v>409</v>
      </c>
    </row>
    <row r="5190" spans="2:8" ht="15" hidden="1" customHeight="1" x14ac:dyDescent="0.25">
      <c r="B5190" s="59"/>
      <c r="C5190" s="59"/>
      <c r="D5190" s="60"/>
      <c r="E5190" s="75" t="s">
        <v>26</v>
      </c>
      <c r="F5190" s="63">
        <v>1900000</v>
      </c>
      <c r="G5190" s="64">
        <f t="shared" si="135"/>
        <v>0</v>
      </c>
      <c r="H5190" s="120" t="s">
        <v>409</v>
      </c>
    </row>
    <row r="5191" spans="2:8" ht="15" hidden="1" customHeight="1" x14ac:dyDescent="0.25">
      <c r="B5191" s="59"/>
      <c r="C5191" s="83"/>
      <c r="D5191" s="60"/>
      <c r="E5191" s="75" t="s">
        <v>26</v>
      </c>
      <c r="F5191" s="64">
        <v>1750000</v>
      </c>
      <c r="G5191" s="64">
        <f t="shared" si="135"/>
        <v>0</v>
      </c>
      <c r="H5191" s="120" t="s">
        <v>409</v>
      </c>
    </row>
    <row r="5192" spans="2:8" ht="15" hidden="1" customHeight="1" x14ac:dyDescent="0.25">
      <c r="B5192" s="59"/>
      <c r="C5192" s="83"/>
      <c r="D5192" s="60"/>
      <c r="E5192" s="75" t="s">
        <v>26</v>
      </c>
      <c r="F5192" s="62">
        <v>300000</v>
      </c>
      <c r="G5192" s="64">
        <f t="shared" si="135"/>
        <v>0</v>
      </c>
      <c r="H5192" s="120" t="s">
        <v>5932</v>
      </c>
    </row>
    <row r="5193" spans="2:8" ht="15" hidden="1" customHeight="1" x14ac:dyDescent="0.25">
      <c r="B5193" s="58"/>
      <c r="C5193" s="59"/>
      <c r="D5193" s="60"/>
      <c r="E5193" s="75" t="s">
        <v>26</v>
      </c>
      <c r="F5193" s="63">
        <v>58000</v>
      </c>
      <c r="G5193" s="64">
        <f t="shared" si="135"/>
        <v>0</v>
      </c>
      <c r="H5193" s="120" t="s">
        <v>409</v>
      </c>
    </row>
    <row r="5194" spans="2:8" ht="15" hidden="1" customHeight="1" x14ac:dyDescent="0.25">
      <c r="B5194" s="81"/>
      <c r="C5194" s="59"/>
      <c r="D5194" s="60"/>
      <c r="E5194" s="75" t="s">
        <v>25</v>
      </c>
      <c r="F5194" s="63">
        <v>70000</v>
      </c>
      <c r="G5194" s="64">
        <f t="shared" si="135"/>
        <v>0</v>
      </c>
      <c r="H5194" s="120" t="s">
        <v>409</v>
      </c>
    </row>
    <row r="5195" spans="2:8" ht="15" hidden="1" customHeight="1" x14ac:dyDescent="0.25">
      <c r="B5195" s="71"/>
      <c r="C5195" s="59"/>
      <c r="D5195" s="141"/>
      <c r="E5195" s="75" t="s">
        <v>26</v>
      </c>
      <c r="F5195" s="210">
        <v>52500</v>
      </c>
      <c r="G5195" s="64">
        <f t="shared" si="135"/>
        <v>0</v>
      </c>
      <c r="H5195" s="120" t="s">
        <v>409</v>
      </c>
    </row>
    <row r="5196" spans="2:8" ht="15" hidden="1" customHeight="1" x14ac:dyDescent="0.25">
      <c r="B5196" s="59"/>
      <c r="C5196" s="59"/>
      <c r="D5196" s="60"/>
      <c r="E5196" s="75" t="s">
        <v>26</v>
      </c>
      <c r="F5196" s="63">
        <v>70000</v>
      </c>
      <c r="G5196" s="64">
        <f t="shared" si="135"/>
        <v>0</v>
      </c>
      <c r="H5196" s="120" t="s">
        <v>409</v>
      </c>
    </row>
    <row r="5197" spans="2:8" ht="15" hidden="1" customHeight="1" x14ac:dyDescent="0.25">
      <c r="B5197" s="59"/>
      <c r="C5197" s="59"/>
      <c r="D5197" s="60"/>
      <c r="E5197" s="75" t="s">
        <v>26</v>
      </c>
      <c r="F5197" s="281">
        <v>170000</v>
      </c>
      <c r="G5197" s="64">
        <f t="shared" si="135"/>
        <v>0</v>
      </c>
      <c r="H5197" s="120" t="s">
        <v>409</v>
      </c>
    </row>
    <row r="5198" spans="2:8" ht="15" hidden="1" customHeight="1" x14ac:dyDescent="0.25">
      <c r="B5198" s="59"/>
      <c r="C5198" s="59"/>
      <c r="D5198" s="60"/>
      <c r="E5198" s="75" t="s">
        <v>26</v>
      </c>
      <c r="F5198" s="64">
        <v>475000</v>
      </c>
      <c r="G5198" s="64">
        <f t="shared" si="135"/>
        <v>0</v>
      </c>
      <c r="H5198" s="120" t="s">
        <v>409</v>
      </c>
    </row>
    <row r="5199" spans="2:8" ht="15" hidden="1" customHeight="1" x14ac:dyDescent="0.25">
      <c r="B5199" s="59"/>
      <c r="C5199" s="59"/>
      <c r="D5199" s="141"/>
      <c r="E5199" s="75" t="s">
        <v>26</v>
      </c>
      <c r="F5199" s="210">
        <v>1800000</v>
      </c>
      <c r="G5199" s="64">
        <f>F5199*D5199</f>
        <v>0</v>
      </c>
      <c r="H5199" s="120" t="s">
        <v>5929</v>
      </c>
    </row>
    <row r="5200" spans="2:8" ht="15" hidden="1" customHeight="1" x14ac:dyDescent="0.25">
      <c r="B5200" s="59"/>
      <c r="C5200" s="83"/>
      <c r="D5200" s="141"/>
      <c r="E5200" s="75" t="s">
        <v>26</v>
      </c>
      <c r="F5200" s="210">
        <v>405000</v>
      </c>
      <c r="G5200" s="64">
        <f>F5200*D5200</f>
        <v>0</v>
      </c>
      <c r="H5200" s="120" t="s">
        <v>5929</v>
      </c>
    </row>
    <row r="5201" spans="2:8" ht="15" hidden="1" customHeight="1" x14ac:dyDescent="0.25">
      <c r="B5201" s="59"/>
      <c r="C5201" s="59"/>
      <c r="D5201" s="141"/>
      <c r="E5201" s="75" t="s">
        <v>26</v>
      </c>
      <c r="F5201" s="282">
        <v>405000</v>
      </c>
      <c r="G5201" s="64">
        <f>F5201*D5201</f>
        <v>0</v>
      </c>
      <c r="H5201" s="120" t="s">
        <v>5929</v>
      </c>
    </row>
    <row r="5202" spans="2:8" ht="15" hidden="1" customHeight="1" x14ac:dyDescent="0.25">
      <c r="B5202" s="59"/>
      <c r="C5202" s="59"/>
      <c r="D5202" s="141"/>
      <c r="E5202" s="75" t="s">
        <v>26</v>
      </c>
      <c r="F5202" s="210">
        <v>200000</v>
      </c>
      <c r="G5202" s="64">
        <f t="shared" si="135"/>
        <v>0</v>
      </c>
      <c r="H5202" s="120" t="s">
        <v>5929</v>
      </c>
    </row>
    <row r="5203" spans="2:8" ht="15" hidden="1" customHeight="1" x14ac:dyDescent="0.25">
      <c r="B5203" s="59"/>
      <c r="C5203" s="59"/>
      <c r="D5203" s="141"/>
      <c r="E5203" s="75" t="s">
        <v>26</v>
      </c>
      <c r="F5203" s="210">
        <v>95000</v>
      </c>
      <c r="G5203" s="210">
        <f t="shared" si="135"/>
        <v>0</v>
      </c>
      <c r="H5203" s="120" t="s">
        <v>5929</v>
      </c>
    </row>
    <row r="5204" spans="2:8" ht="15" hidden="1" customHeight="1" x14ac:dyDescent="0.25">
      <c r="B5204" s="59"/>
      <c r="C5204" s="59"/>
      <c r="D5204" s="141"/>
      <c r="E5204" s="75" t="s">
        <v>26</v>
      </c>
      <c r="F5204" s="210">
        <v>300000</v>
      </c>
      <c r="G5204" s="210">
        <f t="shared" si="135"/>
        <v>0</v>
      </c>
      <c r="H5204" s="120" t="s">
        <v>5929</v>
      </c>
    </row>
    <row r="5205" spans="2:8" ht="15" hidden="1" customHeight="1" x14ac:dyDescent="0.25">
      <c r="B5205" s="59"/>
      <c r="C5205" s="59"/>
      <c r="D5205" s="141"/>
      <c r="E5205" s="75" t="s">
        <v>26</v>
      </c>
      <c r="F5205" s="210">
        <v>200000</v>
      </c>
      <c r="G5205" s="210">
        <f t="shared" si="135"/>
        <v>0</v>
      </c>
      <c r="H5205" s="120" t="s">
        <v>409</v>
      </c>
    </row>
    <row r="5206" spans="2:8" ht="15" hidden="1" customHeight="1" x14ac:dyDescent="0.25">
      <c r="B5206" s="59"/>
      <c r="C5206" s="59"/>
      <c r="D5206" s="141"/>
      <c r="E5206" s="75" t="s">
        <v>26</v>
      </c>
      <c r="F5206" s="210">
        <v>40000</v>
      </c>
      <c r="G5206" s="210">
        <f t="shared" si="135"/>
        <v>0</v>
      </c>
      <c r="H5206" s="120" t="s">
        <v>484</v>
      </c>
    </row>
    <row r="5207" spans="2:8" ht="15" hidden="1" customHeight="1" x14ac:dyDescent="0.25">
      <c r="B5207" s="59"/>
      <c r="C5207" s="59"/>
      <c r="D5207" s="141"/>
      <c r="E5207" s="75" t="s">
        <v>26</v>
      </c>
      <c r="F5207" s="210">
        <v>1275000</v>
      </c>
      <c r="G5207" s="210">
        <f>F5207*D5207</f>
        <v>0</v>
      </c>
      <c r="H5207" s="120" t="s">
        <v>409</v>
      </c>
    </row>
    <row r="5208" spans="2:8" ht="15" hidden="1" customHeight="1" x14ac:dyDescent="0.25">
      <c r="B5208" s="59"/>
      <c r="C5208" s="59"/>
      <c r="D5208" s="141"/>
      <c r="E5208" s="75" t="s">
        <v>26</v>
      </c>
      <c r="F5208" s="210">
        <v>155000</v>
      </c>
      <c r="G5208" s="210">
        <f t="shared" si="135"/>
        <v>0</v>
      </c>
      <c r="H5208" s="120" t="s">
        <v>409</v>
      </c>
    </row>
    <row r="5209" spans="2:8" ht="15" hidden="1" customHeight="1" x14ac:dyDescent="0.25">
      <c r="B5209" s="59"/>
      <c r="C5209" s="59"/>
      <c r="D5209" s="60"/>
      <c r="E5209" s="75" t="s">
        <v>25</v>
      </c>
      <c r="F5209" s="73">
        <v>20000</v>
      </c>
      <c r="G5209" s="210">
        <f t="shared" si="135"/>
        <v>0</v>
      </c>
      <c r="H5209" s="120" t="s">
        <v>484</v>
      </c>
    </row>
    <row r="5210" spans="2:8" ht="15" hidden="1" customHeight="1" x14ac:dyDescent="0.25">
      <c r="B5210" s="59"/>
      <c r="C5210" s="59"/>
      <c r="D5210" s="60"/>
      <c r="E5210" s="75" t="s">
        <v>25</v>
      </c>
      <c r="F5210" s="73">
        <v>12000</v>
      </c>
      <c r="G5210" s="210">
        <f t="shared" si="135"/>
        <v>0</v>
      </c>
      <c r="H5210" s="120" t="s">
        <v>484</v>
      </c>
    </row>
    <row r="5211" spans="2:8" ht="15" hidden="1" customHeight="1" x14ac:dyDescent="0.25">
      <c r="B5211" s="59"/>
      <c r="C5211" s="59"/>
      <c r="D5211" s="60"/>
      <c r="E5211" s="126" t="s">
        <v>25</v>
      </c>
      <c r="F5211" s="73">
        <v>1200</v>
      </c>
      <c r="G5211" s="210">
        <f t="shared" si="135"/>
        <v>0</v>
      </c>
      <c r="H5211" s="120" t="s">
        <v>814</v>
      </c>
    </row>
    <row r="5212" spans="2:8" ht="15" hidden="1" customHeight="1" x14ac:dyDescent="0.25">
      <c r="B5212" s="81"/>
      <c r="C5212" s="59"/>
      <c r="D5212" s="60"/>
      <c r="E5212" s="126" t="s">
        <v>25</v>
      </c>
      <c r="F5212" s="73">
        <v>900000</v>
      </c>
      <c r="G5212" s="210">
        <f t="shared" si="135"/>
        <v>0</v>
      </c>
      <c r="H5212" s="120" t="s">
        <v>409</v>
      </c>
    </row>
    <row r="5213" spans="2:8" ht="15" hidden="1" customHeight="1" x14ac:dyDescent="0.25">
      <c r="B5213" s="83"/>
      <c r="C5213" s="59"/>
      <c r="D5213" s="141"/>
      <c r="E5213" s="126" t="s">
        <v>29</v>
      </c>
      <c r="F5213" s="280">
        <v>180000</v>
      </c>
      <c r="G5213" s="210">
        <f t="shared" si="135"/>
        <v>0</v>
      </c>
      <c r="H5213" s="120" t="s">
        <v>409</v>
      </c>
    </row>
    <row r="5214" spans="2:8" ht="15" hidden="1" customHeight="1" x14ac:dyDescent="0.25">
      <c r="B5214" s="59"/>
      <c r="C5214" s="59"/>
      <c r="D5214" s="60"/>
      <c r="E5214" s="75" t="s">
        <v>26</v>
      </c>
      <c r="F5214" s="63">
        <v>150000</v>
      </c>
      <c r="G5214" s="64">
        <f t="shared" si="135"/>
        <v>0</v>
      </c>
      <c r="H5214" s="120" t="s">
        <v>414</v>
      </c>
    </row>
    <row r="5215" spans="2:8" ht="15" hidden="1" customHeight="1" x14ac:dyDescent="0.25">
      <c r="B5215" s="59"/>
      <c r="C5215" s="83"/>
      <c r="D5215" s="60"/>
      <c r="E5215" s="75" t="s">
        <v>26</v>
      </c>
      <c r="F5215" s="64">
        <v>28000</v>
      </c>
      <c r="G5215" s="64">
        <f t="shared" si="135"/>
        <v>0</v>
      </c>
      <c r="H5215" s="120" t="s">
        <v>5933</v>
      </c>
    </row>
    <row r="5216" spans="2:8" ht="15" hidden="1" customHeight="1" x14ac:dyDescent="0.25">
      <c r="B5216" s="59"/>
      <c r="C5216" s="83"/>
      <c r="D5216" s="60"/>
      <c r="E5216" s="75" t="s">
        <v>26</v>
      </c>
      <c r="F5216" s="62">
        <v>40000</v>
      </c>
      <c r="G5216" s="64">
        <f t="shared" si="135"/>
        <v>0</v>
      </c>
      <c r="H5216" s="120" t="s">
        <v>1065</v>
      </c>
    </row>
    <row r="5217" spans="2:8" ht="15" hidden="1" customHeight="1" x14ac:dyDescent="0.25">
      <c r="B5217" s="58"/>
      <c r="C5217" s="59"/>
      <c r="D5217" s="60"/>
      <c r="E5217" s="75" t="s">
        <v>26</v>
      </c>
      <c r="F5217" s="63">
        <v>50000</v>
      </c>
      <c r="G5217" s="64">
        <f t="shared" si="135"/>
        <v>0</v>
      </c>
      <c r="H5217" s="120" t="s">
        <v>5934</v>
      </c>
    </row>
    <row r="5218" spans="2:8" ht="15" hidden="1" customHeight="1" x14ac:dyDescent="0.25">
      <c r="B5218" s="81"/>
      <c r="C5218" s="59"/>
      <c r="D5218" s="60"/>
      <c r="E5218" s="75" t="s">
        <v>25</v>
      </c>
      <c r="F5218" s="63">
        <v>108000</v>
      </c>
      <c r="G5218" s="64">
        <f t="shared" si="135"/>
        <v>0</v>
      </c>
      <c r="H5218" s="120" t="s">
        <v>409</v>
      </c>
    </row>
    <row r="5219" spans="2:8" ht="15" hidden="1" customHeight="1" x14ac:dyDescent="0.25">
      <c r="B5219" s="71"/>
      <c r="C5219" s="59"/>
      <c r="D5219" s="141"/>
      <c r="E5219" s="75" t="s">
        <v>26</v>
      </c>
      <c r="F5219" s="210">
        <v>373000</v>
      </c>
      <c r="G5219" s="64">
        <f t="shared" si="135"/>
        <v>0</v>
      </c>
      <c r="H5219" s="120" t="s">
        <v>5935</v>
      </c>
    </row>
    <row r="5220" spans="2:8" ht="15" hidden="1" customHeight="1" x14ac:dyDescent="0.25">
      <c r="B5220" s="59"/>
      <c r="C5220" s="59"/>
      <c r="D5220" s="60"/>
      <c r="E5220" s="75" t="s">
        <v>26</v>
      </c>
      <c r="F5220" s="63">
        <v>233000</v>
      </c>
      <c r="G5220" s="64">
        <f t="shared" si="135"/>
        <v>0</v>
      </c>
      <c r="H5220" s="120" t="s">
        <v>5936</v>
      </c>
    </row>
    <row r="5221" spans="2:8" ht="15" hidden="1" customHeight="1" x14ac:dyDescent="0.25">
      <c r="B5221" s="59"/>
      <c r="C5221" s="59"/>
      <c r="D5221" s="60"/>
      <c r="E5221" s="75" t="s">
        <v>26</v>
      </c>
      <c r="F5221" s="63">
        <v>1900000</v>
      </c>
      <c r="G5221" s="64">
        <f t="shared" si="135"/>
        <v>0</v>
      </c>
      <c r="H5221" s="120" t="s">
        <v>409</v>
      </c>
    </row>
    <row r="5222" spans="2:8" ht="15" hidden="1" customHeight="1" x14ac:dyDescent="0.25">
      <c r="B5222" s="59"/>
      <c r="C5222" s="59"/>
      <c r="D5222" s="60"/>
      <c r="E5222" s="75" t="s">
        <v>26</v>
      </c>
      <c r="F5222" s="64">
        <v>1600000</v>
      </c>
      <c r="G5222" s="64">
        <f t="shared" si="135"/>
        <v>0</v>
      </c>
      <c r="H5222" s="120" t="s">
        <v>553</v>
      </c>
    </row>
    <row r="5223" spans="2:8" ht="15" hidden="1" customHeight="1" x14ac:dyDescent="0.25">
      <c r="B5223" s="59"/>
      <c r="C5223" s="59"/>
      <c r="D5223" s="141"/>
      <c r="E5223" s="75" t="s">
        <v>26</v>
      </c>
      <c r="F5223" s="210">
        <v>1275000</v>
      </c>
      <c r="G5223" s="64">
        <f>F5223*D5223</f>
        <v>0</v>
      </c>
      <c r="H5223" s="120" t="s">
        <v>409</v>
      </c>
    </row>
    <row r="5224" spans="2:8" ht="15" hidden="1" customHeight="1" x14ac:dyDescent="0.25">
      <c r="B5224" s="59"/>
      <c r="C5224" s="59"/>
      <c r="D5224" s="141"/>
      <c r="E5224" s="75" t="s">
        <v>26</v>
      </c>
      <c r="F5224" s="210">
        <v>140000</v>
      </c>
      <c r="G5224" s="64">
        <f>F5224*D5224</f>
        <v>0</v>
      </c>
      <c r="H5224" s="120" t="s">
        <v>409</v>
      </c>
    </row>
    <row r="5225" spans="2:8" ht="15" hidden="1" customHeight="1" x14ac:dyDescent="0.25">
      <c r="B5225" s="59"/>
      <c r="C5225" s="59"/>
      <c r="D5225" s="141"/>
      <c r="E5225" s="75" t="s">
        <v>26</v>
      </c>
      <c r="F5225" s="282">
        <v>50000</v>
      </c>
      <c r="G5225" s="64">
        <f>F5225*D5225</f>
        <v>0</v>
      </c>
      <c r="H5225" s="120" t="s">
        <v>409</v>
      </c>
    </row>
    <row r="5226" spans="2:8" ht="15" hidden="1" customHeight="1" x14ac:dyDescent="0.25">
      <c r="B5226" s="59"/>
      <c r="C5226" s="59"/>
      <c r="D5226" s="141"/>
      <c r="E5226" s="75" t="s">
        <v>26</v>
      </c>
      <c r="F5226" s="210">
        <v>1545000</v>
      </c>
      <c r="G5226" s="64">
        <f t="shared" si="135"/>
        <v>0</v>
      </c>
      <c r="H5226" s="120" t="s">
        <v>409</v>
      </c>
    </row>
    <row r="5227" spans="2:8" ht="15" hidden="1" customHeight="1" x14ac:dyDescent="0.25">
      <c r="B5227" s="59"/>
      <c r="C5227" s="59"/>
      <c r="D5227" s="141"/>
      <c r="E5227" s="75" t="s">
        <v>26</v>
      </c>
      <c r="F5227" s="210">
        <v>155000</v>
      </c>
      <c r="G5227" s="210">
        <f t="shared" si="135"/>
        <v>0</v>
      </c>
      <c r="H5227" s="120" t="s">
        <v>409</v>
      </c>
    </row>
    <row r="5228" spans="2:8" ht="15" hidden="1" customHeight="1" x14ac:dyDescent="0.25">
      <c r="B5228" s="59"/>
      <c r="C5228" s="59"/>
      <c r="D5228" s="141"/>
      <c r="E5228" s="75" t="s">
        <v>26</v>
      </c>
      <c r="F5228" s="210">
        <v>280000</v>
      </c>
      <c r="G5228" s="210">
        <f t="shared" si="135"/>
        <v>0</v>
      </c>
      <c r="H5228" s="120" t="s">
        <v>409</v>
      </c>
    </row>
    <row r="5229" spans="2:8" ht="15" hidden="1" customHeight="1" x14ac:dyDescent="0.25">
      <c r="B5229" s="59"/>
      <c r="C5229" s="59"/>
      <c r="D5229" s="141"/>
      <c r="E5229" s="75" t="s">
        <v>26</v>
      </c>
      <c r="F5229" s="210">
        <v>90000</v>
      </c>
      <c r="G5229" s="210">
        <f t="shared" si="135"/>
        <v>0</v>
      </c>
      <c r="H5229" s="120" t="s">
        <v>409</v>
      </c>
    </row>
    <row r="5230" spans="2:8" ht="15" hidden="1" customHeight="1" x14ac:dyDescent="0.25">
      <c r="B5230" s="59"/>
      <c r="C5230" s="59"/>
      <c r="D5230" s="60"/>
      <c r="E5230" s="75" t="s">
        <v>26</v>
      </c>
      <c r="F5230" s="63">
        <v>375000</v>
      </c>
      <c r="G5230" s="64">
        <f t="shared" si="135"/>
        <v>0</v>
      </c>
      <c r="H5230" s="120" t="s">
        <v>409</v>
      </c>
    </row>
    <row r="5231" spans="2:8" ht="15" hidden="1" customHeight="1" x14ac:dyDescent="0.25">
      <c r="B5231" s="59"/>
      <c r="C5231" s="83"/>
      <c r="D5231" s="60"/>
      <c r="E5231" s="75" t="s">
        <v>26</v>
      </c>
      <c r="F5231" s="64">
        <v>180000</v>
      </c>
      <c r="G5231" s="64">
        <f t="shared" si="135"/>
        <v>0</v>
      </c>
      <c r="H5231" s="120" t="s">
        <v>409</v>
      </c>
    </row>
    <row r="5232" spans="2:8" ht="15" hidden="1" customHeight="1" x14ac:dyDescent="0.25">
      <c r="B5232" s="59"/>
      <c r="C5232" s="83"/>
      <c r="D5232" s="60"/>
      <c r="E5232" s="75" t="s">
        <v>4808</v>
      </c>
      <c r="F5232" s="62">
        <v>1450000</v>
      </c>
      <c r="G5232" s="64">
        <f t="shared" si="135"/>
        <v>0</v>
      </c>
      <c r="H5232" s="120" t="s">
        <v>409</v>
      </c>
    </row>
    <row r="5233" spans="2:8" ht="15" hidden="1" customHeight="1" x14ac:dyDescent="0.25">
      <c r="B5233" s="59"/>
      <c r="C5233" s="59"/>
      <c r="D5233" s="60"/>
      <c r="E5233" s="75" t="s">
        <v>26</v>
      </c>
      <c r="F5233" s="63">
        <v>75000</v>
      </c>
      <c r="G5233" s="64">
        <f t="shared" si="135"/>
        <v>0</v>
      </c>
      <c r="H5233" s="120" t="s">
        <v>409</v>
      </c>
    </row>
    <row r="5234" spans="2:8" ht="15" hidden="1" customHeight="1" x14ac:dyDescent="0.25">
      <c r="B5234" s="59"/>
      <c r="C5234" s="59"/>
      <c r="D5234" s="60"/>
      <c r="E5234" s="75" t="s">
        <v>25</v>
      </c>
      <c r="F5234" s="63">
        <v>45000</v>
      </c>
      <c r="G5234" s="64">
        <f t="shared" si="135"/>
        <v>0</v>
      </c>
      <c r="H5234" s="120" t="s">
        <v>763</v>
      </c>
    </row>
    <row r="5235" spans="2:8" ht="15" hidden="1" customHeight="1" x14ac:dyDescent="0.25">
      <c r="B5235" s="59"/>
      <c r="C5235" s="59"/>
      <c r="D5235" s="141"/>
      <c r="E5235" s="75" t="s">
        <v>26</v>
      </c>
      <c r="F5235" s="210">
        <v>990000</v>
      </c>
      <c r="G5235" s="64">
        <f t="shared" si="135"/>
        <v>0</v>
      </c>
      <c r="H5235" s="120" t="s">
        <v>409</v>
      </c>
    </row>
    <row r="5236" spans="2:8" ht="15" hidden="1" customHeight="1" x14ac:dyDescent="0.25">
      <c r="B5236" s="59"/>
      <c r="C5236" s="59"/>
      <c r="D5236" s="60"/>
      <c r="E5236" s="75" t="s">
        <v>26</v>
      </c>
      <c r="F5236" s="63">
        <v>10000</v>
      </c>
      <c r="G5236" s="64">
        <f t="shared" si="135"/>
        <v>0</v>
      </c>
      <c r="H5236" s="120" t="s">
        <v>409</v>
      </c>
    </row>
    <row r="5237" spans="2:8" ht="15" hidden="1" customHeight="1" x14ac:dyDescent="0.25">
      <c r="B5237" s="59"/>
      <c r="C5237" s="59"/>
      <c r="D5237" s="60"/>
      <c r="E5237" s="75" t="s">
        <v>26</v>
      </c>
      <c r="F5237" s="63">
        <v>45000</v>
      </c>
      <c r="G5237" s="64">
        <f t="shared" si="135"/>
        <v>0</v>
      </c>
      <c r="H5237" s="120" t="s">
        <v>409</v>
      </c>
    </row>
    <row r="5238" spans="2:8" ht="15" hidden="1" customHeight="1" x14ac:dyDescent="0.25">
      <c r="B5238" s="59"/>
      <c r="C5238" s="59"/>
      <c r="D5238" s="60"/>
      <c r="E5238" s="75" t="s">
        <v>26</v>
      </c>
      <c r="F5238" s="64">
        <v>340000</v>
      </c>
      <c r="G5238" s="64">
        <f t="shared" si="135"/>
        <v>0</v>
      </c>
      <c r="H5238" s="120" t="s">
        <v>409</v>
      </c>
    </row>
    <row r="5239" spans="2:8" ht="15" hidden="1" customHeight="1" x14ac:dyDescent="0.25">
      <c r="B5239" s="81"/>
      <c r="C5239" s="59"/>
      <c r="D5239" s="141"/>
      <c r="E5239" s="75" t="s">
        <v>26</v>
      </c>
      <c r="F5239" s="210">
        <v>200000</v>
      </c>
      <c r="G5239" s="64">
        <f t="shared" si="135"/>
        <v>0</v>
      </c>
      <c r="H5239" s="120" t="s">
        <v>409</v>
      </c>
    </row>
    <row r="5240" spans="2:8" ht="15" hidden="1" customHeight="1" x14ac:dyDescent="0.25">
      <c r="B5240" s="83"/>
      <c r="C5240" s="59"/>
      <c r="D5240" s="141"/>
      <c r="E5240" s="75" t="s">
        <v>26</v>
      </c>
      <c r="F5240" s="210">
        <v>125000</v>
      </c>
      <c r="G5240" s="64">
        <f t="shared" ref="G5240:G5256" si="136">F5240*D5240</f>
        <v>0</v>
      </c>
      <c r="H5240" s="120" t="s">
        <v>409</v>
      </c>
    </row>
    <row r="5241" spans="2:8" ht="15" hidden="1" customHeight="1" x14ac:dyDescent="0.25">
      <c r="B5241" s="58"/>
      <c r="C5241" s="59"/>
      <c r="D5241" s="141"/>
      <c r="E5241" s="75" t="s">
        <v>26</v>
      </c>
      <c r="F5241" s="282">
        <v>2200000</v>
      </c>
      <c r="G5241" s="64">
        <f t="shared" si="136"/>
        <v>0</v>
      </c>
      <c r="H5241" s="120" t="s">
        <v>3352</v>
      </c>
    </row>
    <row r="5242" spans="2:8" ht="15" hidden="1" customHeight="1" x14ac:dyDescent="0.25">
      <c r="B5242" s="59"/>
      <c r="C5242" s="59"/>
      <c r="D5242" s="141"/>
      <c r="E5242" s="75" t="s">
        <v>26</v>
      </c>
      <c r="F5242" s="210">
        <v>2400000</v>
      </c>
      <c r="G5242" s="64">
        <f t="shared" si="136"/>
        <v>0</v>
      </c>
      <c r="H5242" s="120" t="s">
        <v>2145</v>
      </c>
    </row>
    <row r="5243" spans="2:8" ht="15" hidden="1" customHeight="1" x14ac:dyDescent="0.25">
      <c r="B5243" s="59"/>
      <c r="C5243" s="59"/>
      <c r="D5243" s="141"/>
      <c r="E5243" s="75" t="s">
        <v>26</v>
      </c>
      <c r="F5243" s="210">
        <v>17000</v>
      </c>
      <c r="G5243" s="210">
        <f t="shared" si="136"/>
        <v>0</v>
      </c>
      <c r="H5243" s="120" t="s">
        <v>5934</v>
      </c>
    </row>
    <row r="5244" spans="2:8" ht="15" hidden="1" customHeight="1" x14ac:dyDescent="0.25">
      <c r="B5244" s="59"/>
      <c r="C5244" s="59"/>
      <c r="D5244" s="141"/>
      <c r="E5244" s="75" t="s">
        <v>26</v>
      </c>
      <c r="F5244" s="210">
        <v>10000</v>
      </c>
      <c r="G5244" s="210">
        <f t="shared" si="136"/>
        <v>0</v>
      </c>
      <c r="H5244" s="120" t="s">
        <v>5929</v>
      </c>
    </row>
    <row r="5245" spans="2:8" ht="15" hidden="1" customHeight="1" x14ac:dyDescent="0.25">
      <c r="B5245" s="59"/>
      <c r="C5245" s="59"/>
      <c r="D5245" s="141"/>
      <c r="E5245" s="75" t="s">
        <v>26</v>
      </c>
      <c r="F5245" s="210">
        <v>120000</v>
      </c>
      <c r="G5245" s="210">
        <f t="shared" si="136"/>
        <v>0</v>
      </c>
      <c r="H5245" s="120" t="s">
        <v>5935</v>
      </c>
    </row>
    <row r="5246" spans="2:8" ht="15" hidden="1" customHeight="1" x14ac:dyDescent="0.25">
      <c r="B5246" s="59"/>
      <c r="C5246" s="59"/>
      <c r="D5246" s="141"/>
      <c r="E5246" s="75" t="s">
        <v>26</v>
      </c>
      <c r="F5246" s="210">
        <v>7500</v>
      </c>
      <c r="G5246" s="210">
        <f t="shared" si="136"/>
        <v>0</v>
      </c>
      <c r="H5246" s="120" t="s">
        <v>5937</v>
      </c>
    </row>
    <row r="5247" spans="2:8" ht="15" hidden="1" customHeight="1" x14ac:dyDescent="0.25">
      <c r="B5247" s="59"/>
      <c r="C5247" s="59"/>
      <c r="D5247" s="141"/>
      <c r="E5247" s="75" t="s">
        <v>29</v>
      </c>
      <c r="F5247" s="210">
        <v>400000</v>
      </c>
      <c r="G5247" s="210">
        <f t="shared" si="136"/>
        <v>0</v>
      </c>
      <c r="H5247" s="120" t="s">
        <v>1156</v>
      </c>
    </row>
    <row r="5248" spans="2:8" ht="15" hidden="1" customHeight="1" x14ac:dyDescent="0.25">
      <c r="B5248" s="59"/>
      <c r="C5248" s="59"/>
      <c r="D5248" s="60"/>
      <c r="E5248" s="75" t="s">
        <v>51</v>
      </c>
      <c r="F5248" s="63">
        <v>96000</v>
      </c>
      <c r="G5248" s="64">
        <f t="shared" si="136"/>
        <v>0</v>
      </c>
      <c r="H5248" s="120" t="s">
        <v>637</v>
      </c>
    </row>
    <row r="5249" spans="2:8" ht="15" hidden="1" customHeight="1" x14ac:dyDescent="0.25">
      <c r="B5249" s="59"/>
      <c r="C5249" s="83"/>
      <c r="D5249" s="60"/>
      <c r="E5249" s="75" t="s">
        <v>51</v>
      </c>
      <c r="F5249" s="64">
        <v>90000</v>
      </c>
      <c r="G5249" s="64">
        <f t="shared" si="136"/>
        <v>0</v>
      </c>
      <c r="H5249" s="120" t="s">
        <v>409</v>
      </c>
    </row>
    <row r="5250" spans="2:8" ht="15" hidden="1" customHeight="1" x14ac:dyDescent="0.25">
      <c r="B5250" s="59"/>
      <c r="C5250" s="83"/>
      <c r="D5250" s="60"/>
      <c r="E5250" s="75" t="s">
        <v>26</v>
      </c>
      <c r="F5250" s="62">
        <v>45000</v>
      </c>
      <c r="G5250" s="64">
        <f t="shared" si="136"/>
        <v>0</v>
      </c>
      <c r="H5250" s="120" t="s">
        <v>535</v>
      </c>
    </row>
    <row r="5251" spans="2:8" ht="15" hidden="1" customHeight="1" x14ac:dyDescent="0.25">
      <c r="B5251" s="59"/>
      <c r="C5251" s="59"/>
      <c r="D5251" s="60"/>
      <c r="E5251" s="75" t="s">
        <v>26</v>
      </c>
      <c r="F5251" s="63">
        <v>19000</v>
      </c>
      <c r="G5251" s="64">
        <f t="shared" si="136"/>
        <v>0</v>
      </c>
      <c r="H5251" s="120" t="s">
        <v>2692</v>
      </c>
    </row>
    <row r="5252" spans="2:8" ht="15" hidden="1" customHeight="1" x14ac:dyDescent="0.25">
      <c r="B5252" s="59"/>
      <c r="C5252" s="59"/>
      <c r="D5252" s="60"/>
      <c r="E5252" s="75" t="s">
        <v>25</v>
      </c>
      <c r="F5252" s="63">
        <v>25000</v>
      </c>
      <c r="G5252" s="64">
        <f t="shared" si="136"/>
        <v>0</v>
      </c>
      <c r="H5252" s="120" t="s">
        <v>5938</v>
      </c>
    </row>
    <row r="5253" spans="2:8" ht="15" hidden="1" customHeight="1" x14ac:dyDescent="0.25">
      <c r="B5253" s="59"/>
      <c r="C5253" s="59"/>
      <c r="D5253" s="141"/>
      <c r="E5253" s="75" t="s">
        <v>26</v>
      </c>
      <c r="F5253" s="210">
        <v>65000</v>
      </c>
      <c r="G5253" s="64">
        <f t="shared" si="136"/>
        <v>0</v>
      </c>
      <c r="H5253" s="120" t="s">
        <v>5939</v>
      </c>
    </row>
    <row r="5254" spans="2:8" ht="15" hidden="1" customHeight="1" x14ac:dyDescent="0.25">
      <c r="B5254" s="59"/>
      <c r="C5254" s="92"/>
      <c r="D5254" s="60"/>
      <c r="E5254" s="75" t="s">
        <v>102</v>
      </c>
      <c r="F5254" s="63">
        <v>1</v>
      </c>
      <c r="G5254" s="64">
        <f t="shared" si="136"/>
        <v>0</v>
      </c>
      <c r="H5254" s="120" t="s">
        <v>409</v>
      </c>
    </row>
    <row r="5255" spans="2:8" ht="15" hidden="1" customHeight="1" x14ac:dyDescent="0.25">
      <c r="B5255" s="59"/>
      <c r="C5255" s="92"/>
      <c r="D5255" s="60"/>
      <c r="E5255" s="75" t="s">
        <v>102</v>
      </c>
      <c r="F5255" s="63">
        <v>5555000</v>
      </c>
      <c r="G5255" s="64">
        <f t="shared" si="136"/>
        <v>0</v>
      </c>
      <c r="H5255" s="120" t="s">
        <v>522</v>
      </c>
    </row>
    <row r="5256" spans="2:8" ht="15" hidden="1" customHeight="1" x14ac:dyDescent="0.25">
      <c r="B5256" s="66"/>
      <c r="C5256" s="92"/>
      <c r="D5256" s="60"/>
      <c r="E5256" s="75" t="s">
        <v>102</v>
      </c>
      <c r="F5256" s="64">
        <v>1</v>
      </c>
      <c r="G5256" s="64">
        <f t="shared" si="136"/>
        <v>0</v>
      </c>
      <c r="H5256" s="120" t="s">
        <v>409</v>
      </c>
    </row>
    <row r="5257" spans="2:8" ht="15" hidden="1" customHeight="1" x14ac:dyDescent="0.25">
      <c r="B5257" s="81"/>
      <c r="C5257" s="59"/>
      <c r="D5257" s="141"/>
      <c r="E5257" s="75" t="s">
        <v>26</v>
      </c>
      <c r="F5257" s="210">
        <v>100000</v>
      </c>
      <c r="G5257" s="64">
        <f>F5257*D5257</f>
        <v>0</v>
      </c>
      <c r="H5257" s="120" t="s">
        <v>553</v>
      </c>
    </row>
    <row r="5258" spans="2:8" ht="15" hidden="1" customHeight="1" x14ac:dyDescent="0.25">
      <c r="B5258" s="59"/>
      <c r="C5258" s="59"/>
      <c r="D5258" s="60"/>
      <c r="E5258" s="75" t="s">
        <v>26</v>
      </c>
      <c r="F5258" s="63">
        <v>550000</v>
      </c>
      <c r="G5258" s="64">
        <f t="shared" ref="G5258:G5274" si="137">F5258*D5258</f>
        <v>0</v>
      </c>
      <c r="H5258" s="120" t="s">
        <v>5940</v>
      </c>
    </row>
    <row r="5259" spans="2:8" ht="15" hidden="1" customHeight="1" x14ac:dyDescent="0.25">
      <c r="B5259" s="59"/>
      <c r="C5259" s="83"/>
      <c r="D5259" s="60"/>
      <c r="E5259" s="75" t="s">
        <v>607</v>
      </c>
      <c r="F5259" s="64">
        <v>104000</v>
      </c>
      <c r="G5259" s="64">
        <f t="shared" si="137"/>
        <v>0</v>
      </c>
      <c r="H5259" s="120" t="s">
        <v>409</v>
      </c>
    </row>
    <row r="5260" spans="2:8" ht="15" hidden="1" customHeight="1" x14ac:dyDescent="0.25">
      <c r="B5260" s="59"/>
      <c r="C5260" s="83"/>
      <c r="D5260" s="60"/>
      <c r="E5260" s="75" t="s">
        <v>118</v>
      </c>
      <c r="F5260" s="62">
        <v>7000</v>
      </c>
      <c r="G5260" s="64">
        <f t="shared" si="137"/>
        <v>0</v>
      </c>
      <c r="H5260" s="120" t="s">
        <v>5941</v>
      </c>
    </row>
    <row r="5261" spans="2:8" ht="15" hidden="1" customHeight="1" x14ac:dyDescent="0.25">
      <c r="B5261" s="59"/>
      <c r="C5261" s="59"/>
      <c r="D5261" s="60"/>
      <c r="E5261" s="75" t="s">
        <v>26</v>
      </c>
      <c r="F5261" s="63">
        <v>500000</v>
      </c>
      <c r="G5261" s="64">
        <f t="shared" si="137"/>
        <v>0</v>
      </c>
      <c r="H5261" s="120" t="s">
        <v>2258</v>
      </c>
    </row>
    <row r="5262" spans="2:8" ht="15" hidden="1" customHeight="1" x14ac:dyDescent="0.25">
      <c r="B5262" s="59"/>
      <c r="C5262" s="59"/>
      <c r="D5262" s="60"/>
      <c r="E5262" s="75" t="s">
        <v>25</v>
      </c>
      <c r="F5262" s="63">
        <v>85000</v>
      </c>
      <c r="G5262" s="64">
        <f t="shared" si="137"/>
        <v>0</v>
      </c>
      <c r="H5262" s="120" t="s">
        <v>409</v>
      </c>
    </row>
    <row r="5263" spans="2:8" ht="15" hidden="1" customHeight="1" x14ac:dyDescent="0.25">
      <c r="B5263" s="59"/>
      <c r="C5263" s="59"/>
      <c r="D5263" s="141"/>
      <c r="E5263" s="75" t="s">
        <v>26</v>
      </c>
      <c r="F5263" s="210">
        <v>10000</v>
      </c>
      <c r="G5263" s="64">
        <f t="shared" si="137"/>
        <v>0</v>
      </c>
      <c r="H5263" s="120" t="s">
        <v>409</v>
      </c>
    </row>
    <row r="5264" spans="2:8" ht="15" hidden="1" customHeight="1" x14ac:dyDescent="0.25">
      <c r="B5264" s="59"/>
      <c r="C5264" s="59"/>
      <c r="D5264" s="60"/>
      <c r="E5264" s="75" t="s">
        <v>26</v>
      </c>
      <c r="F5264" s="63">
        <v>10000</v>
      </c>
      <c r="G5264" s="64">
        <f t="shared" si="137"/>
        <v>0</v>
      </c>
      <c r="H5264" s="120" t="s">
        <v>409</v>
      </c>
    </row>
    <row r="5265" spans="2:8" ht="15" hidden="1" customHeight="1" x14ac:dyDescent="0.25">
      <c r="B5265" s="59"/>
      <c r="C5265" s="59"/>
      <c r="D5265" s="60"/>
      <c r="E5265" s="75" t="s">
        <v>26</v>
      </c>
      <c r="F5265" s="63">
        <v>25000</v>
      </c>
      <c r="G5265" s="64">
        <f t="shared" si="137"/>
        <v>0</v>
      </c>
      <c r="H5265" s="120" t="s">
        <v>2192</v>
      </c>
    </row>
    <row r="5266" spans="2:8" ht="15" hidden="1" customHeight="1" x14ac:dyDescent="0.25">
      <c r="B5266" s="66"/>
      <c r="C5266" s="59"/>
      <c r="D5266" s="60"/>
      <c r="E5266" s="75" t="s">
        <v>26</v>
      </c>
      <c r="F5266" s="64">
        <v>175000</v>
      </c>
      <c r="G5266" s="64">
        <f t="shared" si="137"/>
        <v>0</v>
      </c>
      <c r="H5266" s="120" t="s">
        <v>3801</v>
      </c>
    </row>
    <row r="5267" spans="2:8" ht="15" hidden="1" customHeight="1" x14ac:dyDescent="0.25">
      <c r="B5267" s="81"/>
      <c r="C5267" s="59"/>
      <c r="D5267" s="141"/>
      <c r="E5267" s="75" t="s">
        <v>26</v>
      </c>
      <c r="F5267" s="210">
        <v>155000</v>
      </c>
      <c r="G5267" s="64">
        <f>F5267*D5267</f>
        <v>0</v>
      </c>
      <c r="H5267" s="120" t="s">
        <v>409</v>
      </c>
    </row>
    <row r="5268" spans="2:8" ht="15" hidden="1" customHeight="1" x14ac:dyDescent="0.25">
      <c r="B5268" s="83"/>
      <c r="C5268" s="59"/>
      <c r="D5268" s="141"/>
      <c r="E5268" s="75" t="s">
        <v>26</v>
      </c>
      <c r="F5268" s="210">
        <v>550000</v>
      </c>
      <c r="G5268" s="64">
        <f>F5268*D5268</f>
        <v>0</v>
      </c>
      <c r="H5268" s="120" t="s">
        <v>409</v>
      </c>
    </row>
    <row r="5269" spans="2:8" ht="15" hidden="1" customHeight="1" x14ac:dyDescent="0.25">
      <c r="B5269" s="58"/>
      <c r="C5269" s="59"/>
      <c r="D5269" s="141"/>
      <c r="E5269" s="75" t="s">
        <v>29</v>
      </c>
      <c r="F5269" s="282">
        <v>5350</v>
      </c>
      <c r="G5269" s="64">
        <f>F5269*D5269</f>
        <v>0</v>
      </c>
      <c r="H5269" s="120" t="s">
        <v>5935</v>
      </c>
    </row>
    <row r="5270" spans="2:8" ht="15" hidden="1" customHeight="1" x14ac:dyDescent="0.25">
      <c r="B5270" s="81"/>
      <c r="C5270" s="59"/>
      <c r="D5270" s="141"/>
      <c r="E5270" s="75" t="s">
        <v>26</v>
      </c>
      <c r="F5270" s="210">
        <v>100000</v>
      </c>
      <c r="G5270" s="64">
        <f t="shared" si="137"/>
        <v>0</v>
      </c>
      <c r="H5270" s="120" t="s">
        <v>2626</v>
      </c>
    </row>
    <row r="5271" spans="2:8" ht="15" hidden="1" customHeight="1" x14ac:dyDescent="0.25">
      <c r="B5271" s="59"/>
      <c r="C5271" s="59"/>
      <c r="D5271" s="141"/>
      <c r="E5271" s="75" t="s">
        <v>26</v>
      </c>
      <c r="F5271" s="210">
        <v>55000</v>
      </c>
      <c r="G5271" s="210">
        <f t="shared" si="137"/>
        <v>0</v>
      </c>
      <c r="H5271" s="120" t="s">
        <v>484</v>
      </c>
    </row>
    <row r="5272" spans="2:8" ht="15" hidden="1" customHeight="1" x14ac:dyDescent="0.25">
      <c r="B5272" s="59"/>
      <c r="C5272" s="59"/>
      <c r="D5272" s="141"/>
      <c r="E5272" s="75" t="s">
        <v>26</v>
      </c>
      <c r="F5272" s="210">
        <v>125000</v>
      </c>
      <c r="G5272" s="210">
        <f t="shared" si="137"/>
        <v>0</v>
      </c>
      <c r="H5272" s="120" t="s">
        <v>1156</v>
      </c>
    </row>
    <row r="5273" spans="2:8" ht="15" hidden="1" customHeight="1" x14ac:dyDescent="0.25">
      <c r="B5273" s="59"/>
      <c r="C5273" s="59"/>
      <c r="D5273" s="141"/>
      <c r="E5273" s="75" t="s">
        <v>26</v>
      </c>
      <c r="F5273" s="210">
        <v>170000</v>
      </c>
      <c r="G5273" s="210">
        <f t="shared" si="137"/>
        <v>0</v>
      </c>
      <c r="H5273" s="120" t="s">
        <v>1156</v>
      </c>
    </row>
    <row r="5274" spans="2:8" ht="15" hidden="1" customHeight="1" x14ac:dyDescent="0.25">
      <c r="B5274" s="59"/>
      <c r="C5274" s="59"/>
      <c r="D5274" s="141"/>
      <c r="E5274" s="75" t="s">
        <v>26</v>
      </c>
      <c r="F5274" s="210">
        <v>140000</v>
      </c>
      <c r="G5274" s="210">
        <f t="shared" si="137"/>
        <v>0</v>
      </c>
      <c r="H5274" s="120" t="s">
        <v>1156</v>
      </c>
    </row>
    <row r="5275" spans="2:8" ht="15" hidden="1" customHeight="1" x14ac:dyDescent="0.25">
      <c r="B5275" s="59"/>
      <c r="C5275" s="59"/>
      <c r="D5275" s="141"/>
      <c r="E5275" s="75" t="s">
        <v>26</v>
      </c>
      <c r="F5275" s="210">
        <v>925000</v>
      </c>
      <c r="G5275" s="210">
        <f>F5275*D5275</f>
        <v>0</v>
      </c>
      <c r="H5275" s="120" t="s">
        <v>1156</v>
      </c>
    </row>
    <row r="5276" spans="2:8" ht="15" hidden="1" customHeight="1" x14ac:dyDescent="0.25">
      <c r="B5276" s="59"/>
      <c r="C5276" s="59"/>
      <c r="D5276" s="60"/>
      <c r="E5276" s="75" t="s">
        <v>26</v>
      </c>
      <c r="F5276" s="63">
        <v>165000</v>
      </c>
      <c r="G5276" s="64">
        <f t="shared" ref="G5276:G5321" si="138">F5276*D5276</f>
        <v>0</v>
      </c>
      <c r="H5276" s="120" t="s">
        <v>5942</v>
      </c>
    </row>
    <row r="5277" spans="2:8" ht="15" hidden="1" customHeight="1" x14ac:dyDescent="0.25">
      <c r="B5277" s="59"/>
      <c r="C5277" s="59"/>
      <c r="D5277" s="60"/>
      <c r="E5277" s="75" t="s">
        <v>26</v>
      </c>
      <c r="F5277" s="64">
        <v>450000</v>
      </c>
      <c r="G5277" s="64">
        <f t="shared" si="138"/>
        <v>0</v>
      </c>
      <c r="H5277" s="120" t="s">
        <v>466</v>
      </c>
    </row>
    <row r="5278" spans="2:8" ht="15" hidden="1" customHeight="1" x14ac:dyDescent="0.25">
      <c r="B5278" s="59"/>
      <c r="C5278" s="59"/>
      <c r="D5278" s="60"/>
      <c r="E5278" s="75" t="s">
        <v>26</v>
      </c>
      <c r="F5278" s="62">
        <v>5000</v>
      </c>
      <c r="G5278" s="64">
        <f t="shared" si="138"/>
        <v>0</v>
      </c>
      <c r="H5278" s="120" t="s">
        <v>466</v>
      </c>
    </row>
    <row r="5279" spans="2:8" ht="15" hidden="1" customHeight="1" x14ac:dyDescent="0.25">
      <c r="B5279" s="59"/>
      <c r="C5279" s="59"/>
      <c r="D5279" s="60"/>
      <c r="E5279" s="75" t="s">
        <v>26</v>
      </c>
      <c r="F5279" s="63">
        <v>3500</v>
      </c>
      <c r="G5279" s="64">
        <f t="shared" si="138"/>
        <v>0</v>
      </c>
      <c r="H5279" s="120" t="s">
        <v>466</v>
      </c>
    </row>
    <row r="5280" spans="2:8" ht="15" hidden="1" customHeight="1" x14ac:dyDescent="0.25">
      <c r="B5280" s="59"/>
      <c r="C5280" s="59"/>
      <c r="D5280" s="60"/>
      <c r="E5280" s="75" t="s">
        <v>25</v>
      </c>
      <c r="F5280" s="63">
        <v>35000</v>
      </c>
      <c r="G5280" s="64">
        <f t="shared" si="138"/>
        <v>0</v>
      </c>
      <c r="H5280" s="120" t="s">
        <v>466</v>
      </c>
    </row>
    <row r="5281" spans="2:8" ht="15" hidden="1" customHeight="1" x14ac:dyDescent="0.25">
      <c r="B5281" s="59"/>
      <c r="C5281" s="59"/>
      <c r="D5281" s="141"/>
      <c r="E5281" s="75" t="s">
        <v>26</v>
      </c>
      <c r="F5281" s="210">
        <v>10000</v>
      </c>
      <c r="G5281" s="64">
        <f t="shared" si="138"/>
        <v>0</v>
      </c>
      <c r="H5281" s="120" t="s">
        <v>484</v>
      </c>
    </row>
    <row r="5282" spans="2:8" ht="15" hidden="1" customHeight="1" x14ac:dyDescent="0.25">
      <c r="B5282" s="59"/>
      <c r="C5282" s="59"/>
      <c r="D5282" s="60"/>
      <c r="E5282" s="75" t="s">
        <v>26</v>
      </c>
      <c r="F5282" s="63">
        <v>45000</v>
      </c>
      <c r="G5282" s="64">
        <f t="shared" si="138"/>
        <v>0</v>
      </c>
      <c r="H5282" s="120" t="s">
        <v>484</v>
      </c>
    </row>
    <row r="5283" spans="2:8" ht="15" hidden="1" customHeight="1" x14ac:dyDescent="0.25">
      <c r="B5283" s="59"/>
      <c r="C5283" s="59"/>
      <c r="D5283" s="60"/>
      <c r="E5283" s="75" t="s">
        <v>26</v>
      </c>
      <c r="F5283" s="63">
        <v>450000</v>
      </c>
      <c r="G5283" s="64">
        <f t="shared" si="138"/>
        <v>0</v>
      </c>
      <c r="H5283" s="120" t="s">
        <v>409</v>
      </c>
    </row>
    <row r="5284" spans="2:8" ht="15" hidden="1" customHeight="1" x14ac:dyDescent="0.25">
      <c r="B5284" s="66"/>
      <c r="C5284" s="59"/>
      <c r="D5284" s="60"/>
      <c r="E5284" s="75" t="s">
        <v>26</v>
      </c>
      <c r="F5284" s="64">
        <v>300000</v>
      </c>
      <c r="G5284" s="64">
        <f t="shared" si="138"/>
        <v>0</v>
      </c>
      <c r="H5284" s="120" t="s">
        <v>409</v>
      </c>
    </row>
    <row r="5285" spans="2:8" ht="15" hidden="1" customHeight="1" x14ac:dyDescent="0.25">
      <c r="B5285" s="81"/>
      <c r="C5285" s="59"/>
      <c r="D5285" s="141"/>
      <c r="E5285" s="75" t="s">
        <v>26</v>
      </c>
      <c r="F5285" s="210">
        <v>99000</v>
      </c>
      <c r="G5285" s="64">
        <f>F5285*D5285</f>
        <v>0</v>
      </c>
      <c r="H5285" s="120" t="s">
        <v>409</v>
      </c>
    </row>
    <row r="5286" spans="2:8" ht="15" hidden="1" customHeight="1" x14ac:dyDescent="0.25">
      <c r="B5286" s="83"/>
      <c r="C5286" s="59"/>
      <c r="D5286" s="141"/>
      <c r="E5286" s="75" t="s">
        <v>26</v>
      </c>
      <c r="F5286" s="210">
        <v>105000</v>
      </c>
      <c r="G5286" s="64">
        <f>F5286*D5286</f>
        <v>0</v>
      </c>
      <c r="H5286" s="120" t="s">
        <v>794</v>
      </c>
    </row>
    <row r="5287" spans="2:8" ht="15" hidden="1" customHeight="1" x14ac:dyDescent="0.25">
      <c r="B5287" s="58"/>
      <c r="C5287" s="59"/>
      <c r="D5287" s="141"/>
      <c r="E5287" s="75" t="s">
        <v>37</v>
      </c>
      <c r="F5287" s="282">
        <v>17000</v>
      </c>
      <c r="G5287" s="64">
        <f>F5287*D5287</f>
        <v>0</v>
      </c>
      <c r="H5287" s="120" t="s">
        <v>5941</v>
      </c>
    </row>
    <row r="5288" spans="2:8" ht="15" hidden="1" customHeight="1" x14ac:dyDescent="0.25">
      <c r="B5288" s="81"/>
      <c r="C5288" s="59"/>
      <c r="D5288" s="141"/>
      <c r="E5288" s="75" t="s">
        <v>26</v>
      </c>
      <c r="F5288" s="210">
        <v>205000</v>
      </c>
      <c r="G5288" s="64">
        <f t="shared" si="138"/>
        <v>0</v>
      </c>
      <c r="H5288" s="120" t="s">
        <v>409</v>
      </c>
    </row>
    <row r="5289" spans="2:8" ht="15" hidden="1" customHeight="1" x14ac:dyDescent="0.25">
      <c r="B5289" s="59"/>
      <c r="C5289" s="59"/>
      <c r="D5289" s="141"/>
      <c r="E5289" s="75" t="s">
        <v>26</v>
      </c>
      <c r="F5289" s="210">
        <v>87000</v>
      </c>
      <c r="G5289" s="210">
        <f t="shared" si="138"/>
        <v>0</v>
      </c>
      <c r="H5289" s="120" t="s">
        <v>409</v>
      </c>
    </row>
    <row r="5290" spans="2:8" ht="15" hidden="1" customHeight="1" x14ac:dyDescent="0.25">
      <c r="B5290" s="59"/>
      <c r="C5290" s="59"/>
      <c r="D5290" s="141"/>
      <c r="E5290" s="75" t="s">
        <v>26</v>
      </c>
      <c r="F5290" s="210">
        <v>210000</v>
      </c>
      <c r="G5290" s="210">
        <f t="shared" si="138"/>
        <v>0</v>
      </c>
      <c r="H5290" s="120" t="s">
        <v>409</v>
      </c>
    </row>
    <row r="5291" spans="2:8" ht="15" hidden="1" customHeight="1" x14ac:dyDescent="0.25">
      <c r="B5291" s="59"/>
      <c r="C5291" s="59"/>
      <c r="D5291" s="141"/>
      <c r="E5291" s="75" t="s">
        <v>26</v>
      </c>
      <c r="F5291" s="210">
        <v>220000</v>
      </c>
      <c r="G5291" s="210">
        <f t="shared" si="138"/>
        <v>0</v>
      </c>
      <c r="H5291" s="120" t="s">
        <v>409</v>
      </c>
    </row>
    <row r="5292" spans="2:8" ht="15" hidden="1" customHeight="1" x14ac:dyDescent="0.25">
      <c r="B5292" s="59"/>
      <c r="C5292" s="59"/>
      <c r="D5292" s="141"/>
      <c r="E5292" s="75" t="s">
        <v>26</v>
      </c>
      <c r="F5292" s="210">
        <v>350000</v>
      </c>
      <c r="G5292" s="210">
        <f t="shared" si="138"/>
        <v>0</v>
      </c>
      <c r="H5292" s="120" t="s">
        <v>409</v>
      </c>
    </row>
    <row r="5293" spans="2:8" ht="15" hidden="1" customHeight="1" x14ac:dyDescent="0.25">
      <c r="B5293" s="59"/>
      <c r="C5293" s="59"/>
      <c r="D5293" s="141"/>
      <c r="E5293" s="75" t="s">
        <v>26</v>
      </c>
      <c r="F5293" s="210">
        <v>357000</v>
      </c>
      <c r="G5293" s="210">
        <f>F5293*D5293</f>
        <v>0</v>
      </c>
      <c r="H5293" s="120" t="s">
        <v>409</v>
      </c>
    </row>
    <row r="5294" spans="2:8" ht="15" hidden="1" customHeight="1" x14ac:dyDescent="0.25">
      <c r="B5294" s="59"/>
      <c r="C5294" s="59"/>
      <c r="D5294" s="141"/>
      <c r="E5294" s="75" t="s">
        <v>26</v>
      </c>
      <c r="F5294" s="210">
        <v>350000</v>
      </c>
      <c r="G5294" s="210">
        <f t="shared" si="138"/>
        <v>0</v>
      </c>
      <c r="H5294" s="120" t="s">
        <v>2192</v>
      </c>
    </row>
    <row r="5295" spans="2:8" ht="15" hidden="1" customHeight="1" x14ac:dyDescent="0.25">
      <c r="B5295" s="59"/>
      <c r="C5295" s="59"/>
      <c r="D5295" s="60"/>
      <c r="E5295" s="75" t="s">
        <v>25</v>
      </c>
      <c r="F5295" s="73">
        <v>390000</v>
      </c>
      <c r="G5295" s="210">
        <f t="shared" si="138"/>
        <v>0</v>
      </c>
      <c r="H5295" s="120" t="s">
        <v>2192</v>
      </c>
    </row>
    <row r="5296" spans="2:8" ht="15" hidden="1" customHeight="1" x14ac:dyDescent="0.25">
      <c r="B5296" s="59"/>
      <c r="C5296" s="59"/>
      <c r="D5296" s="60"/>
      <c r="E5296" s="75" t="s">
        <v>25</v>
      </c>
      <c r="F5296" s="73">
        <v>100000</v>
      </c>
      <c r="G5296" s="210">
        <f t="shared" si="138"/>
        <v>0</v>
      </c>
      <c r="H5296" s="120" t="s">
        <v>409</v>
      </c>
    </row>
    <row r="5297" spans="2:8" ht="15" hidden="1" customHeight="1" x14ac:dyDescent="0.25">
      <c r="B5297" s="59"/>
      <c r="C5297" s="59"/>
      <c r="D5297" s="60"/>
      <c r="E5297" s="126" t="s">
        <v>25</v>
      </c>
      <c r="F5297" s="73">
        <v>20000</v>
      </c>
      <c r="G5297" s="210">
        <f t="shared" si="138"/>
        <v>0</v>
      </c>
      <c r="H5297" s="120" t="s">
        <v>794</v>
      </c>
    </row>
    <row r="5298" spans="2:8" ht="15" hidden="1" customHeight="1" x14ac:dyDescent="0.25">
      <c r="B5298" s="81"/>
      <c r="C5298" s="59"/>
      <c r="D5298" s="60"/>
      <c r="E5298" s="126" t="s">
        <v>25</v>
      </c>
      <c r="F5298" s="73">
        <v>67500</v>
      </c>
      <c r="G5298" s="210">
        <f t="shared" si="138"/>
        <v>0</v>
      </c>
      <c r="H5298" s="120" t="s">
        <v>1156</v>
      </c>
    </row>
    <row r="5299" spans="2:8" ht="15" hidden="1" customHeight="1" x14ac:dyDescent="0.25">
      <c r="B5299" s="85"/>
      <c r="C5299" s="101"/>
      <c r="D5299" s="60"/>
      <c r="E5299" s="75" t="s">
        <v>26</v>
      </c>
      <c r="F5299" s="63">
        <v>125250</v>
      </c>
      <c r="G5299" s="64">
        <f t="shared" si="138"/>
        <v>0</v>
      </c>
      <c r="H5299" s="120" t="s">
        <v>525</v>
      </c>
    </row>
    <row r="5300" spans="2:8" ht="15" hidden="1" customHeight="1" x14ac:dyDescent="0.25">
      <c r="B5300" s="59"/>
      <c r="C5300" s="101"/>
      <c r="D5300" s="60"/>
      <c r="E5300" s="75" t="s">
        <v>26</v>
      </c>
      <c r="F5300" s="64">
        <v>794500</v>
      </c>
      <c r="G5300" s="64">
        <f t="shared" si="138"/>
        <v>0</v>
      </c>
      <c r="H5300" s="120" t="s">
        <v>525</v>
      </c>
    </row>
    <row r="5301" spans="2:8" ht="15" hidden="1" customHeight="1" x14ac:dyDescent="0.25">
      <c r="B5301" s="59"/>
      <c r="C5301" s="101"/>
      <c r="D5301" s="60"/>
      <c r="E5301" s="75" t="s">
        <v>26</v>
      </c>
      <c r="F5301" s="62">
        <v>916500</v>
      </c>
      <c r="G5301" s="64">
        <f t="shared" si="138"/>
        <v>0</v>
      </c>
      <c r="H5301" s="120" t="s">
        <v>525</v>
      </c>
    </row>
    <row r="5302" spans="2:8" ht="15" hidden="1" customHeight="1" x14ac:dyDescent="0.25">
      <c r="B5302" s="59"/>
      <c r="C5302" s="59"/>
      <c r="D5302" s="60"/>
      <c r="E5302" s="75" t="s">
        <v>26</v>
      </c>
      <c r="F5302" s="63">
        <v>72000</v>
      </c>
      <c r="G5302" s="64">
        <f t="shared" si="138"/>
        <v>0</v>
      </c>
      <c r="H5302" s="120" t="s">
        <v>5943</v>
      </c>
    </row>
    <row r="5303" spans="2:8" ht="15" hidden="1" customHeight="1" x14ac:dyDescent="0.25">
      <c r="B5303" s="59"/>
      <c r="C5303" s="59"/>
      <c r="D5303" s="60"/>
      <c r="E5303" s="75" t="s">
        <v>25</v>
      </c>
      <c r="F5303" s="63">
        <v>104000</v>
      </c>
      <c r="G5303" s="64">
        <f t="shared" si="138"/>
        <v>0</v>
      </c>
      <c r="H5303" s="120" t="s">
        <v>5943</v>
      </c>
    </row>
    <row r="5304" spans="2:8" ht="15" hidden="1" customHeight="1" x14ac:dyDescent="0.25">
      <c r="B5304" s="59"/>
      <c r="C5304" s="59"/>
      <c r="D5304" s="141"/>
      <c r="E5304" s="75" t="s">
        <v>26</v>
      </c>
      <c r="F5304" s="210" t="s">
        <v>2</v>
      </c>
      <c r="G5304" s="64" t="e">
        <f t="shared" si="138"/>
        <v>#VALUE!</v>
      </c>
      <c r="H5304" s="120" t="s">
        <v>5943</v>
      </c>
    </row>
    <row r="5305" spans="2:8" ht="15" hidden="1" customHeight="1" x14ac:dyDescent="0.25">
      <c r="B5305" s="59"/>
      <c r="C5305" s="59"/>
      <c r="D5305" s="60"/>
      <c r="E5305" s="75" t="s">
        <v>26</v>
      </c>
      <c r="F5305" s="63">
        <v>170000</v>
      </c>
      <c r="G5305" s="64">
        <f t="shared" si="138"/>
        <v>0</v>
      </c>
      <c r="H5305" s="120" t="s">
        <v>5943</v>
      </c>
    </row>
    <row r="5306" spans="2:8" ht="15" hidden="1" customHeight="1" x14ac:dyDescent="0.25">
      <c r="B5306" s="59"/>
      <c r="C5306" s="59"/>
      <c r="D5306" s="60"/>
      <c r="E5306" s="75" t="s">
        <v>26</v>
      </c>
      <c r="F5306" s="63">
        <v>47000</v>
      </c>
      <c r="G5306" s="64">
        <f t="shared" si="138"/>
        <v>0</v>
      </c>
      <c r="H5306" s="120" t="s">
        <v>5943</v>
      </c>
    </row>
    <row r="5307" spans="2:8" ht="15" hidden="1" customHeight="1" x14ac:dyDescent="0.25">
      <c r="B5307" s="66"/>
      <c r="C5307" s="59"/>
      <c r="D5307" s="60"/>
      <c r="E5307" s="75" t="s">
        <v>26</v>
      </c>
      <c r="F5307" s="64">
        <v>90000</v>
      </c>
      <c r="G5307" s="64">
        <f t="shared" si="138"/>
        <v>0</v>
      </c>
      <c r="H5307" s="120" t="s">
        <v>5943</v>
      </c>
    </row>
    <row r="5308" spans="2:8" ht="15" hidden="1" customHeight="1" x14ac:dyDescent="0.25">
      <c r="B5308" s="81"/>
      <c r="C5308" s="59"/>
      <c r="D5308" s="141"/>
      <c r="E5308" s="75" t="s">
        <v>26</v>
      </c>
      <c r="F5308" s="210">
        <v>17000</v>
      </c>
      <c r="G5308" s="64">
        <f>F5308*D5308</f>
        <v>0</v>
      </c>
      <c r="H5308" s="120" t="s">
        <v>5941</v>
      </c>
    </row>
    <row r="5309" spans="2:8" ht="15" hidden="1" customHeight="1" x14ac:dyDescent="0.25">
      <c r="B5309" s="83"/>
      <c r="C5309" s="59"/>
      <c r="D5309" s="141"/>
      <c r="E5309" s="75" t="s">
        <v>26</v>
      </c>
      <c r="F5309" s="210">
        <v>50000</v>
      </c>
      <c r="G5309" s="64">
        <f>F5309*D5309</f>
        <v>0</v>
      </c>
      <c r="H5309" s="120" t="s">
        <v>484</v>
      </c>
    </row>
    <row r="5310" spans="2:8" ht="15" hidden="1" customHeight="1" x14ac:dyDescent="0.25">
      <c r="B5310" s="58"/>
      <c r="C5310" s="59"/>
      <c r="D5310" s="141"/>
      <c r="E5310" s="75" t="s">
        <v>29</v>
      </c>
      <c r="F5310" s="282">
        <v>200000</v>
      </c>
      <c r="G5310" s="64">
        <f>F5310*D5310</f>
        <v>0</v>
      </c>
      <c r="H5310" s="120" t="s">
        <v>5944</v>
      </c>
    </row>
    <row r="5311" spans="2:8" ht="15" hidden="1" customHeight="1" x14ac:dyDescent="0.25">
      <c r="B5311" s="81"/>
      <c r="C5311" s="59"/>
      <c r="D5311" s="141"/>
      <c r="E5311" s="75" t="s">
        <v>111</v>
      </c>
      <c r="F5311" s="210">
        <v>5600000</v>
      </c>
      <c r="G5311" s="64">
        <f t="shared" si="138"/>
        <v>0</v>
      </c>
      <c r="H5311" s="120" t="s">
        <v>1120</v>
      </c>
    </row>
    <row r="5312" spans="2:8" ht="15" hidden="1" customHeight="1" x14ac:dyDescent="0.25">
      <c r="B5312" s="59"/>
      <c r="C5312" s="59"/>
      <c r="D5312" s="141"/>
      <c r="E5312" s="75" t="s">
        <v>26</v>
      </c>
      <c r="F5312" s="210">
        <v>25000</v>
      </c>
      <c r="G5312" s="210">
        <f t="shared" si="138"/>
        <v>0</v>
      </c>
      <c r="H5312" s="120" t="s">
        <v>466</v>
      </c>
    </row>
    <row r="5313" spans="2:8" ht="15" hidden="1" customHeight="1" x14ac:dyDescent="0.25">
      <c r="B5313" s="59"/>
      <c r="C5313" s="59"/>
      <c r="D5313" s="141"/>
      <c r="E5313" s="75" t="s">
        <v>29</v>
      </c>
      <c r="F5313" s="210">
        <v>300000</v>
      </c>
      <c r="G5313" s="210">
        <f t="shared" si="138"/>
        <v>0</v>
      </c>
      <c r="H5313" s="120" t="s">
        <v>5941</v>
      </c>
    </row>
    <row r="5314" spans="2:8" ht="15" hidden="1" customHeight="1" x14ac:dyDescent="0.25">
      <c r="B5314" s="59"/>
      <c r="C5314" s="59"/>
      <c r="D5314" s="141"/>
      <c r="E5314" s="75" t="s">
        <v>26</v>
      </c>
      <c r="F5314" s="210">
        <v>175000</v>
      </c>
      <c r="G5314" s="210">
        <f t="shared" si="138"/>
        <v>0</v>
      </c>
      <c r="H5314" s="120" t="s">
        <v>5943</v>
      </c>
    </row>
    <row r="5315" spans="2:8" ht="15" hidden="1" customHeight="1" x14ac:dyDescent="0.25">
      <c r="B5315" s="59"/>
      <c r="C5315" s="59"/>
      <c r="D5315" s="141"/>
      <c r="E5315" s="75" t="s">
        <v>26</v>
      </c>
      <c r="F5315" s="210">
        <v>175000</v>
      </c>
      <c r="G5315" s="210">
        <f t="shared" si="138"/>
        <v>0</v>
      </c>
      <c r="H5315" s="120" t="s">
        <v>5943</v>
      </c>
    </row>
    <row r="5316" spans="2:8" ht="15" hidden="1" customHeight="1" x14ac:dyDescent="0.25">
      <c r="B5316" s="59"/>
      <c r="C5316" s="59"/>
      <c r="D5316" s="141"/>
      <c r="E5316" s="75" t="s">
        <v>26</v>
      </c>
      <c r="F5316" s="210">
        <v>5000</v>
      </c>
      <c r="G5316" s="210">
        <f>F5316*D5316</f>
        <v>0</v>
      </c>
      <c r="H5316" s="120" t="s">
        <v>5943</v>
      </c>
    </row>
    <row r="5317" spans="2:8" ht="15" hidden="1" customHeight="1" x14ac:dyDescent="0.25">
      <c r="B5317" s="59"/>
      <c r="C5317" s="59"/>
      <c r="D5317" s="141"/>
      <c r="E5317" s="75" t="s">
        <v>29</v>
      </c>
      <c r="F5317" s="210">
        <v>350000</v>
      </c>
      <c r="G5317" s="210">
        <f t="shared" si="138"/>
        <v>0</v>
      </c>
      <c r="H5317" s="120" t="s">
        <v>5943</v>
      </c>
    </row>
    <row r="5318" spans="2:8" ht="15" hidden="1" customHeight="1" x14ac:dyDescent="0.25">
      <c r="B5318" s="59"/>
      <c r="C5318" s="59"/>
      <c r="D5318" s="60"/>
      <c r="E5318" s="75" t="s">
        <v>25</v>
      </c>
      <c r="F5318" s="73">
        <v>135000</v>
      </c>
      <c r="G5318" s="210">
        <f t="shared" si="138"/>
        <v>0</v>
      </c>
      <c r="H5318" s="120" t="s">
        <v>5943</v>
      </c>
    </row>
    <row r="5319" spans="2:8" ht="15" hidden="1" customHeight="1" x14ac:dyDescent="0.25">
      <c r="B5319" s="59"/>
      <c r="C5319" s="59"/>
      <c r="D5319" s="60"/>
      <c r="E5319" s="75" t="s">
        <v>25</v>
      </c>
      <c r="F5319" s="73">
        <v>25000</v>
      </c>
      <c r="G5319" s="210">
        <f t="shared" si="138"/>
        <v>0</v>
      </c>
      <c r="H5319" s="120" t="s">
        <v>5943</v>
      </c>
    </row>
    <row r="5320" spans="2:8" ht="15" hidden="1" customHeight="1" x14ac:dyDescent="0.25">
      <c r="B5320" s="59"/>
      <c r="C5320" s="59"/>
      <c r="D5320" s="60"/>
      <c r="E5320" s="126" t="s">
        <v>25</v>
      </c>
      <c r="F5320" s="73">
        <v>65000</v>
      </c>
      <c r="G5320" s="210">
        <f t="shared" si="138"/>
        <v>0</v>
      </c>
      <c r="H5320" s="120" t="s">
        <v>5943</v>
      </c>
    </row>
    <row r="5321" spans="2:8" ht="15" hidden="1" customHeight="1" x14ac:dyDescent="0.25">
      <c r="B5321" s="81"/>
      <c r="C5321" s="59"/>
      <c r="D5321" s="60"/>
      <c r="E5321" s="126" t="s">
        <v>25</v>
      </c>
      <c r="F5321" s="73">
        <v>150000</v>
      </c>
      <c r="G5321" s="210">
        <f t="shared" si="138"/>
        <v>0</v>
      </c>
      <c r="H5321" s="120" t="s">
        <v>5943</v>
      </c>
    </row>
    <row r="5322" spans="2:8" ht="15" hidden="1" customHeight="1" x14ac:dyDescent="0.25">
      <c r="B5322" s="85"/>
      <c r="C5322" s="101"/>
      <c r="D5322" s="60"/>
      <c r="E5322" s="75" t="s">
        <v>111</v>
      </c>
      <c r="F5322" s="63">
        <v>9800000</v>
      </c>
      <c r="G5322" s="64">
        <f>F5322*D5322</f>
        <v>0</v>
      </c>
      <c r="H5322" s="120" t="s">
        <v>814</v>
      </c>
    </row>
    <row r="5323" spans="2:8" ht="15" hidden="1" customHeight="1" x14ac:dyDescent="0.25">
      <c r="B5323" s="59"/>
      <c r="C5323" s="101"/>
      <c r="D5323" s="60"/>
      <c r="E5323" s="75" t="s">
        <v>29</v>
      </c>
      <c r="F5323" s="64">
        <v>10000</v>
      </c>
      <c r="G5323" s="64">
        <f>F5323*D5323</f>
        <v>0</v>
      </c>
      <c r="H5323" s="120" t="s">
        <v>484</v>
      </c>
    </row>
    <row r="5324" spans="2:8" ht="15" hidden="1" customHeight="1" x14ac:dyDescent="0.25">
      <c r="B5324" s="59"/>
      <c r="C5324" s="101"/>
      <c r="D5324" s="60"/>
      <c r="E5324" s="75" t="s">
        <v>26</v>
      </c>
      <c r="F5324" s="62">
        <v>17000</v>
      </c>
      <c r="G5324" s="64">
        <f>F5324*D5324</f>
        <v>0</v>
      </c>
      <c r="H5324" s="120" t="s">
        <v>5945</v>
      </c>
    </row>
    <row r="5325" spans="2:8" ht="15" hidden="1" customHeight="1" x14ac:dyDescent="0.25">
      <c r="B5325" s="59"/>
      <c r="C5325" s="59"/>
      <c r="D5325" s="60"/>
      <c r="E5325" s="75" t="s">
        <v>63</v>
      </c>
      <c r="F5325" s="63">
        <v>110000</v>
      </c>
      <c r="G5325" s="64">
        <f>F5325*D5325</f>
        <v>0</v>
      </c>
      <c r="H5325" s="120" t="s">
        <v>5945</v>
      </c>
    </row>
    <row r="5326" spans="2:8" ht="15" hidden="1" customHeight="1" x14ac:dyDescent="0.25">
      <c r="B5326" s="85"/>
      <c r="C5326" s="101"/>
      <c r="D5326" s="60"/>
      <c r="E5326" s="75" t="s">
        <v>29</v>
      </c>
      <c r="F5326" s="63">
        <v>98000</v>
      </c>
      <c r="G5326" s="64">
        <f t="shared" ref="G5326:G5389" si="139">F5326*D5326</f>
        <v>0</v>
      </c>
      <c r="H5326" s="120" t="s">
        <v>535</v>
      </c>
    </row>
    <row r="5327" spans="2:8" ht="15" hidden="1" customHeight="1" x14ac:dyDescent="0.25">
      <c r="B5327" s="59"/>
      <c r="C5327" s="101"/>
      <c r="D5327" s="60"/>
      <c r="E5327" s="75" t="s">
        <v>29</v>
      </c>
      <c r="F5327" s="64">
        <v>98000</v>
      </c>
      <c r="G5327" s="64">
        <f t="shared" si="139"/>
        <v>0</v>
      </c>
      <c r="H5327" s="120" t="s">
        <v>535</v>
      </c>
    </row>
    <row r="5328" spans="2:8" ht="15" hidden="1" customHeight="1" x14ac:dyDescent="0.25">
      <c r="B5328" s="59"/>
      <c r="C5328" s="101"/>
      <c r="D5328" s="60"/>
      <c r="E5328" s="75" t="s">
        <v>26</v>
      </c>
      <c r="F5328" s="62">
        <v>225000</v>
      </c>
      <c r="G5328" s="64">
        <f t="shared" si="139"/>
        <v>0</v>
      </c>
      <c r="H5328" s="120" t="s">
        <v>409</v>
      </c>
    </row>
    <row r="5329" spans="2:8" ht="15" hidden="1" customHeight="1" x14ac:dyDescent="0.25">
      <c r="B5329" s="59"/>
      <c r="C5329" s="59"/>
      <c r="D5329" s="60"/>
      <c r="E5329" s="75" t="s">
        <v>26</v>
      </c>
      <c r="F5329" s="63">
        <v>280000</v>
      </c>
      <c r="G5329" s="64">
        <f t="shared" si="139"/>
        <v>0</v>
      </c>
      <c r="H5329" s="120" t="s">
        <v>409</v>
      </c>
    </row>
    <row r="5330" spans="2:8" ht="15" hidden="1" customHeight="1" x14ac:dyDescent="0.25">
      <c r="B5330" s="59"/>
      <c r="C5330" s="59"/>
      <c r="D5330" s="60"/>
      <c r="E5330" s="75" t="s">
        <v>29</v>
      </c>
      <c r="F5330" s="63">
        <v>1500</v>
      </c>
      <c r="G5330" s="64">
        <f t="shared" si="139"/>
        <v>0</v>
      </c>
      <c r="H5330" s="120" t="s">
        <v>5945</v>
      </c>
    </row>
    <row r="5331" spans="2:8" ht="15" hidden="1" customHeight="1" x14ac:dyDescent="0.25">
      <c r="B5331" s="59"/>
      <c r="C5331" s="59"/>
      <c r="D5331" s="141"/>
      <c r="E5331" s="75" t="s">
        <v>29</v>
      </c>
      <c r="F5331" s="210">
        <v>556000</v>
      </c>
      <c r="G5331" s="64">
        <f t="shared" si="139"/>
        <v>0</v>
      </c>
      <c r="H5331" s="120" t="s">
        <v>508</v>
      </c>
    </row>
    <row r="5332" spans="2:8" ht="15" hidden="1" customHeight="1" x14ac:dyDescent="0.25">
      <c r="B5332" s="59"/>
      <c r="C5332" s="59"/>
      <c r="D5332" s="60"/>
      <c r="E5332" s="75" t="s">
        <v>51</v>
      </c>
      <c r="F5332" s="63">
        <v>170000</v>
      </c>
      <c r="G5332" s="64">
        <f t="shared" si="139"/>
        <v>0</v>
      </c>
      <c r="H5332" s="120" t="s">
        <v>409</v>
      </c>
    </row>
    <row r="5333" spans="2:8" ht="15" hidden="1" customHeight="1" x14ac:dyDescent="0.25">
      <c r="B5333" s="59"/>
      <c r="C5333" s="59"/>
      <c r="D5333" s="60"/>
      <c r="E5333" s="75" t="s">
        <v>51</v>
      </c>
      <c r="F5333" s="63">
        <v>72000</v>
      </c>
      <c r="G5333" s="64">
        <f t="shared" si="139"/>
        <v>0</v>
      </c>
      <c r="H5333" s="120" t="s">
        <v>5929</v>
      </c>
    </row>
    <row r="5334" spans="2:8" ht="15" hidden="1" customHeight="1" x14ac:dyDescent="0.25">
      <c r="B5334" s="66"/>
      <c r="C5334" s="59"/>
      <c r="D5334" s="60"/>
      <c r="E5334" s="75" t="s">
        <v>51</v>
      </c>
      <c r="F5334" s="64">
        <v>170000</v>
      </c>
      <c r="G5334" s="64">
        <f t="shared" si="139"/>
        <v>0</v>
      </c>
      <c r="H5334" s="120" t="s">
        <v>409</v>
      </c>
    </row>
    <row r="5335" spans="2:8" ht="15" hidden="1" customHeight="1" x14ac:dyDescent="0.25">
      <c r="B5335" s="81"/>
      <c r="C5335" s="59"/>
      <c r="D5335" s="141"/>
      <c r="E5335" s="75" t="s">
        <v>5575</v>
      </c>
      <c r="F5335" s="210">
        <v>47500</v>
      </c>
      <c r="G5335" s="64">
        <f>F5335*D5335</f>
        <v>0</v>
      </c>
      <c r="H5335" s="120" t="s">
        <v>409</v>
      </c>
    </row>
    <row r="5336" spans="2:8" ht="15" hidden="1" customHeight="1" x14ac:dyDescent="0.25">
      <c r="B5336" s="83"/>
      <c r="C5336" s="59"/>
      <c r="D5336" s="141"/>
      <c r="E5336" s="75" t="s">
        <v>51</v>
      </c>
      <c r="F5336" s="210">
        <v>58000</v>
      </c>
      <c r="G5336" s="64">
        <f>F5336*D5336</f>
        <v>0</v>
      </c>
      <c r="H5336" s="120" t="s">
        <v>409</v>
      </c>
    </row>
    <row r="5337" spans="2:8" ht="15" hidden="1" customHeight="1" x14ac:dyDescent="0.25">
      <c r="B5337" s="58"/>
      <c r="C5337" s="59"/>
      <c r="D5337" s="141"/>
      <c r="E5337" s="75" t="s">
        <v>26</v>
      </c>
      <c r="F5337" s="282">
        <v>45000</v>
      </c>
      <c r="G5337" s="64">
        <f>F5337*D5337</f>
        <v>0</v>
      </c>
      <c r="H5337" s="120" t="s">
        <v>5945</v>
      </c>
    </row>
    <row r="5338" spans="2:8" ht="15" hidden="1" customHeight="1" x14ac:dyDescent="0.25">
      <c r="B5338" s="81"/>
      <c r="C5338" s="59"/>
      <c r="D5338" s="141"/>
      <c r="E5338" s="75" t="s">
        <v>26</v>
      </c>
      <c r="F5338" s="210">
        <v>12000</v>
      </c>
      <c r="G5338" s="64">
        <f t="shared" si="139"/>
        <v>0</v>
      </c>
      <c r="H5338" s="120" t="s">
        <v>409</v>
      </c>
    </row>
    <row r="5339" spans="2:8" ht="15" hidden="1" customHeight="1" x14ac:dyDescent="0.25">
      <c r="B5339" s="59"/>
      <c r="C5339" s="59"/>
      <c r="D5339" s="141"/>
      <c r="E5339" s="75" t="s">
        <v>26</v>
      </c>
      <c r="F5339" s="210">
        <v>2700</v>
      </c>
      <c r="G5339" s="210">
        <f t="shared" si="139"/>
        <v>0</v>
      </c>
      <c r="H5339" s="120" t="s">
        <v>814</v>
      </c>
    </row>
    <row r="5340" spans="2:8" ht="15" hidden="1" customHeight="1" x14ac:dyDescent="0.25">
      <c r="B5340" s="85"/>
      <c r="C5340" s="101"/>
      <c r="D5340" s="60"/>
      <c r="E5340" s="75" t="s">
        <v>26</v>
      </c>
      <c r="F5340" s="63">
        <v>1200</v>
      </c>
      <c r="G5340" s="64">
        <f t="shared" si="139"/>
        <v>0</v>
      </c>
      <c r="H5340" s="120" t="s">
        <v>814</v>
      </c>
    </row>
    <row r="5341" spans="2:8" ht="15" hidden="1" customHeight="1" x14ac:dyDescent="0.25">
      <c r="B5341" s="59"/>
      <c r="C5341" s="101"/>
      <c r="D5341" s="60"/>
      <c r="E5341" s="75" t="s">
        <v>26</v>
      </c>
      <c r="F5341" s="64">
        <v>1900</v>
      </c>
      <c r="G5341" s="64">
        <f t="shared" si="139"/>
        <v>0</v>
      </c>
      <c r="H5341" s="120" t="s">
        <v>794</v>
      </c>
    </row>
    <row r="5342" spans="2:8" ht="15" hidden="1" customHeight="1" x14ac:dyDescent="0.25">
      <c r="B5342" s="59"/>
      <c r="C5342" s="101"/>
      <c r="D5342" s="60"/>
      <c r="E5342" s="75" t="s">
        <v>26</v>
      </c>
      <c r="F5342" s="62">
        <v>700</v>
      </c>
      <c r="G5342" s="64">
        <f t="shared" si="139"/>
        <v>0</v>
      </c>
      <c r="H5342" s="120" t="s">
        <v>814</v>
      </c>
    </row>
    <row r="5343" spans="2:8" ht="15" hidden="1" customHeight="1" x14ac:dyDescent="0.25">
      <c r="B5343" s="59"/>
      <c r="C5343" s="101"/>
      <c r="D5343" s="60"/>
      <c r="E5343" s="75" t="s">
        <v>26</v>
      </c>
      <c r="F5343" s="63">
        <v>250</v>
      </c>
      <c r="G5343" s="64">
        <f t="shared" si="139"/>
        <v>0</v>
      </c>
      <c r="H5343" s="283" t="s">
        <v>814</v>
      </c>
    </row>
    <row r="5344" spans="2:8" ht="15" hidden="1" customHeight="1" x14ac:dyDescent="0.25">
      <c r="B5344" s="59"/>
      <c r="C5344" s="101"/>
      <c r="D5344" s="60"/>
      <c r="E5344" s="75" t="s">
        <v>29</v>
      </c>
      <c r="F5344" s="63">
        <v>150</v>
      </c>
      <c r="G5344" s="64">
        <f t="shared" si="139"/>
        <v>0</v>
      </c>
      <c r="H5344" s="283" t="s">
        <v>814</v>
      </c>
    </row>
    <row r="5345" spans="2:8" ht="15" hidden="1" customHeight="1" x14ac:dyDescent="0.25">
      <c r="B5345" s="59"/>
      <c r="C5345" s="59"/>
      <c r="D5345" s="141"/>
      <c r="E5345" s="75" t="s">
        <v>607</v>
      </c>
      <c r="F5345" s="210">
        <v>360000</v>
      </c>
      <c r="G5345" s="64">
        <f t="shared" si="139"/>
        <v>0</v>
      </c>
      <c r="H5345" s="120" t="s">
        <v>5946</v>
      </c>
    </row>
    <row r="5346" spans="2:8" ht="15" hidden="1" customHeight="1" x14ac:dyDescent="0.25">
      <c r="B5346" s="59"/>
      <c r="C5346" s="59"/>
      <c r="D5346" s="60"/>
      <c r="E5346" s="75" t="s">
        <v>26</v>
      </c>
      <c r="F5346" s="63">
        <v>16000</v>
      </c>
      <c r="G5346" s="64">
        <f t="shared" si="139"/>
        <v>0</v>
      </c>
      <c r="H5346" s="120" t="s">
        <v>2005</v>
      </c>
    </row>
    <row r="5347" spans="2:8" ht="15" hidden="1" customHeight="1" x14ac:dyDescent="0.25">
      <c r="B5347" s="59"/>
      <c r="C5347" s="59"/>
      <c r="D5347" s="60"/>
      <c r="E5347" s="75" t="s">
        <v>29</v>
      </c>
      <c r="F5347" s="63">
        <v>2500</v>
      </c>
      <c r="G5347" s="64">
        <f t="shared" si="139"/>
        <v>0</v>
      </c>
      <c r="H5347" s="120" t="s">
        <v>814</v>
      </c>
    </row>
    <row r="5348" spans="2:8" ht="15" hidden="1" customHeight="1" x14ac:dyDescent="0.25">
      <c r="B5348" s="66"/>
      <c r="C5348" s="59"/>
      <c r="D5348" s="60"/>
      <c r="E5348" s="75" t="s">
        <v>26</v>
      </c>
      <c r="F5348" s="64">
        <v>100000</v>
      </c>
      <c r="G5348" s="64">
        <f t="shared" si="139"/>
        <v>0</v>
      </c>
      <c r="H5348" s="120" t="s">
        <v>5947</v>
      </c>
    </row>
    <row r="5349" spans="2:8" ht="15" hidden="1" customHeight="1" x14ac:dyDescent="0.25">
      <c r="B5349" s="81"/>
      <c r="C5349" s="59"/>
      <c r="D5349" s="141"/>
      <c r="E5349" s="75" t="s">
        <v>26</v>
      </c>
      <c r="F5349" s="210">
        <v>20000</v>
      </c>
      <c r="G5349" s="64">
        <f>F5349*D5349</f>
        <v>0</v>
      </c>
      <c r="H5349" s="120" t="s">
        <v>5947</v>
      </c>
    </row>
    <row r="5350" spans="2:8" ht="15" hidden="1" customHeight="1" x14ac:dyDescent="0.25">
      <c r="B5350" s="83"/>
      <c r="C5350" s="59"/>
      <c r="D5350" s="141"/>
      <c r="E5350" s="75" t="s">
        <v>26</v>
      </c>
      <c r="F5350" s="210">
        <v>45000</v>
      </c>
      <c r="G5350" s="64">
        <f>F5350*D5350</f>
        <v>0</v>
      </c>
      <c r="H5350" s="120" t="s">
        <v>1482</v>
      </c>
    </row>
    <row r="5351" spans="2:8" ht="15" hidden="1" customHeight="1" x14ac:dyDescent="0.25">
      <c r="B5351" s="58"/>
      <c r="C5351" s="59"/>
      <c r="D5351" s="141"/>
      <c r="E5351" s="75" t="s">
        <v>26</v>
      </c>
      <c r="F5351" s="282">
        <v>150000</v>
      </c>
      <c r="G5351" s="64">
        <f>F5351*D5351</f>
        <v>0</v>
      </c>
      <c r="H5351" s="120" t="s">
        <v>2005</v>
      </c>
    </row>
    <row r="5352" spans="2:8" ht="15" hidden="1" customHeight="1" x14ac:dyDescent="0.25">
      <c r="B5352" s="81"/>
      <c r="C5352" s="59"/>
      <c r="D5352" s="141"/>
      <c r="E5352" s="75" t="s">
        <v>26</v>
      </c>
      <c r="F5352" s="210">
        <v>300000</v>
      </c>
      <c r="G5352" s="64">
        <f t="shared" si="139"/>
        <v>0</v>
      </c>
      <c r="H5352" s="120" t="s">
        <v>2005</v>
      </c>
    </row>
    <row r="5353" spans="2:8" ht="15" hidden="1" customHeight="1" x14ac:dyDescent="0.25">
      <c r="B5353" s="59"/>
      <c r="C5353" s="59"/>
      <c r="D5353" s="141"/>
      <c r="E5353" s="75" t="s">
        <v>26</v>
      </c>
      <c r="F5353" s="210">
        <v>100000</v>
      </c>
      <c r="G5353" s="210">
        <f t="shared" si="139"/>
        <v>0</v>
      </c>
      <c r="H5353" s="120" t="s">
        <v>2005</v>
      </c>
    </row>
    <row r="5354" spans="2:8" ht="15" hidden="1" customHeight="1" x14ac:dyDescent="0.25">
      <c r="B5354" s="85"/>
      <c r="C5354" s="101"/>
      <c r="D5354" s="60"/>
      <c r="E5354" s="75" t="s">
        <v>37</v>
      </c>
      <c r="F5354" s="63">
        <v>17000</v>
      </c>
      <c r="G5354" s="64">
        <f t="shared" si="139"/>
        <v>0</v>
      </c>
      <c r="H5354" s="120" t="s">
        <v>5929</v>
      </c>
    </row>
    <row r="5355" spans="2:8" ht="15" hidden="1" customHeight="1" x14ac:dyDescent="0.25">
      <c r="B5355" s="59"/>
      <c r="C5355" s="101"/>
      <c r="D5355" s="60"/>
      <c r="E5355" s="75" t="s">
        <v>26</v>
      </c>
      <c r="F5355" s="64">
        <v>1000000</v>
      </c>
      <c r="G5355" s="64">
        <f t="shared" si="139"/>
        <v>0</v>
      </c>
      <c r="H5355" s="120" t="s">
        <v>409</v>
      </c>
    </row>
    <row r="5356" spans="2:8" ht="15" hidden="1" customHeight="1" x14ac:dyDescent="0.25">
      <c r="B5356" s="59"/>
      <c r="C5356" s="101"/>
      <c r="D5356" s="60"/>
      <c r="E5356" s="75" t="s">
        <v>29</v>
      </c>
      <c r="F5356" s="62">
        <v>25000</v>
      </c>
      <c r="G5356" s="64">
        <f t="shared" si="139"/>
        <v>0</v>
      </c>
      <c r="H5356" s="120" t="s">
        <v>535</v>
      </c>
    </row>
    <row r="5357" spans="2:8" ht="15" hidden="1" customHeight="1" x14ac:dyDescent="0.25">
      <c r="B5357" s="59"/>
      <c r="C5357" s="101"/>
      <c r="D5357" s="60"/>
      <c r="E5357" s="75" t="s">
        <v>29</v>
      </c>
      <c r="F5357" s="63">
        <v>2000000</v>
      </c>
      <c r="G5357" s="64">
        <f t="shared" si="139"/>
        <v>0</v>
      </c>
      <c r="H5357" s="120" t="s">
        <v>535</v>
      </c>
    </row>
    <row r="5358" spans="2:8" ht="15" hidden="1" customHeight="1" x14ac:dyDescent="0.25">
      <c r="B5358" s="59"/>
      <c r="C5358" s="101"/>
      <c r="D5358" s="60"/>
      <c r="E5358" s="75" t="s">
        <v>26</v>
      </c>
      <c r="F5358" s="63">
        <v>550000</v>
      </c>
      <c r="G5358" s="64">
        <f t="shared" si="139"/>
        <v>0</v>
      </c>
      <c r="H5358" s="120" t="s">
        <v>535</v>
      </c>
    </row>
    <row r="5359" spans="2:8" ht="15" hidden="1" customHeight="1" x14ac:dyDescent="0.25">
      <c r="B5359" s="59"/>
      <c r="C5359" s="101"/>
      <c r="D5359" s="60"/>
      <c r="E5359" s="75" t="s">
        <v>29</v>
      </c>
      <c r="F5359" s="63">
        <v>1000000</v>
      </c>
      <c r="G5359" s="64">
        <f t="shared" si="139"/>
        <v>0</v>
      </c>
      <c r="H5359" s="120" t="s">
        <v>535</v>
      </c>
    </row>
    <row r="5360" spans="2:8" ht="15" hidden="1" customHeight="1" x14ac:dyDescent="0.25">
      <c r="B5360" s="59"/>
      <c r="C5360" s="101"/>
      <c r="D5360" s="141"/>
      <c r="E5360" s="75" t="s">
        <v>29</v>
      </c>
      <c r="F5360" s="210">
        <v>260000</v>
      </c>
      <c r="G5360" s="64">
        <f t="shared" si="139"/>
        <v>0</v>
      </c>
      <c r="H5360" s="120" t="s">
        <v>535</v>
      </c>
    </row>
    <row r="5361" spans="2:8" ht="15" hidden="1" customHeight="1" x14ac:dyDescent="0.25">
      <c r="B5361" s="59"/>
      <c r="C5361" s="101"/>
      <c r="D5361" s="60"/>
      <c r="E5361" s="75" t="s">
        <v>29</v>
      </c>
      <c r="F5361" s="63">
        <v>225000</v>
      </c>
      <c r="G5361" s="64">
        <f t="shared" si="139"/>
        <v>0</v>
      </c>
      <c r="H5361" s="120" t="s">
        <v>535</v>
      </c>
    </row>
    <row r="5362" spans="2:8" ht="15" hidden="1" customHeight="1" x14ac:dyDescent="0.25">
      <c r="B5362" s="59"/>
      <c r="C5362" s="101"/>
      <c r="D5362" s="60"/>
      <c r="E5362" s="75" t="s">
        <v>29</v>
      </c>
      <c r="F5362" s="63">
        <v>170000</v>
      </c>
      <c r="G5362" s="64">
        <f t="shared" si="139"/>
        <v>0</v>
      </c>
      <c r="H5362" s="120" t="s">
        <v>535</v>
      </c>
    </row>
    <row r="5363" spans="2:8" ht="15" hidden="1" customHeight="1" x14ac:dyDescent="0.25">
      <c r="B5363" s="66"/>
      <c r="C5363" s="101"/>
      <c r="D5363" s="60"/>
      <c r="E5363" s="75" t="s">
        <v>29</v>
      </c>
      <c r="F5363" s="64">
        <v>475000</v>
      </c>
      <c r="G5363" s="64">
        <f t="shared" si="139"/>
        <v>0</v>
      </c>
      <c r="H5363" s="120" t="s">
        <v>535</v>
      </c>
    </row>
    <row r="5364" spans="2:8" ht="15" hidden="1" customHeight="1" x14ac:dyDescent="0.25">
      <c r="B5364" s="81"/>
      <c r="C5364" s="101"/>
      <c r="D5364" s="141"/>
      <c r="E5364" s="75" t="s">
        <v>29</v>
      </c>
      <c r="F5364" s="210">
        <v>1350000</v>
      </c>
      <c r="G5364" s="64">
        <f>F5364*D5364</f>
        <v>0</v>
      </c>
      <c r="H5364" s="120" t="s">
        <v>535</v>
      </c>
    </row>
    <row r="5365" spans="2:8" ht="15" hidden="1" customHeight="1" x14ac:dyDescent="0.25">
      <c r="B5365" s="83"/>
      <c r="C5365" s="101"/>
      <c r="D5365" s="141"/>
      <c r="E5365" s="75" t="s">
        <v>29</v>
      </c>
      <c r="F5365" s="210">
        <v>400000</v>
      </c>
      <c r="G5365" s="64">
        <f>F5365*D5365</f>
        <v>0</v>
      </c>
      <c r="H5365" s="120" t="s">
        <v>409</v>
      </c>
    </row>
    <row r="5366" spans="2:8" ht="15" hidden="1" customHeight="1" x14ac:dyDescent="0.25">
      <c r="B5366" s="58"/>
      <c r="C5366" s="101"/>
      <c r="D5366" s="141"/>
      <c r="E5366" s="75" t="s">
        <v>26</v>
      </c>
      <c r="F5366" s="282">
        <v>15000</v>
      </c>
      <c r="G5366" s="64">
        <f>F5366*D5366</f>
        <v>0</v>
      </c>
      <c r="H5366" s="120" t="s">
        <v>2258</v>
      </c>
    </row>
    <row r="5367" spans="2:8" ht="15" hidden="1" customHeight="1" x14ac:dyDescent="0.25">
      <c r="B5367" s="81"/>
      <c r="C5367" s="101"/>
      <c r="D5367" s="141"/>
      <c r="E5367" s="75" t="s">
        <v>26</v>
      </c>
      <c r="F5367" s="210">
        <v>30000</v>
      </c>
      <c r="G5367" s="64">
        <f t="shared" si="139"/>
        <v>0</v>
      </c>
      <c r="H5367" s="120" t="s">
        <v>535</v>
      </c>
    </row>
    <row r="5368" spans="2:8" ht="15" hidden="1" customHeight="1" x14ac:dyDescent="0.25">
      <c r="B5368" s="59"/>
      <c r="C5368" s="101"/>
      <c r="D5368" s="141"/>
      <c r="E5368" s="75" t="s">
        <v>26</v>
      </c>
      <c r="F5368" s="210">
        <v>35000</v>
      </c>
      <c r="G5368" s="210">
        <f t="shared" si="139"/>
        <v>0</v>
      </c>
      <c r="H5368" s="120" t="s">
        <v>535</v>
      </c>
    </row>
    <row r="5369" spans="2:8" ht="15" hidden="1" customHeight="1" x14ac:dyDescent="0.25">
      <c r="B5369" s="59"/>
      <c r="C5369" s="59"/>
      <c r="D5369" s="141"/>
      <c r="E5369" s="75" t="s">
        <v>26</v>
      </c>
      <c r="F5369" s="210">
        <v>90000</v>
      </c>
      <c r="G5369" s="210">
        <f t="shared" si="139"/>
        <v>0</v>
      </c>
      <c r="H5369" s="120" t="s">
        <v>409</v>
      </c>
    </row>
    <row r="5370" spans="2:8" ht="15" hidden="1" customHeight="1" x14ac:dyDescent="0.25">
      <c r="B5370" s="85"/>
      <c r="C5370" s="101"/>
      <c r="D5370" s="60"/>
      <c r="E5370" s="75" t="s">
        <v>26</v>
      </c>
      <c r="F5370" s="63">
        <v>2500</v>
      </c>
      <c r="G5370" s="64">
        <f t="shared" si="139"/>
        <v>0</v>
      </c>
      <c r="H5370" s="120" t="s">
        <v>409</v>
      </c>
    </row>
    <row r="5371" spans="2:8" ht="15" hidden="1" customHeight="1" x14ac:dyDescent="0.25">
      <c r="B5371" s="59"/>
      <c r="C5371" s="101"/>
      <c r="D5371" s="60"/>
      <c r="E5371" s="75" t="s">
        <v>29</v>
      </c>
      <c r="F5371" s="64">
        <v>340000</v>
      </c>
      <c r="G5371" s="64">
        <f t="shared" si="139"/>
        <v>0</v>
      </c>
      <c r="H5371" s="120" t="s">
        <v>890</v>
      </c>
    </row>
    <row r="5372" spans="2:8" ht="15" hidden="1" customHeight="1" x14ac:dyDescent="0.25">
      <c r="B5372" s="59"/>
      <c r="C5372" s="101"/>
      <c r="D5372" s="60"/>
      <c r="E5372" s="75" t="s">
        <v>26</v>
      </c>
      <c r="F5372" s="62">
        <v>50000</v>
      </c>
      <c r="G5372" s="64">
        <f t="shared" si="139"/>
        <v>0</v>
      </c>
      <c r="H5372" s="120" t="s">
        <v>5948</v>
      </c>
    </row>
    <row r="5373" spans="2:8" ht="15" hidden="1" customHeight="1" x14ac:dyDescent="0.25">
      <c r="B5373" s="59"/>
      <c r="C5373" s="101"/>
      <c r="D5373" s="60"/>
      <c r="E5373" s="75" t="s">
        <v>26</v>
      </c>
      <c r="F5373" s="63">
        <v>32000</v>
      </c>
      <c r="G5373" s="64">
        <f t="shared" si="139"/>
        <v>0</v>
      </c>
      <c r="H5373" s="120" t="s">
        <v>5949</v>
      </c>
    </row>
    <row r="5374" spans="2:8" ht="15" hidden="1" customHeight="1" x14ac:dyDescent="0.25">
      <c r="B5374" s="59"/>
      <c r="C5374" s="101"/>
      <c r="D5374" s="60"/>
      <c r="E5374" s="75" t="s">
        <v>26</v>
      </c>
      <c r="F5374" s="63">
        <v>7500</v>
      </c>
      <c r="G5374" s="64">
        <f t="shared" si="139"/>
        <v>0</v>
      </c>
      <c r="H5374" s="120" t="s">
        <v>5949</v>
      </c>
    </row>
    <row r="5375" spans="2:8" ht="15" hidden="1" customHeight="1" x14ac:dyDescent="0.25">
      <c r="B5375" s="59"/>
      <c r="C5375" s="101"/>
      <c r="D5375" s="60"/>
      <c r="E5375" s="75" t="s">
        <v>26</v>
      </c>
      <c r="F5375" s="63">
        <v>5000</v>
      </c>
      <c r="G5375" s="64">
        <f t="shared" si="139"/>
        <v>0</v>
      </c>
      <c r="H5375" s="120" t="s">
        <v>409</v>
      </c>
    </row>
    <row r="5376" spans="2:8" ht="15" hidden="1" customHeight="1" x14ac:dyDescent="0.25">
      <c r="B5376" s="59"/>
      <c r="C5376" s="59"/>
      <c r="D5376" s="60"/>
      <c r="E5376" s="75" t="s">
        <v>25</v>
      </c>
      <c r="F5376" s="63">
        <v>21000</v>
      </c>
      <c r="G5376" s="64">
        <f>F5376*D5376</f>
        <v>0</v>
      </c>
      <c r="H5376" s="120" t="s">
        <v>3805</v>
      </c>
    </row>
    <row r="5377" spans="2:8" ht="15" hidden="1" customHeight="1" x14ac:dyDescent="0.25">
      <c r="B5377" s="59"/>
      <c r="C5377" s="59"/>
      <c r="D5377" s="141"/>
      <c r="E5377" s="75" t="s">
        <v>26</v>
      </c>
      <c r="F5377" s="210">
        <v>31000</v>
      </c>
      <c r="G5377" s="64">
        <f>F5377*D5377</f>
        <v>0</v>
      </c>
      <c r="H5377" s="120" t="s">
        <v>3805</v>
      </c>
    </row>
    <row r="5378" spans="2:8" ht="15" hidden="1" customHeight="1" x14ac:dyDescent="0.25">
      <c r="B5378" s="59"/>
      <c r="C5378" s="101"/>
      <c r="D5378" s="60"/>
      <c r="E5378" s="75" t="s">
        <v>26</v>
      </c>
      <c r="F5378" s="63">
        <v>248185</v>
      </c>
      <c r="G5378" s="64">
        <f t="shared" si="139"/>
        <v>0</v>
      </c>
      <c r="H5378" s="120" t="s">
        <v>409</v>
      </c>
    </row>
    <row r="5379" spans="2:8" ht="15" hidden="1" customHeight="1" x14ac:dyDescent="0.25">
      <c r="B5379" s="66"/>
      <c r="C5379" s="101"/>
      <c r="D5379" s="60"/>
      <c r="E5379" s="75" t="s">
        <v>26</v>
      </c>
      <c r="F5379" s="64">
        <v>88000</v>
      </c>
      <c r="G5379" s="64">
        <f t="shared" si="139"/>
        <v>0</v>
      </c>
      <c r="H5379" s="120" t="s">
        <v>409</v>
      </c>
    </row>
    <row r="5380" spans="2:8" ht="15" hidden="1" customHeight="1" x14ac:dyDescent="0.25">
      <c r="B5380" s="81"/>
      <c r="C5380" s="101"/>
      <c r="D5380" s="141"/>
      <c r="E5380" s="75" t="s">
        <v>26</v>
      </c>
      <c r="F5380" s="210">
        <v>118500</v>
      </c>
      <c r="G5380" s="64">
        <f>F5380*D5380</f>
        <v>0</v>
      </c>
      <c r="H5380" s="120" t="s">
        <v>409</v>
      </c>
    </row>
    <row r="5381" spans="2:8" ht="15" hidden="1" customHeight="1" x14ac:dyDescent="0.25">
      <c r="B5381" s="83"/>
      <c r="C5381" s="101"/>
      <c r="D5381" s="141"/>
      <c r="E5381" s="75" t="s">
        <v>26</v>
      </c>
      <c r="F5381" s="210">
        <v>118185</v>
      </c>
      <c r="G5381" s="64">
        <f>F5381*D5381</f>
        <v>0</v>
      </c>
      <c r="H5381" s="120" t="s">
        <v>409</v>
      </c>
    </row>
    <row r="5382" spans="2:8" ht="15" hidden="1" customHeight="1" x14ac:dyDescent="0.25">
      <c r="B5382" s="58"/>
      <c r="C5382" s="101"/>
      <c r="D5382" s="141"/>
      <c r="E5382" s="75" t="s">
        <v>26</v>
      </c>
      <c r="F5382" s="282">
        <v>120910</v>
      </c>
      <c r="G5382" s="64">
        <f>F5382*D5382</f>
        <v>0</v>
      </c>
      <c r="H5382" s="120" t="s">
        <v>409</v>
      </c>
    </row>
    <row r="5383" spans="2:8" ht="15" hidden="1" customHeight="1" x14ac:dyDescent="0.25">
      <c r="B5383" s="81"/>
      <c r="C5383" s="101"/>
      <c r="D5383" s="141"/>
      <c r="E5383" s="75" t="s">
        <v>26</v>
      </c>
      <c r="F5383" s="210">
        <v>75000</v>
      </c>
      <c r="G5383" s="64">
        <f t="shared" si="139"/>
        <v>0</v>
      </c>
      <c r="H5383" s="120" t="s">
        <v>794</v>
      </c>
    </row>
    <row r="5384" spans="2:8" ht="15" hidden="1" customHeight="1" x14ac:dyDescent="0.25">
      <c r="B5384" s="59"/>
      <c r="C5384" s="101"/>
      <c r="D5384" s="141"/>
      <c r="E5384" s="75" t="s">
        <v>26</v>
      </c>
      <c r="F5384" s="210">
        <v>90000</v>
      </c>
      <c r="G5384" s="210">
        <f t="shared" si="139"/>
        <v>0</v>
      </c>
      <c r="H5384" s="120" t="s">
        <v>409</v>
      </c>
    </row>
    <row r="5385" spans="2:8" ht="15" hidden="1" customHeight="1" x14ac:dyDescent="0.25">
      <c r="B5385" s="59"/>
      <c r="C5385" s="59"/>
      <c r="D5385" s="141"/>
      <c r="E5385" s="75" t="s">
        <v>26</v>
      </c>
      <c r="F5385" s="210">
        <v>375000</v>
      </c>
      <c r="G5385" s="210">
        <f t="shared" si="139"/>
        <v>0</v>
      </c>
      <c r="H5385" s="120" t="s">
        <v>409</v>
      </c>
    </row>
    <row r="5386" spans="2:8" ht="15" hidden="1" customHeight="1" x14ac:dyDescent="0.25">
      <c r="B5386" s="59"/>
      <c r="C5386" s="59"/>
      <c r="D5386" s="141"/>
      <c r="E5386" s="75" t="s">
        <v>26</v>
      </c>
      <c r="F5386" s="210">
        <v>900000</v>
      </c>
      <c r="G5386" s="210">
        <f t="shared" si="139"/>
        <v>0</v>
      </c>
      <c r="H5386" s="120" t="s">
        <v>409</v>
      </c>
    </row>
    <row r="5387" spans="2:8" ht="15" hidden="1" customHeight="1" x14ac:dyDescent="0.25">
      <c r="B5387" s="59"/>
      <c r="C5387" s="59"/>
      <c r="D5387" s="141"/>
      <c r="E5387" s="75" t="s">
        <v>4808</v>
      </c>
      <c r="F5387" s="210">
        <v>1450000</v>
      </c>
      <c r="G5387" s="210">
        <f t="shared" si="139"/>
        <v>0</v>
      </c>
      <c r="H5387" s="120" t="s">
        <v>409</v>
      </c>
    </row>
    <row r="5388" spans="2:8" ht="15" hidden="1" customHeight="1" x14ac:dyDescent="0.25">
      <c r="B5388" s="59"/>
      <c r="C5388" s="59"/>
      <c r="D5388" s="141"/>
      <c r="E5388" s="75" t="s">
        <v>4808</v>
      </c>
      <c r="F5388" s="210">
        <v>1650000</v>
      </c>
      <c r="G5388" s="210">
        <f>F5388*D5388</f>
        <v>0</v>
      </c>
      <c r="H5388" s="120" t="s">
        <v>409</v>
      </c>
    </row>
    <row r="5389" spans="2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si="139"/>
        <v>0</v>
      </c>
      <c r="H5389" s="120" t="s">
        <v>409</v>
      </c>
    </row>
    <row r="5390" spans="2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0">F5390*D5390</f>
        <v>0</v>
      </c>
      <c r="H5390" s="120" t="s">
        <v>409</v>
      </c>
    </row>
    <row r="5391" spans="2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0"/>
        <v>0</v>
      </c>
      <c r="H5391" s="120" t="s">
        <v>409</v>
      </c>
    </row>
    <row r="5392" spans="2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0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0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0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0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0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0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0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0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0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0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0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0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0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0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5949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5949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0"/>
        <v>0</v>
      </c>
      <c r="H5411" s="120" t="s">
        <v>5949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0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0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0"/>
        <v>0</v>
      </c>
      <c r="H5414" s="120" t="s">
        <v>5950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0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0"/>
        <v>0</v>
      </c>
      <c r="H5416" s="120" t="s">
        <v>5949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0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0"/>
        <v>0</v>
      </c>
      <c r="H5418" s="120" t="s">
        <v>5951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0"/>
        <v>0</v>
      </c>
      <c r="H5419" s="120" t="s">
        <v>5951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5951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5951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0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0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1">F5425*D5425</f>
        <v>0</v>
      </c>
      <c r="H5425" s="120" t="s">
        <v>5929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1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1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1"/>
        <v>0</v>
      </c>
      <c r="H5428" s="120" t="s">
        <v>5935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1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1"/>
        <v>0</v>
      </c>
      <c r="H5430" s="120" t="s">
        <v>5929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5929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5929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1"/>
        <v>0</v>
      </c>
      <c r="H5433" s="120" t="s">
        <v>5929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1"/>
        <v>0</v>
      </c>
      <c r="H5434" s="120" t="s">
        <v>5929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1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1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5952</v>
      </c>
      <c r="F5437" s="62">
        <v>7500</v>
      </c>
      <c r="G5437" s="64">
        <f t="shared" si="141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1"/>
        <v>0</v>
      </c>
      <c r="H5438" s="120" t="s">
        <v>5929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1"/>
        <v>0</v>
      </c>
      <c r="H5439" s="120" t="s">
        <v>5953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1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1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1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5942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5942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1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1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1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1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1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1"/>
        <v>0</v>
      </c>
      <c r="H5454" s="120" t="s">
        <v>5954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1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1"/>
        <v>0</v>
      </c>
      <c r="H5456" s="120" t="s">
        <v>5929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1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1"/>
        <v>0</v>
      </c>
      <c r="H5458" s="120" t="s">
        <v>5929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1"/>
        <v>0</v>
      </c>
      <c r="H5459" s="120" t="s">
        <v>5929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1"/>
        <v>0</v>
      </c>
      <c r="H5460" s="120" t="s">
        <v>5929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1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1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1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1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1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1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1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1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1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1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1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1"/>
        <v>0</v>
      </c>
      <c r="H5478" s="120" t="s">
        <v>5955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1"/>
        <v>0</v>
      </c>
      <c r="H5479" s="120" t="s">
        <v>5929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1"/>
        <v>0</v>
      </c>
      <c r="H5480" s="120" t="s">
        <v>5929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1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42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42"/>
        <v>0</v>
      </c>
      <c r="H5484" s="120" t="s">
        <v>5929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42"/>
        <v>0</v>
      </c>
      <c r="H5485" s="120" t="s">
        <v>5929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42"/>
        <v>0</v>
      </c>
      <c r="H5486" s="120" t="s">
        <v>5929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42"/>
        <v>0</v>
      </c>
      <c r="H5487" s="120" t="s">
        <v>5956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42"/>
        <v>0</v>
      </c>
      <c r="H5488" s="120" t="s">
        <v>5956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42"/>
        <v>0</v>
      </c>
      <c r="H5491" s="120" t="s">
        <v>5957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42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42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42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42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42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42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42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42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42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42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42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42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42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42"/>
        <v>0</v>
      </c>
      <c r="H5509" s="120" t="s">
        <v>5929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42"/>
        <v>0</v>
      </c>
      <c r="H5510" s="120" t="s">
        <v>5958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42"/>
        <v>0</v>
      </c>
      <c r="H5511" s="120" t="s">
        <v>5959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42"/>
        <v>0</v>
      </c>
      <c r="H5512" s="120" t="s">
        <v>5959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42"/>
        <v>0</v>
      </c>
      <c r="H5513" s="120" t="s">
        <v>5959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42"/>
        <v>0</v>
      </c>
      <c r="H5514" s="120" t="s">
        <v>5929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42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42"/>
        <v>0</v>
      </c>
      <c r="H5516" s="120" t="s">
        <v>5960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42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42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42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42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42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42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43">F5527*D5527</f>
        <v>0</v>
      </c>
      <c r="H5527" s="120" t="s">
        <v>5960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43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43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43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43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43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43"/>
        <v>0</v>
      </c>
      <c r="H5533" s="120" t="s">
        <v>5960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43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43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43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43"/>
        <v>0</v>
      </c>
      <c r="H5537" s="120" t="s">
        <v>5961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43"/>
        <v>0</v>
      </c>
      <c r="H5538" s="120" t="s">
        <v>5961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5929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43"/>
        <v>0</v>
      </c>
      <c r="H5541" s="120" t="s">
        <v>5938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43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43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43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43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43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43"/>
        <v>0</v>
      </c>
      <c r="H5550" s="120" t="s">
        <v>5938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43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43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43"/>
        <v>0</v>
      </c>
      <c r="H5554" s="120" t="s">
        <v>5960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43"/>
        <v>0</v>
      </c>
      <c r="H5555" s="120" t="s">
        <v>5962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43"/>
        <v>0</v>
      </c>
      <c r="H5556" s="120" t="s">
        <v>5962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43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43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5575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43"/>
        <v>0</v>
      </c>
      <c r="H5560" s="120" t="s">
        <v>5963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43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43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43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43"/>
        <v>0</v>
      </c>
      <c r="H5567" s="120" t="s">
        <v>5960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43"/>
        <v>0</v>
      </c>
      <c r="H5568" s="120" t="s">
        <v>5930</v>
      </c>
    </row>
    <row r="5569" spans="2:8" ht="15" hidden="1" customHeight="1" x14ac:dyDescent="0.25">
      <c r="B5569" s="81"/>
      <c r="C5569" s="59"/>
      <c r="D5569" s="60"/>
      <c r="E5569" s="75" t="s">
        <v>5964</v>
      </c>
      <c r="F5569" s="63">
        <v>50000</v>
      </c>
      <c r="G5569" s="64">
        <f t="shared" si="143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43"/>
        <v>0</v>
      </c>
      <c r="H5570" s="120" t="s">
        <v>5929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44">F5572*D5572</f>
        <v>0</v>
      </c>
      <c r="H5572" s="120" t="s">
        <v>5965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44"/>
        <v>0</v>
      </c>
      <c r="H5573" s="120" t="s">
        <v>5966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44"/>
        <v>0</v>
      </c>
      <c r="H5574" s="120" t="s">
        <v>5965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44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44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44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44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44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44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44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44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44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44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44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44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44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44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44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44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44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44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5947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44"/>
        <v>0</v>
      </c>
      <c r="H5600" s="120" t="s">
        <v>5947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44"/>
        <v>0</v>
      </c>
      <c r="H5601" s="120" t="s">
        <v>5966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44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44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44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44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44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44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44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44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44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5967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44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44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44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44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44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44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44"/>
        <v>0</v>
      </c>
      <c r="H5623" s="120" t="s">
        <v>5968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44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44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44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44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44"/>
        <v>0</v>
      </c>
      <c r="H5628" s="120" t="s">
        <v>5928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44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44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5969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44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44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45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45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45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45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5970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45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45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45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45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45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45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45"/>
        <v>0</v>
      </c>
      <c r="H5649" s="285" t="s">
        <v>5971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45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45"/>
        <v>0</v>
      </c>
      <c r="H5651" s="120" t="s">
        <v>5935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45"/>
        <v>0</v>
      </c>
      <c r="H5652" s="120" t="s">
        <v>5935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45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45"/>
        <v>0</v>
      </c>
      <c r="H5654" s="120" t="s">
        <v>5972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45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45"/>
        <v>0</v>
      </c>
      <c r="H5657" s="120" t="s">
        <v>5973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45"/>
        <v>0</v>
      </c>
      <c r="H5658" s="120" t="s">
        <v>5973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5974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45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45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45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45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46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46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46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46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46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46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46"/>
        <v>0</v>
      </c>
      <c r="H5674" s="120" t="s">
        <v>5972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46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46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46"/>
        <v>0</v>
      </c>
      <c r="H5677" s="120" t="s">
        <v>5975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46"/>
        <v>0</v>
      </c>
      <c r="H5678" s="120" t="s">
        <v>5975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5975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46"/>
        <v>0</v>
      </c>
      <c r="H5680" s="120" t="s">
        <v>5976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46"/>
        <v>0</v>
      </c>
      <c r="H5681" s="120" t="s">
        <v>5977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5978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5978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5979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46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46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46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46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46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46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5980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46"/>
        <v>0</v>
      </c>
      <c r="H5692" s="120" t="s">
        <v>5980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46"/>
        <v>0</v>
      </c>
      <c r="H5693" s="120" t="s">
        <v>5980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5980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47">F5697*D5697</f>
        <v>0</v>
      </c>
      <c r="H5697" s="120" t="s">
        <v>5972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47"/>
        <v>0</v>
      </c>
      <c r="H5698" s="120" t="s">
        <v>5972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47"/>
        <v>0</v>
      </c>
      <c r="H5699" s="120" t="s">
        <v>5980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47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47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5981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47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47"/>
        <v>0</v>
      </c>
      <c r="H5704" s="120" t="s">
        <v>5982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47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47"/>
        <v>0</v>
      </c>
      <c r="H5706" s="120" t="s">
        <v>5943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47"/>
        <v>0</v>
      </c>
      <c r="H5707" s="120" t="s">
        <v>5983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47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47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47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47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47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47"/>
        <v>0</v>
      </c>
      <c r="H5713" s="120" t="s">
        <v>5815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47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47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47"/>
        <v>0</v>
      </c>
      <c r="H5716" s="120" t="s">
        <v>5984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47"/>
        <v>0</v>
      </c>
      <c r="H5717" s="120" t="s">
        <v>5972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47"/>
        <v>0</v>
      </c>
      <c r="H5718" s="120" t="s">
        <v>5972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47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47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47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47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47"/>
        <v>0</v>
      </c>
      <c r="H5728" s="120" t="s">
        <v>5985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47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47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47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47"/>
        <v>0</v>
      </c>
      <c r="H5733" s="120" t="s">
        <v>5986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47"/>
        <v>0</v>
      </c>
      <c r="H5734" s="120" t="s">
        <v>5986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47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5575</v>
      </c>
      <c r="F5736" s="63">
        <v>42500</v>
      </c>
      <c r="G5736" s="64">
        <f t="shared" si="147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47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47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47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47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5987</v>
      </c>
      <c r="F5745" s="63">
        <v>14500</v>
      </c>
      <c r="G5745" s="64">
        <f t="shared" si="147"/>
        <v>0</v>
      </c>
      <c r="H5745" s="120" t="s">
        <v>5953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47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47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47"/>
        <v>0</v>
      </c>
      <c r="H5748" s="120" t="s">
        <v>5988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47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48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48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48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48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48"/>
        <v>0</v>
      </c>
      <c r="H5755" s="285" t="s">
        <v>5989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48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48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48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48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48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48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48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48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48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48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48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48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48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48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48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48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48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48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49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49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49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49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49"/>
        <v>0</v>
      </c>
      <c r="H5790" s="285" t="s">
        <v>5990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49"/>
        <v>0</v>
      </c>
      <c r="H5791" s="285" t="s">
        <v>5935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49"/>
        <v>0</v>
      </c>
      <c r="H5792" s="285" t="s">
        <v>5935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49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49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49"/>
        <v>0</v>
      </c>
      <c r="H5795" s="285" t="s">
        <v>5991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49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49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49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49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49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49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49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49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49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49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49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5992</v>
      </c>
      <c r="F5807" s="63">
        <v>48000</v>
      </c>
      <c r="G5807" s="64">
        <f t="shared" si="149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49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49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49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49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49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49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49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49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49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5992</v>
      </c>
      <c r="F5822" s="63">
        <v>2100</v>
      </c>
      <c r="G5822" s="64">
        <f t="shared" si="149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49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49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49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49"/>
        <v>0</v>
      </c>
      <c r="H5826" s="120" t="s">
        <v>5993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49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49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49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49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49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49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49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49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5992</v>
      </c>
      <c r="F5841" s="63">
        <v>110000</v>
      </c>
      <c r="G5841" s="64">
        <f t="shared" ref="G5841:G5850" si="150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0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0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0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0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0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0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0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0"/>
        <v>0</v>
      </c>
      <c r="H5850" s="285" t="s">
        <v>5994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1">F5854*D5854</f>
        <v>0</v>
      </c>
      <c r="H5854" s="120" t="s">
        <v>5972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1"/>
        <v>0</v>
      </c>
      <c r="H5855" s="120" t="s">
        <v>5989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1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1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1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1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1"/>
        <v>0</v>
      </c>
      <c r="H5860" s="120" t="s">
        <v>5986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1"/>
        <v>0</v>
      </c>
      <c r="H5862" s="285" t="s">
        <v>5995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1"/>
        <v>0</v>
      </c>
      <c r="H5863" s="120" t="s">
        <v>5972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1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1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1"/>
        <v>0</v>
      </c>
      <c r="H5869" s="120" t="s">
        <v>5996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1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1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1"/>
        <v>0</v>
      </c>
      <c r="H5872" s="120" t="s">
        <v>5997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1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1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1"/>
        <v>0</v>
      </c>
      <c r="H5875" s="120" t="s">
        <v>5998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1"/>
        <v>0</v>
      </c>
      <c r="H5876" s="120" t="s">
        <v>5998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1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1"/>
        <v>0</v>
      </c>
      <c r="H5878" s="120" t="s">
        <v>5929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1"/>
        <v>0</v>
      </c>
      <c r="H5879" s="120" t="s">
        <v>5929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1"/>
        <v>0</v>
      </c>
      <c r="H5880" s="120" t="s">
        <v>5998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1"/>
        <v>0</v>
      </c>
      <c r="H5881" s="120" t="s">
        <v>5998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5929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1"/>
        <v>0</v>
      </c>
      <c r="H5883" s="285" t="s">
        <v>5998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1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5989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1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1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1"/>
        <v>0</v>
      </c>
      <c r="H5891" s="120" t="s">
        <v>5998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1"/>
        <v>0</v>
      </c>
      <c r="H5892" s="120" t="s">
        <v>5989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1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1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1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1"/>
        <v>0</v>
      </c>
      <c r="H5896" s="120" t="s">
        <v>5929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1"/>
        <v>0</v>
      </c>
      <c r="H5897" s="120" t="s">
        <v>5999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1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1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1"/>
        <v>0</v>
      </c>
      <c r="H5900" s="120" t="s">
        <v>6000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1"/>
        <v>0</v>
      </c>
      <c r="H5901" s="120" t="s">
        <v>6001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1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1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1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1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6002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6003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5929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1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1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1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1"/>
        <v>0</v>
      </c>
      <c r="H5915" s="120" t="s">
        <v>5972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1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1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52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52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52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52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52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52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52"/>
        <v>0</v>
      </c>
      <c r="H5930" s="285" t="s">
        <v>5972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52"/>
        <v>0</v>
      </c>
      <c r="H5931" s="285" t="s">
        <v>5972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52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52"/>
        <v>0</v>
      </c>
      <c r="H5934" s="120" t="s">
        <v>5972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52"/>
        <v>0</v>
      </c>
      <c r="H5935" s="120" t="s">
        <v>5972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52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52"/>
        <v>0</v>
      </c>
      <c r="H5937" s="120" t="s">
        <v>6004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52"/>
        <v>0</v>
      </c>
      <c r="H5938" s="120" t="s">
        <v>6005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52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52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52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52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52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52"/>
        <v>0</v>
      </c>
      <c r="H5945" s="120" t="s">
        <v>5953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52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52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52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52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52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52"/>
        <v>0</v>
      </c>
      <c r="H5951" s="120" t="s">
        <v>5943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52"/>
        <v>0</v>
      </c>
      <c r="H5952" s="120" t="s">
        <v>5943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52"/>
        <v>0</v>
      </c>
      <c r="H5953" s="120" t="s">
        <v>5943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5943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52"/>
        <v>0</v>
      </c>
      <c r="H5955" s="120" t="s">
        <v>5943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52"/>
        <v>0</v>
      </c>
      <c r="H5956" s="120" t="s">
        <v>5943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6006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53">F5958*D5958</f>
        <v>0</v>
      </c>
      <c r="H5958" s="120" t="s">
        <v>5929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53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53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53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53"/>
        <v>0</v>
      </c>
      <c r="H5962" s="120" t="s">
        <v>6007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53"/>
        <v>0</v>
      </c>
      <c r="H5963" s="120" t="s">
        <v>6007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53"/>
        <v>0</v>
      </c>
      <c r="H5964" s="120" t="s">
        <v>6007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53"/>
        <v>0</v>
      </c>
      <c r="H5965" s="120" t="s">
        <v>6007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53"/>
        <v>0</v>
      </c>
      <c r="H5966" s="120" t="s">
        <v>5948</v>
      </c>
      <c r="I5966" s="74" t="s">
        <v>6008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53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53"/>
        <v>0</v>
      </c>
      <c r="H5968" s="120" t="s">
        <v>6009</v>
      </c>
      <c r="I5968" s="74" t="s">
        <v>6008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6009</v>
      </c>
      <c r="I5970" s="74" t="s">
        <v>6008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53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53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5929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5929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53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53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53"/>
        <v>0</v>
      </c>
      <c r="H5980" s="120" t="s">
        <v>6006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53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53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53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53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53"/>
        <v>0</v>
      </c>
      <c r="H5986" s="120" t="s">
        <v>5929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53"/>
        <v>0</v>
      </c>
      <c r="H5987" s="120" t="s">
        <v>5929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53"/>
        <v>0</v>
      </c>
      <c r="H5988" s="120" t="s">
        <v>5929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53"/>
        <v>0</v>
      </c>
      <c r="H5989" s="120" t="s">
        <v>5929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53"/>
        <v>0</v>
      </c>
      <c r="H5990" s="120" t="s">
        <v>5929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53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53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53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53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53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53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53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53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53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53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53"/>
        <v>0</v>
      </c>
      <c r="H6003" s="120" t="s">
        <v>5929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53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53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53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53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53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53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6010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53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53"/>
        <v>0</v>
      </c>
      <c r="H6013" s="120" t="s">
        <v>5929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6011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54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54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54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54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54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54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54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54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54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54"/>
        <v>0</v>
      </c>
      <c r="H6027" s="120" t="s">
        <v>5929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54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54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54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6012</v>
      </c>
      <c r="F6031" s="210">
        <v>50000</v>
      </c>
      <c r="G6031" s="64">
        <f t="shared" si="154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54"/>
        <v>0</v>
      </c>
      <c r="H6032" s="285" t="s">
        <v>6013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54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54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54"/>
        <v>0</v>
      </c>
      <c r="H6035" s="285" t="s">
        <v>6014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54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54"/>
        <v>0</v>
      </c>
      <c r="H6037" s="120" t="s">
        <v>6015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54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54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54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54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54"/>
        <v>0</v>
      </c>
      <c r="H6042" s="120" t="s">
        <v>5929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54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54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54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54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54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54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54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54"/>
        <v>0</v>
      </c>
      <c r="H6050" s="120" t="s">
        <v>6016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54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54"/>
        <v>0</v>
      </c>
      <c r="H6052" s="120" t="s">
        <v>5929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54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54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54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54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54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54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54"/>
        <v>0</v>
      </c>
      <c r="H6059" s="120" t="s">
        <v>6017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54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54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54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54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54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54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54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54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54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54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54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54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54"/>
        <v>0</v>
      </c>
      <c r="H6072" s="120" t="s">
        <v>5929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54"/>
        <v>0</v>
      </c>
      <c r="H6073" s="285" t="s">
        <v>5929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54"/>
        <v>0</v>
      </c>
      <c r="H6074" s="285" t="s">
        <v>5929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54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54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54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54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54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54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54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55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55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55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55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55"/>
        <v>0</v>
      </c>
      <c r="H6086" s="120" t="s">
        <v>6018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55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55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55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55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55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55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55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55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55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55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55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55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55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55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6019</v>
      </c>
      <c r="F6101" s="63">
        <v>75000</v>
      </c>
      <c r="G6101" s="64">
        <f t="shared" si="155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55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55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55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55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55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55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55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55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55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55"/>
        <v>0</v>
      </c>
      <c r="H6111" s="120" t="s">
        <v>6020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55"/>
        <v>0</v>
      </c>
      <c r="H6112" s="120" t="s">
        <v>6020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55"/>
        <v>0</v>
      </c>
      <c r="H6113" s="120" t="s">
        <v>6020</v>
      </c>
    </row>
    <row r="6114" spans="1:8" ht="15" hidden="1" customHeight="1" x14ac:dyDescent="0.25">
      <c r="B6114" s="59"/>
      <c r="C6114" s="59"/>
      <c r="D6114" s="60"/>
      <c r="E6114" s="75" t="s">
        <v>6021</v>
      </c>
      <c r="F6114" s="63">
        <v>145000</v>
      </c>
      <c r="G6114" s="64">
        <f t="shared" si="155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55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55"/>
        <v>0</v>
      </c>
      <c r="H6116" s="120" t="s">
        <v>6022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55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55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55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55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55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55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55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55"/>
        <v>0</v>
      </c>
      <c r="H6124" s="120" t="s">
        <v>6023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55"/>
        <v>0</v>
      </c>
      <c r="H6125" s="120" t="s">
        <v>6023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55"/>
        <v>0</v>
      </c>
      <c r="H6126" s="120" t="s">
        <v>6024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55"/>
        <v>0</v>
      </c>
      <c r="H6127" s="120" t="s">
        <v>5989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55"/>
        <v>0</v>
      </c>
      <c r="H6128" s="120" t="s">
        <v>6025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55"/>
        <v>0</v>
      </c>
      <c r="H6129" s="120" t="s">
        <v>5989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55"/>
        <v>0</v>
      </c>
      <c r="H6130" s="120" t="s">
        <v>6026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55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55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55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55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55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55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55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55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55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55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55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55"/>
        <v>0</v>
      </c>
      <c r="H6142" s="120" t="s">
        <v>6027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55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55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6028</v>
      </c>
      <c r="F6145" s="265">
        <v>20000</v>
      </c>
      <c r="G6145" s="210">
        <f t="shared" si="155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55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55"/>
        <v>0</v>
      </c>
      <c r="H6147" s="120" t="s">
        <v>5989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55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55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55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56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56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56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6028</v>
      </c>
      <c r="F6154" s="280">
        <v>20000</v>
      </c>
      <c r="G6154" s="210">
        <f t="shared" si="156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56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56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56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56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56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56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56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56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56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56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56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56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56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56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56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56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56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56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56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56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56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56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56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56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56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56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56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56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56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56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56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56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56"/>
        <v>0</v>
      </c>
      <c r="H6187" s="120" t="s">
        <v>6029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56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6030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6031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6031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57">F6192*D6192</f>
        <v>0</v>
      </c>
      <c r="H6192" s="65" t="s">
        <v>1421</v>
      </c>
      <c r="I6192" s="59" t="s">
        <v>6031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57"/>
        <v>0</v>
      </c>
      <c r="H6193" s="65" t="s">
        <v>1421</v>
      </c>
      <c r="I6193" s="59" t="s">
        <v>6031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57"/>
        <v>0</v>
      </c>
      <c r="H6194" s="65" t="s">
        <v>1421</v>
      </c>
      <c r="I6194" s="59" t="s">
        <v>6031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57"/>
        <v>0</v>
      </c>
      <c r="H6195" s="65" t="s">
        <v>1421</v>
      </c>
      <c r="I6195" s="59" t="s">
        <v>6031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57"/>
        <v>0</v>
      </c>
      <c r="H6196" s="65" t="s">
        <v>1421</v>
      </c>
      <c r="I6196" s="59" t="s">
        <v>6031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57"/>
        <v>0</v>
      </c>
      <c r="H6197" s="65" t="s">
        <v>1421</v>
      </c>
      <c r="I6197" s="59" t="s">
        <v>6031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57"/>
        <v>0</v>
      </c>
      <c r="H6198" s="65" t="s">
        <v>3930</v>
      </c>
      <c r="I6198" s="59" t="s">
        <v>6031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57"/>
        <v>0</v>
      </c>
      <c r="H6199" s="65" t="s">
        <v>3923</v>
      </c>
      <c r="I6199" s="59" t="s">
        <v>6031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57"/>
        <v>0</v>
      </c>
      <c r="H6200" s="65" t="s">
        <v>3923</v>
      </c>
      <c r="I6200" s="59" t="s">
        <v>6031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57"/>
        <v>0</v>
      </c>
      <c r="H6201" s="65" t="s">
        <v>3675</v>
      </c>
      <c r="I6201" s="59" t="s">
        <v>6031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57"/>
        <v>0</v>
      </c>
      <c r="H6202" s="65" t="s">
        <v>3675</v>
      </c>
      <c r="I6202" s="59" t="s">
        <v>6031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57"/>
        <v>0</v>
      </c>
      <c r="H6203" s="65" t="s">
        <v>3675</v>
      </c>
      <c r="I6203" s="59" t="s">
        <v>6031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57"/>
        <v>0</v>
      </c>
      <c r="H6204" s="65" t="s">
        <v>3675</v>
      </c>
      <c r="I6204" s="59" t="s">
        <v>6031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57"/>
        <v>0</v>
      </c>
      <c r="H6205" s="65" t="s">
        <v>1421</v>
      </c>
      <c r="I6205" s="59" t="s">
        <v>6031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57"/>
        <v>0</v>
      </c>
      <c r="H6206" s="65" t="s">
        <v>6032</v>
      </c>
      <c r="I6206" s="59" t="s">
        <v>6033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57"/>
        <v>0</v>
      </c>
      <c r="H6207" s="65" t="s">
        <v>6032</v>
      </c>
      <c r="I6207" s="59" t="s">
        <v>6033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57"/>
        <v>0</v>
      </c>
      <c r="H6208" s="65" t="s">
        <v>6032</v>
      </c>
      <c r="I6208" s="59" t="s">
        <v>6033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57"/>
        <v>0</v>
      </c>
      <c r="H6209" s="65" t="s">
        <v>6032</v>
      </c>
      <c r="I6209" s="59" t="s">
        <v>6033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56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56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56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56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56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58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58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58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58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58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58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58"/>
        <v>0</v>
      </c>
      <c r="H6221" s="120" t="s">
        <v>6034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58"/>
        <v>0</v>
      </c>
      <c r="H6222" s="120" t="s">
        <v>6034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58"/>
        <v>0</v>
      </c>
      <c r="H6223" s="120" t="s">
        <v>6035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58"/>
        <v>0</v>
      </c>
      <c r="H6224" s="120" t="s">
        <v>6036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58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58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58"/>
        <v>0</v>
      </c>
      <c r="H6227" s="120" t="s">
        <v>6034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58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58"/>
        <v>0</v>
      </c>
      <c r="H6229" s="120" t="s">
        <v>6037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58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58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58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58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58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58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58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58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58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58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58"/>
        <v>0</v>
      </c>
      <c r="H6240" s="120" t="s">
        <v>5928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58"/>
        <v>0</v>
      </c>
      <c r="H6241" s="65" t="s">
        <v>5928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58"/>
        <v>0</v>
      </c>
      <c r="H6242" s="120" t="s">
        <v>5928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58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58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58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58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58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58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58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58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58"/>
        <v>0</v>
      </c>
      <c r="H6251" s="120" t="s">
        <v>5928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58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58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58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58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58"/>
        <v>0</v>
      </c>
      <c r="H6256" s="120" t="s">
        <v>6038</v>
      </c>
    </row>
    <row r="6257" spans="2:8" ht="15" hidden="1" customHeight="1" x14ac:dyDescent="0.25">
      <c r="B6257" s="66"/>
      <c r="C6257" s="121"/>
      <c r="D6257" s="60"/>
      <c r="E6257" s="75" t="s">
        <v>6039</v>
      </c>
      <c r="F6257" s="73">
        <v>78000</v>
      </c>
      <c r="G6257" s="64">
        <f t="shared" si="158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58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58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58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58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58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58"/>
        <v>0</v>
      </c>
      <c r="H6263" s="120" t="s">
        <v>6040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58"/>
        <v>0</v>
      </c>
      <c r="H6264" s="120" t="s">
        <v>6041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58"/>
        <v>0</v>
      </c>
      <c r="H6265" s="120" t="s">
        <v>6006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58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58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58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58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58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58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58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58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58"/>
        <v>0</v>
      </c>
      <c r="H6274" s="120" t="s">
        <v>6042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58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58"/>
        <v>0</v>
      </c>
      <c r="H6276" s="120" t="s">
        <v>6043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58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58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59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59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59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59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59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59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59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59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59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59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59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59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59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59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59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59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59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59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59"/>
        <v>0</v>
      </c>
      <c r="H6297" s="120" t="s">
        <v>6044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59"/>
        <v>0</v>
      </c>
      <c r="H6298" s="120" t="s">
        <v>6044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59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59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59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59"/>
        <v>0</v>
      </c>
      <c r="H6302" s="65" t="s">
        <v>6044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59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59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59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59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59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59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59"/>
        <v>0</v>
      </c>
      <c r="H6309" s="120" t="s">
        <v>6045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59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59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59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59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59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59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59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59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59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59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59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59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59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59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59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59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59"/>
        <v>0</v>
      </c>
      <c r="H6326" s="120" t="s">
        <v>6046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59"/>
        <v>0</v>
      </c>
      <c r="H6327" s="120" t="s">
        <v>6024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59"/>
        <v>0</v>
      </c>
      <c r="H6328" s="120" t="s">
        <v>6024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59"/>
        <v>0</v>
      </c>
      <c r="H6329" s="120" t="s">
        <v>6024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59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59"/>
        <v>0</v>
      </c>
      <c r="H6331" s="65" t="s">
        <v>6047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59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59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59"/>
        <v>0</v>
      </c>
      <c r="H6334" s="120" t="s">
        <v>6048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59"/>
        <v>0</v>
      </c>
      <c r="H6335" s="120" t="s">
        <v>6049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59"/>
        <v>0</v>
      </c>
      <c r="H6336" s="120" t="s">
        <v>6049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59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59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59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59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59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59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59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59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5929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0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0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0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0"/>
        <v>0</v>
      </c>
      <c r="H6355" s="65" t="s">
        <v>6050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0"/>
        <v>0</v>
      </c>
      <c r="H6356" s="65" t="s">
        <v>6049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0"/>
        <v>0</v>
      </c>
      <c r="H6357" s="65" t="s">
        <v>6049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0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0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0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0"/>
        <v>0</v>
      </c>
      <c r="H6361" s="65" t="s">
        <v>6044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0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0"/>
        <v>0</v>
      </c>
      <c r="H6363" s="65" t="s">
        <v>6049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0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0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0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0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0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0"/>
        <v>0</v>
      </c>
      <c r="H6369" s="65" t="s">
        <v>5979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0"/>
        <v>0</v>
      </c>
      <c r="H6370" s="65" t="s">
        <v>5979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0"/>
        <v>0</v>
      </c>
      <c r="H6371" s="65" t="s">
        <v>6044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0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0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0"/>
        <v>0</v>
      </c>
      <c r="H6374" s="65" t="s">
        <v>6051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0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0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0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0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0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0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0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0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0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0"/>
        <v>0</v>
      </c>
      <c r="H6384" s="120" t="s">
        <v>6052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0"/>
        <v>0</v>
      </c>
      <c r="H6385" s="120" t="s">
        <v>6052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0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0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0"/>
        <v>0</v>
      </c>
      <c r="H6388" s="65" t="s">
        <v>6053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0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0"/>
        <v>0</v>
      </c>
      <c r="H6390" s="65" t="s">
        <v>6053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0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0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0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0"/>
        <v>0</v>
      </c>
      <c r="H6394" s="65" t="s">
        <v>6054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0"/>
        <v>0</v>
      </c>
      <c r="H6395" s="65" t="s">
        <v>5989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0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0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0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0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0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0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0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0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0"/>
        <v>0</v>
      </c>
      <c r="H6404" s="65" t="s">
        <v>6055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0"/>
        <v>0</v>
      </c>
      <c r="H6405" s="65" t="s">
        <v>6044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0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0"/>
        <v>0</v>
      </c>
      <c r="H6407" s="65" t="s">
        <v>5942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0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0"/>
        <v>0</v>
      </c>
      <c r="H6409" s="65" t="s">
        <v>6056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0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0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0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0"/>
        <v>0</v>
      </c>
      <c r="H6414" s="120" t="s">
        <v>6057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0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1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1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1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1"/>
        <v>0</v>
      </c>
      <c r="H6419" s="65" t="s">
        <v>6044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1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1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1"/>
        <v>0</v>
      </c>
      <c r="H6423" s="65" t="s">
        <v>6058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1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1"/>
        <v>0</v>
      </c>
      <c r="H6425" s="120" t="s">
        <v>6058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1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1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1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1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1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1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1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1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1"/>
        <v>0</v>
      </c>
      <c r="H6435" s="120" t="s">
        <v>6059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1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1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1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1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1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1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1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1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1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1"/>
        <v>0</v>
      </c>
      <c r="H6446" s="120" t="s">
        <v>6060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1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1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1"/>
        <v>0</v>
      </c>
      <c r="H6449" s="120" t="s">
        <v>6061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1"/>
        <v>0</v>
      </c>
      <c r="H6450" s="120" t="s">
        <v>6061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1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1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1"/>
        <v>0</v>
      </c>
      <c r="H6453" s="285" t="s">
        <v>5989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1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1"/>
        <v>0</v>
      </c>
      <c r="H6455" s="120" t="s">
        <v>6062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1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1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1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1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1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1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1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1"/>
        <v>0</v>
      </c>
      <c r="H6464" s="120" t="s">
        <v>6061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1"/>
        <v>0</v>
      </c>
      <c r="H6465" s="120" t="s">
        <v>6061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1"/>
        <v>0</v>
      </c>
      <c r="H6466" s="120" t="s">
        <v>5946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1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1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1"/>
        <v>0</v>
      </c>
      <c r="H6471" s="285" t="s">
        <v>6063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1"/>
        <v>0</v>
      </c>
      <c r="H6472" s="285" t="s">
        <v>6006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1"/>
        <v>0</v>
      </c>
      <c r="H6473" s="65" t="s">
        <v>5815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1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1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1"/>
        <v>0</v>
      </c>
      <c r="H6477" s="65" t="s">
        <v>6061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1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1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62">F6480*D6480</f>
        <v>0</v>
      </c>
      <c r="H6480" s="120" t="s">
        <v>5942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62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6064</v>
      </c>
      <c r="F6482" s="210">
        <v>14000</v>
      </c>
      <c r="G6482" s="64">
        <f t="shared" si="162"/>
        <v>0</v>
      </c>
      <c r="H6482" s="120" t="s">
        <v>6061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62"/>
        <v>0</v>
      </c>
      <c r="H6483" s="120" t="s">
        <v>6061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62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62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62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62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62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62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62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62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62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62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62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62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62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62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62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62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62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62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62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62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62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62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62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62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62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62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62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62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62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62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62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62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62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62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62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62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62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62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62"/>
        <v>0</v>
      </c>
      <c r="H6525" s="65" t="s">
        <v>6065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5938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62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62"/>
        <v>0</v>
      </c>
      <c r="H6528" s="120" t="s">
        <v>6066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62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62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62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62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62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62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62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62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62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62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62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62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62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63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63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63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63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63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63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63"/>
        <v>0</v>
      </c>
      <c r="H6551" s="65" t="s">
        <v>6029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63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63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63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63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63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63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63"/>
        <v>0</v>
      </c>
      <c r="H6560" s="120" t="s">
        <v>5984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63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63"/>
        <v>0</v>
      </c>
      <c r="H6562" s="120" t="s">
        <v>6067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63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63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63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63"/>
        <v>0</v>
      </c>
      <c r="H6566" s="285" t="s">
        <v>5938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63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63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63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63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63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63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63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63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63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63"/>
        <v>0</v>
      </c>
      <c r="H6576" s="65" t="s">
        <v>6068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63"/>
        <v>0</v>
      </c>
      <c r="H6577" s="65" t="s">
        <v>6068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63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63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63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63"/>
        <v>0</v>
      </c>
      <c r="H6582" s="120" t="s">
        <v>5929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63"/>
        <v>0</v>
      </c>
      <c r="H6583" s="120" t="s">
        <v>5929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63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63"/>
        <v>0</v>
      </c>
      <c r="H6585" s="65" t="s">
        <v>5929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63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6069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63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63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63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63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63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63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63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63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63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63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63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63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63"/>
        <v>0</v>
      </c>
      <c r="H6607" s="285" t="s">
        <v>6070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63"/>
        <v>0</v>
      </c>
      <c r="H6608" s="120" t="s">
        <v>5979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64">F6609*D6609</f>
        <v>0</v>
      </c>
      <c r="H6609" s="120" t="s">
        <v>5979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64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64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64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64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64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64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64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64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64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6071</v>
      </c>
      <c r="F6619" s="210">
        <v>1650000</v>
      </c>
      <c r="G6619" s="210">
        <f t="shared" si="164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64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64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64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64"/>
        <v>0</v>
      </c>
      <c r="H6623" s="65" t="s">
        <v>6072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6072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64"/>
        <v>0</v>
      </c>
      <c r="H6628" s="65" t="s">
        <v>6072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64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64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64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64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64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64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64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64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64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64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64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64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64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64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64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64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64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6073</v>
      </c>
      <c r="F6654" s="73">
        <v>14500</v>
      </c>
      <c r="G6654" s="64">
        <f t="shared" si="164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64"/>
        <v>0</v>
      </c>
      <c r="H6655" s="120" t="s">
        <v>6059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64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64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64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64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64"/>
        <v>0</v>
      </c>
      <c r="H6660" s="65" t="s">
        <v>6074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64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64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64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65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65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65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65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65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65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65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65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65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65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65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65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6075</v>
      </c>
      <c r="F6681" s="265">
        <v>628000</v>
      </c>
      <c r="G6681" s="210">
        <f t="shared" si="165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6075</v>
      </c>
      <c r="F6682" s="210">
        <v>143500</v>
      </c>
      <c r="G6682" s="210">
        <f t="shared" si="165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6075</v>
      </c>
      <c r="F6683" s="63">
        <v>26750</v>
      </c>
      <c r="G6683" s="210">
        <f t="shared" si="165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6075</v>
      </c>
      <c r="F6684" s="210">
        <v>45500</v>
      </c>
      <c r="G6684" s="210">
        <f t="shared" si="165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65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65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65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65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65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65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65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65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65"/>
        <v>0</v>
      </c>
      <c r="H6697" s="65" t="s">
        <v>6076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65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65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65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65"/>
        <v>0</v>
      </c>
      <c r="H6701" s="285" t="s">
        <v>6077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65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65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65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65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65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65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65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65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65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65"/>
        <v>0</v>
      </c>
      <c r="H6715" s="65" t="s">
        <v>5902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65"/>
        <v>0</v>
      </c>
      <c r="H6716" s="65" t="s">
        <v>5979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65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65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65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65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65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65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65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65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65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65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66">F6728*D6728</f>
        <v>0</v>
      </c>
      <c r="H6728" s="120" t="s">
        <v>6005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66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66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66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66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66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66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66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66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66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66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66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66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66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66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66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66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66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66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66"/>
        <v>0</v>
      </c>
      <c r="H6747" s="65" t="s">
        <v>5942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66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66"/>
        <v>0</v>
      </c>
      <c r="H6749" s="65" t="s">
        <v>6076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66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66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66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66"/>
        <v>0</v>
      </c>
      <c r="H6753" s="120" t="s">
        <v>6078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66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66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66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66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66"/>
        <v>0</v>
      </c>
      <c r="H6758" s="120" t="s">
        <v>6079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6080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6081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5942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66"/>
        <v>0</v>
      </c>
      <c r="H6763" s="65" t="s">
        <v>5942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66"/>
        <v>0</v>
      </c>
      <c r="H6764" s="65" t="s">
        <v>5942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66"/>
        <v>0</v>
      </c>
      <c r="H6765" s="65" t="s">
        <v>5942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66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66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66"/>
        <v>0</v>
      </c>
      <c r="H6768" s="65" t="s">
        <v>6082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66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66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66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66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66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66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66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66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66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66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66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66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66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66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66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66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6081</v>
      </c>
    </row>
    <row r="6788" spans="2:8" ht="15" hidden="1" customHeight="1" x14ac:dyDescent="0.25">
      <c r="B6788" s="59"/>
      <c r="C6788" s="84"/>
      <c r="D6788" s="60"/>
      <c r="E6788" s="126" t="s">
        <v>5575</v>
      </c>
      <c r="F6788" s="73">
        <v>28000</v>
      </c>
      <c r="G6788" s="210">
        <f>F6788*D6788</f>
        <v>0</v>
      </c>
      <c r="H6788" s="65" t="s">
        <v>6081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66"/>
        <v>0</v>
      </c>
      <c r="H6789" s="65" t="s">
        <v>6081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66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66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67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67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67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67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67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67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67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67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67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67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67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67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67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5575</v>
      </c>
      <c r="F6805" s="61">
        <v>28000</v>
      </c>
      <c r="G6805" s="64">
        <f t="shared" si="167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67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67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67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67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67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67"/>
        <v>0</v>
      </c>
      <c r="H6815" s="65" t="s">
        <v>5929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67"/>
        <v>0</v>
      </c>
      <c r="H6816" s="65" t="s">
        <v>5929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67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67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67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67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67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6021</v>
      </c>
      <c r="F6822" s="61">
        <v>145000</v>
      </c>
      <c r="G6822" s="64">
        <f t="shared" si="167"/>
        <v>0</v>
      </c>
      <c r="H6822" s="120" t="s">
        <v>5953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67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67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67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67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67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67"/>
        <v>0</v>
      </c>
      <c r="H6832" s="65" t="s">
        <v>6083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67"/>
        <v>0</v>
      </c>
      <c r="H6833" s="65" t="s">
        <v>6083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67"/>
        <v>0</v>
      </c>
      <c r="H6834" s="65" t="s">
        <v>6083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67"/>
        <v>0</v>
      </c>
      <c r="H6835" s="285" t="s">
        <v>6084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67"/>
        <v>0</v>
      </c>
      <c r="H6836" s="285" t="s">
        <v>6084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67"/>
        <v>0</v>
      </c>
      <c r="H6837" s="285" t="s">
        <v>6084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67"/>
        <v>0</v>
      </c>
      <c r="H6838" s="285" t="s">
        <v>6084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67"/>
        <v>0</v>
      </c>
      <c r="H6839" s="285" t="s">
        <v>6084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67"/>
        <v>0</v>
      </c>
      <c r="H6840" s="285" t="s">
        <v>6084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67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67"/>
        <v>0</v>
      </c>
      <c r="H6842" s="65" t="s">
        <v>6085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67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67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67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67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67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67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67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67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6086</v>
      </c>
      <c r="F6855" s="210">
        <v>1471000</v>
      </c>
      <c r="G6855" s="210">
        <f t="shared" si="167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68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68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68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68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68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68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68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68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68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68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68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68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68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68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68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68"/>
        <v>0</v>
      </c>
      <c r="H6875" s="65" t="s">
        <v>6049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68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68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68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68"/>
        <v>0</v>
      </c>
      <c r="H6879" s="65" t="s">
        <v>6087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68"/>
        <v>0</v>
      </c>
      <c r="H6880" s="120" t="s">
        <v>5938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68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68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68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68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68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68"/>
        <v>0</v>
      </c>
      <c r="H6886" s="65" t="s">
        <v>5940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68"/>
        <v>0</v>
      </c>
      <c r="H6887" s="65" t="s">
        <v>5940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68"/>
        <v>0</v>
      </c>
      <c r="H6888" s="65" t="s">
        <v>5940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68"/>
        <v>0</v>
      </c>
      <c r="H6889" s="65" t="s">
        <v>5940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68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68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68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68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68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68"/>
        <v>0</v>
      </c>
      <c r="H6895" s="285" t="s">
        <v>6088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68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68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68"/>
        <v>0</v>
      </c>
      <c r="H6898" s="65" t="s">
        <v>6089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68"/>
        <v>0</v>
      </c>
      <c r="H6899" s="120" t="s">
        <v>6090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68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68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68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68"/>
        <v>0</v>
      </c>
      <c r="H6903" s="120" t="s">
        <v>6091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68"/>
        <v>0</v>
      </c>
      <c r="H6904" s="65" t="s">
        <v>6092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68"/>
        <v>0</v>
      </c>
      <c r="H6905" s="120" t="s">
        <v>6093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68"/>
        <v>0</v>
      </c>
      <c r="H6906" s="65" t="s">
        <v>6084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68"/>
        <v>0</v>
      </c>
      <c r="H6907" s="65" t="s">
        <v>6084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68"/>
        <v>0</v>
      </c>
      <c r="H6908" s="65" t="s">
        <v>6084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68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68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68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68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68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68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68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68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68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68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68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69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69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69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69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69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69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69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69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69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69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69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69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69"/>
        <v>0</v>
      </c>
      <c r="H6932" s="65" t="s">
        <v>6036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69"/>
        <v>0</v>
      </c>
      <c r="H6933" s="65" t="s">
        <v>6092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69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69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69"/>
        <v>0</v>
      </c>
      <c r="H6936" s="120" t="s">
        <v>6094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69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69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69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69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69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69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69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69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69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69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69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69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69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69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69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69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69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69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69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69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6095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69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69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69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69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69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69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69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69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69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69"/>
        <v>0</v>
      </c>
      <c r="H6970" s="65" t="s">
        <v>5929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69"/>
        <v>0</v>
      </c>
      <c r="H6971" s="65" t="s">
        <v>5929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69"/>
        <v>0</v>
      </c>
      <c r="H6972" s="65" t="s">
        <v>5929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69"/>
        <v>0</v>
      </c>
      <c r="H6973" s="65" t="s">
        <v>5929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69"/>
        <v>0</v>
      </c>
      <c r="H6974" s="65" t="s">
        <v>5929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69"/>
        <v>0</v>
      </c>
      <c r="H6975" s="65" t="s">
        <v>5929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69"/>
        <v>0</v>
      </c>
      <c r="H6976" s="65" t="s">
        <v>5929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69"/>
        <v>0</v>
      </c>
      <c r="H6977" s="65" t="s">
        <v>5929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69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69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69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0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0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0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0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0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0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0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0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1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1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1"/>
        <v>0</v>
      </c>
      <c r="H6996" s="65" t="s">
        <v>6096</v>
      </c>
    </row>
    <row r="6997" spans="2:8" ht="15" hidden="1" customHeight="1" x14ac:dyDescent="0.25">
      <c r="B6997" s="59"/>
      <c r="C6997" s="59"/>
      <c r="D6997" s="60"/>
      <c r="E6997" s="75" t="s">
        <v>6097</v>
      </c>
      <c r="F6997" s="210">
        <v>28000</v>
      </c>
      <c r="G6997" s="64">
        <f t="shared" si="171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1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1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1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1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1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1"/>
        <v>0</v>
      </c>
      <c r="H7003" s="65" t="s">
        <v>5929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1"/>
        <v>0</v>
      </c>
      <c r="H7004" s="65" t="s">
        <v>5929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1"/>
        <v>0</v>
      </c>
      <c r="H7005" s="65" t="s">
        <v>5929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1"/>
        <v>0</v>
      </c>
      <c r="H7006" s="65" t="s">
        <v>5929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1"/>
        <v>0</v>
      </c>
      <c r="H7007" s="65" t="s">
        <v>5929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1"/>
        <v>0</v>
      </c>
      <c r="H7008" s="65" t="s">
        <v>5929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1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1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1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1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6098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6092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6099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1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1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1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1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1"/>
        <v>0</v>
      </c>
      <c r="H7021" s="120" t="s">
        <v>6100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6100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6101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1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1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1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1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1"/>
        <v>0</v>
      </c>
      <c r="H7030" s="65" t="s">
        <v>6102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1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1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1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1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1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1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1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1"/>
        <v>0</v>
      </c>
      <c r="H7042" s="65" t="s">
        <v>6103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1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1"/>
        <v>0</v>
      </c>
      <c r="H7044" s="120" t="s">
        <v>6104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1"/>
        <v>0</v>
      </c>
      <c r="H7045" s="120" t="s">
        <v>6104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1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1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1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6084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6084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6084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1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1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1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1"/>
        <v>0</v>
      </c>
      <c r="H7056" s="65" t="s">
        <v>6105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6105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72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72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72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72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72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72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72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72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72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72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72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72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72"/>
        <v>0</v>
      </c>
      <c r="H7070" s="65" t="s">
        <v>5947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72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73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73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73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73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73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73"/>
        <v>0</v>
      </c>
      <c r="H7078" s="65" t="s">
        <v>6106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73"/>
        <v>0</v>
      </c>
      <c r="H7079" s="65" t="s">
        <v>6106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73"/>
        <v>0</v>
      </c>
      <c r="H7080" s="65" t="s">
        <v>6106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73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73"/>
        <v>0</v>
      </c>
      <c r="H7082" s="65" t="s">
        <v>6106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73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73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73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73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73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73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73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73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73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73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73"/>
        <v>0</v>
      </c>
      <c r="H7097" s="65" t="s">
        <v>6107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73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73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73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73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73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73"/>
        <v>0</v>
      </c>
      <c r="H7103" s="65" t="s">
        <v>6108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6109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73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73"/>
        <v>0</v>
      </c>
      <c r="H7109" s="65" t="s">
        <v>6103</v>
      </c>
    </row>
    <row r="7110" spans="1:8" ht="15" hidden="1" customHeight="1" x14ac:dyDescent="0.25">
      <c r="A7110" s="91"/>
      <c r="B7110" s="59"/>
      <c r="C7110" s="59"/>
      <c r="D7110" s="59"/>
      <c r="E7110" s="59" t="s">
        <v>6021</v>
      </c>
      <c r="F7110" s="61">
        <v>145000</v>
      </c>
      <c r="G7110" s="64">
        <f t="shared" si="173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73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73"/>
        <v>0</v>
      </c>
      <c r="H7112" s="65" t="s">
        <v>6104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73"/>
        <v>0</v>
      </c>
      <c r="H7113" s="65" t="s">
        <v>6104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73"/>
        <v>0</v>
      </c>
      <c r="H7114" s="65" t="s">
        <v>6104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73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73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73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73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73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6104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73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73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73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73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73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73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73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73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73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73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74">F7135*D7135</f>
        <v>0</v>
      </c>
      <c r="H7135" s="65" t="s">
        <v>6106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74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74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74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74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74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74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74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74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74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74"/>
        <v>0</v>
      </c>
      <c r="H7145" s="65" t="s">
        <v>6041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74"/>
        <v>0</v>
      </c>
      <c r="H7146" s="65" t="s">
        <v>6041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74"/>
        <v>0</v>
      </c>
      <c r="H7147" s="65" t="s">
        <v>6041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74"/>
        <v>0</v>
      </c>
      <c r="H7148" s="65" t="s">
        <v>6110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74"/>
        <v>0</v>
      </c>
      <c r="H7149" s="65" t="s">
        <v>6041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74"/>
        <v>0</v>
      </c>
      <c r="H7150" s="65" t="s">
        <v>6041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74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75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75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75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75"/>
        <v>0</v>
      </c>
      <c r="H7160" s="65" t="s">
        <v>6111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75"/>
        <v>0</v>
      </c>
      <c r="H7161" s="65" t="s">
        <v>6111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75"/>
        <v>0</v>
      </c>
      <c r="H7162" s="65" t="s">
        <v>6111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75"/>
        <v>0</v>
      </c>
      <c r="H7163" s="65" t="s">
        <v>6111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75"/>
        <v>0</v>
      </c>
      <c r="H7164" s="65" t="s">
        <v>6111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75"/>
        <v>0</v>
      </c>
      <c r="H7165" s="65" t="s">
        <v>6111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75"/>
        <v>0</v>
      </c>
      <c r="H7166" s="65" t="s">
        <v>6111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75"/>
        <v>0</v>
      </c>
      <c r="H7167" s="65" t="s">
        <v>6111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75"/>
        <v>0</v>
      </c>
      <c r="H7168" s="65" t="s">
        <v>6111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75"/>
        <v>0</v>
      </c>
      <c r="H7169" s="65" t="s">
        <v>6111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75"/>
        <v>0</v>
      </c>
      <c r="H7170" s="65" t="s">
        <v>6111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75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75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75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75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75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75"/>
        <v>0</v>
      </c>
      <c r="H7177" s="65" t="s">
        <v>5929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75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75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76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76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76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76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76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76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76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77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77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77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77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77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77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77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77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78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78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78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78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78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78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78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78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78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78"/>
        <v>0</v>
      </c>
      <c r="H7220" s="65" t="s">
        <v>6103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6041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6112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6112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78"/>
        <v>0</v>
      </c>
      <c r="H7225" s="65" t="s">
        <v>6112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78"/>
        <v>0</v>
      </c>
      <c r="H7226" s="65" t="s">
        <v>6112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78"/>
        <v>0</v>
      </c>
      <c r="H7227" s="65" t="s">
        <v>6103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78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78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78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78"/>
        <v>0</v>
      </c>
      <c r="H7231" s="65" t="s">
        <v>6113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78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78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78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78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78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78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78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78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5981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78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78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78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78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78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78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78"/>
        <v>0</v>
      </c>
      <c r="H7250" s="65" t="s">
        <v>6114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78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78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78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78"/>
        <v>0</v>
      </c>
      <c r="H7258" s="65" t="s">
        <v>6103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78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78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78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78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78"/>
        <v>0</v>
      </c>
      <c r="H7263" s="120" t="s">
        <v>5984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78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78"/>
        <v>0</v>
      </c>
      <c r="H7265" s="65" t="s">
        <v>6112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6112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6112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78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79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79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79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79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79"/>
        <v>0</v>
      </c>
      <c r="H7275" s="65" t="s">
        <v>6041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79"/>
        <v>0</v>
      </c>
      <c r="H7276" s="120" t="s">
        <v>6115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79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79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6104</v>
      </c>
    </row>
    <row r="7283" spans="2:8" ht="15" hidden="1" customHeight="1" x14ac:dyDescent="0.25">
      <c r="B7283" s="71"/>
      <c r="C7283" s="59"/>
      <c r="D7283" s="60"/>
      <c r="E7283" s="75" t="s">
        <v>6021</v>
      </c>
      <c r="F7283" s="64">
        <v>145000</v>
      </c>
      <c r="G7283" s="64">
        <f t="shared" si="179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79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79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79"/>
        <v>0</v>
      </c>
      <c r="H7286" s="65" t="s">
        <v>6041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79"/>
        <v>0</v>
      </c>
      <c r="H7287" s="65" t="s">
        <v>6041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79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79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79"/>
        <v>0</v>
      </c>
      <c r="H7294" s="65" t="s">
        <v>6041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79"/>
        <v>0</v>
      </c>
      <c r="H7295" s="65" t="s">
        <v>6041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79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79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79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79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79"/>
        <v>0</v>
      </c>
      <c r="H7300" s="65" t="s">
        <v>6116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79"/>
        <v>0</v>
      </c>
      <c r="H7301" s="65" t="s">
        <v>6116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79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79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79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79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79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79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79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79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79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79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79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79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79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79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79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79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79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79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79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79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79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79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79"/>
        <v>0</v>
      </c>
      <c r="H7328" s="65" t="s">
        <v>6117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79"/>
        <v>0</v>
      </c>
      <c r="H7329" s="65" t="s">
        <v>6117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79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79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79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79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79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0">F7335*D7335</f>
        <v>0</v>
      </c>
      <c r="H7335" s="14" t="s">
        <v>5929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0"/>
        <v>0</v>
      </c>
      <c r="H7336" s="65" t="s">
        <v>6117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0"/>
        <v>0</v>
      </c>
      <c r="H7337" s="65" t="s">
        <v>6117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5929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6117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0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0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0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0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0"/>
        <v>0</v>
      </c>
      <c r="H7346" s="120" t="s">
        <v>6041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0"/>
        <v>0</v>
      </c>
      <c r="H7347" s="120" t="s">
        <v>6041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0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6041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0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0"/>
        <v>0</v>
      </c>
      <c r="H7354" s="120" t="s">
        <v>6041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0"/>
        <v>0</v>
      </c>
      <c r="H7355" s="120" t="s">
        <v>6041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0"/>
        <v>0</v>
      </c>
      <c r="H7356" s="120" t="s">
        <v>6111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0"/>
        <v>0</v>
      </c>
      <c r="H7357" s="120" t="s">
        <v>6111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0"/>
        <v>0</v>
      </c>
      <c r="H7358" s="120" t="s">
        <v>6111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0"/>
        <v>0</v>
      </c>
      <c r="H7359" s="120" t="s">
        <v>6041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0"/>
        <v>0</v>
      </c>
      <c r="H7360" s="120" t="s">
        <v>6041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0"/>
        <v>0</v>
      </c>
      <c r="H7361" s="65" t="s">
        <v>6111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0"/>
        <v>0</v>
      </c>
      <c r="H7362" s="120" t="s">
        <v>6041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0"/>
        <v>0</v>
      </c>
      <c r="H7363" s="120" t="s">
        <v>6041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0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0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0"/>
        <v>0</v>
      </c>
      <c r="H7366" s="120" t="s">
        <v>6041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0"/>
        <v>0</v>
      </c>
      <c r="H7367" s="120" t="s">
        <v>6041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0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5928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5928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6041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6041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0"/>
        <v>0</v>
      </c>
      <c r="H7373" s="65" t="s">
        <v>5928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0"/>
        <v>0</v>
      </c>
      <c r="H7374" s="120" t="s">
        <v>5928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0"/>
        <v>0</v>
      </c>
      <c r="H7375" s="120" t="s">
        <v>5928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0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0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0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0"/>
        <v>0</v>
      </c>
      <c r="H7379" s="120" t="s">
        <v>6041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0"/>
        <v>0</v>
      </c>
      <c r="H7380" s="120" t="s">
        <v>6118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0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0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0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0"/>
        <v>0</v>
      </c>
      <c r="H7384" s="65" t="s">
        <v>6111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0"/>
        <v>0</v>
      </c>
      <c r="H7385" s="65" t="s">
        <v>6111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0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0"/>
        <v>0</v>
      </c>
      <c r="H7387" s="120" t="s">
        <v>6119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0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0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6041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6041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6041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0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0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0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0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0"/>
        <v>0</v>
      </c>
      <c r="H7398" s="120" t="s">
        <v>6120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0"/>
        <v>0</v>
      </c>
      <c r="H7399" s="120" t="s">
        <v>6120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0"/>
        <v>0</v>
      </c>
      <c r="H7400" s="120" t="s">
        <v>6120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1">F7401*D7401</f>
        <v>0</v>
      </c>
      <c r="H7401" s="120" t="s">
        <v>6121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1"/>
        <v>0</v>
      </c>
      <c r="H7402" s="120" t="s">
        <v>6121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1"/>
        <v>0</v>
      </c>
      <c r="H7403" s="120" t="s">
        <v>6121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1"/>
        <v>0</v>
      </c>
      <c r="H7404" s="65" t="s">
        <v>6041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1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1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1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1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1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6122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1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1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1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1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1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1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1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1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1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1"/>
        <v>0</v>
      </c>
      <c r="H7423" s="120" t="s">
        <v>6123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1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1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1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1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1"/>
        <v>0</v>
      </c>
      <c r="H7428" s="65" t="s">
        <v>6122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1"/>
        <v>0</v>
      </c>
      <c r="H7429" s="65" t="s">
        <v>6124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1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1"/>
        <v>0</v>
      </c>
      <c r="H7431" s="65" t="s">
        <v>6104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1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1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1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6125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1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1"/>
        <v>0</v>
      </c>
      <c r="H7440" s="120" t="s">
        <v>6124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1"/>
        <v>0</v>
      </c>
      <c r="H7441" s="120" t="s">
        <v>6126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1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1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1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1"/>
        <v>0</v>
      </c>
      <c r="H7445" s="120" t="s">
        <v>6127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1"/>
        <v>0</v>
      </c>
      <c r="H7446" s="120" t="s">
        <v>6128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1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1"/>
        <v>0</v>
      </c>
      <c r="H7448" s="120" t="s">
        <v>6126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1"/>
        <v>0</v>
      </c>
      <c r="H7449" s="120" t="s">
        <v>6126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6126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6129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1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1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1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1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1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1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1"/>
        <v>0</v>
      </c>
      <c r="H7464" s="120" t="s">
        <v>6130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82">F7465*D7465</f>
        <v>0</v>
      </c>
      <c r="H7465" s="120" t="s">
        <v>6130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82"/>
        <v>0</v>
      </c>
      <c r="H7466" s="120" t="s">
        <v>6131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82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82"/>
        <v>0</v>
      </c>
      <c r="H7468" s="120" t="s">
        <v>6132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82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82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5953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83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83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83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83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83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83"/>
        <v>0</v>
      </c>
      <c r="H7479" s="65" t="s">
        <v>6133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83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83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83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83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83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83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83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83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83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83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83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83"/>
        <v>0</v>
      </c>
      <c r="H7491" s="120" t="s">
        <v>6134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83"/>
        <v>0</v>
      </c>
      <c r="H7496" s="65" t="s">
        <v>6124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83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83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83"/>
        <v>0</v>
      </c>
      <c r="H7499" s="120" t="s">
        <v>6135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83"/>
        <v>0</v>
      </c>
      <c r="H7500" s="120" t="s">
        <v>6135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83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83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83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83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83"/>
        <v>0</v>
      </c>
      <c r="H7505" s="120" t="s">
        <v>6136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84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84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84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84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84"/>
        <v>0</v>
      </c>
      <c r="H7511" s="65" t="s">
        <v>6137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84"/>
        <v>0</v>
      </c>
      <c r="H7512" s="65" t="s">
        <v>6137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84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84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84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84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84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84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84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84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84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84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84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84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84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84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84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84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84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84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84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84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84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84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84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84"/>
        <v>0</v>
      </c>
      <c r="H7536" s="65" t="s">
        <v>6122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84"/>
        <v>0</v>
      </c>
      <c r="H7537" s="65" t="s">
        <v>6124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84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84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84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84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84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84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84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84"/>
        <v>0</v>
      </c>
      <c r="H7545" s="65" t="s">
        <v>6138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84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84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84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84"/>
        <v>0</v>
      </c>
      <c r="H7549" s="120" t="s">
        <v>6139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84"/>
        <v>0</v>
      </c>
      <c r="H7550" s="120" t="s">
        <v>6138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84"/>
        <v>0</v>
      </c>
      <c r="H7551" s="120" t="s">
        <v>6138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84"/>
        <v>0</v>
      </c>
      <c r="H7552" s="120" t="s">
        <v>6138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84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84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84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84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84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6021</v>
      </c>
      <c r="F7558" s="73">
        <v>145000</v>
      </c>
      <c r="G7558" s="64">
        <f t="shared" si="184"/>
        <v>0</v>
      </c>
      <c r="H7558" s="65" t="s">
        <v>5953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84"/>
        <v>0</v>
      </c>
      <c r="H7559" s="65" t="s">
        <v>6140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84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84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84"/>
        <v>0</v>
      </c>
      <c r="H7562" s="65" t="s">
        <v>6141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84"/>
        <v>0</v>
      </c>
      <c r="H7563" s="120" t="s">
        <v>6142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84"/>
        <v>0</v>
      </c>
      <c r="H7564" s="120" t="s">
        <v>5943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84"/>
        <v>0</v>
      </c>
      <c r="H7565" s="120" t="s">
        <v>6143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84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84"/>
        <v>0</v>
      </c>
      <c r="H7567" s="120" t="s">
        <v>6141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84"/>
        <v>0</v>
      </c>
      <c r="H7568" s="120" t="s">
        <v>6141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84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84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85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85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85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85"/>
        <v>0</v>
      </c>
      <c r="H7574" s="65" t="s">
        <v>6141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85"/>
        <v>0</v>
      </c>
      <c r="H7575" s="65" t="s">
        <v>6141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85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85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85"/>
        <v>0</v>
      </c>
      <c r="H7578" s="65" t="s">
        <v>6144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85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85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85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85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85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85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85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85"/>
        <v>0</v>
      </c>
      <c r="H7586" s="65" t="s">
        <v>6141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85"/>
        <v>0</v>
      </c>
      <c r="H7587" s="65" t="s">
        <v>6141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85"/>
        <v>0</v>
      </c>
      <c r="H7588" s="120" t="s">
        <v>6145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85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85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85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85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85"/>
        <v>0</v>
      </c>
      <c r="H7593" s="65" t="s">
        <v>6141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85"/>
        <v>0</v>
      </c>
      <c r="H7594" s="65" t="s">
        <v>6141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85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85"/>
        <v>0</v>
      </c>
      <c r="H7596" s="65" t="s">
        <v>6146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85"/>
        <v>0</v>
      </c>
      <c r="H7597" s="65" t="s">
        <v>6146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85"/>
        <v>0</v>
      </c>
      <c r="H7598" s="65" t="s">
        <v>6146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85"/>
        <v>0</v>
      </c>
      <c r="H7599" s="65" t="s">
        <v>6146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85"/>
        <v>0</v>
      </c>
      <c r="H7600" s="65" t="s">
        <v>6146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85"/>
        <v>0</v>
      </c>
      <c r="H7601" s="65" t="s">
        <v>6146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85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85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85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85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85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85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85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85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85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85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85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85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85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85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85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85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85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85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85"/>
        <v>0</v>
      </c>
      <c r="H7620" s="65" t="s">
        <v>6147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85"/>
        <v>0</v>
      </c>
      <c r="H7621" s="65" t="s">
        <v>6148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85"/>
        <v>0</v>
      </c>
      <c r="H7622" s="65" t="s">
        <v>6146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85"/>
        <v>0</v>
      </c>
      <c r="H7623" s="65" t="s">
        <v>6146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85"/>
        <v>0</v>
      </c>
      <c r="H7624" s="65" t="s">
        <v>6149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85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85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85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85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85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85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85"/>
        <v>0</v>
      </c>
      <c r="H7631" s="65" t="s">
        <v>6146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85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85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85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86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86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86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86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86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86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86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86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86"/>
        <v>0</v>
      </c>
      <c r="H7643" s="65" t="s">
        <v>6150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86"/>
        <v>0</v>
      </c>
      <c r="H7644" s="65" t="s">
        <v>6149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86"/>
        <v>0</v>
      </c>
      <c r="H7645" s="65" t="s">
        <v>6149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86"/>
        <v>0</v>
      </c>
      <c r="H7646" s="65" t="s">
        <v>6149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86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86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86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86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86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86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86"/>
        <v>0</v>
      </c>
      <c r="H7653" s="65" t="s">
        <v>6149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86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86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86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86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86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86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86"/>
        <v>0</v>
      </c>
      <c r="H7660" s="65" t="s">
        <v>6147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86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86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86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86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86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87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87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87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87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87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87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87"/>
        <v>0</v>
      </c>
      <c r="H7674" s="65" t="s">
        <v>6149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87"/>
        <v>0</v>
      </c>
      <c r="H7675" s="65" t="s">
        <v>6149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6149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88">F7678*D7678</f>
        <v>0</v>
      </c>
      <c r="H7678" s="65" t="s">
        <v>6149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88"/>
        <v>0</v>
      </c>
      <c r="H7679" s="65" t="s">
        <v>6149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88"/>
        <v>0</v>
      </c>
      <c r="H7680" s="65" t="s">
        <v>6149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88"/>
        <v>0</v>
      </c>
      <c r="H7681" s="65" t="s">
        <v>6149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88"/>
        <v>0</v>
      </c>
      <c r="H7682" s="65" t="s">
        <v>6149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88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88"/>
        <v>0</v>
      </c>
      <c r="H7684" s="65" t="s">
        <v>6149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88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88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88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88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88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88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88"/>
        <v>0</v>
      </c>
      <c r="H7691" s="120" t="s">
        <v>6151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88"/>
        <v>0</v>
      </c>
      <c r="H7692" s="65" t="s">
        <v>6152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88"/>
        <v>0</v>
      </c>
      <c r="H7693" s="65" t="s">
        <v>6152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88"/>
        <v>0</v>
      </c>
      <c r="H7694" s="65" t="s">
        <v>6152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88"/>
        <v>0</v>
      </c>
      <c r="H7695" s="65" t="s">
        <v>6152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88"/>
        <v>0</v>
      </c>
      <c r="H7696" s="65" t="s">
        <v>6152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88"/>
        <v>0</v>
      </c>
      <c r="H7697" s="65" t="s">
        <v>6152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6149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89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89"/>
        <v>0</v>
      </c>
      <c r="H7701" s="65" t="s">
        <v>6153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89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89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89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89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89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89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89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89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89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89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89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89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89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89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89"/>
        <v>0</v>
      </c>
      <c r="H7716" s="65" t="s">
        <v>6149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89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89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89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89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6149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6149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0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0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0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0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0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0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0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0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0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0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0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0"/>
        <v>0</v>
      </c>
      <c r="H7734" s="120" t="s">
        <v>6149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0"/>
        <v>0</v>
      </c>
      <c r="H7735" s="120" t="s">
        <v>6149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0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0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0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0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1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1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1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1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1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1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1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1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1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1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1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1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1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1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1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1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1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1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1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1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1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1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192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192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192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192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192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192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192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192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192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192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192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192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192"/>
        <v>0</v>
      </c>
      <c r="H7778" s="120" t="s">
        <v>6154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192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192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192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192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193">F7785*D7785</f>
        <v>0</v>
      </c>
      <c r="H7785" s="65" t="s">
        <v>6151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193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193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193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6012</v>
      </c>
      <c r="F7789" s="64">
        <v>50000</v>
      </c>
      <c r="G7789" s="64">
        <f t="shared" si="193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193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193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193"/>
        <v>0</v>
      </c>
      <c r="H7792" s="65" t="s">
        <v>6155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193"/>
        <v>0</v>
      </c>
      <c r="H7793" s="65" t="s">
        <v>6155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193"/>
        <v>0</v>
      </c>
      <c r="H7794" s="65" t="s">
        <v>6155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193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193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193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193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193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193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193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193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5953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5943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194">F7805*D7805</f>
        <v>0</v>
      </c>
      <c r="H7805" s="65" t="s">
        <v>5943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194"/>
        <v>0</v>
      </c>
      <c r="H7806" s="65" t="s">
        <v>5943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194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194"/>
        <v>0</v>
      </c>
      <c r="H7808" s="65" t="s">
        <v>5943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194"/>
        <v>0</v>
      </c>
      <c r="H7809" s="65" t="s">
        <v>6156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194"/>
        <v>0</v>
      </c>
      <c r="H7810" s="65" t="s">
        <v>6156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194"/>
        <v>0</v>
      </c>
      <c r="H7811" s="65" t="s">
        <v>6156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194"/>
        <v>0</v>
      </c>
      <c r="H7812" s="65" t="s">
        <v>5943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194"/>
        <v>0</v>
      </c>
      <c r="H7813" s="65" t="s">
        <v>5943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194"/>
        <v>0</v>
      </c>
      <c r="H7814" s="65" t="s">
        <v>5943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194"/>
        <v>0</v>
      </c>
      <c r="H7815" s="65" t="s">
        <v>5943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194"/>
        <v>0</v>
      </c>
      <c r="H7816" s="65" t="s">
        <v>5943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194"/>
        <v>0</v>
      </c>
      <c r="H7817" s="65" t="s">
        <v>5943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194"/>
        <v>0</v>
      </c>
      <c r="H7818" s="65" t="s">
        <v>5943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194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195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195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195"/>
        <v>0</v>
      </c>
      <c r="H7824" s="65" t="s">
        <v>6157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195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195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195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195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195"/>
        <v>0</v>
      </c>
      <c r="H7829" s="65" t="s">
        <v>6158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196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196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196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196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196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196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196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196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196"/>
        <v>0</v>
      </c>
      <c r="H7840" s="65" t="s">
        <v>6159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196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196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196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196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196"/>
        <v>0</v>
      </c>
      <c r="H7845" s="65" t="s">
        <v>6160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196"/>
        <v>0</v>
      </c>
      <c r="H7846" s="65" t="s">
        <v>6160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196"/>
        <v>0</v>
      </c>
      <c r="H7847" s="65" t="s">
        <v>6160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196"/>
        <v>0</v>
      </c>
      <c r="H7848" s="65" t="s">
        <v>6160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196"/>
        <v>0</v>
      </c>
      <c r="H7849" s="65" t="s">
        <v>6160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196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196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196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196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196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196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197">F7858*D7858</f>
        <v>0</v>
      </c>
      <c r="H7858" s="65" t="s">
        <v>6161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197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197"/>
        <v>0</v>
      </c>
      <c r="H7860" s="65" t="s">
        <v>6162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197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197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197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197"/>
        <v>0</v>
      </c>
      <c r="H7864" s="65" t="s">
        <v>6162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197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197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197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197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6160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198">F7871*D7871</f>
        <v>0</v>
      </c>
      <c r="H7871" s="65" t="s">
        <v>6163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198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198"/>
        <v>0</v>
      </c>
      <c r="H7873" s="65" t="s">
        <v>6160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198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198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198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198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198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198"/>
        <v>0</v>
      </c>
      <c r="H7879" s="65" t="s">
        <v>6160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198"/>
        <v>0</v>
      </c>
      <c r="H7880" s="65" t="s">
        <v>6160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198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198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198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198"/>
        <v>0</v>
      </c>
      <c r="H7884" s="65" t="s">
        <v>6160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198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198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198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198"/>
        <v>0</v>
      </c>
      <c r="H7888" s="65" t="s">
        <v>6164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198"/>
        <v>0</v>
      </c>
      <c r="H7889" s="65" t="s">
        <v>6160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198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198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198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198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6165</v>
      </c>
      <c r="F7894" s="73">
        <v>55000</v>
      </c>
      <c r="G7894" s="64">
        <f t="shared" si="198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198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198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198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198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198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198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199">F7903*D7903</f>
        <v>0</v>
      </c>
      <c r="H7903" s="65" t="s">
        <v>6166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199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199"/>
        <v>0</v>
      </c>
      <c r="H7905" s="65" t="s">
        <v>6167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199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199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199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199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199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199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199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199"/>
        <v>0</v>
      </c>
      <c r="H7913" s="65" t="s">
        <v>6168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199"/>
        <v>0</v>
      </c>
      <c r="H7914" s="65" t="s">
        <v>6169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199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199"/>
        <v>0</v>
      </c>
      <c r="H7916" s="65" t="s">
        <v>6169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199"/>
        <v>0</v>
      </c>
      <c r="H7917" s="65" t="s">
        <v>6169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199"/>
        <v>0</v>
      </c>
      <c r="H7918" s="65" t="s">
        <v>6169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199"/>
        <v>0</v>
      </c>
      <c r="H7919" s="65" t="s">
        <v>6170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199"/>
        <v>0</v>
      </c>
      <c r="H7920" s="65" t="s">
        <v>6169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199"/>
        <v>0</v>
      </c>
      <c r="H7921" s="65" t="s">
        <v>6171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199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199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199"/>
        <v>0</v>
      </c>
      <c r="H7924" s="65" t="s">
        <v>6171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199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199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199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199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199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199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199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199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199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199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199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199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199"/>
        <v>0</v>
      </c>
      <c r="H7937" s="65" t="s">
        <v>6168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199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199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199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199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0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0"/>
        <v>0</v>
      </c>
      <c r="H7945" s="65" t="s">
        <v>6172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0"/>
        <v>0</v>
      </c>
      <c r="H7946" s="65" t="s">
        <v>6172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0"/>
        <v>0</v>
      </c>
      <c r="H7947" s="65" t="s">
        <v>6172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0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0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0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0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0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6173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6173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1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1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1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1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1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1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1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1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1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1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1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1"/>
        <v>0</v>
      </c>
      <c r="H7966" s="65" t="s">
        <v>6174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1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1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1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1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1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1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1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1"/>
        <v>0</v>
      </c>
      <c r="H7974" s="65" t="s">
        <v>5938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1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1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1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6175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02">F7980*D7980</f>
        <v>0</v>
      </c>
      <c r="H7980" s="65" t="s">
        <v>6175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02"/>
        <v>0</v>
      </c>
      <c r="H7981" s="65" t="s">
        <v>6175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02"/>
        <v>0</v>
      </c>
      <c r="H7982" s="65" t="s">
        <v>6175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02"/>
        <v>0</v>
      </c>
      <c r="H7983" s="65" t="s">
        <v>6175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02"/>
        <v>0</v>
      </c>
      <c r="H7984" s="65" t="s">
        <v>6175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02"/>
        <v>0</v>
      </c>
      <c r="H7985" s="65" t="s">
        <v>6176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02"/>
        <v>0</v>
      </c>
      <c r="H7986" s="65" t="s">
        <v>6177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02"/>
        <v>0</v>
      </c>
      <c r="H7987" s="65" t="s">
        <v>6176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02"/>
        <v>0</v>
      </c>
      <c r="H7988" s="65" t="s">
        <v>6176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02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02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02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02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02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02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02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02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02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02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02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02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6178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03">F8003*D8003</f>
        <v>0</v>
      </c>
      <c r="H8003" s="65" t="s">
        <v>6178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03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03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03"/>
        <v>0</v>
      </c>
      <c r="H8006" s="65" t="s">
        <v>6179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03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03"/>
        <v>0</v>
      </c>
      <c r="H8008" s="65" t="s">
        <v>6178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03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03"/>
        <v>0</v>
      </c>
      <c r="H8010" s="65" t="s">
        <v>6178</v>
      </c>
    </row>
    <row r="8011" spans="1:8" ht="15" hidden="1" customHeight="1" x14ac:dyDescent="0.25">
      <c r="A8011" s="91"/>
      <c r="B8011" s="71"/>
      <c r="C8011" s="83"/>
      <c r="D8011" s="60"/>
      <c r="E8011" s="77" t="s">
        <v>6180</v>
      </c>
      <c r="F8011" s="73">
        <v>75000</v>
      </c>
      <c r="G8011" s="64">
        <f t="shared" si="203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03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03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03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03"/>
        <v>0</v>
      </c>
      <c r="H8015" s="65" t="s">
        <v>6181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03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03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03"/>
        <v>0</v>
      </c>
      <c r="H8018" s="65" t="s">
        <v>6182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04">F8021*D8021</f>
        <v>0</v>
      </c>
      <c r="H8021" s="65" t="s">
        <v>6168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04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04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04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04"/>
        <v>0</v>
      </c>
      <c r="H8025" s="65" t="s">
        <v>6183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04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04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04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04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04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04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04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04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6184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6184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05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05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05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05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05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05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05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05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05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05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05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05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05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05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05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05"/>
        <v>0</v>
      </c>
      <c r="H8051" s="65" t="s">
        <v>6185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05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05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05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05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06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06"/>
        <v>0</v>
      </c>
      <c r="H8059" s="65" t="s">
        <v>6186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06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06"/>
        <v>0</v>
      </c>
      <c r="H8061" s="65" t="s">
        <v>6178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06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06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06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06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06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06"/>
        <v>0</v>
      </c>
      <c r="H8067" s="65" t="s">
        <v>6187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06"/>
        <v>0</v>
      </c>
      <c r="H8068" s="65" t="s">
        <v>6187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06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06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06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06"/>
        <v>0</v>
      </c>
      <c r="H8072" s="65" t="s">
        <v>6187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06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06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06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06"/>
        <v>0</v>
      </c>
      <c r="H8076" s="59" t="s">
        <v>6188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06"/>
        <v>0</v>
      </c>
      <c r="H8077" s="59" t="s">
        <v>6189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06"/>
        <v>0</v>
      </c>
      <c r="H8078" s="59" t="s">
        <v>6189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06"/>
        <v>0</v>
      </c>
      <c r="H8079" s="59" t="s">
        <v>6189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6190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07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07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07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6041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6041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6041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6041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6191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07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07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07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07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07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07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08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08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08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6192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6192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08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08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09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09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09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09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09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09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09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09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09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09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09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09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6160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0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0"/>
        <v>0</v>
      </c>
      <c r="H8130" s="65" t="s">
        <v>6175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0"/>
        <v>0</v>
      </c>
      <c r="H8131" s="65" t="s">
        <v>6175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0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1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1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1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6175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6175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1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1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1"/>
        <v>0</v>
      </c>
      <c r="H8150" s="65" t="s">
        <v>6193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1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1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1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12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12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12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6194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6194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6194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6194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12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12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12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12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12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12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12"/>
        <v>0</v>
      </c>
      <c r="H8170" s="65" t="s">
        <v>5928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12"/>
        <v>0</v>
      </c>
      <c r="H8171" s="65" t="s">
        <v>5928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12"/>
        <v>0</v>
      </c>
      <c r="H8172" s="65" t="s">
        <v>6175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12"/>
        <v>0</v>
      </c>
      <c r="H8173" s="65" t="s">
        <v>6175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12"/>
        <v>0</v>
      </c>
      <c r="H8174" s="65" t="s">
        <v>6175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12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12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12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12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12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12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12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12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6175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13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13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13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6175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6175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6195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13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13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13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13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13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13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13"/>
        <v>0</v>
      </c>
      <c r="H8199" s="65" t="s">
        <v>6195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14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14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14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6196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6196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6196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14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14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14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14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14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15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15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15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15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6075</v>
      </c>
      <c r="F8226" s="73">
        <v>819000</v>
      </c>
      <c r="G8226" s="114">
        <f t="shared" si="215"/>
        <v>0</v>
      </c>
      <c r="H8226" s="65" t="s">
        <v>6197</v>
      </c>
    </row>
    <row r="8227" spans="2:8" ht="15" hidden="1" customHeight="1" x14ac:dyDescent="0.25">
      <c r="B8227" s="85"/>
      <c r="C8227" s="84"/>
      <c r="D8227" s="60"/>
      <c r="E8227" s="126" t="s">
        <v>6075</v>
      </c>
      <c r="F8227" s="73">
        <v>588500</v>
      </c>
      <c r="G8227" s="114">
        <f t="shared" si="215"/>
        <v>0</v>
      </c>
      <c r="H8227" s="65" t="s">
        <v>6197</v>
      </c>
    </row>
    <row r="8228" spans="2:8" ht="15" hidden="1" customHeight="1" x14ac:dyDescent="0.25">
      <c r="B8228" s="58"/>
      <c r="C8228" s="84"/>
      <c r="D8228" s="60"/>
      <c r="E8228" s="75" t="s">
        <v>6075</v>
      </c>
      <c r="F8228" s="73">
        <v>3364200</v>
      </c>
      <c r="G8228" s="64">
        <f t="shared" si="215"/>
        <v>0</v>
      </c>
      <c r="H8228" s="65" t="s">
        <v>6197</v>
      </c>
    </row>
    <row r="8229" spans="2:8" ht="15" hidden="1" customHeight="1" x14ac:dyDescent="0.25">
      <c r="B8229" s="59"/>
      <c r="C8229" s="84"/>
      <c r="D8229" s="141"/>
      <c r="E8229" s="126" t="s">
        <v>6198</v>
      </c>
      <c r="F8229" s="280">
        <v>1990000</v>
      </c>
      <c r="G8229" s="64">
        <f t="shared" si="215"/>
        <v>0</v>
      </c>
      <c r="H8229" s="65" t="s">
        <v>6197</v>
      </c>
    </row>
    <row r="8230" spans="2:8" ht="15" hidden="1" customHeight="1" x14ac:dyDescent="0.25">
      <c r="B8230" s="118"/>
      <c r="C8230" s="84"/>
      <c r="D8230" s="60"/>
      <c r="E8230" s="75" t="s">
        <v>6075</v>
      </c>
      <c r="F8230" s="63">
        <v>144500</v>
      </c>
      <c r="G8230" s="64">
        <f t="shared" si="215"/>
        <v>0</v>
      </c>
      <c r="H8230" s="65" t="s">
        <v>6197</v>
      </c>
    </row>
    <row r="8231" spans="2:8" ht="15" hidden="1" customHeight="1" x14ac:dyDescent="0.25">
      <c r="B8231" s="118"/>
      <c r="C8231" s="84"/>
      <c r="D8231" s="60"/>
      <c r="E8231" s="75" t="s">
        <v>6075</v>
      </c>
      <c r="F8231" s="73">
        <v>301500</v>
      </c>
      <c r="G8231" s="64">
        <f t="shared" si="215"/>
        <v>0</v>
      </c>
      <c r="H8231" s="65" t="s">
        <v>6197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15"/>
        <v>0</v>
      </c>
      <c r="H8232" s="65" t="s">
        <v>6197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6197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16">F8235*D8235</f>
        <v>0</v>
      </c>
      <c r="H8235" s="65" t="s">
        <v>6197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16"/>
        <v>0</v>
      </c>
      <c r="H8236" s="65" t="s">
        <v>6197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16"/>
        <v>0</v>
      </c>
      <c r="H8237" s="65" t="s">
        <v>6197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6199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16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16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16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16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16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16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16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16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16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17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17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6200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17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17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17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17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17"/>
        <v>0</v>
      </c>
      <c r="H8266" s="65" t="s">
        <v>6197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17"/>
        <v>0</v>
      </c>
      <c r="H8267" s="65" t="s">
        <v>6168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17"/>
        <v>0</v>
      </c>
      <c r="H8268" s="65" t="s">
        <v>6201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17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17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17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17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17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17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17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17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17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18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18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18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18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6202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18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18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18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18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18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18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18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18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18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18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18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18"/>
        <v>0</v>
      </c>
      <c r="H8301" s="65" t="s">
        <v>6203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18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18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18"/>
        <v>0</v>
      </c>
      <c r="H8304" s="65" t="s">
        <v>6204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18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18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18"/>
        <v>0</v>
      </c>
      <c r="H8307" s="65" t="s">
        <v>5972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18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18"/>
        <v>0</v>
      </c>
      <c r="H8309" s="65" t="s">
        <v>6205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18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18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18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18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19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19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19"/>
        <v>0</v>
      </c>
      <c r="H8318" s="65" t="s">
        <v>6206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19"/>
        <v>0</v>
      </c>
      <c r="H8319" s="65" t="s">
        <v>6206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19"/>
        <v>0</v>
      </c>
      <c r="H8320" s="65" t="s">
        <v>6206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19"/>
        <v>0</v>
      </c>
      <c r="H8321" s="65" t="s">
        <v>6206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19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19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19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19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19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19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19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19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19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19"/>
        <v>0</v>
      </c>
      <c r="H8331" s="65" t="s">
        <v>6207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19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19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6208</v>
      </c>
      <c r="F8334" s="73" t="s">
        <v>6209</v>
      </c>
      <c r="G8334" s="114" t="e">
        <f t="shared" si="219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19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19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19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19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19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0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0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0"/>
        <v>0</v>
      </c>
      <c r="H8344" s="65" t="s">
        <v>6197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0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0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0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0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0"/>
        <v>0</v>
      </c>
      <c r="H8349" s="65" t="s">
        <v>6197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0"/>
        <v>0</v>
      </c>
      <c r="H8350" s="65" t="s">
        <v>6197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0"/>
        <v>0</v>
      </c>
      <c r="H8351" s="65" t="s">
        <v>6197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0"/>
        <v>0</v>
      </c>
      <c r="H8352" s="65" t="s">
        <v>6197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0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0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0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0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0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0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0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0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0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0"/>
        <v>0</v>
      </c>
      <c r="H8362" s="65" t="s">
        <v>6197</v>
      </c>
    </row>
    <row r="8363" spans="1:8" ht="15" hidden="1" customHeight="1" x14ac:dyDescent="0.25">
      <c r="A8363" s="91"/>
      <c r="B8363" s="59"/>
      <c r="C8363" s="83"/>
      <c r="D8363" s="60"/>
      <c r="E8363" s="126" t="s">
        <v>6208</v>
      </c>
      <c r="F8363" s="73">
        <v>40000</v>
      </c>
      <c r="G8363" s="64">
        <f t="shared" si="220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0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0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6208</v>
      </c>
      <c r="F8366" s="73">
        <v>85000</v>
      </c>
      <c r="G8366" s="114">
        <f t="shared" si="220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0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0"/>
        <v>0</v>
      </c>
      <c r="H8368" s="65" t="s">
        <v>6210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0"/>
        <v>0</v>
      </c>
      <c r="H8369" s="65" t="s">
        <v>6210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0"/>
        <v>0</v>
      </c>
      <c r="H8370" s="65" t="s">
        <v>6210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0"/>
        <v>0</v>
      </c>
      <c r="H8371" s="65" t="s">
        <v>6211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0"/>
        <v>0</v>
      </c>
      <c r="H8372" s="65" t="s">
        <v>6212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0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0"/>
        <v>0</v>
      </c>
      <c r="H8374" s="65" t="s">
        <v>6212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0"/>
        <v>0</v>
      </c>
      <c r="H8375" s="65" t="s">
        <v>6212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0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0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0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0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0"/>
        <v>0</v>
      </c>
      <c r="H8380" s="65" t="s">
        <v>5962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0"/>
        <v>0</v>
      </c>
      <c r="H8381" s="65" t="s">
        <v>5962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5962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1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1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6197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1"/>
        <v>0</v>
      </c>
      <c r="H8386" s="65" t="s">
        <v>6197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1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1"/>
        <v>0</v>
      </c>
      <c r="H8388" s="65" t="s">
        <v>6197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1"/>
        <v>0</v>
      </c>
      <c r="H8389" s="65" t="s">
        <v>6197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1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1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1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1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1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1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1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1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1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1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1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1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1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1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1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1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1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22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22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22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22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22"/>
        <v>0</v>
      </c>
      <c r="H8413" s="65" t="s">
        <v>6197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22"/>
        <v>0</v>
      </c>
      <c r="H8414" s="65" t="s">
        <v>6197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22"/>
        <v>0</v>
      </c>
      <c r="H8415" s="65" t="s">
        <v>6197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22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22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22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22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22"/>
        <v>0</v>
      </c>
      <c r="H8420" s="65" t="s">
        <v>6151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22"/>
        <v>0</v>
      </c>
      <c r="H8421" s="120" t="s">
        <v>6151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22"/>
        <v>0</v>
      </c>
      <c r="H8422" s="120" t="s">
        <v>6197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22"/>
        <v>0</v>
      </c>
      <c r="H8423" s="120" t="s">
        <v>6197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22"/>
        <v>0</v>
      </c>
      <c r="H8424" s="120" t="s">
        <v>6213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22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22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22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22"/>
        <v>0</v>
      </c>
      <c r="H8428" s="120" t="s">
        <v>6197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22"/>
        <v>0</v>
      </c>
      <c r="H8429" s="65" t="s">
        <v>6197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22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22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22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22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22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22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22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22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22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22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22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22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22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22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23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23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23"/>
        <v>0</v>
      </c>
      <c r="H8448" s="65" t="s">
        <v>6214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23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23"/>
        <v>0</v>
      </c>
      <c r="H8450" s="65" t="s">
        <v>6215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23"/>
        <v>0</v>
      </c>
      <c r="H8451" s="65" t="s">
        <v>6216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23"/>
        <v>0</v>
      </c>
      <c r="H8452" s="65" t="s">
        <v>6217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23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23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23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23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23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23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23"/>
        <v>0</v>
      </c>
      <c r="H8459" s="120" t="s">
        <v>6218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23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23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23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23"/>
        <v>0</v>
      </c>
      <c r="H8467" s="65" t="s">
        <v>6219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23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23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23"/>
        <v>0</v>
      </c>
      <c r="H8470" s="65" t="s">
        <v>6220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23"/>
        <v>0</v>
      </c>
      <c r="H8471" s="65" t="s">
        <v>6220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23"/>
        <v>0</v>
      </c>
      <c r="H8472" s="65" t="s">
        <v>6220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23"/>
        <v>0</v>
      </c>
      <c r="H8473" s="65" t="s">
        <v>6220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23"/>
        <v>0</v>
      </c>
      <c r="H8474" s="65" t="s">
        <v>6220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23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23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23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23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24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24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24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24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24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24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24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24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24"/>
        <v>0</v>
      </c>
      <c r="H8489" s="65" t="s">
        <v>6197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24"/>
        <v>0</v>
      </c>
      <c r="H8490" s="65" t="s">
        <v>6197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24"/>
        <v>0</v>
      </c>
      <c r="H8491" s="65" t="s">
        <v>6197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24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24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24"/>
        <v>0</v>
      </c>
      <c r="H8494" s="65" t="s">
        <v>6197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24"/>
        <v>0</v>
      </c>
      <c r="H8495" s="65" t="s">
        <v>6197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24"/>
        <v>0</v>
      </c>
      <c r="H8496" s="65" t="s">
        <v>6197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24"/>
        <v>0</v>
      </c>
      <c r="H8497" s="65" t="s">
        <v>6197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24"/>
        <v>0</v>
      </c>
      <c r="H8498" s="65" t="s">
        <v>6221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24"/>
        <v>0</v>
      </c>
      <c r="H8499" s="65" t="s">
        <v>6221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24"/>
        <v>0</v>
      </c>
      <c r="H8500" s="65" t="s">
        <v>6221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24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24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24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24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24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24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24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24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24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24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24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24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6222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25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25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25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25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25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25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25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25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26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26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26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26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26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26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26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26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26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26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26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26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26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26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26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26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26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26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26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26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26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26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26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6223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26"/>
        <v>0</v>
      </c>
      <c r="H8560" s="65" t="s">
        <v>6224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26"/>
        <v>0</v>
      </c>
      <c r="H8561" s="65" t="s">
        <v>6223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26"/>
        <v>0</v>
      </c>
      <c r="H8562" s="65" t="s">
        <v>6223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26"/>
        <v>0</v>
      </c>
      <c r="H8563" s="65" t="s">
        <v>6197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26"/>
        <v>0</v>
      </c>
      <c r="H8564" s="65" t="s">
        <v>6197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6197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27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27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27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27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27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27"/>
        <v>0</v>
      </c>
      <c r="H8572" s="65" t="s">
        <v>6225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27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27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27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27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27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27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27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28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28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6225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28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28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28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28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28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28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28"/>
        <v>0</v>
      </c>
      <c r="H8592" s="65" t="s">
        <v>6197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28"/>
        <v>0</v>
      </c>
      <c r="H8593" s="65" t="s">
        <v>6226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28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6197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6220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28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28"/>
        <v>0</v>
      </c>
      <c r="H8598" s="65" t="s">
        <v>6197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28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28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28"/>
        <v>0</v>
      </c>
      <c r="H8601" s="65" t="s">
        <v>6197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6197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29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29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6227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29"/>
        <v>0</v>
      </c>
      <c r="H8606" s="65" t="s">
        <v>6227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29"/>
        <v>0</v>
      </c>
      <c r="H8607" s="65" t="s">
        <v>6227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29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29"/>
        <v>0</v>
      </c>
      <c r="H8609" s="65" t="s">
        <v>6197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29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29"/>
        <v>0</v>
      </c>
      <c r="H8611" s="65" t="s">
        <v>6227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29"/>
        <v>0</v>
      </c>
      <c r="H8612" s="65" t="s">
        <v>6227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29"/>
        <v>0</v>
      </c>
      <c r="H8613" s="65" t="s">
        <v>6228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29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29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29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29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29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29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29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29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6229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6230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0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0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0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0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0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0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0"/>
        <v>0</v>
      </c>
      <c r="H8636" s="65" t="s">
        <v>6231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0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0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0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1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1"/>
        <v>0</v>
      </c>
      <c r="H8642" s="65" t="s">
        <v>6232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1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1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1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1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1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1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6210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1"/>
        <v>0</v>
      </c>
      <c r="H8652" s="65" t="s">
        <v>6210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1"/>
        <v>0</v>
      </c>
      <c r="H8653" s="65" t="s">
        <v>6210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1"/>
        <v>0</v>
      </c>
      <c r="H8654" s="65" t="s">
        <v>6210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1"/>
        <v>0</v>
      </c>
      <c r="H8655" s="65" t="s">
        <v>6233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1"/>
        <v>0</v>
      </c>
      <c r="H8656" s="65" t="s">
        <v>6210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5944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32">F8658*D8658</f>
        <v>0</v>
      </c>
      <c r="H8658" s="65" t="s">
        <v>5944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32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32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32"/>
        <v>0</v>
      </c>
      <c r="H8662" s="65" t="s">
        <v>6234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32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32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32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32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32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32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32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32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32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33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33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33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33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33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33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33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33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33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33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33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33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33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33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33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33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33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33"/>
        <v>0</v>
      </c>
      <c r="H8693" s="65" t="s">
        <v>6235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33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33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33"/>
        <v>0</v>
      </c>
      <c r="H8700" s="65" t="s">
        <v>6236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33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33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33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33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33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34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34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34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34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34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34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34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34"/>
        <v>0</v>
      </c>
      <c r="H8716" s="65" t="s">
        <v>6237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34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34"/>
        <v>0</v>
      </c>
      <c r="H8718" s="65" t="s">
        <v>6238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34"/>
        <v>0</v>
      </c>
      <c r="H8719" s="65" t="s">
        <v>6239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34"/>
        <v>0</v>
      </c>
      <c r="H8720" s="65" t="s">
        <v>6240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34"/>
        <v>0</v>
      </c>
      <c r="H8721" s="65" t="s">
        <v>6241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34"/>
        <v>0</v>
      </c>
      <c r="H8722" s="65" t="s">
        <v>6241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34"/>
        <v>0</v>
      </c>
      <c r="H8723" s="65" t="s">
        <v>6241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34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34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34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34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34"/>
        <v>0</v>
      </c>
      <c r="H8728" s="120" t="s">
        <v>6242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34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34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34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6243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35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35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35"/>
        <v>0</v>
      </c>
      <c r="H8739" s="65" t="s">
        <v>6244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35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35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35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35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35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35"/>
        <v>0</v>
      </c>
      <c r="H8746" s="65" t="s">
        <v>6245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35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35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35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35"/>
        <v>0</v>
      </c>
      <c r="H8750" s="65" t="s">
        <v>6246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36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36"/>
        <v>0</v>
      </c>
      <c r="H8754" s="65" t="s">
        <v>6247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36"/>
        <v>0</v>
      </c>
      <c r="H8755" s="65" t="s">
        <v>6247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36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36"/>
        <v>0</v>
      </c>
      <c r="H8757" s="65" t="s">
        <v>6245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36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36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36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36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36"/>
        <v>0</v>
      </c>
      <c r="H8763" s="65" t="s">
        <v>6248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36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36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36"/>
        <v>0</v>
      </c>
      <c r="H8766" s="65" t="s">
        <v>6249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36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37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37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37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37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37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37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37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37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37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37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37"/>
        <v>0</v>
      </c>
      <c r="H8781" s="65" t="s">
        <v>6250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38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38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38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38"/>
        <v>0</v>
      </c>
      <c r="H8787" s="65" t="s">
        <v>6251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38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38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38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39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39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39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39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39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39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39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39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0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0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0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0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0"/>
        <v>0</v>
      </c>
      <c r="H8810" s="65" t="s">
        <v>6252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0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0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0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0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0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0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0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0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0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0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0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0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0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0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0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0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0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0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0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0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0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0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0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0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0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0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0"/>
        <v>0</v>
      </c>
      <c r="H8838" s="65" t="s">
        <v>6253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0"/>
        <v>0</v>
      </c>
      <c r="H8839" s="65" t="s">
        <v>6253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0"/>
        <v>0</v>
      </c>
      <c r="H8840" s="65" t="s">
        <v>6253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0"/>
        <v>0</v>
      </c>
      <c r="H8841" s="65" t="s">
        <v>5930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0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0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0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0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0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0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0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0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0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0"/>
        <v>0</v>
      </c>
      <c r="H8851" s="65" t="s">
        <v>6151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0"/>
        <v>0</v>
      </c>
      <c r="H8852" s="65" t="s">
        <v>6151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0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0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0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0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0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0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0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0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0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0"/>
        <v>0</v>
      </c>
      <c r="H8862" s="65" t="s">
        <v>6151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0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0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0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0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0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0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6254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5653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5651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Base Plate 15mm x 35cm x 35cm"/>
        <filter val="Base Plate 15mm x 40cm x 40cm"/>
        <filter val="Base Plate 15mm x 50cm x 50cm"/>
        <filter val="BAUT 12x20+RING PLAT+RING PIR"/>
        <filter val="BAUT 12x45+RING PLAT+RING PIR"/>
        <filter val="BAUT BHK 8x8 + RING PLAT + RING PIR"/>
        <filter val="BIKIN PLAT NOMOR H 9520 UV"/>
        <filter val="BIKIN PLAT NOMOR N 9058 UF"/>
        <filter val="Bikin Plat Nomor N 9420 UV"/>
        <filter val="BIKIN PLAT NOMOR N 9493 UH"/>
        <filter val="BOR PLAT 16mm LBG 27mm"/>
        <filter val="CLUTCH COVER / PLAT MATAHARI NKR71"/>
        <filter val="Cover Clutch  / Plat matahari FAW"/>
        <filter val="Cover Clutch  / Plat matahari NKR 71"/>
        <filter val="Cover Clutch / Plat Matahari FVZ"/>
        <filter val="Jasa Potong Plat"/>
        <filter val="Jasa Roll Plat Trip"/>
        <filter val="Jaw Plate"/>
        <filter val="MBNC 3/8x1 1/2+RING PLAT PIR"/>
        <filter val="MBNC 3/8x2+RING PLAT+RING PIR"/>
        <filter val="Mur Baut+Ring Pir+Ring Plat"/>
        <filter val="MUR BAUT+RING PLAT PIR"/>
        <filter val="Name Plate SS"/>
        <filter val="Plat 10mm"/>
        <filter val="Plat Bekas 1.2 mm"/>
        <filter val="Plat Besi 50x50x2.6mm"/>
        <filter val="PLAT BORDES 2.3 KS"/>
        <filter val="Plat Bordes 3mm"/>
        <filter val="Plat Hitam 1.8x4x8"/>
        <filter val="Plat Hitam 10mm x 4 x 8"/>
        <filter val="Plat Hitam 10mmx4x8"/>
        <filter val="Plat Hitam 12mm x4x8"/>
        <filter val="Plat Hitam 15mmx4x8"/>
        <filter val="PLAT HITAM 2.8X4X8 FULL"/>
        <filter val="PLAT HITAM 20mmx4x8"/>
        <filter val="PLAT HITAM 2x4x8"/>
        <filter val="Plat Hitam 3x4x8 Full"/>
        <filter val="Plat Hitam 4.8x4x8"/>
        <filter val="Plat Hitam 5x4x8"/>
        <filter val="Plat HITAM 5x4x8 Full"/>
        <filter val="Plat Hitam 6x4x8"/>
        <filter val="Plat HITAM 6x4x8 FULL"/>
        <filter val="Plat Hitam 8x4x8"/>
        <filter val="PLAT KANCING GARDAN NMR71"/>
        <filter val="PLAT KANCING GARDAN NMR71/ 9-41124015-0-IGP"/>
        <filter val="Plat kapal 5mm x 5 x 20"/>
        <filter val="PLAT KOPLING MATAHARI FUSO 15&quot;"/>
        <filter val="Plat Nomer N 8408 UE"/>
        <filter val="Plat Nomer S 9148 AA"/>
        <filter val="PLAT NOMOR AD 9520 UV"/>
        <filter val="PLAT NOMOR DT 9577 UF"/>
        <filter val="PLAT NOMOR N 8761 EG"/>
        <filter val="PLAT NOMOR N 9683 UH"/>
        <filter val="PLAT POTONG"/>
        <filter val="PLAT POTONG 100 X 23 X 1 CM"/>
        <filter val="Plat Potong 22x22x2.9 cm"/>
        <filter val="PLAT POTONG 240x35x2"/>
        <filter val="Plat Potong 2x20x35cm = 6 pcs"/>
        <filter val="Plat Potong 2x25x240cm = 1 pcs"/>
        <filter val="Plat Potong 30x50x2cm"/>
        <filter val="PLAT POTONG 40x40x1 (4lmbr)"/>
        <filter val="Plat potong 50cmx280cmx2cm"/>
        <filter val="Plat potong 80 x 25 x1 cm"/>
        <filter val="Plat Potong Bulat 16mm"/>
        <filter val="Plat Stirp BHIR 9x3x5.4 m"/>
        <filter val="PLAT STREP BHIR 12 X 2 1/2'' x 5.4 mtr"/>
        <filter val="Plat Strep BHIR 12x4'' x5.4 mtr"/>
        <filter val="Plat Strep BHIR 8x 2 1/2'' x 5.4 mtr"/>
        <filter val="Plat Timer / Dumper BoschPump"/>
        <filter val="Plat+Kampas 15&quot;"/>
        <filter val="Plate Pen Pin"/>
        <filter val="RING PLAT 1"/>
        <filter val="Ring Plat 1/2"/>
        <filter val="Ring Plat 10"/>
        <filter val="RING PLAT 10 M"/>
        <filter val="Ring Plat 12m"/>
        <filter val="RING PLAT 16"/>
        <filter val="Ring Plat 16m"/>
        <filter val="RING PLAT 3/8"/>
        <filter val="Ring Plat 5/8"/>
        <filter val="Ring Plat 5/8''"/>
        <filter val="Ring Plat 5/8 ''"/>
        <filter val="RING PLAT 7/8"/>
        <filter val="RING PLAT M10"/>
        <filter val="RING PLAT M12"/>
        <filter val="Ring Plat M20"/>
        <filter val="Roll Plat 6mm"/>
        <filter val="Roll Plat 6mm Diameter 150 cm"/>
        <filter val="Washer Plate 5/8''"/>
        <filter val="Washer Plate M 20 x 42 x 3.0"/>
        <filter val="Washer Plate M24x50x3.0 Putih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G11" activePane="bottomRight" state="frozen"/>
      <selection pane="topRight" activeCell="B1" sqref="B1"/>
      <selection pane="bottomLeft" activeCell="A5" sqref="A5"/>
      <selection pane="bottomRight" activeCell="A20" sqref="A20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46" t="s">
        <v>6255</v>
      </c>
      <c r="B1" s="846"/>
      <c r="C1" s="846"/>
      <c r="D1" s="846"/>
      <c r="E1" s="846"/>
      <c r="F1" s="846"/>
      <c r="G1" s="846"/>
      <c r="H1" s="846"/>
      <c r="I1" s="846"/>
      <c r="J1" s="846"/>
      <c r="K1" s="846"/>
      <c r="L1" s="846"/>
      <c r="M1" s="846"/>
      <c r="N1" s="846"/>
      <c r="O1" s="846"/>
      <c r="P1" s="846"/>
      <c r="Q1" s="846"/>
      <c r="R1" s="846"/>
      <c r="S1" s="846"/>
      <c r="T1" s="846"/>
      <c r="U1" s="846"/>
      <c r="V1" s="846"/>
      <c r="W1" s="846"/>
      <c r="X1" s="846"/>
      <c r="Y1" s="305"/>
    </row>
    <row r="2" spans="1:37" ht="21.95" customHeight="1" thickBot="1" x14ac:dyDescent="0.3"/>
    <row r="3" spans="1:37" s="308" customFormat="1" ht="21.95" customHeight="1" x14ac:dyDescent="0.25">
      <c r="A3" s="847" t="s">
        <v>6256</v>
      </c>
      <c r="B3" s="849" t="s">
        <v>6257</v>
      </c>
      <c r="C3" s="850"/>
      <c r="D3" s="850"/>
      <c r="E3" s="851"/>
      <c r="F3" s="837" t="s">
        <v>6258</v>
      </c>
      <c r="G3" s="838"/>
      <c r="H3" s="838"/>
      <c r="I3" s="839"/>
      <c r="J3" s="849" t="s">
        <v>6259</v>
      </c>
      <c r="K3" s="850"/>
      <c r="L3" s="850"/>
      <c r="M3" s="851"/>
      <c r="N3" s="852" t="s">
        <v>6260</v>
      </c>
      <c r="O3" s="853"/>
      <c r="P3" s="853"/>
      <c r="Q3" s="854"/>
      <c r="R3" s="855" t="s">
        <v>6261</v>
      </c>
      <c r="S3" s="856"/>
      <c r="T3" s="856"/>
      <c r="U3" s="857"/>
      <c r="V3" s="858" t="s">
        <v>6262</v>
      </c>
      <c r="W3" s="859"/>
      <c r="X3" s="859"/>
      <c r="Y3" s="860"/>
      <c r="Z3" s="837" t="s">
        <v>6263</v>
      </c>
      <c r="AA3" s="838"/>
      <c r="AB3" s="838"/>
      <c r="AC3" s="839"/>
      <c r="AD3" s="840" t="s">
        <v>6264</v>
      </c>
      <c r="AE3" s="841"/>
      <c r="AF3" s="841"/>
      <c r="AG3" s="842"/>
      <c r="AH3" s="843" t="s">
        <v>6265</v>
      </c>
      <c r="AI3" s="844"/>
      <c r="AJ3" s="844"/>
      <c r="AK3" s="845"/>
    </row>
    <row r="4" spans="1:37" s="325" customFormat="1" ht="21.95" customHeight="1" thickBot="1" x14ac:dyDescent="0.3">
      <c r="A4" s="848"/>
      <c r="B4" s="309" t="s">
        <v>6266</v>
      </c>
      <c r="C4" s="310" t="s">
        <v>6267</v>
      </c>
      <c r="D4" s="310" t="s">
        <v>6268</v>
      </c>
      <c r="E4" s="311" t="s">
        <v>6269</v>
      </c>
      <c r="F4" s="309" t="s">
        <v>6266</v>
      </c>
      <c r="G4" s="310" t="s">
        <v>6267</v>
      </c>
      <c r="H4" s="310" t="s">
        <v>6268</v>
      </c>
      <c r="I4" s="311" t="s">
        <v>6269</v>
      </c>
      <c r="J4" s="309" t="s">
        <v>6266</v>
      </c>
      <c r="K4" s="310" t="s">
        <v>6267</v>
      </c>
      <c r="L4" s="310" t="s">
        <v>6268</v>
      </c>
      <c r="M4" s="311" t="s">
        <v>6269</v>
      </c>
      <c r="N4" s="312" t="s">
        <v>6266</v>
      </c>
      <c r="O4" s="313" t="s">
        <v>6267</v>
      </c>
      <c r="P4" s="313" t="s">
        <v>6268</v>
      </c>
      <c r="Q4" s="314" t="s">
        <v>6269</v>
      </c>
      <c r="R4" s="315" t="s">
        <v>6266</v>
      </c>
      <c r="S4" s="316" t="s">
        <v>6267</v>
      </c>
      <c r="T4" s="316" t="s">
        <v>6268</v>
      </c>
      <c r="U4" s="317" t="s">
        <v>6269</v>
      </c>
      <c r="V4" s="318" t="s">
        <v>6266</v>
      </c>
      <c r="W4" s="319" t="s">
        <v>6267</v>
      </c>
      <c r="X4" s="319" t="s">
        <v>6268</v>
      </c>
      <c r="Y4" s="320" t="s">
        <v>6269</v>
      </c>
      <c r="Z4" s="309" t="s">
        <v>6266</v>
      </c>
      <c r="AA4" s="310" t="s">
        <v>6267</v>
      </c>
      <c r="AB4" s="310" t="s">
        <v>6268</v>
      </c>
      <c r="AC4" s="311" t="s">
        <v>6269</v>
      </c>
      <c r="AD4" s="321" t="s">
        <v>6266</v>
      </c>
      <c r="AE4" s="322" t="s">
        <v>6267</v>
      </c>
      <c r="AF4" s="322" t="s">
        <v>6268</v>
      </c>
      <c r="AG4" s="323" t="s">
        <v>6269</v>
      </c>
      <c r="AH4" s="324" t="s">
        <v>6270</v>
      </c>
      <c r="AI4" s="324" t="s">
        <v>6271</v>
      </c>
      <c r="AJ4" s="324" t="s">
        <v>409</v>
      </c>
      <c r="AK4" s="324" t="s">
        <v>6269</v>
      </c>
    </row>
    <row r="5" spans="1:37" s="334" customFormat="1" ht="21.95" customHeight="1" thickTop="1" x14ac:dyDescent="0.25">
      <c r="A5" s="326" t="s">
        <v>6272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7">
        <f>T5+R6-S6</f>
        <v>140</v>
      </c>
      <c r="U6" s="458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5">
        <v>8</v>
      </c>
      <c r="L13" s="343">
        <f t="shared" si="3"/>
        <v>283</v>
      </c>
      <c r="M13" s="786" t="s">
        <v>6528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17443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17471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/>
      <c r="B20" s="362"/>
      <c r="C20" s="337"/>
      <c r="D20" s="337">
        <f t="shared" si="8"/>
        <v>132</v>
      </c>
      <c r="E20" s="338"/>
      <c r="F20" s="339"/>
      <c r="G20" s="340"/>
      <c r="H20" s="340">
        <f t="shared" si="2"/>
        <v>296</v>
      </c>
      <c r="I20" s="341"/>
      <c r="J20" s="342"/>
      <c r="K20" s="343"/>
      <c r="L20" s="343">
        <f t="shared" si="3"/>
        <v>267</v>
      </c>
      <c r="M20" s="360"/>
      <c r="N20" s="345"/>
      <c r="O20" s="346"/>
      <c r="P20" s="346">
        <f t="shared" si="4"/>
        <v>261</v>
      </c>
      <c r="Q20" s="347"/>
      <c r="R20" s="348"/>
      <c r="S20" s="349"/>
      <c r="T20" s="349">
        <f t="shared" si="5"/>
        <v>136</v>
      </c>
      <c r="U20" s="350"/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/>
      <c r="AJ20" s="358">
        <f t="shared" si="1"/>
        <v>178</v>
      </c>
      <c r="AK20" s="357"/>
    </row>
    <row r="21" spans="1:37" ht="21.95" customHeight="1" x14ac:dyDescent="0.25">
      <c r="A21" s="335"/>
      <c r="B21" s="362"/>
      <c r="C21" s="337"/>
      <c r="D21" s="337">
        <f t="shared" si="8"/>
        <v>132</v>
      </c>
      <c r="E21" s="338"/>
      <c r="F21" s="339"/>
      <c r="G21" s="340"/>
      <c r="H21" s="340">
        <f t="shared" si="2"/>
        <v>296</v>
      </c>
      <c r="I21" s="341"/>
      <c r="J21" s="342"/>
      <c r="K21" s="343"/>
      <c r="L21" s="343">
        <f t="shared" si="3"/>
        <v>267</v>
      </c>
      <c r="M21" s="360"/>
      <c r="N21" s="345"/>
      <c r="O21" s="346"/>
      <c r="P21" s="346">
        <f t="shared" si="4"/>
        <v>261</v>
      </c>
      <c r="Q21" s="347"/>
      <c r="R21" s="348"/>
      <c r="S21" s="349"/>
      <c r="T21" s="349">
        <f t="shared" si="5"/>
        <v>136</v>
      </c>
      <c r="U21" s="350"/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178</v>
      </c>
      <c r="AK21" s="357"/>
    </row>
    <row r="22" spans="1:37" ht="21.95" customHeight="1" x14ac:dyDescent="0.25">
      <c r="A22" s="335"/>
      <c r="B22" s="362"/>
      <c r="C22" s="337"/>
      <c r="D22" s="337">
        <f t="shared" si="8"/>
        <v>132</v>
      </c>
      <c r="E22" s="338"/>
      <c r="F22" s="339"/>
      <c r="G22" s="340"/>
      <c r="H22" s="340">
        <f t="shared" si="2"/>
        <v>296</v>
      </c>
      <c r="I22" s="341"/>
      <c r="J22" s="342"/>
      <c r="K22" s="343"/>
      <c r="L22" s="343">
        <f t="shared" si="3"/>
        <v>267</v>
      </c>
      <c r="M22" s="360"/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136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178</v>
      </c>
      <c r="AK22" s="357"/>
    </row>
    <row r="23" spans="1:37" ht="21.95" customHeight="1" x14ac:dyDescent="0.25">
      <c r="A23" s="335"/>
      <c r="B23" s="362"/>
      <c r="C23" s="337"/>
      <c r="D23" s="337">
        <f t="shared" si="8"/>
        <v>132</v>
      </c>
      <c r="E23" s="338"/>
      <c r="F23" s="339"/>
      <c r="G23" s="340"/>
      <c r="H23" s="340">
        <f t="shared" si="2"/>
        <v>296</v>
      </c>
      <c r="I23" s="341"/>
      <c r="J23" s="342"/>
      <c r="K23" s="343"/>
      <c r="L23" s="343">
        <f t="shared" si="3"/>
        <v>267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136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178</v>
      </c>
      <c r="AK23" s="357"/>
    </row>
    <row r="24" spans="1:37" ht="21.95" customHeight="1" x14ac:dyDescent="0.25">
      <c r="A24" s="335"/>
      <c r="B24" s="362"/>
      <c r="C24" s="337"/>
      <c r="D24" s="337">
        <f t="shared" si="8"/>
        <v>132</v>
      </c>
      <c r="E24" s="338"/>
      <c r="F24" s="339"/>
      <c r="G24" s="340"/>
      <c r="H24" s="340">
        <f t="shared" si="2"/>
        <v>296</v>
      </c>
      <c r="I24" s="341"/>
      <c r="J24" s="342"/>
      <c r="K24" s="343"/>
      <c r="L24" s="343">
        <f t="shared" si="3"/>
        <v>267</v>
      </c>
      <c r="M24" s="360"/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136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178</v>
      </c>
      <c r="AK24" s="357"/>
    </row>
    <row r="25" spans="1:37" ht="21.95" customHeight="1" x14ac:dyDescent="0.25">
      <c r="A25" s="335"/>
      <c r="B25" s="362"/>
      <c r="C25" s="337"/>
      <c r="D25" s="337">
        <f t="shared" si="8"/>
        <v>132</v>
      </c>
      <c r="E25" s="338"/>
      <c r="F25" s="339"/>
      <c r="G25" s="340"/>
      <c r="H25" s="340">
        <f t="shared" si="2"/>
        <v>296</v>
      </c>
      <c r="I25" s="341"/>
      <c r="J25" s="342"/>
      <c r="K25" s="343"/>
      <c r="L25" s="343">
        <f t="shared" si="3"/>
        <v>267</v>
      </c>
      <c r="M25" s="360"/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136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178</v>
      </c>
      <c r="AK25" s="357"/>
    </row>
    <row r="26" spans="1:37" ht="21.95" customHeight="1" x14ac:dyDescent="0.25">
      <c r="A26" s="335"/>
      <c r="B26" s="362"/>
      <c r="C26" s="337"/>
      <c r="D26" s="337">
        <f t="shared" si="8"/>
        <v>132</v>
      </c>
      <c r="E26" s="338"/>
      <c r="F26" s="339"/>
      <c r="G26" s="340"/>
      <c r="H26" s="340">
        <f t="shared" si="2"/>
        <v>296</v>
      </c>
      <c r="I26" s="341"/>
      <c r="J26" s="342"/>
      <c r="K26" s="343"/>
      <c r="L26" s="343">
        <f t="shared" si="3"/>
        <v>267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136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178</v>
      </c>
      <c r="AK26" s="357"/>
    </row>
    <row r="27" spans="1:37" ht="21.95" customHeight="1" x14ac:dyDescent="0.25">
      <c r="A27" s="335"/>
      <c r="B27" s="362"/>
      <c r="C27" s="337"/>
      <c r="D27" s="337">
        <f t="shared" si="8"/>
        <v>132</v>
      </c>
      <c r="E27" s="338"/>
      <c r="F27" s="339"/>
      <c r="G27" s="340"/>
      <c r="H27" s="340">
        <f t="shared" si="2"/>
        <v>296</v>
      </c>
      <c r="I27" s="341"/>
      <c r="J27" s="342"/>
      <c r="K27" s="343"/>
      <c r="L27" s="343">
        <f t="shared" si="3"/>
        <v>267</v>
      </c>
      <c r="M27" s="360"/>
      <c r="N27" s="345"/>
      <c r="O27" s="346"/>
      <c r="P27" s="346">
        <f t="shared" si="4"/>
        <v>261</v>
      </c>
      <c r="Q27" s="347"/>
      <c r="R27" s="348"/>
      <c r="S27" s="349"/>
      <c r="T27" s="349">
        <f t="shared" si="5"/>
        <v>136</v>
      </c>
      <c r="U27" s="350"/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357"/>
      <c r="AI27" s="357"/>
      <c r="AJ27" s="358">
        <f t="shared" si="9"/>
        <v>178</v>
      </c>
      <c r="AK27" s="357"/>
    </row>
    <row r="28" spans="1:37" ht="21.95" customHeight="1" x14ac:dyDescent="0.25">
      <c r="A28" s="335"/>
      <c r="B28" s="362"/>
      <c r="C28" s="337"/>
      <c r="D28" s="337">
        <f t="shared" si="8"/>
        <v>132</v>
      </c>
      <c r="E28" s="338"/>
      <c r="F28" s="339"/>
      <c r="G28" s="340"/>
      <c r="H28" s="340">
        <f t="shared" si="2"/>
        <v>296</v>
      </c>
      <c r="I28" s="341"/>
      <c r="J28" s="342"/>
      <c r="K28" s="343"/>
      <c r="L28" s="343">
        <f t="shared" si="3"/>
        <v>267</v>
      </c>
      <c r="M28" s="360"/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136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178</v>
      </c>
      <c r="AK28" s="357"/>
    </row>
    <row r="29" spans="1:37" ht="21.95" customHeight="1" x14ac:dyDescent="0.25">
      <c r="A29" s="335"/>
      <c r="B29" s="362"/>
      <c r="C29" s="337"/>
      <c r="D29" s="337">
        <f t="shared" si="8"/>
        <v>132</v>
      </c>
      <c r="E29" s="338"/>
      <c r="F29" s="339"/>
      <c r="G29" s="340"/>
      <c r="H29" s="340">
        <f t="shared" si="2"/>
        <v>296</v>
      </c>
      <c r="I29" s="341"/>
      <c r="J29" s="342"/>
      <c r="K29" s="343"/>
      <c r="L29" s="343">
        <f t="shared" si="3"/>
        <v>267</v>
      </c>
      <c r="M29" s="360"/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136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178</v>
      </c>
      <c r="AK29" s="357"/>
    </row>
    <row r="30" spans="1:37" ht="21.95" customHeight="1" x14ac:dyDescent="0.25">
      <c r="A30" s="335"/>
      <c r="B30" s="362"/>
      <c r="C30" s="337"/>
      <c r="D30" s="337">
        <f t="shared" si="8"/>
        <v>132</v>
      </c>
      <c r="E30" s="338"/>
      <c r="F30" s="339"/>
      <c r="G30" s="340"/>
      <c r="H30" s="340">
        <f t="shared" si="2"/>
        <v>296</v>
      </c>
      <c r="I30" s="341"/>
      <c r="J30" s="342"/>
      <c r="K30" s="343"/>
      <c r="L30" s="343">
        <f t="shared" si="3"/>
        <v>267</v>
      </c>
      <c r="M30" s="360"/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136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178</v>
      </c>
      <c r="AK30" s="357"/>
    </row>
    <row r="31" spans="1:37" ht="21.95" customHeight="1" x14ac:dyDescent="0.25">
      <c r="A31" s="335"/>
      <c r="B31" s="362"/>
      <c r="C31" s="337"/>
      <c r="D31" s="337">
        <f t="shared" si="8"/>
        <v>132</v>
      </c>
      <c r="E31" s="338"/>
      <c r="F31" s="364"/>
      <c r="G31" s="340"/>
      <c r="H31" s="340">
        <f t="shared" si="2"/>
        <v>296</v>
      </c>
      <c r="I31" s="341"/>
      <c r="J31" s="342"/>
      <c r="K31" s="343"/>
      <c r="L31" s="343">
        <f t="shared" si="3"/>
        <v>267</v>
      </c>
      <c r="M31" s="360"/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136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178</v>
      </c>
      <c r="AK31" s="357"/>
    </row>
    <row r="32" spans="1:37" ht="21.95" customHeight="1" x14ac:dyDescent="0.25">
      <c r="A32" s="335"/>
      <c r="B32" s="362"/>
      <c r="C32" s="337"/>
      <c r="D32" s="337">
        <f t="shared" si="8"/>
        <v>132</v>
      </c>
      <c r="E32" s="338"/>
      <c r="F32" s="339"/>
      <c r="G32" s="340"/>
      <c r="H32" s="340">
        <f t="shared" si="2"/>
        <v>296</v>
      </c>
      <c r="I32" s="341"/>
      <c r="J32" s="342"/>
      <c r="K32" s="343"/>
      <c r="L32" s="343">
        <f t="shared" si="3"/>
        <v>267</v>
      </c>
      <c r="M32" s="360"/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136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178</v>
      </c>
      <c r="AK32" s="357"/>
    </row>
    <row r="33" spans="1:37" ht="21.95" customHeight="1" x14ac:dyDescent="0.25">
      <c r="A33" s="335"/>
      <c r="B33" s="362"/>
      <c r="C33" s="337"/>
      <c r="D33" s="337">
        <f t="shared" si="8"/>
        <v>132</v>
      </c>
      <c r="E33" s="338"/>
      <c r="F33" s="339"/>
      <c r="G33" s="340"/>
      <c r="H33" s="340">
        <f t="shared" si="2"/>
        <v>296</v>
      </c>
      <c r="I33" s="341"/>
      <c r="J33" s="342"/>
      <c r="K33" s="343"/>
      <c r="L33" s="343">
        <f t="shared" si="3"/>
        <v>267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136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178</v>
      </c>
      <c r="AK33" s="357"/>
    </row>
    <row r="34" spans="1:37" ht="21.95" customHeight="1" x14ac:dyDescent="0.25">
      <c r="A34" s="335"/>
      <c r="B34" s="362"/>
      <c r="C34" s="337"/>
      <c r="D34" s="337">
        <f t="shared" si="8"/>
        <v>132</v>
      </c>
      <c r="E34" s="338"/>
      <c r="F34" s="339"/>
      <c r="G34" s="340"/>
      <c r="H34" s="340">
        <f t="shared" si="2"/>
        <v>296</v>
      </c>
      <c r="I34" s="341"/>
      <c r="J34" s="342"/>
      <c r="K34" s="343"/>
      <c r="L34" s="343">
        <f t="shared" si="3"/>
        <v>267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136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178</v>
      </c>
      <c r="AK34" s="357"/>
    </row>
    <row r="35" spans="1:37" ht="21.95" customHeight="1" x14ac:dyDescent="0.25">
      <c r="A35" s="335"/>
      <c r="B35" s="362"/>
      <c r="C35" s="337"/>
      <c r="D35" s="337">
        <f t="shared" si="8"/>
        <v>132</v>
      </c>
      <c r="E35" s="338"/>
      <c r="F35" s="339"/>
      <c r="G35" s="340"/>
      <c r="H35" s="340">
        <f t="shared" si="2"/>
        <v>296</v>
      </c>
      <c r="I35" s="341"/>
      <c r="J35" s="342"/>
      <c r="K35" s="343"/>
      <c r="L35" s="343">
        <f t="shared" si="3"/>
        <v>267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136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178</v>
      </c>
      <c r="AK35" s="357"/>
    </row>
    <row r="36" spans="1:37" ht="21.95" customHeight="1" x14ac:dyDescent="0.25">
      <c r="A36" s="335"/>
      <c r="B36" s="362"/>
      <c r="C36" s="337"/>
      <c r="D36" s="337">
        <f t="shared" si="8"/>
        <v>132</v>
      </c>
      <c r="E36" s="338"/>
      <c r="F36" s="339"/>
      <c r="G36" s="340"/>
      <c r="H36" s="340">
        <f t="shared" si="2"/>
        <v>296</v>
      </c>
      <c r="I36" s="341"/>
      <c r="J36" s="342"/>
      <c r="K36" s="343"/>
      <c r="L36" s="343">
        <f t="shared" si="3"/>
        <v>267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136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178</v>
      </c>
      <c r="AK36" s="357"/>
    </row>
    <row r="37" spans="1:37" ht="21.95" customHeight="1" x14ac:dyDescent="0.25">
      <c r="A37" s="335"/>
      <c r="B37" s="362"/>
      <c r="C37" s="337"/>
      <c r="D37" s="337">
        <f t="shared" si="8"/>
        <v>132</v>
      </c>
      <c r="E37" s="338"/>
      <c r="F37" s="339"/>
      <c r="G37" s="340"/>
      <c r="H37" s="340">
        <f t="shared" si="2"/>
        <v>296</v>
      </c>
      <c r="I37" s="341"/>
      <c r="J37" s="342"/>
      <c r="K37" s="343"/>
      <c r="L37" s="343">
        <f t="shared" si="3"/>
        <v>267</v>
      </c>
      <c r="M37" s="360"/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136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178</v>
      </c>
      <c r="AK37" s="357"/>
    </row>
    <row r="38" spans="1:37" ht="21.95" customHeight="1" x14ac:dyDescent="0.25">
      <c r="A38" s="335"/>
      <c r="B38" s="362"/>
      <c r="C38" s="337"/>
      <c r="D38" s="337">
        <f t="shared" si="8"/>
        <v>132</v>
      </c>
      <c r="E38" s="338"/>
      <c r="F38" s="339"/>
      <c r="G38" s="340"/>
      <c r="H38" s="340">
        <f t="shared" si="2"/>
        <v>296</v>
      </c>
      <c r="I38" s="341"/>
      <c r="J38" s="342"/>
      <c r="K38" s="343"/>
      <c r="L38" s="343">
        <f t="shared" si="3"/>
        <v>267</v>
      </c>
      <c r="M38" s="360"/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136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/>
      <c r="AJ38" s="358">
        <f t="shared" si="9"/>
        <v>178</v>
      </c>
      <c r="AK38" s="357"/>
    </row>
    <row r="39" spans="1:37" ht="21.95" customHeight="1" x14ac:dyDescent="0.25">
      <c r="A39" s="335"/>
      <c r="B39" s="362"/>
      <c r="C39" s="337"/>
      <c r="D39" s="337">
        <f t="shared" si="8"/>
        <v>132</v>
      </c>
      <c r="E39" s="338"/>
      <c r="F39" s="339"/>
      <c r="G39" s="340"/>
      <c r="H39" s="340">
        <f t="shared" si="2"/>
        <v>296</v>
      </c>
      <c r="I39" s="341"/>
      <c r="J39" s="342"/>
      <c r="K39" s="343"/>
      <c r="L39" s="343">
        <f t="shared" si="3"/>
        <v>267</v>
      </c>
      <c r="M39" s="360"/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136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178</v>
      </c>
      <c r="AK39" s="357"/>
    </row>
    <row r="40" spans="1:37" ht="21.95" customHeight="1" x14ac:dyDescent="0.25">
      <c r="A40" s="335"/>
      <c r="B40" s="362"/>
      <c r="C40" s="337"/>
      <c r="D40" s="337">
        <f t="shared" si="8"/>
        <v>132</v>
      </c>
      <c r="E40" s="338"/>
      <c r="F40" s="339"/>
      <c r="G40" s="340"/>
      <c r="H40" s="340">
        <f t="shared" si="2"/>
        <v>296</v>
      </c>
      <c r="I40" s="341"/>
      <c r="J40" s="342"/>
      <c r="K40" s="343"/>
      <c r="L40" s="343">
        <f t="shared" si="3"/>
        <v>267</v>
      </c>
      <c r="M40" s="360"/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136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178</v>
      </c>
      <c r="AK40" s="357"/>
    </row>
    <row r="41" spans="1:37" ht="21.95" customHeight="1" x14ac:dyDescent="0.25">
      <c r="A41" s="335"/>
      <c r="B41" s="362"/>
      <c r="C41" s="337"/>
      <c r="D41" s="337">
        <f t="shared" si="8"/>
        <v>132</v>
      </c>
      <c r="E41" s="338"/>
      <c r="F41" s="339"/>
      <c r="G41" s="340"/>
      <c r="H41" s="340">
        <f t="shared" si="2"/>
        <v>296</v>
      </c>
      <c r="I41" s="341"/>
      <c r="J41" s="342"/>
      <c r="K41" s="343"/>
      <c r="L41" s="343">
        <f t="shared" si="3"/>
        <v>267</v>
      </c>
      <c r="M41" s="360"/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136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178</v>
      </c>
      <c r="AK41" s="357"/>
    </row>
    <row r="42" spans="1:37" ht="21.95" customHeight="1" x14ac:dyDescent="0.25">
      <c r="A42" s="335"/>
      <c r="B42" s="362"/>
      <c r="C42" s="337"/>
      <c r="D42" s="337">
        <f t="shared" si="8"/>
        <v>132</v>
      </c>
      <c r="E42" s="338"/>
      <c r="F42" s="339"/>
      <c r="G42" s="340"/>
      <c r="H42" s="340">
        <f t="shared" si="2"/>
        <v>296</v>
      </c>
      <c r="I42" s="341"/>
      <c r="J42" s="342"/>
      <c r="K42" s="343"/>
      <c r="L42" s="343">
        <f t="shared" si="3"/>
        <v>267</v>
      </c>
      <c r="M42" s="360"/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136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178</v>
      </c>
      <c r="AK42" s="357"/>
    </row>
    <row r="43" spans="1:37" ht="21.95" customHeight="1" x14ac:dyDescent="0.25">
      <c r="A43" s="335"/>
      <c r="B43" s="362"/>
      <c r="C43" s="337"/>
      <c r="D43" s="337">
        <f t="shared" si="8"/>
        <v>132</v>
      </c>
      <c r="E43" s="338"/>
      <c r="F43" s="339"/>
      <c r="G43" s="340"/>
      <c r="H43" s="340">
        <f t="shared" si="2"/>
        <v>296</v>
      </c>
      <c r="I43" s="341"/>
      <c r="J43" s="342"/>
      <c r="K43" s="343"/>
      <c r="L43" s="343">
        <f t="shared" si="3"/>
        <v>267</v>
      </c>
      <c r="M43" s="360"/>
      <c r="N43" s="345"/>
      <c r="O43" s="346"/>
      <c r="P43" s="346">
        <f t="shared" si="4"/>
        <v>261</v>
      </c>
      <c r="Q43" s="347"/>
      <c r="R43" s="348"/>
      <c r="S43" s="349"/>
      <c r="T43" s="349">
        <f t="shared" si="5"/>
        <v>136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178</v>
      </c>
      <c r="AK43" s="357"/>
    </row>
    <row r="44" spans="1:37" ht="21.95" customHeight="1" x14ac:dyDescent="0.25">
      <c r="A44" s="335"/>
      <c r="B44" s="362"/>
      <c r="C44" s="337"/>
      <c r="D44" s="337">
        <f t="shared" si="8"/>
        <v>132</v>
      </c>
      <c r="E44" s="338"/>
      <c r="F44" s="339"/>
      <c r="G44" s="340"/>
      <c r="H44" s="340">
        <f t="shared" si="2"/>
        <v>296</v>
      </c>
      <c r="I44" s="341"/>
      <c r="J44" s="342"/>
      <c r="K44" s="343"/>
      <c r="L44" s="343">
        <f t="shared" si="3"/>
        <v>267</v>
      </c>
      <c r="M44" s="360"/>
      <c r="N44" s="345"/>
      <c r="O44" s="346"/>
      <c r="P44" s="346">
        <f t="shared" si="4"/>
        <v>261</v>
      </c>
      <c r="Q44" s="347"/>
      <c r="R44" s="348"/>
      <c r="S44" s="349"/>
      <c r="T44" s="349">
        <f t="shared" si="5"/>
        <v>136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178</v>
      </c>
      <c r="AK44" s="357"/>
    </row>
    <row r="45" spans="1:37" ht="21.95" customHeight="1" x14ac:dyDescent="0.25">
      <c r="A45" s="335"/>
      <c r="B45" s="362"/>
      <c r="C45" s="337"/>
      <c r="D45" s="337">
        <f t="shared" si="8"/>
        <v>132</v>
      </c>
      <c r="E45" s="338"/>
      <c r="F45" s="339"/>
      <c r="G45" s="340"/>
      <c r="H45" s="340">
        <f t="shared" si="2"/>
        <v>296</v>
      </c>
      <c r="I45" s="341"/>
      <c r="J45" s="342"/>
      <c r="K45" s="343"/>
      <c r="L45" s="343">
        <f t="shared" si="3"/>
        <v>267</v>
      </c>
      <c r="M45" s="360"/>
      <c r="N45" s="345"/>
      <c r="O45" s="346"/>
      <c r="P45" s="346">
        <f t="shared" si="4"/>
        <v>261</v>
      </c>
      <c r="Q45" s="347"/>
      <c r="R45" s="348"/>
      <c r="S45" s="349"/>
      <c r="T45" s="349">
        <f t="shared" si="5"/>
        <v>136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178</v>
      </c>
      <c r="AK45" s="357"/>
    </row>
    <row r="46" spans="1:37" ht="21.95" customHeight="1" x14ac:dyDescent="0.25">
      <c r="A46" s="335"/>
      <c r="B46" s="362"/>
      <c r="C46" s="337"/>
      <c r="D46" s="337">
        <f t="shared" si="8"/>
        <v>132</v>
      </c>
      <c r="E46" s="338"/>
      <c r="F46" s="339"/>
      <c r="G46" s="340"/>
      <c r="H46" s="340">
        <f t="shared" si="2"/>
        <v>296</v>
      </c>
      <c r="I46" s="341"/>
      <c r="J46" s="342"/>
      <c r="K46" s="343"/>
      <c r="L46" s="343">
        <f t="shared" si="3"/>
        <v>267</v>
      </c>
      <c r="M46" s="360"/>
      <c r="N46" s="345"/>
      <c r="O46" s="346"/>
      <c r="P46" s="346">
        <f t="shared" si="4"/>
        <v>261</v>
      </c>
      <c r="Q46" s="347"/>
      <c r="R46" s="348"/>
      <c r="S46" s="349"/>
      <c r="T46" s="349">
        <f t="shared" si="5"/>
        <v>136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178</v>
      </c>
      <c r="AK46" s="357"/>
    </row>
    <row r="47" spans="1:37" ht="21.95" customHeight="1" x14ac:dyDescent="0.25">
      <c r="A47" s="335"/>
      <c r="B47" s="362"/>
      <c r="C47" s="337"/>
      <c r="D47" s="337">
        <f t="shared" si="8"/>
        <v>132</v>
      </c>
      <c r="E47" s="338"/>
      <c r="F47" s="339"/>
      <c r="G47" s="340"/>
      <c r="H47" s="340">
        <f t="shared" si="2"/>
        <v>296</v>
      </c>
      <c r="I47" s="341"/>
      <c r="J47" s="342"/>
      <c r="K47" s="343"/>
      <c r="L47" s="343">
        <f t="shared" si="3"/>
        <v>267</v>
      </c>
      <c r="M47" s="360"/>
      <c r="N47" s="345"/>
      <c r="O47" s="346"/>
      <c r="P47" s="346">
        <f t="shared" si="4"/>
        <v>261</v>
      </c>
      <c r="Q47" s="347"/>
      <c r="R47" s="348"/>
      <c r="S47" s="349"/>
      <c r="T47" s="349">
        <f t="shared" si="5"/>
        <v>136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178</v>
      </c>
      <c r="AK47" s="357"/>
    </row>
    <row r="48" spans="1:37" ht="21.95" customHeight="1" x14ac:dyDescent="0.25">
      <c r="A48" s="335"/>
      <c r="B48" s="362"/>
      <c r="C48" s="337"/>
      <c r="D48" s="337">
        <f t="shared" si="8"/>
        <v>132</v>
      </c>
      <c r="E48" s="338"/>
      <c r="F48" s="339"/>
      <c r="G48" s="340"/>
      <c r="H48" s="340">
        <f t="shared" si="2"/>
        <v>296</v>
      </c>
      <c r="I48" s="341"/>
      <c r="J48" s="342"/>
      <c r="K48" s="343"/>
      <c r="L48" s="343">
        <f t="shared" si="3"/>
        <v>267</v>
      </c>
      <c r="M48" s="360"/>
      <c r="N48" s="345"/>
      <c r="O48" s="346"/>
      <c r="P48" s="346">
        <f t="shared" si="4"/>
        <v>261</v>
      </c>
      <c r="Q48" s="347"/>
      <c r="R48" s="348"/>
      <c r="S48" s="349"/>
      <c r="T48" s="349">
        <f t="shared" si="5"/>
        <v>136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178</v>
      </c>
      <c r="AK48" s="357"/>
    </row>
    <row r="49" spans="1:37" ht="21.95" customHeight="1" x14ac:dyDescent="0.25">
      <c r="A49" s="335"/>
      <c r="B49" s="362"/>
      <c r="C49" s="337"/>
      <c r="D49" s="337">
        <f t="shared" si="8"/>
        <v>132</v>
      </c>
      <c r="E49" s="338"/>
      <c r="F49" s="339"/>
      <c r="G49" s="340"/>
      <c r="H49" s="340">
        <f t="shared" si="2"/>
        <v>296</v>
      </c>
      <c r="I49" s="341"/>
      <c r="J49" s="342"/>
      <c r="K49" s="343"/>
      <c r="L49" s="343">
        <f t="shared" si="3"/>
        <v>267</v>
      </c>
      <c r="M49" s="360"/>
      <c r="N49" s="345"/>
      <c r="O49" s="346"/>
      <c r="P49" s="346">
        <f t="shared" si="4"/>
        <v>261</v>
      </c>
      <c r="Q49" s="347"/>
      <c r="R49" s="348"/>
      <c r="S49" s="349"/>
      <c r="T49" s="349">
        <f t="shared" si="5"/>
        <v>136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178</v>
      </c>
      <c r="AK49" s="357"/>
    </row>
    <row r="50" spans="1:37" ht="21.95" customHeight="1" x14ac:dyDescent="0.25">
      <c r="A50" s="335"/>
      <c r="B50" s="362"/>
      <c r="C50" s="337"/>
      <c r="D50" s="337">
        <f t="shared" si="8"/>
        <v>132</v>
      </c>
      <c r="E50" s="338"/>
      <c r="F50" s="339"/>
      <c r="G50" s="340"/>
      <c r="H50" s="340">
        <f t="shared" si="2"/>
        <v>296</v>
      </c>
      <c r="I50" s="341"/>
      <c r="J50" s="342"/>
      <c r="K50" s="343"/>
      <c r="L50" s="343">
        <f t="shared" si="3"/>
        <v>267</v>
      </c>
      <c r="M50" s="360"/>
      <c r="N50" s="345"/>
      <c r="O50" s="346"/>
      <c r="P50" s="346">
        <f t="shared" si="4"/>
        <v>261</v>
      </c>
      <c r="Q50" s="347"/>
      <c r="R50" s="348"/>
      <c r="S50" s="349"/>
      <c r="T50" s="349">
        <f t="shared" si="5"/>
        <v>136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178</v>
      </c>
      <c r="AK50" s="357"/>
    </row>
    <row r="51" spans="1:37" ht="21.95" customHeight="1" x14ac:dyDescent="0.25">
      <c r="A51" s="335"/>
      <c r="B51" s="362"/>
      <c r="C51" s="337"/>
      <c r="D51" s="337">
        <f t="shared" si="8"/>
        <v>132</v>
      </c>
      <c r="E51" s="338"/>
      <c r="F51" s="339"/>
      <c r="G51" s="340"/>
      <c r="H51" s="340">
        <f t="shared" si="2"/>
        <v>296</v>
      </c>
      <c r="I51" s="341"/>
      <c r="J51" s="342"/>
      <c r="K51" s="343"/>
      <c r="L51" s="343">
        <f t="shared" si="3"/>
        <v>267</v>
      </c>
      <c r="M51" s="360"/>
      <c r="N51" s="345"/>
      <c r="O51" s="346"/>
      <c r="P51" s="346">
        <f t="shared" si="4"/>
        <v>261</v>
      </c>
      <c r="Q51" s="347"/>
      <c r="R51" s="348"/>
      <c r="S51" s="349"/>
      <c r="T51" s="349">
        <f t="shared" si="5"/>
        <v>136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178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132</v>
      </c>
      <c r="E52" s="338"/>
      <c r="F52" s="364"/>
      <c r="G52" s="340"/>
      <c r="H52" s="340">
        <f t="shared" si="2"/>
        <v>296</v>
      </c>
      <c r="I52" s="341"/>
      <c r="J52" s="364"/>
      <c r="K52" s="343"/>
      <c r="L52" s="343">
        <f t="shared" si="3"/>
        <v>267</v>
      </c>
      <c r="M52" s="360"/>
      <c r="N52" s="345"/>
      <c r="O52" s="346"/>
      <c r="P52" s="346">
        <f t="shared" si="4"/>
        <v>261</v>
      </c>
      <c r="Q52" s="347"/>
      <c r="R52" s="348"/>
      <c r="S52" s="349"/>
      <c r="T52" s="349">
        <f t="shared" si="5"/>
        <v>136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178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132</v>
      </c>
      <c r="E53" s="338"/>
      <c r="F53" s="339"/>
      <c r="G53" s="340"/>
      <c r="H53" s="340">
        <f t="shared" si="2"/>
        <v>296</v>
      </c>
      <c r="I53" s="341"/>
      <c r="J53" s="342"/>
      <c r="K53" s="343"/>
      <c r="L53" s="343">
        <f t="shared" si="3"/>
        <v>267</v>
      </c>
      <c r="M53" s="360"/>
      <c r="N53" s="345"/>
      <c r="O53" s="346"/>
      <c r="P53" s="346">
        <f t="shared" si="4"/>
        <v>261</v>
      </c>
      <c r="Q53" s="347"/>
      <c r="R53" s="348"/>
      <c r="S53" s="349"/>
      <c r="T53" s="349">
        <f t="shared" si="5"/>
        <v>136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178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132</v>
      </c>
      <c r="E54" s="338"/>
      <c r="F54" s="339"/>
      <c r="G54" s="340"/>
      <c r="H54" s="340">
        <f t="shared" si="2"/>
        <v>296</v>
      </c>
      <c r="I54" s="341"/>
      <c r="J54" s="342"/>
      <c r="K54" s="343"/>
      <c r="L54" s="343">
        <f t="shared" si="3"/>
        <v>267</v>
      </c>
      <c r="M54" s="360"/>
      <c r="N54" s="345"/>
      <c r="O54" s="346"/>
      <c r="P54" s="346">
        <f t="shared" si="4"/>
        <v>261</v>
      </c>
      <c r="Q54" s="347"/>
      <c r="R54" s="348"/>
      <c r="S54" s="349"/>
      <c r="T54" s="349">
        <f t="shared" si="5"/>
        <v>136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178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132</v>
      </c>
      <c r="E55" s="338"/>
      <c r="F55" s="339"/>
      <c r="G55" s="340"/>
      <c r="H55" s="340">
        <f t="shared" si="2"/>
        <v>296</v>
      </c>
      <c r="I55" s="341"/>
      <c r="J55" s="342"/>
      <c r="K55" s="343"/>
      <c r="L55" s="343">
        <f t="shared" si="3"/>
        <v>267</v>
      </c>
      <c r="M55" s="360"/>
      <c r="N55" s="345"/>
      <c r="O55" s="346"/>
      <c r="P55" s="346">
        <f t="shared" si="4"/>
        <v>261</v>
      </c>
      <c r="Q55" s="347"/>
      <c r="R55" s="348"/>
      <c r="S55" s="349"/>
      <c r="T55" s="349">
        <f t="shared" si="5"/>
        <v>136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178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132</v>
      </c>
      <c r="E56" s="338"/>
      <c r="F56" s="339"/>
      <c r="G56" s="340"/>
      <c r="H56" s="340">
        <f t="shared" si="2"/>
        <v>296</v>
      </c>
      <c r="I56" s="341"/>
      <c r="J56" s="342"/>
      <c r="K56" s="343"/>
      <c r="L56" s="343">
        <f t="shared" si="3"/>
        <v>267</v>
      </c>
      <c r="M56" s="360"/>
      <c r="N56" s="345"/>
      <c r="O56" s="346"/>
      <c r="P56" s="346">
        <f t="shared" si="4"/>
        <v>261</v>
      </c>
      <c r="Q56" s="347"/>
      <c r="R56" s="348"/>
      <c r="S56" s="349"/>
      <c r="T56" s="349">
        <f t="shared" si="5"/>
        <v>136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178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132</v>
      </c>
      <c r="E57" s="338"/>
      <c r="F57" s="339"/>
      <c r="G57" s="340"/>
      <c r="H57" s="340">
        <f t="shared" si="2"/>
        <v>296</v>
      </c>
      <c r="I57" s="341"/>
      <c r="J57" s="342"/>
      <c r="K57" s="343"/>
      <c r="L57" s="343">
        <f t="shared" si="3"/>
        <v>267</v>
      </c>
      <c r="M57" s="360"/>
      <c r="N57" s="345"/>
      <c r="O57" s="346"/>
      <c r="P57" s="346">
        <f t="shared" si="4"/>
        <v>261</v>
      </c>
      <c r="Q57" s="347"/>
      <c r="R57" s="348"/>
      <c r="S57" s="349"/>
      <c r="T57" s="349">
        <f t="shared" si="5"/>
        <v>136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178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132</v>
      </c>
      <c r="E58" s="338"/>
      <c r="F58" s="339"/>
      <c r="G58" s="340"/>
      <c r="H58" s="340">
        <f t="shared" si="2"/>
        <v>296</v>
      </c>
      <c r="I58" s="341"/>
      <c r="J58" s="342"/>
      <c r="K58" s="343"/>
      <c r="L58" s="343">
        <f t="shared" si="3"/>
        <v>267</v>
      </c>
      <c r="M58" s="360"/>
      <c r="N58" s="345"/>
      <c r="O58" s="346"/>
      <c r="P58" s="346">
        <f t="shared" si="4"/>
        <v>261</v>
      </c>
      <c r="Q58" s="347"/>
      <c r="R58" s="348"/>
      <c r="S58" s="349"/>
      <c r="T58" s="349">
        <f t="shared" si="5"/>
        <v>136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178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132</v>
      </c>
      <c r="E59" s="338"/>
      <c r="F59" s="339"/>
      <c r="G59" s="340"/>
      <c r="H59" s="340">
        <f t="shared" si="2"/>
        <v>296</v>
      </c>
      <c r="I59" s="341"/>
      <c r="J59" s="342"/>
      <c r="K59" s="343"/>
      <c r="L59" s="343">
        <f t="shared" si="3"/>
        <v>267</v>
      </c>
      <c r="M59" s="360"/>
      <c r="N59" s="345"/>
      <c r="O59" s="346"/>
      <c r="P59" s="346">
        <f t="shared" si="4"/>
        <v>261</v>
      </c>
      <c r="Q59" s="347"/>
      <c r="R59" s="348"/>
      <c r="S59" s="349"/>
      <c r="T59" s="349">
        <f t="shared" si="5"/>
        <v>136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178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132</v>
      </c>
      <c r="E60" s="338"/>
      <c r="F60" s="339"/>
      <c r="G60" s="340"/>
      <c r="H60" s="340">
        <f t="shared" si="2"/>
        <v>296</v>
      </c>
      <c r="I60" s="341"/>
      <c r="J60" s="342"/>
      <c r="K60" s="343"/>
      <c r="L60" s="343">
        <f t="shared" si="3"/>
        <v>267</v>
      </c>
      <c r="M60" s="365"/>
      <c r="N60" s="345"/>
      <c r="O60" s="346"/>
      <c r="P60" s="346">
        <f t="shared" si="4"/>
        <v>261</v>
      </c>
      <c r="Q60" s="347"/>
      <c r="R60" s="348"/>
      <c r="S60" s="349"/>
      <c r="T60" s="349">
        <f t="shared" si="5"/>
        <v>136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178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132</v>
      </c>
      <c r="E61" s="338"/>
      <c r="F61" s="339"/>
      <c r="G61" s="340"/>
      <c r="H61" s="340">
        <f t="shared" si="2"/>
        <v>296</v>
      </c>
      <c r="I61" s="341"/>
      <c r="J61" s="342"/>
      <c r="K61" s="343"/>
      <c r="L61" s="343">
        <f t="shared" si="3"/>
        <v>267</v>
      </c>
      <c r="M61" s="360"/>
      <c r="N61" s="345"/>
      <c r="O61" s="346"/>
      <c r="P61" s="346">
        <f t="shared" si="4"/>
        <v>261</v>
      </c>
      <c r="Q61" s="347"/>
      <c r="R61" s="348"/>
      <c r="S61" s="349"/>
      <c r="T61" s="349">
        <f t="shared" si="5"/>
        <v>136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178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132</v>
      </c>
      <c r="E62" s="338"/>
      <c r="F62" s="339"/>
      <c r="G62" s="340"/>
      <c r="H62" s="340">
        <f t="shared" si="2"/>
        <v>296</v>
      </c>
      <c r="I62" s="341"/>
      <c r="J62" s="342"/>
      <c r="K62" s="343"/>
      <c r="L62" s="343">
        <f t="shared" si="3"/>
        <v>267</v>
      </c>
      <c r="M62" s="360"/>
      <c r="N62" s="345"/>
      <c r="O62" s="346"/>
      <c r="P62" s="346">
        <f t="shared" si="4"/>
        <v>261</v>
      </c>
      <c r="Q62" s="347"/>
      <c r="R62" s="348"/>
      <c r="S62" s="349"/>
      <c r="T62" s="349">
        <f t="shared" si="5"/>
        <v>136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178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132</v>
      </c>
      <c r="E63" s="338"/>
      <c r="F63" s="339"/>
      <c r="G63" s="340"/>
      <c r="H63" s="340">
        <f t="shared" si="2"/>
        <v>296</v>
      </c>
      <c r="I63" s="341"/>
      <c r="J63" s="342"/>
      <c r="K63" s="343"/>
      <c r="L63" s="343">
        <f t="shared" si="3"/>
        <v>267</v>
      </c>
      <c r="M63" s="360"/>
      <c r="N63" s="345"/>
      <c r="O63" s="346"/>
      <c r="P63" s="346">
        <f t="shared" si="4"/>
        <v>261</v>
      </c>
      <c r="Q63" s="366"/>
      <c r="R63" s="348"/>
      <c r="S63" s="349"/>
      <c r="T63" s="349">
        <f t="shared" si="5"/>
        <v>136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178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132</v>
      </c>
      <c r="E64" s="338"/>
      <c r="F64" s="339"/>
      <c r="G64" s="340"/>
      <c r="H64" s="340">
        <f t="shared" si="2"/>
        <v>296</v>
      </c>
      <c r="I64" s="341"/>
      <c r="J64" s="342"/>
      <c r="K64" s="343"/>
      <c r="L64" s="343">
        <f t="shared" si="3"/>
        <v>267</v>
      </c>
      <c r="M64" s="360"/>
      <c r="N64" s="345"/>
      <c r="O64" s="346"/>
      <c r="P64" s="346">
        <f t="shared" si="4"/>
        <v>261</v>
      </c>
      <c r="Q64" s="367"/>
      <c r="R64" s="348"/>
      <c r="S64" s="349"/>
      <c r="T64" s="349">
        <f t="shared" si="5"/>
        <v>136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178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132</v>
      </c>
      <c r="E65" s="338"/>
      <c r="F65" s="339"/>
      <c r="G65" s="340"/>
      <c r="H65" s="340">
        <f t="shared" si="2"/>
        <v>296</v>
      </c>
      <c r="I65" s="341"/>
      <c r="J65" s="342"/>
      <c r="K65" s="343"/>
      <c r="L65" s="343">
        <f t="shared" si="3"/>
        <v>267</v>
      </c>
      <c r="M65" s="360"/>
      <c r="N65" s="345"/>
      <c r="O65" s="346"/>
      <c r="P65" s="346">
        <f t="shared" si="4"/>
        <v>261</v>
      </c>
      <c r="Q65" s="347"/>
      <c r="R65" s="348"/>
      <c r="S65" s="349"/>
      <c r="T65" s="349">
        <f t="shared" si="5"/>
        <v>136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178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132</v>
      </c>
      <c r="E66" s="338"/>
      <c r="F66" s="339"/>
      <c r="G66" s="340"/>
      <c r="H66" s="340">
        <f t="shared" si="2"/>
        <v>296</v>
      </c>
      <c r="I66" s="341"/>
      <c r="J66" s="342"/>
      <c r="K66" s="343"/>
      <c r="L66" s="343">
        <f t="shared" si="3"/>
        <v>267</v>
      </c>
      <c r="M66" s="360"/>
      <c r="N66" s="345"/>
      <c r="O66" s="346"/>
      <c r="P66" s="346">
        <f t="shared" si="4"/>
        <v>261</v>
      </c>
      <c r="Q66" s="347"/>
      <c r="R66" s="348"/>
      <c r="S66" s="349"/>
      <c r="T66" s="349">
        <f t="shared" si="5"/>
        <v>136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178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132</v>
      </c>
      <c r="E67" s="338"/>
      <c r="F67" s="339"/>
      <c r="G67" s="340"/>
      <c r="H67" s="340">
        <f t="shared" si="2"/>
        <v>296</v>
      </c>
      <c r="I67" s="341"/>
      <c r="J67" s="342"/>
      <c r="K67" s="343"/>
      <c r="L67" s="343">
        <f t="shared" si="3"/>
        <v>267</v>
      </c>
      <c r="M67" s="360"/>
      <c r="N67" s="345"/>
      <c r="O67" s="346"/>
      <c r="P67" s="346">
        <f t="shared" si="4"/>
        <v>261</v>
      </c>
      <c r="Q67" s="347"/>
      <c r="R67" s="348"/>
      <c r="S67" s="349"/>
      <c r="T67" s="349">
        <f t="shared" si="5"/>
        <v>136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178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132</v>
      </c>
      <c r="E68" s="338"/>
      <c r="F68" s="339"/>
      <c r="G68" s="340"/>
      <c r="H68" s="340">
        <f t="shared" si="2"/>
        <v>296</v>
      </c>
      <c r="I68" s="341"/>
      <c r="J68" s="342"/>
      <c r="K68" s="343"/>
      <c r="L68" s="343">
        <f t="shared" si="3"/>
        <v>267</v>
      </c>
      <c r="M68" s="360"/>
      <c r="N68" s="345"/>
      <c r="O68" s="346"/>
      <c r="P68" s="346">
        <f t="shared" si="4"/>
        <v>261</v>
      </c>
      <c r="Q68" s="347"/>
      <c r="R68" s="348"/>
      <c r="S68" s="349"/>
      <c r="T68" s="349">
        <f t="shared" si="5"/>
        <v>136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178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132</v>
      </c>
      <c r="E69" s="338"/>
      <c r="F69" s="339"/>
      <c r="G69" s="340"/>
      <c r="H69" s="340">
        <f t="shared" si="2"/>
        <v>296</v>
      </c>
      <c r="I69" s="341"/>
      <c r="J69" s="342"/>
      <c r="K69" s="343"/>
      <c r="L69" s="343">
        <f t="shared" si="3"/>
        <v>267</v>
      </c>
      <c r="M69" s="360"/>
      <c r="N69" s="345"/>
      <c r="O69" s="346"/>
      <c r="P69" s="346">
        <f t="shared" si="4"/>
        <v>261</v>
      </c>
      <c r="Q69" s="347"/>
      <c r="R69" s="348"/>
      <c r="S69" s="349"/>
      <c r="T69" s="349">
        <f t="shared" si="5"/>
        <v>136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178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132</v>
      </c>
      <c r="E70" s="338"/>
      <c r="F70" s="339"/>
      <c r="G70" s="340"/>
      <c r="H70" s="340">
        <f t="shared" si="2"/>
        <v>296</v>
      </c>
      <c r="I70" s="341"/>
      <c r="J70" s="342"/>
      <c r="K70" s="343"/>
      <c r="L70" s="343">
        <f t="shared" si="3"/>
        <v>267</v>
      </c>
      <c r="M70" s="360"/>
      <c r="N70" s="345"/>
      <c r="O70" s="346"/>
      <c r="P70" s="346">
        <f t="shared" si="4"/>
        <v>261</v>
      </c>
      <c r="Q70" s="347"/>
      <c r="R70" s="348"/>
      <c r="S70" s="349"/>
      <c r="T70" s="349">
        <f t="shared" si="5"/>
        <v>136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178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132</v>
      </c>
      <c r="E71" s="338"/>
      <c r="F71" s="339"/>
      <c r="G71" s="340"/>
      <c r="H71" s="340">
        <f t="shared" ref="H71:H90" si="11">H70+F71-G71</f>
        <v>296</v>
      </c>
      <c r="I71" s="341"/>
      <c r="J71" s="342"/>
      <c r="K71" s="343"/>
      <c r="L71" s="343">
        <f t="shared" ref="L71:L90" si="12">L70+J71-K71</f>
        <v>267</v>
      </c>
      <c r="M71" s="360"/>
      <c r="N71" s="345"/>
      <c r="O71" s="346"/>
      <c r="P71" s="346">
        <f t="shared" ref="P71:P90" si="13">P70+N71-O71</f>
        <v>261</v>
      </c>
      <c r="Q71" s="347"/>
      <c r="R71" s="348"/>
      <c r="S71" s="349"/>
      <c r="T71" s="349">
        <f t="shared" ref="T71:T90" si="14">T70+R71-S71</f>
        <v>136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178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132</v>
      </c>
      <c r="E72" s="338"/>
      <c r="F72" s="339"/>
      <c r="G72" s="340"/>
      <c r="H72" s="340">
        <f t="shared" si="11"/>
        <v>296</v>
      </c>
      <c r="I72" s="341"/>
      <c r="J72" s="342"/>
      <c r="K72" s="343"/>
      <c r="L72" s="343">
        <f t="shared" si="12"/>
        <v>267</v>
      </c>
      <c r="M72" s="360"/>
      <c r="N72" s="345"/>
      <c r="O72" s="346"/>
      <c r="P72" s="346">
        <f t="shared" si="13"/>
        <v>261</v>
      </c>
      <c r="Q72" s="347"/>
      <c r="R72" s="348"/>
      <c r="S72" s="349"/>
      <c r="T72" s="349">
        <f t="shared" si="14"/>
        <v>136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178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132</v>
      </c>
      <c r="E73" s="338"/>
      <c r="F73" s="339"/>
      <c r="G73" s="340"/>
      <c r="H73" s="340">
        <f t="shared" si="11"/>
        <v>296</v>
      </c>
      <c r="I73" s="341"/>
      <c r="J73" s="364"/>
      <c r="K73" s="343"/>
      <c r="L73" s="343">
        <f t="shared" si="12"/>
        <v>267</v>
      </c>
      <c r="M73" s="360"/>
      <c r="N73" s="345"/>
      <c r="O73" s="346"/>
      <c r="P73" s="346">
        <f t="shared" si="13"/>
        <v>261</v>
      </c>
      <c r="Q73" s="347"/>
      <c r="R73" s="348"/>
      <c r="S73" s="349"/>
      <c r="T73" s="349">
        <f t="shared" si="14"/>
        <v>136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178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132</v>
      </c>
      <c r="E74" s="338"/>
      <c r="F74" s="339"/>
      <c r="G74" s="340"/>
      <c r="H74" s="340">
        <f t="shared" si="11"/>
        <v>296</v>
      </c>
      <c r="I74" s="341"/>
      <c r="J74" s="364"/>
      <c r="K74" s="343"/>
      <c r="L74" s="343">
        <f t="shared" si="12"/>
        <v>267</v>
      </c>
      <c r="M74" s="360"/>
      <c r="N74" s="345"/>
      <c r="O74" s="346"/>
      <c r="P74" s="346">
        <f t="shared" si="13"/>
        <v>261</v>
      </c>
      <c r="Q74" s="347"/>
      <c r="R74" s="348"/>
      <c r="S74" s="349"/>
      <c r="T74" s="349">
        <f t="shared" si="14"/>
        <v>136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178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132</v>
      </c>
      <c r="E75" s="338"/>
      <c r="F75" s="339"/>
      <c r="G75" s="340"/>
      <c r="H75" s="340">
        <f t="shared" si="11"/>
        <v>296</v>
      </c>
      <c r="I75" s="341"/>
      <c r="J75" s="364"/>
      <c r="K75" s="343"/>
      <c r="L75" s="343">
        <f t="shared" si="12"/>
        <v>267</v>
      </c>
      <c r="M75" s="360"/>
      <c r="N75" s="345"/>
      <c r="O75" s="346"/>
      <c r="P75" s="346">
        <f t="shared" si="13"/>
        <v>261</v>
      </c>
      <c r="Q75" s="347"/>
      <c r="R75" s="348"/>
      <c r="S75" s="349"/>
      <c r="T75" s="349">
        <f t="shared" si="14"/>
        <v>136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178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132</v>
      </c>
      <c r="E76" s="338"/>
      <c r="F76" s="339"/>
      <c r="G76" s="340"/>
      <c r="H76" s="340">
        <f t="shared" si="11"/>
        <v>296</v>
      </c>
      <c r="I76" s="341"/>
      <c r="J76" s="342"/>
      <c r="K76" s="343"/>
      <c r="L76" s="343">
        <f t="shared" si="12"/>
        <v>267</v>
      </c>
      <c r="M76" s="360"/>
      <c r="N76" s="345"/>
      <c r="O76" s="346"/>
      <c r="P76" s="346">
        <f t="shared" si="13"/>
        <v>261</v>
      </c>
      <c r="Q76" s="347"/>
      <c r="R76" s="348"/>
      <c r="S76" s="349"/>
      <c r="T76" s="349">
        <f t="shared" si="14"/>
        <v>136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178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132</v>
      </c>
      <c r="E77" s="373"/>
      <c r="F77" s="374"/>
      <c r="G77" s="340"/>
      <c r="H77" s="340">
        <f t="shared" si="11"/>
        <v>296</v>
      </c>
      <c r="I77" s="376"/>
      <c r="J77" s="377"/>
      <c r="K77" s="378"/>
      <c r="L77" s="343">
        <f t="shared" si="12"/>
        <v>267</v>
      </c>
      <c r="M77" s="379"/>
      <c r="N77" s="380"/>
      <c r="O77" s="381"/>
      <c r="P77" s="346">
        <f t="shared" si="13"/>
        <v>261</v>
      </c>
      <c r="Q77" s="382"/>
      <c r="R77" s="383"/>
      <c r="S77" s="384"/>
      <c r="T77" s="349">
        <f t="shared" si="14"/>
        <v>136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178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132</v>
      </c>
      <c r="E78" s="373"/>
      <c r="F78" s="374"/>
      <c r="G78" s="340"/>
      <c r="H78" s="340">
        <f t="shared" si="11"/>
        <v>296</v>
      </c>
      <c r="I78" s="376"/>
      <c r="J78" s="377"/>
      <c r="K78" s="378"/>
      <c r="L78" s="343">
        <f t="shared" si="12"/>
        <v>267</v>
      </c>
      <c r="M78" s="379"/>
      <c r="N78" s="380"/>
      <c r="O78" s="381"/>
      <c r="P78" s="346">
        <f t="shared" si="13"/>
        <v>261</v>
      </c>
      <c r="Q78" s="382"/>
      <c r="R78" s="383"/>
      <c r="S78" s="384"/>
      <c r="T78" s="349">
        <f t="shared" si="14"/>
        <v>136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178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132</v>
      </c>
      <c r="E79" s="373"/>
      <c r="F79" s="374"/>
      <c r="G79" s="340"/>
      <c r="H79" s="340">
        <f t="shared" si="11"/>
        <v>296</v>
      </c>
      <c r="I79" s="376"/>
      <c r="J79" s="377"/>
      <c r="K79" s="378"/>
      <c r="L79" s="343">
        <f t="shared" si="12"/>
        <v>267</v>
      </c>
      <c r="M79" s="379"/>
      <c r="N79" s="380"/>
      <c r="O79" s="381"/>
      <c r="P79" s="346">
        <f t="shared" si="13"/>
        <v>261</v>
      </c>
      <c r="Q79" s="382"/>
      <c r="R79" s="383"/>
      <c r="S79" s="384"/>
      <c r="T79" s="349">
        <f t="shared" si="14"/>
        <v>136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178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132</v>
      </c>
      <c r="E80" s="373"/>
      <c r="F80" s="374"/>
      <c r="G80" s="340"/>
      <c r="H80" s="340">
        <f t="shared" si="11"/>
        <v>296</v>
      </c>
      <c r="I80" s="376"/>
      <c r="J80" s="377"/>
      <c r="K80" s="378"/>
      <c r="L80" s="343">
        <f t="shared" si="12"/>
        <v>267</v>
      </c>
      <c r="M80" s="379"/>
      <c r="N80" s="380"/>
      <c r="O80" s="381"/>
      <c r="P80" s="346">
        <f t="shared" si="13"/>
        <v>261</v>
      </c>
      <c r="Q80" s="382"/>
      <c r="R80" s="383"/>
      <c r="S80" s="384"/>
      <c r="T80" s="349">
        <f t="shared" si="14"/>
        <v>136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178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132</v>
      </c>
      <c r="E81" s="373"/>
      <c r="F81" s="374"/>
      <c r="G81" s="340"/>
      <c r="H81" s="340">
        <f t="shared" si="11"/>
        <v>296</v>
      </c>
      <c r="I81" s="376"/>
      <c r="J81" s="377"/>
      <c r="K81" s="378"/>
      <c r="L81" s="343">
        <f t="shared" si="12"/>
        <v>267</v>
      </c>
      <c r="M81" s="379"/>
      <c r="N81" s="380"/>
      <c r="O81" s="381"/>
      <c r="P81" s="346">
        <f t="shared" si="13"/>
        <v>261</v>
      </c>
      <c r="Q81" s="382"/>
      <c r="R81" s="383"/>
      <c r="S81" s="384"/>
      <c r="T81" s="349">
        <f t="shared" si="14"/>
        <v>136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178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132</v>
      </c>
      <c r="E82" s="373"/>
      <c r="F82" s="374"/>
      <c r="G82" s="340"/>
      <c r="H82" s="340">
        <f t="shared" si="11"/>
        <v>296</v>
      </c>
      <c r="I82" s="376"/>
      <c r="J82" s="377"/>
      <c r="K82" s="378"/>
      <c r="L82" s="343">
        <f t="shared" si="12"/>
        <v>267</v>
      </c>
      <c r="M82" s="379"/>
      <c r="N82" s="380"/>
      <c r="O82" s="381"/>
      <c r="P82" s="346">
        <f t="shared" si="13"/>
        <v>261</v>
      </c>
      <c r="Q82" s="382"/>
      <c r="R82" s="383"/>
      <c r="S82" s="384"/>
      <c r="T82" s="349">
        <f t="shared" si="14"/>
        <v>136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178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132</v>
      </c>
      <c r="E83" s="373"/>
      <c r="F83" s="374"/>
      <c r="G83" s="340"/>
      <c r="H83" s="340">
        <f t="shared" si="11"/>
        <v>296</v>
      </c>
      <c r="I83" s="376"/>
      <c r="J83" s="377"/>
      <c r="K83" s="378"/>
      <c r="L83" s="343">
        <f t="shared" si="12"/>
        <v>267</v>
      </c>
      <c r="M83" s="379"/>
      <c r="N83" s="380"/>
      <c r="O83" s="381"/>
      <c r="P83" s="346">
        <f t="shared" si="13"/>
        <v>261</v>
      </c>
      <c r="Q83" s="382"/>
      <c r="R83" s="383"/>
      <c r="S83" s="384"/>
      <c r="T83" s="349">
        <f t="shared" si="14"/>
        <v>136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178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132</v>
      </c>
      <c r="E84" s="373"/>
      <c r="F84" s="374"/>
      <c r="G84" s="340"/>
      <c r="H84" s="340">
        <f t="shared" si="11"/>
        <v>296</v>
      </c>
      <c r="I84" s="376"/>
      <c r="J84" s="377"/>
      <c r="K84" s="378"/>
      <c r="L84" s="343">
        <f t="shared" si="12"/>
        <v>267</v>
      </c>
      <c r="M84" s="379"/>
      <c r="N84" s="380"/>
      <c r="O84" s="381"/>
      <c r="P84" s="346">
        <f t="shared" si="13"/>
        <v>261</v>
      </c>
      <c r="Q84" s="382"/>
      <c r="R84" s="383"/>
      <c r="S84" s="384"/>
      <c r="T84" s="349">
        <f t="shared" si="14"/>
        <v>136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178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132</v>
      </c>
      <c r="E85" s="373"/>
      <c r="F85" s="374"/>
      <c r="G85" s="340"/>
      <c r="H85" s="340">
        <f t="shared" si="11"/>
        <v>296</v>
      </c>
      <c r="I85" s="376"/>
      <c r="J85" s="377"/>
      <c r="K85" s="378"/>
      <c r="L85" s="343">
        <f t="shared" si="12"/>
        <v>267</v>
      </c>
      <c r="M85" s="379"/>
      <c r="N85" s="380"/>
      <c r="O85" s="381"/>
      <c r="P85" s="346">
        <f t="shared" si="13"/>
        <v>261</v>
      </c>
      <c r="Q85" s="382"/>
      <c r="R85" s="383"/>
      <c r="S85" s="384"/>
      <c r="T85" s="349">
        <f t="shared" si="14"/>
        <v>136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178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132</v>
      </c>
      <c r="E86" s="373"/>
      <c r="F86" s="374"/>
      <c r="G86" s="340"/>
      <c r="H86" s="340">
        <f t="shared" si="11"/>
        <v>296</v>
      </c>
      <c r="I86" s="376"/>
      <c r="J86" s="377"/>
      <c r="K86" s="378"/>
      <c r="L86" s="343">
        <f t="shared" si="12"/>
        <v>267</v>
      </c>
      <c r="M86" s="379"/>
      <c r="N86" s="380"/>
      <c r="O86" s="381"/>
      <c r="P86" s="346">
        <f t="shared" si="13"/>
        <v>261</v>
      </c>
      <c r="Q86" s="382"/>
      <c r="R86" s="383"/>
      <c r="S86" s="384"/>
      <c r="T86" s="349">
        <f t="shared" si="14"/>
        <v>136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178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132</v>
      </c>
      <c r="E87" s="373"/>
      <c r="F87" s="374"/>
      <c r="G87" s="340"/>
      <c r="H87" s="340">
        <f t="shared" si="11"/>
        <v>296</v>
      </c>
      <c r="I87" s="376"/>
      <c r="J87" s="377"/>
      <c r="K87" s="378"/>
      <c r="L87" s="343">
        <f t="shared" si="12"/>
        <v>267</v>
      </c>
      <c r="M87" s="379"/>
      <c r="N87" s="380"/>
      <c r="O87" s="381"/>
      <c r="P87" s="346">
        <f t="shared" si="13"/>
        <v>261</v>
      </c>
      <c r="Q87" s="382"/>
      <c r="R87" s="383"/>
      <c r="S87" s="384"/>
      <c r="T87" s="349">
        <f t="shared" si="14"/>
        <v>136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178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132</v>
      </c>
      <c r="E88" s="373"/>
      <c r="F88" s="374"/>
      <c r="G88" s="375"/>
      <c r="H88" s="340">
        <f t="shared" si="11"/>
        <v>296</v>
      </c>
      <c r="I88" s="376"/>
      <c r="J88" s="377"/>
      <c r="K88" s="378"/>
      <c r="L88" s="343">
        <f t="shared" si="12"/>
        <v>267</v>
      </c>
      <c r="M88" s="379"/>
      <c r="N88" s="380"/>
      <c r="O88" s="381"/>
      <c r="P88" s="346">
        <f t="shared" si="13"/>
        <v>261</v>
      </c>
      <c r="Q88" s="382"/>
      <c r="R88" s="383"/>
      <c r="S88" s="384"/>
      <c r="T88" s="349">
        <f t="shared" si="14"/>
        <v>136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178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132</v>
      </c>
      <c r="E89" s="373"/>
      <c r="F89" s="374"/>
      <c r="G89" s="375"/>
      <c r="H89" s="340">
        <f t="shared" si="11"/>
        <v>296</v>
      </c>
      <c r="I89" s="376"/>
      <c r="J89" s="377"/>
      <c r="K89" s="378"/>
      <c r="L89" s="343">
        <f t="shared" si="12"/>
        <v>267</v>
      </c>
      <c r="M89" s="379"/>
      <c r="N89" s="380"/>
      <c r="O89" s="381"/>
      <c r="P89" s="346">
        <f t="shared" si="13"/>
        <v>261</v>
      </c>
      <c r="Q89" s="382"/>
      <c r="R89" s="383"/>
      <c r="S89" s="384"/>
      <c r="T89" s="349">
        <f t="shared" si="14"/>
        <v>136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178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132</v>
      </c>
      <c r="E90" s="395"/>
      <c r="F90" s="396"/>
      <c r="G90" s="397"/>
      <c r="H90" s="397">
        <f t="shared" si="11"/>
        <v>296</v>
      </c>
      <c r="I90" s="398"/>
      <c r="J90" s="399"/>
      <c r="K90" s="400"/>
      <c r="L90" s="400">
        <f t="shared" si="12"/>
        <v>267</v>
      </c>
      <c r="M90" s="401"/>
      <c r="N90" s="402"/>
      <c r="O90" s="403"/>
      <c r="P90" s="403">
        <f t="shared" si="13"/>
        <v>261</v>
      </c>
      <c r="Q90" s="404"/>
      <c r="R90" s="405"/>
      <c r="S90" s="406"/>
      <c r="T90" s="406">
        <f t="shared" si="14"/>
        <v>136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178</v>
      </c>
      <c r="AK90" s="414"/>
    </row>
    <row r="91" spans="1:37" s="417" customFormat="1" ht="21.95" customHeight="1" thickTop="1" x14ac:dyDescent="0.25">
      <c r="A91" s="432" t="s">
        <v>6273</v>
      </c>
      <c r="B91" s="439">
        <f>SUM(B5:B90)</f>
        <v>0</v>
      </c>
      <c r="C91" s="439">
        <f>SUM(C5:C90)</f>
        <v>39</v>
      </c>
      <c r="D91" s="420">
        <f>D90</f>
        <v>132</v>
      </c>
      <c r="E91" s="420"/>
      <c r="F91" s="433">
        <f>SUM(F5:F90)</f>
        <v>0</v>
      </c>
      <c r="G91" s="421">
        <f>SUM(G5:G90)</f>
        <v>21</v>
      </c>
      <c r="H91" s="421">
        <f>H90</f>
        <v>296</v>
      </c>
      <c r="I91" s="422"/>
      <c r="J91" s="423">
        <f>SUM(J5:J90)</f>
        <v>0</v>
      </c>
      <c r="K91" s="424">
        <f>SUM(K5:K90)</f>
        <v>39</v>
      </c>
      <c r="L91" s="425">
        <f>L90</f>
        <v>267</v>
      </c>
      <c r="M91" s="426"/>
      <c r="N91" s="440">
        <f>SUM(N5:N90)</f>
        <v>200</v>
      </c>
      <c r="O91" s="441">
        <f>SUM(O5:O90)</f>
        <v>0</v>
      </c>
      <c r="P91" s="427">
        <f>P90</f>
        <v>261</v>
      </c>
      <c r="Q91" s="442"/>
      <c r="R91" s="443">
        <f>SUM(R5:R90)</f>
        <v>0</v>
      </c>
      <c r="S91" s="444">
        <f>SUM(S5:S90)</f>
        <v>29</v>
      </c>
      <c r="T91" s="428">
        <f>T90</f>
        <v>136</v>
      </c>
      <c r="U91" s="446"/>
      <c r="V91" s="447">
        <f>SUM(V5:V90)</f>
        <v>0</v>
      </c>
      <c r="W91" s="448">
        <f>SUM(W5:W90)</f>
        <v>0</v>
      </c>
      <c r="X91" s="429">
        <f>X90</f>
        <v>100</v>
      </c>
      <c r="Y91" s="449"/>
      <c r="Z91" s="450">
        <f>SUM(Z5:Z90)</f>
        <v>0</v>
      </c>
      <c r="AA91" s="451">
        <f>SUM(AA5:AA90)</f>
        <v>60</v>
      </c>
      <c r="AB91" s="430">
        <f>AB90</f>
        <v>77</v>
      </c>
      <c r="AC91" s="452"/>
      <c r="AD91" s="453">
        <f>SUM(AD5:AD90)</f>
        <v>0</v>
      </c>
      <c r="AE91" s="454">
        <f>SUM(AE5:AE90)</f>
        <v>0</v>
      </c>
      <c r="AF91" s="455">
        <f>AF90</f>
        <v>159</v>
      </c>
      <c r="AG91" s="455"/>
      <c r="AH91" s="453">
        <f>SUM(AH5:AH90)</f>
        <v>0</v>
      </c>
      <c r="AI91" s="454">
        <f>SUM(AI5:AI90)</f>
        <v>0</v>
      </c>
      <c r="AJ91" s="431">
        <f>AJ90</f>
        <v>178</v>
      </c>
      <c r="AK91" s="455"/>
    </row>
    <row r="92" spans="1:37" s="419" customFormat="1" ht="21.95" customHeight="1" x14ac:dyDescent="0.25">
      <c r="A92" s="333" t="s">
        <v>6274</v>
      </c>
      <c r="B92" s="418"/>
      <c r="C92" s="418"/>
      <c r="D92" s="332">
        <v>171</v>
      </c>
      <c r="E92" s="436"/>
      <c r="F92" s="437"/>
      <c r="G92" s="437"/>
      <c r="H92" s="332">
        <v>317</v>
      </c>
      <c r="I92" s="437"/>
      <c r="J92" s="438"/>
      <c r="K92" s="438"/>
      <c r="L92" s="332">
        <v>306</v>
      </c>
      <c r="M92" s="438"/>
      <c r="N92" s="306"/>
      <c r="O92" s="306"/>
      <c r="P92" s="456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9" customFormat="1" ht="21.95" customHeight="1" x14ac:dyDescent="0.25">
      <c r="A93" s="333" t="s">
        <v>6275</v>
      </c>
      <c r="B93" s="418"/>
      <c r="C93" s="418"/>
      <c r="D93" s="332">
        <f>D92-D91</f>
        <v>39</v>
      </c>
      <c r="E93" s="418"/>
      <c r="F93" s="434"/>
      <c r="G93" s="434"/>
      <c r="H93" s="332">
        <f>H92-H91</f>
        <v>21</v>
      </c>
      <c r="I93" s="434"/>
      <c r="J93" s="435"/>
      <c r="K93" s="435"/>
      <c r="L93" s="332">
        <f>L92-L91</f>
        <v>39</v>
      </c>
      <c r="M93" s="435"/>
      <c r="N93" s="306"/>
      <c r="O93" s="306"/>
      <c r="P93" s="456">
        <f>P92-P91</f>
        <v>-200</v>
      </c>
      <c r="Q93" s="306"/>
      <c r="R93" s="306"/>
      <c r="S93" s="306"/>
      <c r="T93" s="332">
        <f>T92-T91</f>
        <v>29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0</v>
      </c>
      <c r="AK93" s="306"/>
    </row>
    <row r="96" spans="1:37" ht="21.95" customHeight="1" x14ac:dyDescent="0.25">
      <c r="Y96" s="445"/>
    </row>
    <row r="97" spans="25:25" ht="21.95" customHeight="1" x14ac:dyDescent="0.25">
      <c r="Y97" s="445"/>
    </row>
    <row r="98" spans="25:25" ht="21.95" customHeight="1" x14ac:dyDescent="0.25">
      <c r="Y98" s="445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08"/>
  <sheetViews>
    <sheetView zoomScaleNormal="100" workbookViewId="0">
      <pane ySplit="2" topLeftCell="A7965" activePane="bottomLeft" state="frozen"/>
      <selection activeCell="B3050" sqref="B3050"/>
      <selection pane="bottomLeft" activeCell="B8729" sqref="B8729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65" t="s">
        <v>6286</v>
      </c>
      <c r="B1" s="865"/>
      <c r="C1" s="865"/>
      <c r="D1" s="865"/>
      <c r="E1" s="865"/>
      <c r="F1" s="866"/>
      <c r="G1" s="865"/>
      <c r="H1" s="865"/>
      <c r="I1" s="865"/>
      <c r="M1" s="867"/>
      <c r="N1" s="868"/>
      <c r="O1" s="868"/>
      <c r="P1" s="868"/>
      <c r="Q1" s="868"/>
      <c r="R1" s="868"/>
      <c r="S1" s="148"/>
    </row>
    <row r="2" spans="1:19" ht="19.5" thickBot="1" x14ac:dyDescent="0.35">
      <c r="A2" s="460" t="s">
        <v>407</v>
      </c>
      <c r="B2" s="461" t="s">
        <v>13</v>
      </c>
      <c r="C2" s="462" t="s">
        <v>14</v>
      </c>
      <c r="D2" s="463" t="s">
        <v>15</v>
      </c>
      <c r="E2" s="464"/>
      <c r="F2" s="465" t="s">
        <v>18</v>
      </c>
      <c r="G2" s="466" t="s">
        <v>19</v>
      </c>
      <c r="H2" s="467" t="s">
        <v>6287</v>
      </c>
      <c r="I2" s="468" t="s">
        <v>408</v>
      </c>
      <c r="M2" s="469"/>
      <c r="N2" s="470"/>
      <c r="O2" s="470"/>
      <c r="P2" s="470"/>
      <c r="Q2" s="471"/>
      <c r="R2" s="470"/>
      <c r="S2" s="148"/>
    </row>
    <row r="3" spans="1:19" ht="15" customHeight="1" x14ac:dyDescent="0.3">
      <c r="A3" s="472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3"/>
      <c r="N3" s="470"/>
      <c r="O3" s="470"/>
      <c r="P3" s="470"/>
      <c r="Q3" s="471"/>
      <c r="R3" s="470"/>
      <c r="S3" s="148"/>
    </row>
    <row r="4" spans="1:19" ht="15" customHeight="1" x14ac:dyDescent="0.3">
      <c r="A4" s="474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3"/>
      <c r="N4" s="470"/>
      <c r="O4" s="470"/>
      <c r="P4" s="470"/>
      <c r="Q4" s="471"/>
      <c r="R4" s="470"/>
      <c r="S4" s="148"/>
    </row>
    <row r="5" spans="1:19" ht="15" customHeight="1" x14ac:dyDescent="0.3">
      <c r="A5" s="474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3"/>
      <c r="N5" s="470"/>
      <c r="O5" s="470"/>
      <c r="P5" s="470"/>
      <c r="Q5" s="471"/>
      <c r="R5" s="470"/>
      <c r="S5" s="148"/>
    </row>
    <row r="6" spans="1:19" ht="15" customHeight="1" x14ac:dyDescent="0.3">
      <c r="A6" s="474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3"/>
      <c r="N6" s="470"/>
      <c r="O6" s="470"/>
      <c r="P6" s="470"/>
      <c r="Q6" s="471"/>
      <c r="R6" s="470"/>
      <c r="S6" s="148"/>
    </row>
    <row r="7" spans="1:19" ht="15" customHeight="1" x14ac:dyDescent="0.3">
      <c r="A7" s="474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3"/>
      <c r="N7" s="470"/>
      <c r="O7" s="470"/>
      <c r="P7" s="470"/>
      <c r="Q7" s="471"/>
      <c r="R7" s="470"/>
      <c r="S7" s="148"/>
    </row>
    <row r="8" spans="1:19" ht="15" customHeight="1" x14ac:dyDescent="0.3">
      <c r="A8" s="474">
        <v>44986</v>
      </c>
      <c r="B8" s="59" t="s">
        <v>6288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3"/>
      <c r="N8" s="470"/>
      <c r="O8" s="470"/>
      <c r="P8" s="470"/>
      <c r="Q8" s="471"/>
      <c r="R8" s="470"/>
      <c r="S8" s="148"/>
    </row>
    <row r="9" spans="1:19" ht="15" customHeight="1" x14ac:dyDescent="0.3">
      <c r="A9" s="474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3"/>
      <c r="N9" s="470"/>
      <c r="O9" s="470"/>
      <c r="P9" s="470"/>
      <c r="Q9" s="471"/>
      <c r="R9" s="470"/>
      <c r="S9" s="148"/>
    </row>
    <row r="10" spans="1:19" ht="15" customHeight="1" x14ac:dyDescent="0.3">
      <c r="A10" s="474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3"/>
      <c r="N10" s="470"/>
      <c r="O10" s="470"/>
      <c r="P10" s="470"/>
      <c r="Q10" s="471"/>
      <c r="R10" s="470"/>
      <c r="S10" s="148"/>
    </row>
    <row r="11" spans="1:19" ht="15" customHeight="1" x14ac:dyDescent="0.3">
      <c r="A11" s="474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3"/>
      <c r="N11" s="470"/>
      <c r="O11" s="470"/>
      <c r="P11" s="470"/>
      <c r="Q11" s="471"/>
      <c r="R11" s="470"/>
      <c r="S11" s="148"/>
    </row>
    <row r="12" spans="1:19" ht="15" customHeight="1" x14ac:dyDescent="0.3">
      <c r="A12" s="474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6289</v>
      </c>
      <c r="J12"/>
      <c r="L12"/>
      <c r="M12" s="473"/>
      <c r="N12" s="470"/>
      <c r="O12" s="470"/>
      <c r="P12" s="470"/>
      <c r="Q12" s="471"/>
      <c r="R12" s="470"/>
      <c r="S12" s="148"/>
    </row>
    <row r="13" spans="1:19" ht="15" customHeight="1" x14ac:dyDescent="0.3">
      <c r="A13" s="474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6289</v>
      </c>
      <c r="J13"/>
      <c r="L13"/>
      <c r="M13" s="473"/>
      <c r="N13" s="470"/>
      <c r="O13" s="470"/>
      <c r="P13" s="470"/>
      <c r="Q13" s="471"/>
      <c r="R13" s="470"/>
      <c r="S13" s="148"/>
    </row>
    <row r="14" spans="1:19" ht="15" customHeight="1" x14ac:dyDescent="0.3">
      <c r="A14" s="474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6289</v>
      </c>
      <c r="J14"/>
      <c r="L14"/>
      <c r="M14" s="473"/>
      <c r="N14" s="470"/>
      <c r="O14" s="470"/>
      <c r="P14" s="470"/>
      <c r="Q14" s="471"/>
      <c r="R14" s="470"/>
      <c r="S14" s="148"/>
    </row>
    <row r="15" spans="1:19" ht="15" customHeight="1" x14ac:dyDescent="0.3">
      <c r="A15" s="474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6289</v>
      </c>
      <c r="J15"/>
      <c r="L15"/>
      <c r="M15" s="473"/>
      <c r="N15" s="470"/>
      <c r="O15" s="470"/>
      <c r="P15" s="470"/>
      <c r="Q15" s="471"/>
      <c r="R15" s="470"/>
      <c r="S15" s="148"/>
    </row>
    <row r="16" spans="1:19" ht="15" customHeight="1" x14ac:dyDescent="0.3">
      <c r="A16" s="474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3"/>
      <c r="N16" s="470"/>
      <c r="O16" s="470"/>
      <c r="P16" s="470"/>
      <c r="Q16" s="471"/>
      <c r="R16" s="470"/>
      <c r="S16" s="148"/>
    </row>
    <row r="17" spans="1:19" ht="15" customHeight="1" x14ac:dyDescent="0.3">
      <c r="A17" s="474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3"/>
      <c r="N17" s="470"/>
      <c r="O17" s="470"/>
      <c r="P17" s="470"/>
      <c r="Q17" s="471"/>
      <c r="R17" s="470"/>
      <c r="S17" s="148"/>
    </row>
    <row r="18" spans="1:19" ht="15" customHeight="1" x14ac:dyDescent="0.3">
      <c r="A18" s="474">
        <v>44986</v>
      </c>
      <c r="B18" s="58" t="s">
        <v>6290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3"/>
      <c r="N18" s="470"/>
      <c r="O18" s="470"/>
      <c r="P18" s="470"/>
      <c r="Q18" s="471"/>
      <c r="R18" s="470"/>
      <c r="S18" s="148"/>
    </row>
    <row r="19" spans="1:19" ht="15" customHeight="1" x14ac:dyDescent="0.3">
      <c r="A19" s="474">
        <v>44986</v>
      </c>
      <c r="B19" s="59" t="s">
        <v>6291</v>
      </c>
      <c r="C19" s="59" t="s">
        <v>6292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6293</v>
      </c>
      <c r="J19"/>
      <c r="L19"/>
      <c r="M19" s="473"/>
      <c r="N19" s="470"/>
      <c r="O19" s="470"/>
      <c r="P19" s="470"/>
      <c r="Q19" s="471"/>
      <c r="R19" s="470"/>
      <c r="S19" s="148"/>
    </row>
    <row r="20" spans="1:19" ht="15" customHeight="1" x14ac:dyDescent="0.3">
      <c r="A20" s="474">
        <v>44986</v>
      </c>
      <c r="B20" s="85" t="s">
        <v>6294</v>
      </c>
      <c r="C20" s="84" t="s">
        <v>6292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6293</v>
      </c>
      <c r="J20"/>
      <c r="L20"/>
      <c r="M20" s="473"/>
      <c r="N20" s="470"/>
      <c r="O20" s="470"/>
      <c r="P20" s="470"/>
      <c r="Q20" s="471"/>
      <c r="R20" s="470"/>
      <c r="S20" s="148"/>
    </row>
    <row r="21" spans="1:19" ht="15" customHeight="1" x14ac:dyDescent="0.3">
      <c r="A21" s="474">
        <v>44986</v>
      </c>
      <c r="B21" s="59" t="s">
        <v>62</v>
      </c>
      <c r="C21" s="59" t="s">
        <v>6295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6293</v>
      </c>
      <c r="J21"/>
      <c r="L21"/>
      <c r="M21" s="473"/>
      <c r="N21" s="470"/>
      <c r="O21" s="470"/>
      <c r="P21" s="470"/>
      <c r="Q21" s="471"/>
      <c r="R21" s="470"/>
      <c r="S21" s="148"/>
    </row>
    <row r="22" spans="1:19" ht="15" customHeight="1" x14ac:dyDescent="0.3">
      <c r="A22" s="474">
        <v>44986</v>
      </c>
      <c r="B22" s="59" t="s">
        <v>62</v>
      </c>
      <c r="C22" s="59" t="s">
        <v>6296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6293</v>
      </c>
      <c r="J22"/>
      <c r="L22"/>
      <c r="M22" s="473"/>
      <c r="N22" s="470"/>
      <c r="O22" s="470"/>
      <c r="P22" s="470"/>
      <c r="Q22" s="471"/>
      <c r="R22" s="470"/>
      <c r="S22" s="148"/>
    </row>
    <row r="23" spans="1:19" ht="15" customHeight="1" x14ac:dyDescent="0.3">
      <c r="A23" s="474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6293</v>
      </c>
      <c r="J23"/>
      <c r="L23"/>
      <c r="M23" s="473"/>
      <c r="N23" s="470"/>
      <c r="O23" s="470"/>
      <c r="P23" s="470"/>
      <c r="Q23" s="471"/>
      <c r="R23" s="470"/>
      <c r="S23" s="148"/>
    </row>
    <row r="24" spans="1:19" ht="15" customHeight="1" x14ac:dyDescent="0.3">
      <c r="A24" s="474">
        <v>44986</v>
      </c>
      <c r="B24" s="59" t="s">
        <v>6297</v>
      </c>
      <c r="C24" s="59" t="s">
        <v>6298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6293</v>
      </c>
      <c r="J24"/>
      <c r="L24"/>
      <c r="M24" s="473"/>
      <c r="N24" s="470"/>
      <c r="O24" s="470"/>
      <c r="P24" s="470"/>
      <c r="Q24" s="471"/>
      <c r="R24" s="470"/>
      <c r="S24" s="148"/>
    </row>
    <row r="25" spans="1:19" ht="15" customHeight="1" x14ac:dyDescent="0.3">
      <c r="A25" s="474">
        <v>44986</v>
      </c>
      <c r="B25" s="59" t="s">
        <v>6299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6293</v>
      </c>
      <c r="J25"/>
      <c r="L25"/>
      <c r="M25" s="473"/>
      <c r="N25" s="470"/>
      <c r="O25" s="470"/>
      <c r="P25" s="470"/>
      <c r="Q25" s="471"/>
      <c r="R25" s="470"/>
      <c r="S25" s="148"/>
    </row>
    <row r="26" spans="1:19" ht="15" customHeight="1" x14ac:dyDescent="0.3">
      <c r="A26" s="474">
        <v>44986</v>
      </c>
      <c r="B26" s="59" t="s">
        <v>6300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6293</v>
      </c>
      <c r="J26"/>
      <c r="L26"/>
      <c r="M26" s="473"/>
      <c r="N26" s="470"/>
      <c r="O26" s="470"/>
      <c r="P26" s="470"/>
      <c r="Q26" s="471"/>
      <c r="R26" s="470"/>
      <c r="S26" s="148"/>
    </row>
    <row r="27" spans="1:19" ht="15" customHeight="1" x14ac:dyDescent="0.3">
      <c r="A27" s="474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3"/>
      <c r="N27" s="470"/>
      <c r="O27" s="470"/>
      <c r="P27" s="470"/>
      <c r="Q27" s="471"/>
      <c r="R27" s="470"/>
      <c r="S27" s="148"/>
    </row>
    <row r="28" spans="1:19" ht="15" customHeight="1" x14ac:dyDescent="0.3">
      <c r="A28" s="474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3"/>
      <c r="N28" s="470"/>
      <c r="O28" s="470"/>
      <c r="P28" s="470"/>
      <c r="Q28" s="471"/>
      <c r="R28" s="470"/>
      <c r="S28" s="148"/>
    </row>
    <row r="29" spans="1:19" ht="15" customHeight="1" x14ac:dyDescent="0.3">
      <c r="A29" s="474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3"/>
      <c r="N29" s="470"/>
      <c r="O29" s="470"/>
      <c r="P29" s="470"/>
      <c r="Q29" s="471"/>
      <c r="R29" s="470"/>
      <c r="S29" s="148"/>
    </row>
    <row r="30" spans="1:19" ht="15" customHeight="1" x14ac:dyDescent="0.3">
      <c r="A30" s="474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6301</v>
      </c>
      <c r="J30"/>
      <c r="L30"/>
      <c r="M30" s="473"/>
      <c r="N30" s="470"/>
      <c r="O30" s="470"/>
      <c r="P30" s="470"/>
      <c r="Q30" s="471"/>
      <c r="R30" s="470"/>
      <c r="S30" s="148"/>
    </row>
    <row r="31" spans="1:19" ht="15" customHeight="1" x14ac:dyDescent="0.3">
      <c r="A31" s="474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6302</v>
      </c>
      <c r="J31"/>
      <c r="L31"/>
      <c r="M31" s="473"/>
      <c r="N31" s="470"/>
      <c r="O31" s="470"/>
      <c r="P31" s="470"/>
      <c r="Q31" s="471"/>
      <c r="R31" s="470"/>
      <c r="S31" s="148"/>
    </row>
    <row r="32" spans="1:19" ht="15" customHeight="1" x14ac:dyDescent="0.3">
      <c r="A32" s="474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6302</v>
      </c>
      <c r="J32"/>
      <c r="L32"/>
      <c r="M32" s="473"/>
      <c r="N32" s="470"/>
      <c r="O32" s="470"/>
      <c r="P32" s="470"/>
      <c r="Q32" s="471"/>
      <c r="R32" s="470"/>
      <c r="S32" s="148"/>
    </row>
    <row r="33" spans="1:19" ht="15" customHeight="1" x14ac:dyDescent="0.3">
      <c r="A33" s="474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6302</v>
      </c>
      <c r="J33"/>
      <c r="L33"/>
      <c r="M33" s="473"/>
      <c r="N33" s="470"/>
      <c r="O33" s="470"/>
      <c r="P33" s="470"/>
      <c r="Q33" s="471"/>
      <c r="R33" s="470"/>
      <c r="S33" s="148"/>
    </row>
    <row r="34" spans="1:19" ht="15" customHeight="1" x14ac:dyDescent="0.3">
      <c r="A34" s="474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6302</v>
      </c>
      <c r="J34"/>
      <c r="L34"/>
      <c r="M34" s="473"/>
      <c r="N34" s="470"/>
      <c r="O34" s="470"/>
      <c r="P34" s="470"/>
      <c r="Q34" s="471"/>
      <c r="R34" s="470"/>
      <c r="S34" s="148"/>
    </row>
    <row r="35" spans="1:19" ht="15" customHeight="1" x14ac:dyDescent="0.3">
      <c r="A35" s="474">
        <v>44986</v>
      </c>
      <c r="B35" s="59" t="s">
        <v>879</v>
      </c>
      <c r="C35" s="59" t="s">
        <v>6303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6302</v>
      </c>
      <c r="J35"/>
      <c r="L35"/>
      <c r="M35" s="473"/>
      <c r="N35" s="470"/>
      <c r="O35" s="470"/>
      <c r="P35" s="470"/>
      <c r="Q35" s="471"/>
      <c r="R35" s="470"/>
      <c r="S35" s="148"/>
    </row>
    <row r="36" spans="1:19" ht="15" customHeight="1" x14ac:dyDescent="0.3">
      <c r="A36" s="474">
        <v>44986</v>
      </c>
      <c r="B36" s="58" t="s">
        <v>6304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6302</v>
      </c>
      <c r="J36"/>
      <c r="L36"/>
      <c r="M36" s="473"/>
      <c r="N36" s="470"/>
      <c r="O36" s="470"/>
      <c r="P36" s="470"/>
      <c r="Q36" s="471"/>
      <c r="R36" s="470"/>
      <c r="S36" s="148"/>
    </row>
    <row r="37" spans="1:19" ht="15" customHeight="1" x14ac:dyDescent="0.3">
      <c r="A37" s="474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6305</v>
      </c>
      <c r="I37" s="74" t="s">
        <v>6306</v>
      </c>
      <c r="J37"/>
      <c r="L37"/>
      <c r="M37" s="473"/>
      <c r="N37" s="470"/>
      <c r="O37" s="470"/>
      <c r="P37" s="470"/>
      <c r="Q37" s="471"/>
      <c r="R37" s="470"/>
      <c r="S37" s="148"/>
    </row>
    <row r="38" spans="1:19" ht="15" customHeight="1" x14ac:dyDescent="0.3">
      <c r="A38" s="474">
        <v>45017</v>
      </c>
      <c r="B38" s="59" t="s">
        <v>6307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6305</v>
      </c>
      <c r="I38" s="74" t="s">
        <v>6306</v>
      </c>
      <c r="J38"/>
      <c r="L38"/>
      <c r="M38" s="473"/>
      <c r="N38" s="470"/>
      <c r="O38" s="470"/>
      <c r="P38" s="470"/>
      <c r="Q38" s="471"/>
      <c r="R38" s="470"/>
      <c r="S38" s="148"/>
    </row>
    <row r="39" spans="1:19" ht="15" customHeight="1" x14ac:dyDescent="0.3">
      <c r="A39" s="474">
        <v>45017</v>
      </c>
      <c r="B39" s="58" t="s">
        <v>6308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6305</v>
      </c>
      <c r="I39" s="74" t="s">
        <v>6306</v>
      </c>
      <c r="J39"/>
      <c r="L39"/>
      <c r="M39" s="473"/>
      <c r="N39" s="470"/>
      <c r="O39" s="470"/>
      <c r="P39" s="470"/>
      <c r="Q39" s="471"/>
      <c r="R39" s="470"/>
      <c r="S39" s="148"/>
    </row>
    <row r="40" spans="1:19" ht="15" customHeight="1" x14ac:dyDescent="0.3">
      <c r="A40" s="474">
        <v>45017</v>
      </c>
      <c r="B40" s="66" t="s">
        <v>6309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6305</v>
      </c>
      <c r="I40" s="74" t="s">
        <v>6306</v>
      </c>
      <c r="J40"/>
      <c r="L40"/>
      <c r="M40" s="473"/>
      <c r="N40" s="470"/>
      <c r="O40" s="470"/>
      <c r="P40" s="470"/>
      <c r="Q40" s="471"/>
      <c r="R40" s="470"/>
      <c r="S40" s="148"/>
    </row>
    <row r="41" spans="1:19" ht="15" customHeight="1" x14ac:dyDescent="0.3">
      <c r="A41" s="474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3"/>
      <c r="N41" s="470"/>
      <c r="O41" s="470"/>
      <c r="P41" s="470"/>
      <c r="Q41" s="471"/>
      <c r="R41" s="470"/>
      <c r="S41" s="148"/>
    </row>
    <row r="42" spans="1:19" ht="15" customHeight="1" x14ac:dyDescent="0.3">
      <c r="A42" s="474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3"/>
      <c r="N42" s="470"/>
      <c r="O42" s="470"/>
      <c r="P42" s="470"/>
      <c r="Q42" s="471"/>
      <c r="R42" s="470"/>
      <c r="S42" s="148"/>
    </row>
    <row r="43" spans="1:19" ht="15" customHeight="1" x14ac:dyDescent="0.3">
      <c r="A43" s="474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3"/>
      <c r="N43" s="470"/>
      <c r="O43" s="470"/>
      <c r="P43" s="470"/>
      <c r="Q43" s="471"/>
      <c r="R43" s="470"/>
      <c r="S43" s="148"/>
    </row>
    <row r="44" spans="1:19" ht="15" customHeight="1" x14ac:dyDescent="0.3">
      <c r="A44" s="474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3"/>
      <c r="N44" s="470"/>
      <c r="O44" s="470"/>
      <c r="P44" s="470"/>
      <c r="Q44" s="471"/>
      <c r="R44" s="470"/>
      <c r="S44" s="148"/>
    </row>
    <row r="45" spans="1:19" ht="15" customHeight="1" x14ac:dyDescent="0.3">
      <c r="A45" s="474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3"/>
      <c r="N45" s="470"/>
      <c r="O45" s="470"/>
      <c r="P45" s="470"/>
      <c r="Q45" s="471"/>
      <c r="R45" s="470"/>
      <c r="S45" s="148"/>
    </row>
    <row r="46" spans="1:19" ht="15" customHeight="1" x14ac:dyDescent="0.3">
      <c r="A46" s="474">
        <v>45017</v>
      </c>
      <c r="B46" s="59" t="s">
        <v>464</v>
      </c>
      <c r="C46" s="84" t="s">
        <v>6310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6311</v>
      </c>
      <c r="J46"/>
      <c r="L46"/>
      <c r="M46" s="473"/>
      <c r="N46" s="470"/>
      <c r="O46" s="470"/>
      <c r="P46" s="470"/>
      <c r="Q46" s="471"/>
      <c r="R46" s="470"/>
      <c r="S46" s="148"/>
    </row>
    <row r="47" spans="1:19" ht="15" customHeight="1" x14ac:dyDescent="0.3">
      <c r="A47" s="474">
        <v>45017</v>
      </c>
      <c r="B47" s="59" t="s">
        <v>464</v>
      </c>
      <c r="C47" s="83" t="s">
        <v>6312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6311</v>
      </c>
      <c r="J47"/>
      <c r="L47"/>
      <c r="M47" s="473"/>
      <c r="N47" s="470"/>
      <c r="O47" s="470"/>
      <c r="P47" s="470"/>
      <c r="Q47" s="471"/>
      <c r="R47" s="470"/>
      <c r="S47" s="148"/>
    </row>
    <row r="48" spans="1:19" ht="15" customHeight="1" x14ac:dyDescent="0.3">
      <c r="A48" s="474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6311</v>
      </c>
      <c r="J48"/>
      <c r="L48"/>
      <c r="M48" s="473"/>
      <c r="N48" s="470"/>
      <c r="O48" s="470"/>
      <c r="P48" s="470"/>
      <c r="Q48" s="471"/>
      <c r="R48" s="470"/>
      <c r="S48" s="148"/>
    </row>
    <row r="49" spans="1:19" ht="15" customHeight="1" x14ac:dyDescent="0.3">
      <c r="A49" s="474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6311</v>
      </c>
      <c r="J49"/>
      <c r="L49"/>
      <c r="M49" s="473"/>
      <c r="N49" s="470"/>
      <c r="O49" s="470"/>
      <c r="P49" s="470"/>
      <c r="Q49" s="471"/>
      <c r="R49" s="470"/>
      <c r="S49" s="148"/>
    </row>
    <row r="50" spans="1:19" ht="15" customHeight="1" x14ac:dyDescent="0.3">
      <c r="A50" s="474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6313</v>
      </c>
      <c r="J50"/>
      <c r="L50"/>
      <c r="M50" s="473"/>
      <c r="N50" s="470"/>
      <c r="O50" s="470"/>
      <c r="P50" s="470"/>
      <c r="Q50" s="471"/>
      <c r="R50" s="470"/>
      <c r="S50" s="148"/>
    </row>
    <row r="51" spans="1:19" ht="15" customHeight="1" x14ac:dyDescent="0.3">
      <c r="A51" s="474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6314</v>
      </c>
      <c r="I51" s="74" t="s">
        <v>6313</v>
      </c>
      <c r="J51"/>
      <c r="L51"/>
      <c r="M51" s="473"/>
      <c r="N51" s="470"/>
      <c r="O51" s="470"/>
      <c r="P51" s="470"/>
      <c r="Q51" s="471"/>
      <c r="R51" s="470"/>
      <c r="S51" s="148"/>
    </row>
    <row r="52" spans="1:19" ht="15" customHeight="1" x14ac:dyDescent="0.3">
      <c r="A52" s="474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6313</v>
      </c>
      <c r="J52"/>
      <c r="L52"/>
      <c r="M52" s="473"/>
      <c r="N52" s="470"/>
      <c r="O52" s="470"/>
      <c r="P52" s="470"/>
      <c r="Q52" s="471"/>
      <c r="R52" s="470"/>
      <c r="S52" s="148"/>
    </row>
    <row r="53" spans="1:19" ht="15" customHeight="1" x14ac:dyDescent="0.3">
      <c r="A53" s="474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6315</v>
      </c>
      <c r="I53" s="74" t="s">
        <v>6313</v>
      </c>
      <c r="J53"/>
      <c r="L53"/>
      <c r="M53" s="473"/>
      <c r="N53" s="470"/>
      <c r="O53" s="470"/>
      <c r="P53" s="470"/>
      <c r="Q53" s="471"/>
      <c r="R53" s="470"/>
      <c r="S53" s="148"/>
    </row>
    <row r="54" spans="1:19" ht="15" customHeight="1" x14ac:dyDescent="0.3">
      <c r="A54" s="474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6313</v>
      </c>
      <c r="J54"/>
      <c r="L54"/>
      <c r="M54" s="473"/>
      <c r="N54" s="470"/>
      <c r="O54" s="470"/>
      <c r="P54" s="470"/>
      <c r="Q54" s="471"/>
      <c r="R54" s="470"/>
      <c r="S54" s="148"/>
    </row>
    <row r="55" spans="1:19" ht="15" customHeight="1" x14ac:dyDescent="0.3">
      <c r="A55" s="474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6313</v>
      </c>
      <c r="J55"/>
      <c r="L55"/>
      <c r="M55" s="473"/>
      <c r="N55" s="470"/>
      <c r="O55" s="470"/>
      <c r="P55" s="470"/>
      <c r="Q55" s="471"/>
      <c r="R55" s="470"/>
      <c r="S55" s="148"/>
    </row>
    <row r="56" spans="1:19" ht="15" customHeight="1" x14ac:dyDescent="0.3">
      <c r="A56" s="474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6313</v>
      </c>
      <c r="J56"/>
      <c r="L56"/>
      <c r="M56" s="473"/>
      <c r="N56" s="470"/>
      <c r="O56" s="470"/>
      <c r="P56" s="470"/>
      <c r="Q56" s="471"/>
      <c r="R56" s="470"/>
      <c r="S56" s="148"/>
    </row>
    <row r="57" spans="1:19" ht="15" customHeight="1" x14ac:dyDescent="0.3">
      <c r="A57" s="474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6316</v>
      </c>
      <c r="I57" s="74" t="s">
        <v>6317</v>
      </c>
      <c r="J57"/>
      <c r="L57"/>
      <c r="M57" s="473"/>
      <c r="N57" s="470"/>
      <c r="O57" s="470"/>
      <c r="P57" s="470"/>
      <c r="Q57" s="471"/>
      <c r="R57" s="470"/>
      <c r="S57" s="148"/>
    </row>
    <row r="58" spans="1:19" ht="15" customHeight="1" x14ac:dyDescent="0.3">
      <c r="A58" s="474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6318</v>
      </c>
      <c r="I58" s="74" t="s">
        <v>6317</v>
      </c>
      <c r="J58"/>
      <c r="L58"/>
      <c r="M58" s="473"/>
      <c r="N58" s="470"/>
      <c r="O58" s="470"/>
      <c r="P58" s="470"/>
      <c r="Q58" s="471"/>
      <c r="R58" s="470"/>
      <c r="S58" s="148"/>
    </row>
    <row r="59" spans="1:19" ht="15" customHeight="1" x14ac:dyDescent="0.3">
      <c r="A59" s="474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3"/>
      <c r="N59" s="470"/>
      <c r="O59" s="470"/>
      <c r="P59" s="470"/>
      <c r="Q59" s="471"/>
      <c r="R59" s="470"/>
      <c r="S59" s="148"/>
    </row>
    <row r="60" spans="1:19" ht="15" customHeight="1" x14ac:dyDescent="0.3">
      <c r="A60" s="474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3"/>
      <c r="N60" s="470"/>
      <c r="O60" s="470"/>
      <c r="P60" s="470"/>
      <c r="Q60" s="471"/>
      <c r="R60" s="470"/>
      <c r="S60" s="148"/>
    </row>
    <row r="61" spans="1:19" ht="15" customHeight="1" x14ac:dyDescent="0.3">
      <c r="A61" s="474">
        <v>45017</v>
      </c>
      <c r="B61" s="59" t="s">
        <v>6300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6319</v>
      </c>
      <c r="J61"/>
      <c r="L61"/>
      <c r="M61" s="473"/>
      <c r="N61" s="470"/>
      <c r="O61" s="470"/>
      <c r="P61" s="470"/>
      <c r="Q61" s="471"/>
      <c r="R61" s="470"/>
      <c r="S61" s="148"/>
    </row>
    <row r="62" spans="1:19" ht="15" customHeight="1" x14ac:dyDescent="0.3">
      <c r="A62" s="474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6320</v>
      </c>
      <c r="J62"/>
      <c r="L62"/>
      <c r="M62" s="473"/>
      <c r="N62" s="470"/>
      <c r="O62" s="470"/>
      <c r="P62" s="470"/>
      <c r="Q62" s="471"/>
      <c r="R62" s="470"/>
      <c r="S62" s="148"/>
    </row>
    <row r="63" spans="1:19" ht="15" customHeight="1" x14ac:dyDescent="0.3">
      <c r="A63" s="474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6321</v>
      </c>
      <c r="J63"/>
      <c r="L63"/>
      <c r="M63" s="473"/>
      <c r="N63" s="470"/>
      <c r="O63" s="470"/>
      <c r="P63" s="470"/>
      <c r="Q63" s="471"/>
      <c r="R63" s="470"/>
      <c r="S63" s="148"/>
    </row>
    <row r="64" spans="1:19" ht="15" customHeight="1" x14ac:dyDescent="0.3">
      <c r="A64" s="474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6321</v>
      </c>
      <c r="J64"/>
      <c r="L64"/>
      <c r="M64" s="473"/>
      <c r="N64" s="470"/>
      <c r="O64" s="470"/>
      <c r="P64" s="470"/>
      <c r="Q64" s="471"/>
      <c r="R64" s="470"/>
      <c r="S64" s="148"/>
    </row>
    <row r="65" spans="1:19" ht="15" customHeight="1" x14ac:dyDescent="0.3">
      <c r="A65" s="474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6321</v>
      </c>
      <c r="J65"/>
      <c r="L65"/>
      <c r="M65" s="473"/>
      <c r="N65" s="470"/>
      <c r="O65" s="470"/>
      <c r="P65" s="470"/>
      <c r="Q65" s="471"/>
      <c r="R65" s="470"/>
      <c r="S65" s="148"/>
    </row>
    <row r="66" spans="1:19" ht="15" customHeight="1" x14ac:dyDescent="0.3">
      <c r="A66" s="474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6322</v>
      </c>
      <c r="J66"/>
      <c r="L66"/>
      <c r="M66" s="473"/>
      <c r="N66" s="470"/>
      <c r="O66" s="470"/>
      <c r="P66" s="470"/>
      <c r="Q66" s="471"/>
      <c r="R66" s="470"/>
      <c r="S66" s="148"/>
    </row>
    <row r="67" spans="1:19" ht="15" customHeight="1" x14ac:dyDescent="0.3">
      <c r="A67" s="474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6322</v>
      </c>
      <c r="J67"/>
      <c r="L67"/>
      <c r="M67" s="473"/>
      <c r="N67" s="470"/>
      <c r="O67" s="470"/>
      <c r="P67" s="470"/>
      <c r="Q67" s="471"/>
      <c r="R67" s="470"/>
      <c r="S67" s="148"/>
    </row>
    <row r="68" spans="1:19" ht="15" customHeight="1" x14ac:dyDescent="0.3">
      <c r="A68" s="474">
        <v>45017</v>
      </c>
      <c r="B68" s="59" t="s">
        <v>6307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6322</v>
      </c>
      <c r="J68"/>
      <c r="L68"/>
      <c r="M68" s="473"/>
      <c r="N68" s="470"/>
      <c r="O68" s="470"/>
      <c r="P68" s="470"/>
      <c r="Q68" s="471"/>
      <c r="R68" s="470"/>
      <c r="S68" s="148"/>
    </row>
    <row r="69" spans="1:19" ht="15" customHeight="1" x14ac:dyDescent="0.3">
      <c r="A69" s="474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6322</v>
      </c>
      <c r="J69"/>
      <c r="L69"/>
      <c r="M69" s="473"/>
      <c r="N69" s="470"/>
      <c r="O69" s="470"/>
      <c r="P69" s="470"/>
      <c r="Q69" s="471"/>
      <c r="R69" s="470"/>
      <c r="S69" s="148"/>
    </row>
    <row r="70" spans="1:19" ht="15" customHeight="1" x14ac:dyDescent="0.3">
      <c r="A70" s="474">
        <v>45017</v>
      </c>
      <c r="B70" s="59" t="s">
        <v>6323</v>
      </c>
      <c r="C70" s="59" t="s">
        <v>6324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6322</v>
      </c>
      <c r="J70"/>
      <c r="L70"/>
      <c r="M70" s="473"/>
      <c r="N70" s="470"/>
      <c r="O70" s="470"/>
      <c r="P70" s="470"/>
      <c r="Q70" s="471"/>
      <c r="R70" s="470"/>
      <c r="S70" s="148"/>
    </row>
    <row r="71" spans="1:19" ht="15" customHeight="1" x14ac:dyDescent="0.3">
      <c r="A71" s="474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3"/>
      <c r="N71" s="470"/>
      <c r="O71" s="470"/>
      <c r="P71" s="470"/>
      <c r="Q71" s="471"/>
      <c r="R71" s="470"/>
      <c r="S71" s="148"/>
    </row>
    <row r="72" spans="1:19" ht="15" customHeight="1" x14ac:dyDescent="0.3">
      <c r="A72" s="474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3"/>
      <c r="N72" s="470"/>
      <c r="O72" s="470"/>
      <c r="P72" s="470"/>
      <c r="Q72" s="471"/>
      <c r="R72" s="470"/>
      <c r="S72" s="148"/>
    </row>
    <row r="73" spans="1:19" ht="15" customHeight="1" x14ac:dyDescent="0.3">
      <c r="A73" s="474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3"/>
      <c r="N73" s="470"/>
      <c r="O73" s="470"/>
      <c r="P73" s="470"/>
      <c r="Q73" s="471"/>
      <c r="R73" s="470"/>
      <c r="S73" s="148"/>
    </row>
    <row r="74" spans="1:19" ht="15" customHeight="1" x14ac:dyDescent="0.3">
      <c r="A74" s="474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3"/>
      <c r="N74" s="470"/>
      <c r="O74" s="470"/>
      <c r="P74" s="470"/>
      <c r="Q74" s="471"/>
      <c r="R74" s="470"/>
      <c r="S74" s="148"/>
    </row>
    <row r="75" spans="1:19" ht="15" customHeight="1" x14ac:dyDescent="0.3">
      <c r="A75" s="474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3"/>
      <c r="N75" s="470"/>
      <c r="O75" s="470"/>
      <c r="P75" s="470"/>
      <c r="Q75" s="471"/>
      <c r="R75" s="470"/>
      <c r="S75" s="148"/>
    </row>
    <row r="76" spans="1:19" ht="15" customHeight="1" x14ac:dyDescent="0.3">
      <c r="A76" s="474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3"/>
      <c r="N76" s="470"/>
      <c r="O76" s="470"/>
      <c r="P76" s="470"/>
      <c r="Q76" s="471"/>
      <c r="R76" s="470"/>
      <c r="S76" s="148"/>
    </row>
    <row r="77" spans="1:19" ht="15" customHeight="1" x14ac:dyDescent="0.3">
      <c r="A77" s="474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3"/>
      <c r="N77" s="470"/>
      <c r="O77" s="470"/>
      <c r="P77" s="470"/>
      <c r="Q77" s="471"/>
      <c r="R77" s="470"/>
      <c r="S77" s="148"/>
    </row>
    <row r="78" spans="1:19" ht="15" customHeight="1" x14ac:dyDescent="0.3">
      <c r="A78" s="474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3"/>
      <c r="N78" s="470"/>
      <c r="O78" s="470"/>
      <c r="P78" s="470"/>
      <c r="Q78" s="471"/>
      <c r="R78" s="470"/>
      <c r="S78" s="148"/>
    </row>
    <row r="79" spans="1:19" ht="15" customHeight="1" x14ac:dyDescent="0.3">
      <c r="A79" s="474">
        <v>45047</v>
      </c>
      <c r="B79" s="59" t="s">
        <v>810</v>
      </c>
      <c r="C79" s="59" t="s">
        <v>6325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6326</v>
      </c>
      <c r="J79"/>
      <c r="L79"/>
      <c r="M79" s="473"/>
      <c r="N79" s="470"/>
      <c r="O79" s="470"/>
      <c r="P79" s="470"/>
      <c r="Q79" s="471"/>
      <c r="R79" s="470"/>
      <c r="S79" s="148"/>
    </row>
    <row r="80" spans="1:19" ht="15" customHeight="1" x14ac:dyDescent="0.3">
      <c r="A80" s="474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3"/>
      <c r="N80" s="470"/>
      <c r="O80" s="470"/>
      <c r="P80" s="470"/>
      <c r="Q80" s="471"/>
      <c r="R80" s="470"/>
      <c r="S80" s="148"/>
    </row>
    <row r="81" spans="1:19" ht="15" customHeight="1" x14ac:dyDescent="0.3">
      <c r="A81" s="474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3"/>
      <c r="N81" s="470"/>
      <c r="O81" s="470"/>
      <c r="P81" s="470"/>
      <c r="Q81" s="471"/>
      <c r="R81" s="470"/>
      <c r="S81" s="148"/>
    </row>
    <row r="82" spans="1:19" ht="15" customHeight="1" x14ac:dyDescent="0.3">
      <c r="A82" s="474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3"/>
      <c r="N82" s="470"/>
      <c r="O82" s="470"/>
      <c r="P82" s="470"/>
      <c r="Q82" s="471"/>
      <c r="R82" s="470"/>
      <c r="S82" s="148"/>
    </row>
    <row r="83" spans="1:19" ht="15" customHeight="1" x14ac:dyDescent="0.3">
      <c r="A83" s="474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3"/>
      <c r="N83" s="470"/>
      <c r="O83" s="470"/>
      <c r="P83" s="470"/>
      <c r="Q83" s="471"/>
      <c r="R83" s="470"/>
      <c r="S83" s="148"/>
    </row>
    <row r="84" spans="1:19" ht="15" customHeight="1" x14ac:dyDescent="0.3">
      <c r="A84" s="474">
        <v>45047</v>
      </c>
      <c r="B84" s="59" t="s">
        <v>6323</v>
      </c>
      <c r="C84" s="59" t="s">
        <v>6324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6327</v>
      </c>
      <c r="J84"/>
      <c r="L84"/>
      <c r="M84" s="473"/>
      <c r="N84" s="470"/>
      <c r="O84" s="470"/>
      <c r="P84" s="470"/>
      <c r="Q84" s="471"/>
      <c r="R84" s="470"/>
      <c r="S84" s="148"/>
    </row>
    <row r="85" spans="1:19" ht="15" customHeight="1" x14ac:dyDescent="0.3">
      <c r="A85" s="474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6327</v>
      </c>
      <c r="J85"/>
      <c r="L85"/>
      <c r="M85" s="473"/>
      <c r="N85" s="470"/>
      <c r="O85" s="470"/>
      <c r="P85" s="470"/>
      <c r="Q85" s="471"/>
      <c r="R85" s="470"/>
      <c r="S85" s="148"/>
    </row>
    <row r="86" spans="1:19" ht="15" customHeight="1" x14ac:dyDescent="0.3">
      <c r="A86" s="474">
        <v>45047</v>
      </c>
      <c r="B86" s="118" t="s">
        <v>939</v>
      </c>
      <c r="C86" s="84" t="s">
        <v>6328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6329</v>
      </c>
      <c r="J86"/>
      <c r="L86"/>
      <c r="M86" s="473"/>
      <c r="N86" s="470"/>
      <c r="O86" s="470"/>
      <c r="P86" s="470"/>
      <c r="Q86" s="471"/>
      <c r="R86" s="470"/>
      <c r="S86" s="148"/>
    </row>
    <row r="87" spans="1:19" ht="15" customHeight="1" x14ac:dyDescent="0.3">
      <c r="A87" s="474">
        <v>45047</v>
      </c>
      <c r="B87" s="118" t="s">
        <v>939</v>
      </c>
      <c r="C87" s="84" t="s">
        <v>6330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6329</v>
      </c>
      <c r="J87"/>
      <c r="L87"/>
      <c r="M87" s="473"/>
      <c r="N87" s="470"/>
      <c r="O87" s="470"/>
      <c r="P87" s="470"/>
      <c r="Q87" s="471"/>
      <c r="R87" s="470"/>
      <c r="S87" s="148"/>
    </row>
    <row r="88" spans="1:19" ht="15" customHeight="1" x14ac:dyDescent="0.3">
      <c r="A88" s="474">
        <v>45047</v>
      </c>
      <c r="B88" s="59" t="s">
        <v>6331</v>
      </c>
      <c r="C88" s="83" t="s">
        <v>6332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6333</v>
      </c>
      <c r="J88"/>
      <c r="L88"/>
      <c r="M88" s="473"/>
      <c r="N88" s="470"/>
      <c r="O88" s="470"/>
      <c r="P88" s="470"/>
      <c r="Q88" s="471"/>
      <c r="R88" s="470"/>
      <c r="S88" s="148"/>
    </row>
    <row r="89" spans="1:19" ht="15" customHeight="1" x14ac:dyDescent="0.3">
      <c r="A89" s="474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6334</v>
      </c>
      <c r="J89"/>
      <c r="L89"/>
      <c r="M89" s="473"/>
      <c r="N89" s="470"/>
      <c r="O89" s="470"/>
      <c r="P89" s="470"/>
      <c r="Q89" s="471"/>
      <c r="R89" s="470"/>
      <c r="S89" s="148"/>
    </row>
    <row r="90" spans="1:19" ht="15" customHeight="1" x14ac:dyDescent="0.3">
      <c r="A90" s="474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3"/>
      <c r="N90" s="470"/>
      <c r="O90" s="470"/>
      <c r="P90" s="470"/>
      <c r="Q90" s="471"/>
      <c r="R90" s="470"/>
      <c r="S90" s="148"/>
    </row>
    <row r="91" spans="1:19" ht="15" customHeight="1" x14ac:dyDescent="0.3">
      <c r="A91" s="474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3"/>
      <c r="N91" s="470"/>
      <c r="O91" s="470"/>
      <c r="P91" s="470"/>
      <c r="Q91" s="471"/>
      <c r="R91" s="470"/>
      <c r="S91" s="148"/>
    </row>
    <row r="92" spans="1:19" ht="15" customHeight="1" x14ac:dyDescent="0.3">
      <c r="A92" s="474">
        <v>45047</v>
      </c>
      <c r="B92" s="71" t="s">
        <v>6335</v>
      </c>
      <c r="C92" s="59" t="s">
        <v>6336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6337</v>
      </c>
      <c r="J92"/>
      <c r="L92"/>
      <c r="M92" s="473"/>
      <c r="N92" s="470"/>
      <c r="O92" s="470"/>
      <c r="P92" s="470"/>
      <c r="Q92" s="471"/>
      <c r="R92" s="470"/>
      <c r="S92" s="148"/>
    </row>
    <row r="93" spans="1:19" ht="15" customHeight="1" x14ac:dyDescent="0.3">
      <c r="A93" s="474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6337</v>
      </c>
      <c r="J93"/>
      <c r="L93"/>
      <c r="M93" s="473"/>
      <c r="N93" s="470"/>
      <c r="O93" s="470"/>
      <c r="P93" s="470"/>
      <c r="Q93" s="471"/>
      <c r="R93" s="470"/>
      <c r="S93" s="148"/>
    </row>
    <row r="94" spans="1:19" ht="15" customHeight="1" x14ac:dyDescent="0.3">
      <c r="A94" s="474">
        <v>45047</v>
      </c>
      <c r="B94" s="59" t="s">
        <v>503</v>
      </c>
      <c r="C94" s="83" t="s">
        <v>6338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6339</v>
      </c>
      <c r="J94" t="s">
        <v>6340</v>
      </c>
      <c r="L94"/>
      <c r="M94" s="473"/>
      <c r="N94" s="470"/>
      <c r="O94" s="470"/>
      <c r="P94" s="470"/>
      <c r="Q94" s="471"/>
      <c r="R94" s="470"/>
      <c r="S94" s="148"/>
    </row>
    <row r="95" spans="1:19" ht="15" customHeight="1" x14ac:dyDescent="0.3">
      <c r="A95" s="474">
        <v>45047</v>
      </c>
      <c r="B95" s="59" t="s">
        <v>503</v>
      </c>
      <c r="C95" s="89" t="s">
        <v>6341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6339</v>
      </c>
      <c r="J95"/>
      <c r="L95"/>
      <c r="M95" s="473"/>
      <c r="N95" s="470"/>
      <c r="O95" s="470"/>
      <c r="P95" s="470"/>
      <c r="Q95" s="471"/>
      <c r="R95" s="470"/>
      <c r="S95" s="148"/>
    </row>
    <row r="96" spans="1:19" ht="15" customHeight="1" x14ac:dyDescent="0.3">
      <c r="A96" s="474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6339</v>
      </c>
      <c r="J96"/>
      <c r="L96"/>
      <c r="M96" s="473"/>
      <c r="N96" s="470"/>
      <c r="O96" s="470"/>
      <c r="P96" s="470"/>
      <c r="Q96" s="471"/>
      <c r="R96" s="470"/>
      <c r="S96" s="148"/>
    </row>
    <row r="97" spans="1:19" ht="15" customHeight="1" x14ac:dyDescent="0.3">
      <c r="A97" s="474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6339</v>
      </c>
      <c r="J97"/>
      <c r="L97"/>
      <c r="M97" s="473"/>
      <c r="N97" s="470"/>
      <c r="O97" s="470"/>
      <c r="P97" s="470"/>
      <c r="Q97" s="471"/>
      <c r="R97" s="470"/>
      <c r="S97" s="148"/>
    </row>
    <row r="98" spans="1:19" ht="15" customHeight="1" x14ac:dyDescent="0.3">
      <c r="A98" s="474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6342</v>
      </c>
      <c r="J98"/>
      <c r="L98"/>
      <c r="M98" s="473"/>
      <c r="N98" s="470"/>
      <c r="O98" s="470"/>
      <c r="P98" s="470"/>
      <c r="Q98" s="471"/>
      <c r="R98" s="470"/>
      <c r="S98" s="148"/>
    </row>
    <row r="99" spans="1:19" ht="15" customHeight="1" x14ac:dyDescent="0.3">
      <c r="A99" s="474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6342</v>
      </c>
      <c r="J99"/>
      <c r="L99"/>
      <c r="M99" s="473"/>
      <c r="N99" s="470"/>
      <c r="O99" s="470"/>
      <c r="P99" s="470"/>
      <c r="Q99" s="471"/>
      <c r="R99" s="470"/>
      <c r="S99" s="148"/>
    </row>
    <row r="100" spans="1:19" ht="15" customHeight="1" x14ac:dyDescent="0.3">
      <c r="A100" s="474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3"/>
      <c r="N100" s="470"/>
      <c r="O100" s="470"/>
      <c r="P100" s="470"/>
      <c r="Q100" s="471"/>
      <c r="R100" s="470"/>
      <c r="S100" s="148"/>
    </row>
    <row r="101" spans="1:19" ht="15" customHeight="1" x14ac:dyDescent="0.3">
      <c r="A101" s="475">
        <v>45047</v>
      </c>
      <c r="B101" s="300" t="s">
        <v>731</v>
      </c>
      <c r="C101" s="83" t="s">
        <v>686</v>
      </c>
      <c r="D101" s="141">
        <v>1</v>
      </c>
      <c r="E101" s="476" t="s">
        <v>26</v>
      </c>
      <c r="F101" s="64">
        <v>825000</v>
      </c>
      <c r="G101" s="237">
        <f>F101*D101</f>
        <v>825000</v>
      </c>
      <c r="H101" s="288" t="s">
        <v>6343</v>
      </c>
      <c r="I101" s="74"/>
      <c r="J101"/>
      <c r="L101"/>
      <c r="M101" s="473"/>
      <c r="N101" s="470"/>
      <c r="O101" s="470"/>
      <c r="P101" s="470"/>
      <c r="Q101" s="471"/>
      <c r="R101" s="470"/>
      <c r="S101" s="148"/>
    </row>
    <row r="102" spans="1:19" ht="15" customHeight="1" x14ac:dyDescent="0.3">
      <c r="A102" s="474">
        <v>45047</v>
      </c>
      <c r="B102" s="66" t="s">
        <v>6344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3"/>
      <c r="N102" s="470"/>
      <c r="O102" s="470"/>
      <c r="P102" s="470"/>
      <c r="Q102" s="471"/>
      <c r="R102" s="470"/>
      <c r="S102" s="148"/>
    </row>
    <row r="103" spans="1:19" ht="15" customHeight="1" x14ac:dyDescent="0.3">
      <c r="A103" s="474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3"/>
      <c r="N103" s="470"/>
      <c r="O103" s="470"/>
      <c r="P103" s="470"/>
      <c r="Q103" s="471"/>
      <c r="R103" s="470"/>
      <c r="S103" s="148"/>
    </row>
    <row r="104" spans="1:19" ht="15" customHeight="1" x14ac:dyDescent="0.3">
      <c r="A104" s="474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3"/>
      <c r="N104" s="470"/>
      <c r="O104" s="470"/>
      <c r="P104" s="470"/>
      <c r="Q104" s="471"/>
      <c r="R104" s="470"/>
      <c r="S104" s="148"/>
    </row>
    <row r="105" spans="1:19" ht="15" customHeight="1" x14ac:dyDescent="0.3">
      <c r="A105" s="474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3"/>
      <c r="N105" s="470"/>
      <c r="O105" s="470"/>
      <c r="P105" s="470"/>
      <c r="Q105" s="471"/>
      <c r="R105" s="470"/>
      <c r="S105" s="148"/>
    </row>
    <row r="106" spans="1:19" ht="15" customHeight="1" x14ac:dyDescent="0.3">
      <c r="A106" s="474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3"/>
      <c r="N106" s="470"/>
      <c r="O106" s="470"/>
      <c r="P106" s="470"/>
      <c r="Q106" s="471"/>
      <c r="R106" s="470"/>
      <c r="S106" s="148"/>
    </row>
    <row r="107" spans="1:19" ht="15" customHeight="1" x14ac:dyDescent="0.3">
      <c r="A107" s="474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3"/>
      <c r="N107" s="470"/>
      <c r="O107" s="470"/>
      <c r="P107" s="470"/>
      <c r="Q107" s="471"/>
      <c r="R107" s="470"/>
      <c r="S107" s="148"/>
    </row>
    <row r="108" spans="1:19" ht="15" customHeight="1" x14ac:dyDescent="0.3">
      <c r="A108" s="474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3"/>
      <c r="N108" s="470"/>
      <c r="O108" s="470"/>
      <c r="P108" s="470"/>
      <c r="Q108" s="471"/>
      <c r="R108" s="470"/>
      <c r="S108" s="148"/>
    </row>
    <row r="109" spans="1:19" ht="15" customHeight="1" x14ac:dyDescent="0.3">
      <c r="A109" s="474">
        <v>45047</v>
      </c>
      <c r="B109" s="59" t="s">
        <v>6345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3"/>
      <c r="N109" s="470"/>
      <c r="O109" s="470"/>
      <c r="P109" s="470"/>
      <c r="Q109" s="471"/>
      <c r="R109" s="470"/>
      <c r="S109" s="148"/>
    </row>
    <row r="110" spans="1:19" ht="15" customHeight="1" x14ac:dyDescent="0.3">
      <c r="A110" s="474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6346</v>
      </c>
      <c r="J110"/>
      <c r="L110"/>
      <c r="M110" s="473"/>
      <c r="N110" s="470"/>
      <c r="O110" s="470"/>
      <c r="P110" s="470"/>
      <c r="Q110" s="471"/>
      <c r="R110" s="470"/>
      <c r="S110" s="148"/>
    </row>
    <row r="111" spans="1:19" ht="15" customHeight="1" x14ac:dyDescent="0.3">
      <c r="A111" s="474">
        <v>45047</v>
      </c>
      <c r="B111" s="59" t="s">
        <v>6347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6346</v>
      </c>
      <c r="J111"/>
      <c r="L111"/>
      <c r="M111" s="473"/>
      <c r="N111" s="470"/>
      <c r="O111" s="470"/>
      <c r="P111" s="470"/>
      <c r="Q111" s="471"/>
      <c r="R111" s="470"/>
      <c r="S111" s="148"/>
    </row>
    <row r="112" spans="1:19" ht="15" customHeight="1" x14ac:dyDescent="0.3">
      <c r="A112" s="474">
        <v>45078</v>
      </c>
      <c r="B112" s="83" t="s">
        <v>6348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6349</v>
      </c>
      <c r="J112"/>
      <c r="L112"/>
      <c r="M112" s="473"/>
      <c r="N112" s="470"/>
      <c r="O112" s="470"/>
      <c r="P112" s="470"/>
      <c r="Q112" s="471"/>
      <c r="R112" s="470"/>
      <c r="S112" s="148"/>
    </row>
    <row r="113" spans="1:19" ht="15" customHeight="1" x14ac:dyDescent="0.3">
      <c r="A113" s="474">
        <v>45078</v>
      </c>
      <c r="B113" s="59" t="s">
        <v>6350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6349</v>
      </c>
      <c r="J113"/>
      <c r="L113"/>
      <c r="M113" s="473"/>
      <c r="N113" s="470"/>
      <c r="O113" s="470"/>
      <c r="P113" s="470"/>
      <c r="Q113" s="471"/>
      <c r="R113" s="470"/>
      <c r="S113" s="148"/>
    </row>
    <row r="114" spans="1:19" ht="15" customHeight="1" x14ac:dyDescent="0.3">
      <c r="A114" s="474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6349</v>
      </c>
      <c r="J114"/>
      <c r="L114"/>
      <c r="M114" s="473"/>
      <c r="N114" s="470"/>
      <c r="O114" s="470"/>
      <c r="P114" s="470"/>
      <c r="Q114" s="471"/>
      <c r="R114" s="470"/>
      <c r="S114" s="148"/>
    </row>
    <row r="115" spans="1:19" ht="15" customHeight="1" x14ac:dyDescent="0.3">
      <c r="A115" s="474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6351</v>
      </c>
      <c r="J115"/>
      <c r="L115"/>
      <c r="M115" s="473"/>
      <c r="N115" s="470"/>
      <c r="O115" s="470"/>
      <c r="P115" s="470"/>
      <c r="Q115" s="471"/>
      <c r="R115" s="470"/>
      <c r="S115" s="148"/>
    </row>
    <row r="116" spans="1:19" ht="15" customHeight="1" x14ac:dyDescent="0.3">
      <c r="A116" s="474">
        <v>45078</v>
      </c>
      <c r="B116" s="59" t="s">
        <v>6300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6352</v>
      </c>
      <c r="J116"/>
      <c r="L116"/>
      <c r="M116" s="473"/>
      <c r="N116" s="470"/>
      <c r="O116" s="470"/>
      <c r="P116" s="470"/>
      <c r="Q116" s="471"/>
      <c r="R116" s="470"/>
      <c r="S116" s="148"/>
    </row>
    <row r="117" spans="1:19" ht="15" customHeight="1" x14ac:dyDescent="0.3">
      <c r="A117" s="474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6353</v>
      </c>
      <c r="J117"/>
      <c r="L117"/>
      <c r="M117" s="473"/>
      <c r="N117" s="470"/>
      <c r="O117" s="470"/>
      <c r="P117" s="470"/>
      <c r="Q117" s="471"/>
      <c r="R117" s="470"/>
      <c r="S117" s="148"/>
    </row>
    <row r="118" spans="1:19" ht="15" customHeight="1" x14ac:dyDescent="0.3">
      <c r="A118" s="474">
        <v>45078</v>
      </c>
      <c r="B118" s="118" t="s">
        <v>939</v>
      </c>
      <c r="C118" s="83" t="s">
        <v>6354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6355</v>
      </c>
      <c r="J118"/>
      <c r="L118"/>
      <c r="M118" s="473"/>
      <c r="N118" s="470"/>
      <c r="O118" s="470"/>
      <c r="P118" s="470"/>
      <c r="Q118" s="471"/>
      <c r="R118" s="470"/>
      <c r="S118" s="148"/>
    </row>
    <row r="119" spans="1:19" ht="15" customHeight="1" x14ac:dyDescent="0.3">
      <c r="A119" s="474">
        <v>45078</v>
      </c>
      <c r="B119" s="118" t="s">
        <v>939</v>
      </c>
      <c r="C119" s="59" t="s">
        <v>6356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6355</v>
      </c>
      <c r="J119"/>
      <c r="L119"/>
      <c r="M119" s="473"/>
      <c r="N119" s="470"/>
      <c r="O119" s="470"/>
      <c r="P119" s="470"/>
      <c r="Q119" s="471"/>
      <c r="R119" s="470"/>
      <c r="S119" s="148"/>
    </row>
    <row r="120" spans="1:19" ht="15" customHeight="1" x14ac:dyDescent="0.3">
      <c r="A120" s="474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6355</v>
      </c>
      <c r="J120"/>
      <c r="L120"/>
      <c r="M120" s="473"/>
      <c r="N120" s="470"/>
      <c r="O120" s="470"/>
      <c r="P120" s="470"/>
      <c r="Q120" s="471"/>
      <c r="R120" s="470"/>
      <c r="S120" s="148"/>
    </row>
    <row r="121" spans="1:19" ht="15" customHeight="1" x14ac:dyDescent="0.3">
      <c r="A121" s="474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3"/>
      <c r="N121" s="470"/>
      <c r="O121" s="470"/>
      <c r="P121" s="470"/>
      <c r="Q121" s="471"/>
      <c r="R121" s="470"/>
      <c r="S121" s="148"/>
    </row>
    <row r="122" spans="1:19" ht="15" customHeight="1" x14ac:dyDescent="0.3">
      <c r="A122" s="474">
        <v>45078</v>
      </c>
      <c r="B122" s="58" t="s">
        <v>6357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3"/>
      <c r="N122" s="470"/>
      <c r="O122" s="470"/>
      <c r="P122" s="470"/>
      <c r="Q122" s="471"/>
      <c r="R122" s="470"/>
      <c r="S122" s="148"/>
    </row>
    <row r="123" spans="1:19" ht="15" customHeight="1" x14ac:dyDescent="0.3">
      <c r="A123" s="474">
        <v>45078</v>
      </c>
      <c r="B123" s="59" t="s">
        <v>6358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3"/>
      <c r="N123" s="470"/>
      <c r="O123" s="470"/>
      <c r="P123" s="470"/>
      <c r="Q123" s="471"/>
      <c r="R123" s="470"/>
      <c r="S123" s="148"/>
    </row>
    <row r="124" spans="1:19" ht="15" customHeight="1" x14ac:dyDescent="0.3">
      <c r="A124" s="477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3"/>
      <c r="N124" s="470"/>
      <c r="O124" s="470"/>
      <c r="P124" s="470"/>
      <c r="Q124" s="471"/>
      <c r="R124" s="470"/>
      <c r="S124" s="148"/>
    </row>
    <row r="125" spans="1:19" ht="15" customHeight="1" x14ac:dyDescent="0.3">
      <c r="A125" s="474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3"/>
      <c r="N125" s="470"/>
      <c r="O125" s="470"/>
      <c r="P125" s="470"/>
      <c r="Q125" s="471"/>
      <c r="R125" s="470"/>
      <c r="S125" s="148"/>
    </row>
    <row r="126" spans="1:19" ht="15" customHeight="1" x14ac:dyDescent="0.3">
      <c r="A126" s="474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3"/>
      <c r="N126" s="470"/>
      <c r="O126" s="470"/>
      <c r="P126" s="470"/>
      <c r="Q126" s="471"/>
      <c r="R126" s="470"/>
      <c r="S126" s="148"/>
    </row>
    <row r="127" spans="1:19" ht="15" customHeight="1" x14ac:dyDescent="0.3">
      <c r="A127" s="474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3"/>
      <c r="N127" s="470"/>
      <c r="O127" s="470"/>
      <c r="P127" s="470"/>
      <c r="Q127" s="471"/>
      <c r="R127" s="470"/>
      <c r="S127" s="148"/>
    </row>
    <row r="128" spans="1:19" ht="15" customHeight="1" x14ac:dyDescent="0.3">
      <c r="A128" s="474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3"/>
      <c r="N128" s="470"/>
      <c r="O128" s="470"/>
      <c r="P128" s="470"/>
      <c r="Q128" s="471"/>
      <c r="R128" s="470"/>
      <c r="S128" s="148"/>
    </row>
    <row r="129" spans="1:19" ht="15" customHeight="1" x14ac:dyDescent="0.3">
      <c r="A129" s="474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3"/>
      <c r="N129" s="470"/>
      <c r="O129" s="470"/>
      <c r="P129" s="470"/>
      <c r="Q129" s="471"/>
      <c r="R129" s="470"/>
      <c r="S129" s="148"/>
    </row>
    <row r="130" spans="1:19" ht="15" customHeight="1" x14ac:dyDescent="0.3">
      <c r="A130" s="474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3"/>
      <c r="N130" s="470"/>
      <c r="O130" s="470"/>
      <c r="P130" s="470"/>
      <c r="Q130" s="471"/>
      <c r="R130" s="470"/>
      <c r="S130" s="148"/>
    </row>
    <row r="131" spans="1:19" ht="15" customHeight="1" x14ac:dyDescent="0.3">
      <c r="A131" s="474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6359</v>
      </c>
      <c r="J131"/>
      <c r="L131"/>
      <c r="M131" s="473"/>
      <c r="N131" s="470"/>
      <c r="O131" s="470"/>
      <c r="P131" s="470"/>
      <c r="Q131" s="471"/>
      <c r="R131" s="470"/>
      <c r="S131" s="148"/>
    </row>
    <row r="132" spans="1:19" ht="15" customHeight="1" x14ac:dyDescent="0.3">
      <c r="A132" s="474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6359</v>
      </c>
      <c r="J132"/>
      <c r="L132"/>
      <c r="M132" s="473"/>
      <c r="N132" s="470"/>
      <c r="O132" s="470"/>
      <c r="P132" s="470"/>
      <c r="Q132" s="471"/>
      <c r="R132" s="470"/>
      <c r="S132" s="148"/>
    </row>
    <row r="133" spans="1:19" ht="15" customHeight="1" x14ac:dyDescent="0.3">
      <c r="A133" s="474">
        <v>45078</v>
      </c>
      <c r="B133" s="59" t="s">
        <v>62</v>
      </c>
      <c r="C133" s="59" t="s">
        <v>6360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6361</v>
      </c>
      <c r="J133"/>
      <c r="L133"/>
      <c r="M133" s="473"/>
      <c r="N133" s="470"/>
      <c r="O133" s="470"/>
      <c r="P133" s="470"/>
      <c r="Q133" s="471"/>
      <c r="R133" s="470"/>
      <c r="S133" s="148"/>
    </row>
    <row r="134" spans="1:19" ht="15" customHeight="1" x14ac:dyDescent="0.3">
      <c r="A134" s="474">
        <v>45078</v>
      </c>
      <c r="B134" s="59" t="s">
        <v>62</v>
      </c>
      <c r="C134" s="59" t="s">
        <v>6362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6361</v>
      </c>
      <c r="J134"/>
      <c r="L134"/>
      <c r="M134" s="473"/>
      <c r="N134" s="470"/>
      <c r="O134" s="470"/>
      <c r="P134" s="470"/>
      <c r="Q134" s="471"/>
      <c r="R134" s="470"/>
      <c r="S134" s="148"/>
    </row>
    <row r="135" spans="1:19" ht="15" customHeight="1" x14ac:dyDescent="0.3">
      <c r="A135" s="474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6361</v>
      </c>
      <c r="J135"/>
      <c r="L135"/>
      <c r="M135" s="473"/>
      <c r="N135" s="470"/>
      <c r="O135" s="470"/>
      <c r="P135" s="470"/>
      <c r="Q135" s="471"/>
      <c r="R135" s="470"/>
      <c r="S135" s="148"/>
    </row>
    <row r="136" spans="1:19" ht="15" customHeight="1" x14ac:dyDescent="0.3">
      <c r="A136" s="474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6361</v>
      </c>
      <c r="J136"/>
      <c r="L136"/>
      <c r="M136" s="473"/>
      <c r="N136" s="470"/>
      <c r="O136" s="470"/>
      <c r="P136" s="470"/>
      <c r="Q136" s="471"/>
      <c r="R136" s="470"/>
      <c r="S136" s="148"/>
    </row>
    <row r="137" spans="1:19" ht="15" customHeight="1" x14ac:dyDescent="0.3">
      <c r="A137" s="474">
        <v>45078</v>
      </c>
      <c r="B137" s="59" t="s">
        <v>62</v>
      </c>
      <c r="C137" s="59" t="s">
        <v>6363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6364</v>
      </c>
      <c r="J137"/>
      <c r="L137"/>
      <c r="M137" s="473"/>
      <c r="N137" s="470"/>
      <c r="O137" s="470"/>
      <c r="P137" s="470"/>
      <c r="Q137" s="471"/>
      <c r="R137" s="470"/>
      <c r="S137" s="148"/>
    </row>
    <row r="138" spans="1:19" ht="15" customHeight="1" x14ac:dyDescent="0.3">
      <c r="A138" s="474">
        <v>45078</v>
      </c>
      <c r="B138" s="59" t="s">
        <v>62</v>
      </c>
      <c r="C138" s="59" t="s">
        <v>6365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6364</v>
      </c>
      <c r="J138"/>
      <c r="L138"/>
      <c r="M138" s="473"/>
      <c r="N138" s="470"/>
      <c r="O138" s="470"/>
      <c r="P138" s="470"/>
      <c r="Q138" s="471"/>
      <c r="R138" s="470"/>
      <c r="S138" s="148"/>
    </row>
    <row r="139" spans="1:19" ht="15" customHeight="1" x14ac:dyDescent="0.3">
      <c r="A139" s="474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6366</v>
      </c>
      <c r="J139"/>
      <c r="L139"/>
      <c r="M139" s="473"/>
      <c r="N139" s="470"/>
      <c r="O139" s="470"/>
      <c r="P139" s="470"/>
      <c r="Q139" s="471"/>
      <c r="R139" s="470"/>
      <c r="S139" s="148"/>
    </row>
    <row r="140" spans="1:19" ht="15" customHeight="1" x14ac:dyDescent="0.3">
      <c r="A140" s="474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6366</v>
      </c>
      <c r="J140"/>
      <c r="L140"/>
      <c r="M140" s="473"/>
      <c r="N140" s="470"/>
      <c r="O140" s="470"/>
      <c r="P140" s="470"/>
      <c r="Q140" s="471"/>
      <c r="R140" s="470"/>
      <c r="S140" s="148"/>
    </row>
    <row r="141" spans="1:19" ht="15" customHeight="1" x14ac:dyDescent="0.3">
      <c r="A141" s="474">
        <v>45108</v>
      </c>
      <c r="B141" s="59" t="s">
        <v>6367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6366</v>
      </c>
      <c r="J141"/>
      <c r="L141"/>
      <c r="M141" s="473"/>
      <c r="N141" s="470"/>
      <c r="O141" s="470"/>
      <c r="P141" s="470"/>
      <c r="Q141" s="471"/>
      <c r="R141" s="470"/>
      <c r="S141" s="148"/>
    </row>
    <row r="142" spans="1:19" ht="15" customHeight="1" x14ac:dyDescent="0.3">
      <c r="A142" s="474">
        <v>45108</v>
      </c>
      <c r="B142" s="59" t="s">
        <v>6300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6368</v>
      </c>
      <c r="J142"/>
      <c r="L142"/>
      <c r="M142" s="473"/>
      <c r="N142" s="470"/>
      <c r="O142" s="470"/>
      <c r="P142" s="470"/>
      <c r="Q142" s="471"/>
      <c r="R142" s="470"/>
      <c r="S142" s="148"/>
    </row>
    <row r="143" spans="1:19" ht="15" customHeight="1" x14ac:dyDescent="0.3">
      <c r="A143" s="474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6369</v>
      </c>
      <c r="J143"/>
      <c r="L143"/>
      <c r="M143" s="473"/>
      <c r="N143" s="470"/>
      <c r="O143" s="470"/>
      <c r="P143" s="470"/>
      <c r="Q143" s="471"/>
      <c r="R143" s="470"/>
      <c r="S143" s="148"/>
    </row>
    <row r="144" spans="1:19" ht="15" customHeight="1" x14ac:dyDescent="0.3">
      <c r="A144" s="474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6369</v>
      </c>
      <c r="J144"/>
      <c r="L144"/>
      <c r="M144" s="473"/>
      <c r="N144" s="470"/>
      <c r="O144" s="470"/>
      <c r="P144" s="470"/>
      <c r="Q144" s="471"/>
      <c r="R144" s="470"/>
      <c r="S144" s="148"/>
    </row>
    <row r="145" spans="1:19" ht="15" customHeight="1" x14ac:dyDescent="0.3">
      <c r="A145" s="474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3"/>
      <c r="N145" s="470"/>
      <c r="O145" s="470"/>
      <c r="P145" s="470"/>
      <c r="Q145" s="471"/>
      <c r="R145" s="470"/>
      <c r="S145" s="148"/>
    </row>
    <row r="146" spans="1:19" ht="15" customHeight="1" x14ac:dyDescent="0.3">
      <c r="A146" s="474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3"/>
      <c r="N146" s="470"/>
      <c r="O146" s="470"/>
      <c r="P146" s="470"/>
      <c r="Q146" s="471"/>
      <c r="R146" s="470"/>
      <c r="S146" s="148"/>
    </row>
    <row r="147" spans="1:19" ht="15" customHeight="1" x14ac:dyDescent="0.3">
      <c r="A147" s="474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3"/>
      <c r="N147" s="470"/>
      <c r="O147" s="470"/>
      <c r="P147" s="470"/>
      <c r="Q147" s="471"/>
      <c r="R147" s="470"/>
      <c r="S147" s="148"/>
    </row>
    <row r="148" spans="1:19" ht="15" customHeight="1" x14ac:dyDescent="0.3">
      <c r="A148" s="474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3"/>
      <c r="N148" s="470"/>
      <c r="O148" s="470"/>
      <c r="P148" s="470"/>
      <c r="Q148" s="471"/>
      <c r="R148" s="470"/>
      <c r="S148" s="148"/>
    </row>
    <row r="149" spans="1:19" ht="15" customHeight="1" x14ac:dyDescent="0.3">
      <c r="A149" s="474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3"/>
      <c r="N149" s="470"/>
      <c r="O149" s="470"/>
      <c r="P149" s="470"/>
      <c r="Q149" s="471"/>
      <c r="R149" s="470"/>
      <c r="S149" s="148"/>
    </row>
    <row r="150" spans="1:19" ht="15" customHeight="1" x14ac:dyDescent="0.3">
      <c r="A150" s="474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3"/>
      <c r="N150" s="470"/>
      <c r="O150" s="470"/>
      <c r="P150" s="470"/>
      <c r="Q150" s="471"/>
      <c r="R150" s="470"/>
      <c r="S150" s="148"/>
    </row>
    <row r="151" spans="1:19" ht="15" customHeight="1" x14ac:dyDescent="0.3">
      <c r="A151" s="474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3"/>
      <c r="N151" s="470"/>
      <c r="O151" s="470"/>
      <c r="P151" s="470"/>
      <c r="Q151" s="471"/>
      <c r="R151" s="470"/>
      <c r="S151" s="148"/>
    </row>
    <row r="152" spans="1:19" ht="15" customHeight="1" x14ac:dyDescent="0.3">
      <c r="A152" s="474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3"/>
      <c r="N152" s="470"/>
      <c r="O152" s="470"/>
      <c r="P152" s="470"/>
      <c r="Q152" s="471"/>
      <c r="R152" s="470"/>
      <c r="S152" s="148"/>
    </row>
    <row r="153" spans="1:19" ht="15" customHeight="1" x14ac:dyDescent="0.3">
      <c r="A153" s="474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3"/>
      <c r="N153" s="470"/>
      <c r="O153" s="470"/>
      <c r="P153" s="470"/>
      <c r="Q153" s="471"/>
      <c r="R153" s="470"/>
      <c r="S153" s="148"/>
    </row>
    <row r="154" spans="1:19" ht="15" customHeight="1" x14ac:dyDescent="0.3">
      <c r="A154" s="474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3"/>
      <c r="N154" s="470"/>
      <c r="O154" s="470"/>
      <c r="P154" s="470"/>
      <c r="Q154" s="471"/>
      <c r="R154" s="470"/>
      <c r="S154" s="148"/>
    </row>
    <row r="155" spans="1:19" ht="15" customHeight="1" x14ac:dyDescent="0.3">
      <c r="A155" s="474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3"/>
      <c r="N155" s="470"/>
      <c r="O155" s="470"/>
      <c r="P155" s="470"/>
      <c r="Q155" s="471"/>
      <c r="R155" s="470"/>
      <c r="S155" s="148"/>
    </row>
    <row r="156" spans="1:19" ht="15" customHeight="1" x14ac:dyDescent="0.3">
      <c r="A156" s="474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3"/>
      <c r="N156" s="470"/>
      <c r="O156" s="470"/>
      <c r="P156" s="470"/>
      <c r="Q156" s="471"/>
      <c r="R156" s="470"/>
      <c r="S156" s="148"/>
    </row>
    <row r="157" spans="1:19" ht="15" customHeight="1" x14ac:dyDescent="0.3">
      <c r="A157" s="474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6340</v>
      </c>
      <c r="L157"/>
      <c r="M157" s="473"/>
      <c r="N157" s="470"/>
      <c r="O157" s="470"/>
      <c r="P157" s="470"/>
      <c r="Q157" s="471"/>
      <c r="R157" s="470"/>
      <c r="S157" s="148"/>
    </row>
    <row r="158" spans="1:19" ht="15" customHeight="1" x14ac:dyDescent="0.3">
      <c r="A158" s="474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3"/>
      <c r="N158" s="470"/>
      <c r="O158" s="470"/>
      <c r="P158" s="470"/>
      <c r="Q158" s="471"/>
      <c r="R158" s="470"/>
      <c r="S158" s="148"/>
    </row>
    <row r="159" spans="1:19" ht="15" customHeight="1" x14ac:dyDescent="0.3">
      <c r="A159" s="474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3"/>
      <c r="N159" s="470"/>
      <c r="O159" s="470"/>
      <c r="P159" s="470"/>
      <c r="Q159" s="471"/>
      <c r="R159" s="470"/>
      <c r="S159" s="148"/>
    </row>
    <row r="160" spans="1:19" ht="15" customHeight="1" x14ac:dyDescent="0.3">
      <c r="A160" s="474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3"/>
      <c r="N160" s="470"/>
      <c r="O160" s="470"/>
      <c r="P160" s="470"/>
      <c r="Q160" s="471"/>
      <c r="R160" s="470"/>
      <c r="S160" s="148"/>
    </row>
    <row r="161" spans="1:19" ht="15" customHeight="1" x14ac:dyDescent="0.3">
      <c r="A161" s="474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3"/>
      <c r="N161" s="470"/>
      <c r="O161" s="470"/>
      <c r="P161" s="470"/>
      <c r="Q161" s="471"/>
      <c r="R161" s="470"/>
      <c r="S161" s="148"/>
    </row>
    <row r="162" spans="1:19" ht="15" customHeight="1" x14ac:dyDescent="0.3">
      <c r="A162" s="474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3"/>
      <c r="N162" s="470"/>
      <c r="O162" s="470"/>
      <c r="P162" s="470"/>
      <c r="Q162" s="471"/>
      <c r="R162" s="470"/>
      <c r="S162" s="148"/>
    </row>
    <row r="163" spans="1:19" ht="15" customHeight="1" x14ac:dyDescent="0.3">
      <c r="A163" s="474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3"/>
      <c r="N163" s="470"/>
      <c r="O163" s="470"/>
      <c r="P163" s="470"/>
      <c r="Q163" s="471"/>
      <c r="R163" s="470"/>
      <c r="S163" s="148"/>
    </row>
    <row r="164" spans="1:19" ht="15" customHeight="1" x14ac:dyDescent="0.3">
      <c r="A164" s="474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6370</v>
      </c>
      <c r="I164" s="59"/>
      <c r="J164"/>
      <c r="L164"/>
      <c r="M164" s="473"/>
      <c r="N164" s="470"/>
      <c r="O164" s="470"/>
      <c r="P164" s="470"/>
      <c r="Q164" s="471"/>
      <c r="R164" s="470"/>
      <c r="S164" s="148"/>
    </row>
    <row r="165" spans="1:19" ht="15" customHeight="1" x14ac:dyDescent="0.3">
      <c r="A165" s="474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6370</v>
      </c>
      <c r="I165" s="59"/>
      <c r="J165"/>
      <c r="L165"/>
      <c r="M165" s="473"/>
      <c r="N165" s="470"/>
      <c r="O165" s="470"/>
      <c r="P165" s="470"/>
      <c r="Q165" s="471"/>
      <c r="R165" s="470"/>
      <c r="S165" s="148"/>
    </row>
    <row r="166" spans="1:19" ht="15" customHeight="1" x14ac:dyDescent="0.3">
      <c r="A166" s="474">
        <v>45108</v>
      </c>
      <c r="B166" s="59" t="s">
        <v>879</v>
      </c>
      <c r="C166" s="59" t="s">
        <v>6371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6372</v>
      </c>
      <c r="J166"/>
      <c r="L166"/>
      <c r="M166" s="473"/>
      <c r="N166" s="470"/>
      <c r="O166" s="470"/>
      <c r="P166" s="470"/>
      <c r="Q166" s="471"/>
      <c r="R166" s="470"/>
      <c r="S166" s="148"/>
    </row>
    <row r="167" spans="1:19" ht="15" customHeight="1" x14ac:dyDescent="0.3">
      <c r="A167" s="474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6372</v>
      </c>
      <c r="J167"/>
      <c r="L167"/>
      <c r="M167" s="473"/>
      <c r="N167" s="470"/>
      <c r="O167" s="470"/>
      <c r="P167" s="470"/>
      <c r="Q167" s="471"/>
      <c r="R167" s="470"/>
      <c r="S167" s="148"/>
    </row>
    <row r="168" spans="1:19" ht="15" customHeight="1" x14ac:dyDescent="0.3">
      <c r="A168" s="474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6372</v>
      </c>
      <c r="J168"/>
      <c r="L168"/>
      <c r="M168" s="473"/>
      <c r="N168" s="470"/>
      <c r="O168" s="470"/>
      <c r="P168" s="470"/>
      <c r="Q168" s="471"/>
      <c r="R168" s="470"/>
      <c r="S168" s="148"/>
    </row>
    <row r="169" spans="1:19" ht="15" customHeight="1" x14ac:dyDescent="0.3">
      <c r="A169" s="474">
        <v>45108</v>
      </c>
      <c r="B169" s="59" t="s">
        <v>6373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6374</v>
      </c>
      <c r="J169"/>
      <c r="L169"/>
      <c r="M169" s="473"/>
      <c r="N169" s="470"/>
      <c r="O169" s="470"/>
      <c r="P169" s="470"/>
      <c r="Q169" s="471"/>
      <c r="R169" s="470"/>
      <c r="S169" s="148"/>
    </row>
    <row r="170" spans="1:19" ht="15" customHeight="1" x14ac:dyDescent="0.3">
      <c r="A170" s="474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6374</v>
      </c>
      <c r="J170"/>
      <c r="L170"/>
      <c r="M170" s="473"/>
      <c r="N170" s="470"/>
      <c r="O170" s="470"/>
      <c r="P170" s="470"/>
      <c r="Q170" s="471"/>
      <c r="R170" s="470"/>
      <c r="S170" s="148"/>
    </row>
    <row r="171" spans="1:19" ht="15" customHeight="1" x14ac:dyDescent="0.3">
      <c r="A171" s="474">
        <v>45108</v>
      </c>
      <c r="B171" s="59" t="s">
        <v>6300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6374</v>
      </c>
      <c r="J171"/>
      <c r="L171"/>
      <c r="M171" s="473"/>
      <c r="N171" s="470"/>
      <c r="O171" s="470"/>
      <c r="P171" s="470"/>
      <c r="Q171" s="471"/>
      <c r="R171" s="470"/>
      <c r="S171" s="148"/>
    </row>
    <row r="172" spans="1:19" ht="15" customHeight="1" x14ac:dyDescent="0.3">
      <c r="A172" s="474">
        <v>45108</v>
      </c>
      <c r="B172" s="59" t="s">
        <v>6375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6376</v>
      </c>
      <c r="I172" s="74" t="s">
        <v>6374</v>
      </c>
      <c r="J172"/>
      <c r="L172"/>
      <c r="M172" s="473"/>
      <c r="N172" s="470"/>
      <c r="O172" s="470"/>
      <c r="P172" s="470"/>
      <c r="Q172" s="471"/>
      <c r="R172" s="470"/>
      <c r="S172" s="148"/>
    </row>
    <row r="173" spans="1:19" ht="15" customHeight="1" x14ac:dyDescent="0.3">
      <c r="A173" s="474">
        <v>45108</v>
      </c>
      <c r="B173" s="59" t="s">
        <v>6377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6378</v>
      </c>
      <c r="I173" s="59" t="s">
        <v>6379</v>
      </c>
      <c r="J173"/>
      <c r="L173"/>
      <c r="M173" s="473"/>
      <c r="N173" s="470"/>
      <c r="O173" s="470"/>
      <c r="P173" s="470"/>
      <c r="Q173" s="471"/>
      <c r="R173" s="470"/>
      <c r="S173" s="148"/>
    </row>
    <row r="174" spans="1:19" ht="15" customHeight="1" x14ac:dyDescent="0.3">
      <c r="A174" s="474">
        <v>45108</v>
      </c>
      <c r="B174" s="59" t="s">
        <v>6380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6381</v>
      </c>
      <c r="J174"/>
      <c r="L174"/>
      <c r="M174" s="473"/>
      <c r="N174" s="470"/>
      <c r="O174" s="470"/>
      <c r="P174" s="470"/>
      <c r="Q174" s="471"/>
      <c r="R174" s="470"/>
      <c r="S174" s="148"/>
    </row>
    <row r="175" spans="1:19" ht="15" customHeight="1" x14ac:dyDescent="0.3">
      <c r="A175" s="474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6382</v>
      </c>
      <c r="I175" s="59" t="s">
        <v>6383</v>
      </c>
      <c r="J175"/>
      <c r="L175"/>
      <c r="M175" s="473"/>
      <c r="N175" s="470"/>
      <c r="O175" s="470"/>
      <c r="P175" s="470"/>
      <c r="Q175" s="471"/>
      <c r="R175" s="470"/>
      <c r="S175" s="148"/>
    </row>
    <row r="176" spans="1:19" ht="15" customHeight="1" x14ac:dyDescent="0.3">
      <c r="A176" s="474">
        <v>45170</v>
      </c>
      <c r="B176" s="59" t="s">
        <v>6307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6382</v>
      </c>
      <c r="I176" s="59" t="s">
        <v>6383</v>
      </c>
      <c r="J176"/>
      <c r="L176"/>
      <c r="M176" s="473"/>
      <c r="N176" s="470"/>
      <c r="O176" s="470"/>
      <c r="P176" s="470"/>
      <c r="Q176" s="471"/>
      <c r="R176" s="470"/>
      <c r="S176" s="148"/>
    </row>
    <row r="177" spans="1:19" ht="15" customHeight="1" x14ac:dyDescent="0.3">
      <c r="A177" s="474">
        <v>45170</v>
      </c>
      <c r="B177" s="58" t="s">
        <v>6308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6382</v>
      </c>
      <c r="I177" s="59" t="s">
        <v>6383</v>
      </c>
      <c r="J177"/>
      <c r="L177"/>
      <c r="M177" s="473"/>
      <c r="N177" s="470"/>
      <c r="O177" s="470"/>
      <c r="P177" s="470"/>
      <c r="Q177" s="471"/>
      <c r="R177" s="470"/>
      <c r="S177" s="148"/>
    </row>
    <row r="178" spans="1:19" ht="15" customHeight="1" x14ac:dyDescent="0.3">
      <c r="A178" s="474">
        <v>45170</v>
      </c>
      <c r="B178" s="66" t="s">
        <v>6309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6382</v>
      </c>
      <c r="I178" s="59" t="s">
        <v>6383</v>
      </c>
      <c r="J178"/>
      <c r="L178"/>
      <c r="M178" s="473"/>
      <c r="N178" s="470"/>
      <c r="O178" s="470"/>
      <c r="P178" s="470"/>
      <c r="Q178" s="471"/>
      <c r="R178" s="470"/>
      <c r="S178" s="148"/>
    </row>
    <row r="179" spans="1:19" ht="15" customHeight="1" x14ac:dyDescent="0.3">
      <c r="A179" s="474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3"/>
      <c r="N179" s="470"/>
      <c r="O179" s="470"/>
      <c r="P179" s="470"/>
      <c r="Q179" s="471"/>
      <c r="R179" s="470"/>
      <c r="S179" s="148"/>
    </row>
    <row r="180" spans="1:19" ht="15" customHeight="1" x14ac:dyDescent="0.3">
      <c r="A180" s="474">
        <v>45170</v>
      </c>
      <c r="B180" s="83" t="s">
        <v>6384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6385</v>
      </c>
      <c r="J180"/>
      <c r="L180"/>
      <c r="M180" s="473"/>
      <c r="N180" s="470"/>
      <c r="O180" s="470"/>
      <c r="P180" s="470"/>
      <c r="Q180" s="471"/>
      <c r="R180" s="470"/>
      <c r="S180" s="148"/>
    </row>
    <row r="181" spans="1:19" ht="15" customHeight="1" x14ac:dyDescent="0.3">
      <c r="A181" s="474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6385</v>
      </c>
      <c r="J181"/>
      <c r="L181"/>
      <c r="M181" s="473"/>
      <c r="N181" s="470"/>
      <c r="O181" s="470"/>
      <c r="P181" s="470"/>
      <c r="Q181" s="471"/>
      <c r="R181" s="470"/>
      <c r="S181" s="148"/>
    </row>
    <row r="182" spans="1:19" ht="15" customHeight="1" x14ac:dyDescent="0.3">
      <c r="A182" s="474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6386</v>
      </c>
      <c r="J182"/>
      <c r="L182"/>
      <c r="M182" s="473"/>
      <c r="N182" s="470"/>
      <c r="O182" s="470"/>
      <c r="P182" s="470"/>
      <c r="Q182" s="471"/>
      <c r="R182" s="470"/>
      <c r="S182" s="148"/>
    </row>
    <row r="183" spans="1:19" ht="15" customHeight="1" x14ac:dyDescent="0.3">
      <c r="A183" s="474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6386</v>
      </c>
      <c r="J183"/>
      <c r="L183"/>
      <c r="M183" s="473"/>
      <c r="N183" s="470"/>
      <c r="O183" s="470"/>
      <c r="P183" s="470"/>
      <c r="Q183" s="471"/>
      <c r="R183" s="470"/>
      <c r="S183" s="148"/>
    </row>
    <row r="184" spans="1:19" ht="15" customHeight="1" x14ac:dyDescent="0.3">
      <c r="A184" s="474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3"/>
      <c r="N184" s="470"/>
      <c r="O184" s="470"/>
      <c r="P184" s="470"/>
      <c r="Q184" s="471"/>
      <c r="R184" s="470"/>
      <c r="S184" s="148"/>
    </row>
    <row r="185" spans="1:19" ht="15" customHeight="1" x14ac:dyDescent="0.3">
      <c r="A185" s="474">
        <v>45170</v>
      </c>
      <c r="B185" s="59" t="s">
        <v>1505</v>
      </c>
      <c r="C185" s="93" t="s">
        <v>6387</v>
      </c>
      <c r="D185" s="60">
        <v>1</v>
      </c>
      <c r="E185" s="478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6388</v>
      </c>
      <c r="J185"/>
      <c r="L185"/>
      <c r="M185" s="473"/>
      <c r="N185" s="470"/>
      <c r="O185" s="470"/>
      <c r="P185" s="470"/>
      <c r="Q185" s="471"/>
      <c r="R185" s="470"/>
      <c r="S185" s="148"/>
    </row>
    <row r="186" spans="1:19" ht="15" customHeight="1" x14ac:dyDescent="0.3">
      <c r="A186" s="474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3"/>
      <c r="N186" s="470"/>
      <c r="O186" s="470"/>
      <c r="P186" s="470"/>
      <c r="Q186" s="471"/>
      <c r="R186" s="470"/>
      <c r="S186" s="148"/>
    </row>
    <row r="187" spans="1:19" ht="15" customHeight="1" x14ac:dyDescent="0.3">
      <c r="A187" s="474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3"/>
      <c r="N187" s="470"/>
      <c r="O187" s="470"/>
      <c r="P187" s="470"/>
      <c r="Q187" s="471"/>
      <c r="R187" s="470"/>
      <c r="S187" s="148"/>
    </row>
    <row r="188" spans="1:19" ht="15" customHeight="1" x14ac:dyDescent="0.3">
      <c r="A188" s="474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3"/>
      <c r="N188" s="470"/>
      <c r="O188" s="470"/>
      <c r="P188" s="470"/>
      <c r="Q188" s="471"/>
      <c r="R188" s="470"/>
      <c r="S188" s="148"/>
    </row>
    <row r="189" spans="1:19" ht="15" customHeight="1" x14ac:dyDescent="0.3">
      <c r="A189" s="474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3"/>
      <c r="N189" s="470"/>
      <c r="O189" s="470"/>
      <c r="P189" s="470"/>
      <c r="Q189" s="471"/>
      <c r="R189" s="470"/>
      <c r="S189" s="148"/>
    </row>
    <row r="190" spans="1:19" ht="15" customHeight="1" x14ac:dyDescent="0.3">
      <c r="A190" s="474">
        <v>45170</v>
      </c>
      <c r="B190" s="59" t="s">
        <v>6389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3"/>
      <c r="N190" s="470"/>
      <c r="O190" s="470"/>
      <c r="P190" s="470"/>
      <c r="Q190" s="471"/>
      <c r="R190" s="470"/>
      <c r="S190" s="148"/>
    </row>
    <row r="191" spans="1:19" ht="15" customHeight="1" x14ac:dyDescent="0.3">
      <c r="A191" s="474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3"/>
      <c r="N191" s="470"/>
      <c r="O191" s="470"/>
      <c r="P191" s="470"/>
      <c r="Q191" s="471"/>
      <c r="R191" s="470"/>
      <c r="S191" s="148"/>
    </row>
    <row r="192" spans="1:19" ht="15" customHeight="1" x14ac:dyDescent="0.3">
      <c r="A192" s="474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3"/>
      <c r="N192" s="470"/>
      <c r="O192" s="470"/>
      <c r="P192" s="470"/>
      <c r="Q192" s="471"/>
      <c r="R192" s="470"/>
      <c r="S192" s="148"/>
    </row>
    <row r="193" spans="1:19" ht="15" customHeight="1" x14ac:dyDescent="0.3">
      <c r="A193" s="474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3"/>
      <c r="N193" s="470"/>
      <c r="O193" s="470"/>
      <c r="P193" s="470"/>
      <c r="Q193" s="471"/>
      <c r="R193" s="470"/>
      <c r="S193" s="148"/>
    </row>
    <row r="194" spans="1:19" ht="15" customHeight="1" x14ac:dyDescent="0.3">
      <c r="A194" s="474">
        <v>45170</v>
      </c>
      <c r="B194" s="59" t="s">
        <v>182</v>
      </c>
      <c r="C194" s="59" t="s">
        <v>183</v>
      </c>
      <c r="D194" s="60">
        <v>1</v>
      </c>
      <c r="E194" s="126" t="s">
        <v>6390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3"/>
      <c r="N194" s="470"/>
      <c r="O194" s="470"/>
      <c r="P194" s="470"/>
      <c r="Q194" s="471"/>
      <c r="R194" s="470"/>
      <c r="S194" s="148"/>
    </row>
    <row r="195" spans="1:19" ht="15" customHeight="1" x14ac:dyDescent="0.3">
      <c r="A195" s="474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3"/>
      <c r="N195" s="470"/>
      <c r="O195" s="470"/>
      <c r="P195" s="470"/>
      <c r="Q195" s="471"/>
      <c r="R195" s="470"/>
      <c r="S195" s="148"/>
    </row>
    <row r="196" spans="1:19" ht="15" customHeight="1" x14ac:dyDescent="0.3">
      <c r="A196" s="474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3"/>
      <c r="N196" s="470"/>
      <c r="O196" s="470"/>
      <c r="P196" s="470"/>
      <c r="Q196" s="471"/>
      <c r="R196" s="470"/>
      <c r="S196" s="148"/>
    </row>
    <row r="197" spans="1:19" ht="15" customHeight="1" x14ac:dyDescent="0.3">
      <c r="A197" s="474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3"/>
      <c r="N197" s="470"/>
      <c r="O197" s="470"/>
      <c r="P197" s="470"/>
      <c r="Q197" s="471"/>
      <c r="R197" s="470"/>
      <c r="S197" s="148"/>
    </row>
    <row r="198" spans="1:19" ht="15" customHeight="1" x14ac:dyDescent="0.3">
      <c r="A198" s="474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3"/>
      <c r="N198" s="470"/>
      <c r="O198" s="470"/>
      <c r="P198" s="470"/>
      <c r="Q198" s="471"/>
      <c r="R198" s="470"/>
      <c r="S198" s="148"/>
    </row>
    <row r="199" spans="1:19" ht="15" customHeight="1" x14ac:dyDescent="0.3">
      <c r="A199" s="474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3"/>
      <c r="N199" s="470"/>
      <c r="O199" s="470"/>
      <c r="P199" s="470"/>
      <c r="Q199" s="471"/>
      <c r="R199" s="470"/>
      <c r="S199" s="148"/>
    </row>
    <row r="200" spans="1:19" ht="15" customHeight="1" x14ac:dyDescent="0.3">
      <c r="A200" s="474">
        <v>45170</v>
      </c>
      <c r="B200" s="59" t="s">
        <v>6391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3"/>
      <c r="N200" s="470"/>
      <c r="O200" s="470"/>
      <c r="P200" s="470"/>
      <c r="Q200" s="471"/>
      <c r="R200" s="470"/>
      <c r="S200" s="148"/>
    </row>
    <row r="201" spans="1:19" ht="15" customHeight="1" x14ac:dyDescent="0.3">
      <c r="A201" s="474">
        <v>45170</v>
      </c>
      <c r="B201" s="58" t="s">
        <v>6290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3"/>
      <c r="N201" s="470"/>
      <c r="O201" s="470"/>
      <c r="P201" s="470"/>
      <c r="Q201" s="471"/>
      <c r="R201" s="470"/>
      <c r="S201" s="148"/>
    </row>
    <row r="202" spans="1:19" ht="15" customHeight="1" x14ac:dyDescent="0.3">
      <c r="A202" s="474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3"/>
      <c r="N202" s="470"/>
      <c r="O202" s="470"/>
      <c r="P202" s="470"/>
      <c r="Q202" s="471"/>
      <c r="R202" s="470"/>
      <c r="S202" s="148"/>
    </row>
    <row r="203" spans="1:19" ht="15" customHeight="1" x14ac:dyDescent="0.3">
      <c r="A203" s="474">
        <v>45170</v>
      </c>
      <c r="B203" s="85" t="s">
        <v>6392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3"/>
      <c r="N203" s="470"/>
      <c r="O203" s="470"/>
      <c r="P203" s="470"/>
      <c r="Q203" s="471"/>
      <c r="R203" s="470"/>
      <c r="S203" s="148"/>
    </row>
    <row r="204" spans="1:19" ht="15" customHeight="1" x14ac:dyDescent="0.3">
      <c r="A204" s="474">
        <v>45170</v>
      </c>
      <c r="B204" s="59" t="s">
        <v>6393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3"/>
      <c r="N204" s="470"/>
      <c r="O204" s="470"/>
      <c r="P204" s="470"/>
      <c r="Q204" s="471"/>
      <c r="R204" s="470"/>
      <c r="S204" s="148"/>
    </row>
    <row r="205" spans="1:19" ht="15" customHeight="1" x14ac:dyDescent="0.3">
      <c r="A205" s="474">
        <v>45170</v>
      </c>
      <c r="B205" s="59" t="s">
        <v>6394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3"/>
      <c r="N205" s="470"/>
      <c r="O205" s="470"/>
      <c r="P205" s="470"/>
      <c r="Q205" s="471"/>
      <c r="R205" s="470"/>
      <c r="S205" s="148"/>
    </row>
    <row r="206" spans="1:19" ht="15" customHeight="1" x14ac:dyDescent="0.3">
      <c r="A206" s="474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3"/>
      <c r="N206" s="470"/>
      <c r="O206" s="470"/>
      <c r="P206" s="470"/>
      <c r="Q206" s="471"/>
      <c r="R206" s="470"/>
      <c r="S206" s="148"/>
    </row>
    <row r="207" spans="1:19" ht="15" customHeight="1" x14ac:dyDescent="0.3">
      <c r="A207" s="474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3"/>
      <c r="N207" s="470"/>
      <c r="O207" s="470"/>
      <c r="P207" s="470"/>
      <c r="Q207" s="471"/>
      <c r="R207" s="470"/>
      <c r="S207" s="148"/>
    </row>
    <row r="208" spans="1:19" ht="15" customHeight="1" x14ac:dyDescent="0.3">
      <c r="A208" s="474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3"/>
      <c r="N208" s="470"/>
      <c r="O208" s="470"/>
      <c r="P208" s="470"/>
      <c r="Q208" s="471"/>
      <c r="R208" s="470"/>
      <c r="S208" s="148"/>
    </row>
    <row r="209" spans="1:19" ht="15" customHeight="1" x14ac:dyDescent="0.3">
      <c r="A209" s="474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3"/>
      <c r="N209" s="470"/>
      <c r="O209" s="470"/>
      <c r="P209" s="470"/>
      <c r="Q209" s="471"/>
      <c r="R209" s="470"/>
      <c r="S209" s="148"/>
    </row>
    <row r="210" spans="1:19" ht="15" customHeight="1" x14ac:dyDescent="0.3">
      <c r="A210" s="474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3"/>
      <c r="N210" s="470"/>
      <c r="O210" s="470"/>
      <c r="P210" s="470"/>
      <c r="Q210" s="471"/>
      <c r="R210" s="470"/>
      <c r="S210" s="148"/>
    </row>
    <row r="211" spans="1:19" ht="15" customHeight="1" x14ac:dyDescent="0.3">
      <c r="A211" s="474">
        <v>45170</v>
      </c>
      <c r="B211" s="59" t="s">
        <v>6395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6396</v>
      </c>
      <c r="J211"/>
      <c r="L211"/>
      <c r="M211" s="473"/>
      <c r="N211" s="470"/>
      <c r="O211" s="470"/>
      <c r="P211" s="470"/>
      <c r="Q211" s="471"/>
      <c r="R211" s="470"/>
      <c r="S211" s="148"/>
    </row>
    <row r="212" spans="1:19" ht="15" customHeight="1" x14ac:dyDescent="0.3">
      <c r="A212" s="474">
        <v>45170</v>
      </c>
      <c r="B212" s="59" t="s">
        <v>6397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6396</v>
      </c>
      <c r="J212"/>
      <c r="L212"/>
      <c r="M212" s="473"/>
      <c r="N212" s="470"/>
      <c r="O212" s="470"/>
      <c r="P212" s="470"/>
      <c r="Q212" s="471"/>
      <c r="R212" s="470"/>
      <c r="S212" s="148"/>
    </row>
    <row r="213" spans="1:19" ht="15" customHeight="1" x14ac:dyDescent="0.3">
      <c r="A213" s="474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6396</v>
      </c>
      <c r="J213"/>
      <c r="L213"/>
      <c r="M213" s="473"/>
      <c r="N213" s="470"/>
      <c r="O213" s="470"/>
      <c r="P213" s="470"/>
      <c r="Q213" s="471"/>
      <c r="R213" s="470"/>
      <c r="S213" s="148"/>
    </row>
    <row r="214" spans="1:19" ht="15" customHeight="1" x14ac:dyDescent="0.3">
      <c r="A214" s="474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3"/>
      <c r="N214" s="470"/>
      <c r="O214" s="470"/>
      <c r="P214" s="470"/>
      <c r="Q214" s="471"/>
      <c r="R214" s="470"/>
      <c r="S214" s="148"/>
    </row>
    <row r="215" spans="1:19" ht="15" customHeight="1" x14ac:dyDescent="0.3">
      <c r="A215" s="474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3"/>
      <c r="N215" s="470"/>
      <c r="O215" s="470"/>
      <c r="P215" s="470"/>
      <c r="Q215" s="471"/>
      <c r="R215" s="470"/>
      <c r="S215" s="148"/>
    </row>
    <row r="216" spans="1:19" ht="15" customHeight="1" x14ac:dyDescent="0.3">
      <c r="A216" s="474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3"/>
      <c r="N216" s="470"/>
      <c r="O216" s="470"/>
      <c r="P216" s="470"/>
      <c r="Q216" s="471"/>
      <c r="R216" s="470"/>
      <c r="S216" s="148"/>
    </row>
    <row r="217" spans="1:19" ht="15" customHeight="1" x14ac:dyDescent="0.3">
      <c r="A217" s="474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3"/>
      <c r="N217" s="470"/>
      <c r="O217" s="470"/>
      <c r="P217" s="470"/>
      <c r="Q217" s="471"/>
      <c r="R217" s="470"/>
      <c r="S217" s="148"/>
    </row>
    <row r="218" spans="1:19" ht="15" customHeight="1" x14ac:dyDescent="0.3">
      <c r="A218" s="474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3"/>
      <c r="N218" s="470"/>
      <c r="O218" s="470"/>
      <c r="P218" s="470"/>
      <c r="Q218" s="471"/>
      <c r="R218" s="470"/>
      <c r="S218" s="148"/>
    </row>
    <row r="219" spans="1:19" ht="15" customHeight="1" x14ac:dyDescent="0.3">
      <c r="A219" s="474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9" t="s">
        <v>6398</v>
      </c>
      <c r="I219" s="59"/>
      <c r="J219"/>
      <c r="L219"/>
      <c r="M219" s="473"/>
      <c r="N219" s="470"/>
      <c r="O219" s="470"/>
      <c r="P219" s="470"/>
      <c r="Q219" s="471"/>
      <c r="R219" s="470"/>
      <c r="S219" s="148"/>
    </row>
    <row r="220" spans="1:19" ht="15" customHeight="1" x14ac:dyDescent="0.3">
      <c r="A220" s="474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6399</v>
      </c>
      <c r="J220"/>
      <c r="L220"/>
      <c r="M220" s="473"/>
      <c r="N220" s="470"/>
      <c r="O220" s="470"/>
      <c r="P220" s="470"/>
      <c r="Q220" s="471"/>
      <c r="R220" s="470"/>
      <c r="S220" s="148"/>
    </row>
    <row r="221" spans="1:19" ht="15" customHeight="1" x14ac:dyDescent="0.3">
      <c r="A221" s="474">
        <v>45170</v>
      </c>
      <c r="B221" s="58" t="s">
        <v>1894</v>
      </c>
      <c r="C221" s="83" t="s">
        <v>6400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6399</v>
      </c>
      <c r="J221"/>
      <c r="L221"/>
      <c r="M221" s="473"/>
      <c r="N221" s="470"/>
      <c r="O221" s="470"/>
      <c r="P221" s="470"/>
      <c r="Q221" s="471"/>
      <c r="R221" s="470"/>
      <c r="S221" s="148"/>
    </row>
    <row r="222" spans="1:19" ht="15" customHeight="1" x14ac:dyDescent="0.3">
      <c r="A222" s="474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6399</v>
      </c>
      <c r="J222"/>
      <c r="L222"/>
      <c r="M222" s="473"/>
      <c r="N222" s="470"/>
      <c r="O222" s="470"/>
      <c r="P222" s="470"/>
      <c r="Q222" s="471"/>
      <c r="R222" s="470"/>
      <c r="S222" s="148"/>
    </row>
    <row r="223" spans="1:19" ht="15" customHeight="1" x14ac:dyDescent="0.3">
      <c r="A223" s="474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6399</v>
      </c>
      <c r="J223"/>
      <c r="L223"/>
      <c r="M223" s="473"/>
      <c r="N223" s="470"/>
      <c r="O223" s="470"/>
      <c r="P223" s="470"/>
      <c r="Q223" s="471"/>
      <c r="R223" s="470"/>
      <c r="S223" s="148"/>
    </row>
    <row r="224" spans="1:19" ht="15" customHeight="1" x14ac:dyDescent="0.3">
      <c r="A224" s="474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6399</v>
      </c>
      <c r="J224"/>
      <c r="L224"/>
      <c r="M224" s="473"/>
      <c r="N224" s="470"/>
      <c r="O224" s="470"/>
      <c r="P224" s="470"/>
      <c r="Q224" s="471"/>
      <c r="R224" s="470"/>
      <c r="S224" s="148"/>
    </row>
    <row r="225" spans="1:19" ht="15" customHeight="1" x14ac:dyDescent="0.3">
      <c r="A225" s="474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3"/>
      <c r="N225" s="470"/>
      <c r="O225" s="470"/>
      <c r="P225" s="470"/>
      <c r="Q225" s="471"/>
      <c r="R225" s="470"/>
      <c r="S225" s="148"/>
    </row>
    <row r="226" spans="1:19" ht="15" customHeight="1" x14ac:dyDescent="0.3">
      <c r="A226" s="474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6401</v>
      </c>
      <c r="J226"/>
      <c r="L226"/>
      <c r="M226" s="473"/>
      <c r="N226" s="470"/>
      <c r="O226" s="470"/>
      <c r="P226" s="470"/>
      <c r="Q226" s="471"/>
      <c r="R226" s="470"/>
      <c r="S226" s="148"/>
    </row>
    <row r="227" spans="1:19" ht="15" customHeight="1" x14ac:dyDescent="0.3">
      <c r="A227" s="474">
        <v>45200</v>
      </c>
      <c r="B227" s="59" t="s">
        <v>6402</v>
      </c>
      <c r="C227" s="59" t="s">
        <v>6403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6401</v>
      </c>
      <c r="J227"/>
      <c r="L227"/>
      <c r="M227" s="473"/>
      <c r="N227" s="470"/>
      <c r="O227" s="470"/>
      <c r="P227" s="470"/>
      <c r="Q227" s="471"/>
      <c r="R227" s="470"/>
      <c r="S227" s="148"/>
    </row>
    <row r="228" spans="1:19" ht="15" customHeight="1" x14ac:dyDescent="0.3">
      <c r="A228" s="474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6401</v>
      </c>
      <c r="J228"/>
      <c r="L228"/>
      <c r="M228" s="473"/>
      <c r="N228" s="470"/>
      <c r="O228" s="470"/>
      <c r="P228" s="470"/>
      <c r="Q228" s="471"/>
      <c r="R228" s="470"/>
      <c r="S228" s="148"/>
    </row>
    <row r="229" spans="1:19" ht="15" customHeight="1" x14ac:dyDescent="0.3">
      <c r="A229" s="474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6404</v>
      </c>
      <c r="J229"/>
      <c r="L229"/>
      <c r="M229" s="473"/>
      <c r="N229" s="470"/>
      <c r="O229" s="470"/>
      <c r="P229" s="470"/>
      <c r="Q229" s="471"/>
      <c r="R229" s="470"/>
      <c r="S229" s="148"/>
    </row>
    <row r="230" spans="1:19" ht="15" customHeight="1" x14ac:dyDescent="0.3">
      <c r="A230" s="474">
        <v>45200</v>
      </c>
      <c r="B230" s="59" t="s">
        <v>6307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6404</v>
      </c>
      <c r="J230"/>
      <c r="L230"/>
      <c r="M230" s="473"/>
      <c r="N230" s="470"/>
      <c r="O230" s="470"/>
      <c r="P230" s="470"/>
      <c r="Q230" s="471"/>
      <c r="R230" s="470"/>
      <c r="S230" s="148"/>
    </row>
    <row r="231" spans="1:19" ht="15" customHeight="1" x14ac:dyDescent="0.3">
      <c r="A231" s="474">
        <v>45200</v>
      </c>
      <c r="B231" s="59" t="s">
        <v>62</v>
      </c>
      <c r="C231" s="59" t="s">
        <v>6405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6406</v>
      </c>
      <c r="J231"/>
      <c r="L231"/>
      <c r="M231" s="473"/>
      <c r="N231" s="470"/>
      <c r="O231" s="470"/>
      <c r="P231" s="470"/>
      <c r="Q231" s="471"/>
      <c r="R231" s="470"/>
      <c r="S231" s="148"/>
    </row>
    <row r="232" spans="1:19" ht="15" customHeight="1" x14ac:dyDescent="0.3">
      <c r="A232" s="474">
        <v>45200</v>
      </c>
      <c r="B232" s="59" t="s">
        <v>62</v>
      </c>
      <c r="C232" s="84" t="s">
        <v>6407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6406</v>
      </c>
      <c r="J232"/>
      <c r="L232"/>
      <c r="M232" s="473"/>
      <c r="N232" s="470"/>
      <c r="O232" s="470"/>
      <c r="P232" s="470"/>
      <c r="Q232" s="471"/>
      <c r="R232" s="470"/>
      <c r="S232" s="148"/>
    </row>
    <row r="233" spans="1:19" ht="15" customHeight="1" x14ac:dyDescent="0.3">
      <c r="A233" s="474">
        <v>45200</v>
      </c>
      <c r="B233" s="59" t="s">
        <v>62</v>
      </c>
      <c r="C233" s="84" t="s">
        <v>6408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6406</v>
      </c>
      <c r="J233"/>
      <c r="L233"/>
      <c r="M233" s="473"/>
      <c r="N233" s="470"/>
      <c r="O233" s="470"/>
      <c r="P233" s="470"/>
      <c r="Q233" s="471"/>
      <c r="R233" s="470"/>
      <c r="S233" s="148"/>
    </row>
    <row r="234" spans="1:19" ht="15" customHeight="1" x14ac:dyDescent="0.3">
      <c r="A234" s="474">
        <v>45200</v>
      </c>
      <c r="B234" s="59" t="s">
        <v>62</v>
      </c>
      <c r="C234" s="59" t="s">
        <v>6409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6406</v>
      </c>
      <c r="J234"/>
      <c r="L234"/>
      <c r="M234" s="473"/>
      <c r="N234" s="470"/>
      <c r="O234" s="470"/>
      <c r="P234" s="470"/>
      <c r="Q234" s="471"/>
      <c r="R234" s="470"/>
      <c r="S234" s="148"/>
    </row>
    <row r="235" spans="1:19" ht="15" customHeight="1" x14ac:dyDescent="0.3">
      <c r="A235" s="474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6410</v>
      </c>
      <c r="J235"/>
      <c r="L235"/>
      <c r="M235" s="473"/>
      <c r="N235" s="470"/>
      <c r="O235" s="470"/>
      <c r="P235" s="470"/>
      <c r="Q235" s="471"/>
      <c r="R235" s="470"/>
      <c r="S235" s="148"/>
    </row>
    <row r="236" spans="1:19" ht="15" customHeight="1" x14ac:dyDescent="0.3">
      <c r="A236" s="474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6410</v>
      </c>
      <c r="J236"/>
      <c r="L236"/>
      <c r="M236" s="473"/>
      <c r="N236" s="470"/>
      <c r="O236" s="470"/>
      <c r="P236" s="470"/>
      <c r="Q236" s="471"/>
      <c r="R236" s="470"/>
      <c r="S236" s="148"/>
    </row>
    <row r="237" spans="1:19" ht="15" customHeight="1" x14ac:dyDescent="0.3">
      <c r="A237" s="474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3"/>
      <c r="N237" s="470"/>
      <c r="O237" s="470"/>
      <c r="P237" s="470"/>
      <c r="Q237" s="471"/>
      <c r="R237" s="470"/>
      <c r="S237" s="148"/>
    </row>
    <row r="238" spans="1:19" ht="15" customHeight="1" x14ac:dyDescent="0.3">
      <c r="A238" s="474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3"/>
      <c r="N238" s="470"/>
      <c r="O238" s="470"/>
      <c r="P238" s="470"/>
      <c r="Q238" s="471"/>
      <c r="R238" s="470"/>
      <c r="S238" s="148"/>
    </row>
    <row r="239" spans="1:19" ht="15" customHeight="1" x14ac:dyDescent="0.3">
      <c r="A239" s="474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6411</v>
      </c>
      <c r="J239"/>
      <c r="L239"/>
      <c r="M239" s="473"/>
      <c r="N239" s="470"/>
      <c r="O239" s="470"/>
      <c r="P239" s="470"/>
      <c r="Q239" s="471"/>
      <c r="R239" s="470"/>
      <c r="S239" s="148"/>
    </row>
    <row r="240" spans="1:19" ht="15" customHeight="1" x14ac:dyDescent="0.3">
      <c r="A240" s="474">
        <v>45200</v>
      </c>
      <c r="B240" s="59" t="s">
        <v>6307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6411</v>
      </c>
      <c r="J240"/>
      <c r="L240"/>
      <c r="M240" s="473"/>
      <c r="N240" s="470"/>
      <c r="O240" s="470"/>
      <c r="P240" s="470"/>
      <c r="Q240" s="471"/>
      <c r="R240" s="470"/>
      <c r="S240" s="148"/>
    </row>
    <row r="241" spans="1:19" ht="15" customHeight="1" x14ac:dyDescent="0.3">
      <c r="A241" s="474">
        <v>45200</v>
      </c>
      <c r="B241" s="59" t="s">
        <v>6323</v>
      </c>
      <c r="C241" s="59" t="s">
        <v>6324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6411</v>
      </c>
      <c r="J241"/>
      <c r="L241"/>
      <c r="M241" s="473"/>
      <c r="N241" s="470"/>
      <c r="O241" s="470"/>
      <c r="P241" s="470"/>
      <c r="Q241" s="471"/>
      <c r="R241" s="470"/>
      <c r="S241" s="148"/>
    </row>
    <row r="242" spans="1:19" ht="15" customHeight="1" x14ac:dyDescent="0.3">
      <c r="A242" s="474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6411</v>
      </c>
      <c r="J242"/>
      <c r="L242"/>
      <c r="M242" s="473"/>
      <c r="N242" s="470"/>
      <c r="O242" s="470"/>
      <c r="P242" s="470"/>
      <c r="Q242" s="471"/>
      <c r="R242" s="470"/>
      <c r="S242" s="148"/>
    </row>
    <row r="243" spans="1:19" ht="15" customHeight="1" x14ac:dyDescent="0.3">
      <c r="A243" s="474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6411</v>
      </c>
      <c r="J243"/>
      <c r="L243"/>
      <c r="M243" s="473"/>
      <c r="N243" s="470"/>
      <c r="O243" s="470"/>
      <c r="P243" s="470"/>
      <c r="Q243" s="471"/>
      <c r="R243" s="470"/>
      <c r="S243" s="148"/>
    </row>
    <row r="244" spans="1:19" ht="15" customHeight="1" x14ac:dyDescent="0.3">
      <c r="A244" s="474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6411</v>
      </c>
      <c r="J244"/>
      <c r="L244"/>
      <c r="M244" s="473"/>
      <c r="N244" s="470"/>
      <c r="O244" s="470"/>
      <c r="P244" s="470"/>
      <c r="Q244" s="471"/>
      <c r="R244" s="470"/>
      <c r="S244" s="148"/>
    </row>
    <row r="245" spans="1:19" ht="15" customHeight="1" x14ac:dyDescent="0.3">
      <c r="A245" s="474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6411</v>
      </c>
      <c r="J245"/>
      <c r="L245"/>
      <c r="M245" s="473"/>
      <c r="N245" s="470"/>
      <c r="O245" s="470"/>
      <c r="P245" s="470"/>
      <c r="Q245" s="471"/>
      <c r="R245" s="470"/>
      <c r="S245" s="148"/>
    </row>
    <row r="246" spans="1:19" ht="15" customHeight="1" x14ac:dyDescent="0.3">
      <c r="A246" s="474">
        <v>45200</v>
      </c>
      <c r="B246" s="59" t="s">
        <v>6299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6411</v>
      </c>
      <c r="J246"/>
      <c r="L246"/>
      <c r="M246" s="473"/>
      <c r="N246" s="470"/>
      <c r="O246" s="470"/>
      <c r="P246" s="470"/>
      <c r="Q246" s="471"/>
      <c r="R246" s="470"/>
      <c r="S246" s="148"/>
    </row>
    <row r="247" spans="1:19" ht="15" customHeight="1" x14ac:dyDescent="0.3">
      <c r="A247" s="474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6411</v>
      </c>
      <c r="J247"/>
      <c r="L247"/>
      <c r="M247" s="473"/>
      <c r="N247" s="470"/>
      <c r="O247" s="470"/>
      <c r="P247" s="470"/>
      <c r="Q247" s="471"/>
      <c r="R247" s="470"/>
      <c r="S247" s="148"/>
    </row>
    <row r="248" spans="1:19" ht="15" customHeight="1" x14ac:dyDescent="0.3">
      <c r="A248" s="474">
        <v>45200</v>
      </c>
      <c r="B248" s="66" t="s">
        <v>6412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6411</v>
      </c>
      <c r="J248"/>
      <c r="L248"/>
      <c r="M248" s="473"/>
      <c r="N248" s="470"/>
      <c r="O248" s="470"/>
      <c r="P248" s="470"/>
      <c r="Q248" s="471"/>
      <c r="R248" s="470"/>
      <c r="S248" s="148"/>
    </row>
    <row r="249" spans="1:19" ht="15" customHeight="1" x14ac:dyDescent="0.3">
      <c r="A249" s="474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6411</v>
      </c>
      <c r="J249"/>
      <c r="L249"/>
      <c r="M249" s="473"/>
      <c r="N249" s="470"/>
      <c r="O249" s="470"/>
      <c r="P249" s="470"/>
      <c r="Q249" s="471"/>
      <c r="R249" s="470"/>
      <c r="S249" s="148"/>
    </row>
    <row r="250" spans="1:19" ht="15" customHeight="1" x14ac:dyDescent="0.3">
      <c r="A250" s="474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3"/>
      <c r="N250" s="470"/>
      <c r="O250" s="470"/>
      <c r="P250" s="470"/>
      <c r="Q250" s="471"/>
      <c r="R250" s="470"/>
      <c r="S250" s="148"/>
    </row>
    <row r="251" spans="1:19" ht="15" customHeight="1" x14ac:dyDescent="0.3">
      <c r="A251" s="474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3"/>
      <c r="N251" s="470"/>
      <c r="O251" s="470"/>
      <c r="P251" s="470"/>
      <c r="Q251" s="471"/>
      <c r="R251" s="470"/>
      <c r="S251" s="148"/>
    </row>
    <row r="252" spans="1:19" ht="15" customHeight="1" x14ac:dyDescent="0.3">
      <c r="A252" s="474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3"/>
      <c r="N252" s="470"/>
      <c r="O252" s="470"/>
      <c r="P252" s="470"/>
      <c r="Q252" s="471"/>
      <c r="R252" s="470"/>
      <c r="S252" s="148"/>
    </row>
    <row r="253" spans="1:19" ht="15" customHeight="1" x14ac:dyDescent="0.3">
      <c r="A253" s="474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3"/>
      <c r="N253" s="470"/>
      <c r="O253" s="470"/>
      <c r="P253" s="470"/>
      <c r="Q253" s="471"/>
      <c r="R253" s="470"/>
      <c r="S253" s="148"/>
    </row>
    <row r="254" spans="1:19" ht="15" customHeight="1" x14ac:dyDescent="0.3">
      <c r="A254" s="474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3"/>
      <c r="N254" s="470"/>
      <c r="O254" s="470"/>
      <c r="P254" s="470"/>
      <c r="Q254" s="471"/>
      <c r="R254" s="470"/>
      <c r="S254" s="148"/>
    </row>
    <row r="255" spans="1:19" ht="15" customHeight="1" x14ac:dyDescent="0.3">
      <c r="A255" s="474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6413</v>
      </c>
      <c r="J255"/>
      <c r="L255"/>
      <c r="M255" s="473"/>
      <c r="N255" s="470"/>
      <c r="O255" s="470"/>
      <c r="P255" s="470"/>
      <c r="Q255" s="471"/>
      <c r="R255" s="470"/>
      <c r="S255" s="148"/>
    </row>
    <row r="256" spans="1:19" ht="15" customHeight="1" x14ac:dyDescent="0.3">
      <c r="A256" s="474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6413</v>
      </c>
      <c r="J256"/>
      <c r="L256"/>
      <c r="M256" s="473"/>
      <c r="N256" s="470"/>
      <c r="O256" s="470"/>
      <c r="P256" s="470"/>
      <c r="Q256" s="471"/>
      <c r="R256" s="470"/>
      <c r="S256" s="148"/>
    </row>
    <row r="257" spans="1:19" ht="15" customHeight="1" x14ac:dyDescent="0.3">
      <c r="A257" s="474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6413</v>
      </c>
      <c r="J257"/>
      <c r="L257"/>
      <c r="M257" s="473"/>
      <c r="N257" s="470"/>
      <c r="O257" s="470"/>
      <c r="P257" s="470"/>
      <c r="Q257" s="471"/>
      <c r="R257" s="470"/>
      <c r="S257" s="148"/>
    </row>
    <row r="258" spans="1:19" ht="15" customHeight="1" x14ac:dyDescent="0.3">
      <c r="A258" s="474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6413</v>
      </c>
      <c r="J258"/>
      <c r="L258"/>
      <c r="M258" s="473"/>
      <c r="N258" s="470"/>
      <c r="O258" s="470"/>
      <c r="P258" s="470"/>
      <c r="Q258" s="471"/>
      <c r="R258" s="470"/>
      <c r="S258" s="148"/>
    </row>
    <row r="259" spans="1:19" ht="15" customHeight="1" x14ac:dyDescent="0.3">
      <c r="A259" s="474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6413</v>
      </c>
      <c r="J259"/>
      <c r="L259"/>
      <c r="M259" s="473"/>
      <c r="N259" s="470"/>
      <c r="O259" s="470"/>
      <c r="P259" s="470"/>
      <c r="Q259" s="471"/>
      <c r="R259" s="470"/>
      <c r="S259" s="148"/>
    </row>
    <row r="260" spans="1:19" ht="15" customHeight="1" x14ac:dyDescent="0.3">
      <c r="A260" s="474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6413</v>
      </c>
      <c r="J260"/>
      <c r="L260"/>
      <c r="M260" s="473"/>
      <c r="N260" s="470"/>
      <c r="O260" s="470"/>
      <c r="P260" s="470"/>
      <c r="Q260" s="471"/>
      <c r="R260" s="470"/>
      <c r="S260" s="148"/>
    </row>
    <row r="261" spans="1:19" ht="15" customHeight="1" x14ac:dyDescent="0.3">
      <c r="A261" s="474">
        <v>45200</v>
      </c>
      <c r="B261" s="93" t="s">
        <v>6414</v>
      </c>
      <c r="C261" s="83" t="s">
        <v>6415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6413</v>
      </c>
      <c r="J261"/>
      <c r="L261"/>
      <c r="M261" s="473"/>
      <c r="N261" s="470"/>
      <c r="O261" s="470"/>
      <c r="P261" s="470"/>
      <c r="Q261" s="471"/>
      <c r="R261" s="470"/>
      <c r="S261" s="148"/>
    </row>
    <row r="262" spans="1:19" ht="15" customHeight="1" x14ac:dyDescent="0.3">
      <c r="A262" s="474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6413</v>
      </c>
      <c r="J262"/>
      <c r="L262"/>
      <c r="M262" s="473"/>
      <c r="N262" s="470"/>
      <c r="O262" s="470"/>
      <c r="P262" s="470"/>
      <c r="Q262" s="471"/>
      <c r="R262" s="470"/>
      <c r="S262" s="148"/>
    </row>
    <row r="263" spans="1:19" ht="15" customHeight="1" x14ac:dyDescent="0.3">
      <c r="A263" s="474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6416</v>
      </c>
      <c r="J263"/>
      <c r="L263"/>
      <c r="M263" s="473"/>
      <c r="N263" s="470"/>
      <c r="O263" s="470"/>
      <c r="P263" s="470"/>
      <c r="Q263" s="471"/>
      <c r="R263" s="470"/>
      <c r="S263" s="148"/>
    </row>
    <row r="264" spans="1:19" ht="15" customHeight="1" x14ac:dyDescent="0.3">
      <c r="A264" s="474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6416</v>
      </c>
      <c r="J264"/>
      <c r="L264"/>
      <c r="M264" s="473"/>
      <c r="N264" s="470"/>
      <c r="O264" s="470"/>
      <c r="P264" s="470"/>
      <c r="Q264" s="471"/>
      <c r="R264" s="470"/>
      <c r="S264" s="148"/>
    </row>
    <row r="265" spans="1:19" ht="15" customHeight="1" x14ac:dyDescent="0.3">
      <c r="A265" s="474">
        <v>45200</v>
      </c>
      <c r="B265" s="59" t="s">
        <v>6417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6416</v>
      </c>
      <c r="J265"/>
      <c r="L265"/>
      <c r="M265" s="473"/>
      <c r="N265" s="470"/>
      <c r="O265" s="470"/>
      <c r="P265" s="470"/>
      <c r="Q265" s="471"/>
      <c r="R265" s="470"/>
      <c r="S265" s="148"/>
    </row>
    <row r="266" spans="1:19" ht="15" customHeight="1" x14ac:dyDescent="0.3">
      <c r="A266" s="474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6418</v>
      </c>
      <c r="I266" s="59" t="s">
        <v>6419</v>
      </c>
      <c r="J266"/>
      <c r="L266"/>
      <c r="M266" s="473"/>
      <c r="N266" s="470"/>
      <c r="O266" s="470"/>
      <c r="P266" s="470"/>
      <c r="Q266" s="471"/>
      <c r="R266" s="470"/>
      <c r="S266" s="148"/>
    </row>
    <row r="267" spans="1:19" ht="15" customHeight="1" x14ac:dyDescent="0.3">
      <c r="A267" s="474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6419</v>
      </c>
      <c r="J267"/>
      <c r="L267"/>
      <c r="M267" s="473"/>
      <c r="N267" s="470"/>
      <c r="O267" s="470"/>
      <c r="P267" s="470"/>
      <c r="Q267" s="471"/>
      <c r="R267" s="470"/>
      <c r="S267" s="148"/>
    </row>
    <row r="268" spans="1:19" ht="15" customHeight="1" x14ac:dyDescent="0.3">
      <c r="A268" s="474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6419</v>
      </c>
      <c r="J268"/>
      <c r="L268"/>
      <c r="M268" s="473"/>
      <c r="N268" s="470"/>
      <c r="O268" s="470"/>
      <c r="P268" s="470"/>
      <c r="Q268" s="471"/>
      <c r="R268" s="470"/>
      <c r="S268" s="148"/>
    </row>
    <row r="269" spans="1:19" ht="15" customHeight="1" x14ac:dyDescent="0.3">
      <c r="A269" s="474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6398</v>
      </c>
      <c r="I269" s="59"/>
      <c r="J269"/>
      <c r="L269"/>
      <c r="M269" s="473"/>
      <c r="N269" s="470"/>
      <c r="O269" s="470"/>
      <c r="P269" s="470"/>
      <c r="Q269" s="471"/>
      <c r="R269" s="470"/>
      <c r="S269" s="148"/>
    </row>
    <row r="270" spans="1:19" ht="15" customHeight="1" x14ac:dyDescent="0.3">
      <c r="A270" s="474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6420</v>
      </c>
      <c r="J270"/>
      <c r="L270"/>
      <c r="M270" s="473"/>
      <c r="N270" s="470"/>
      <c r="O270" s="470"/>
      <c r="P270" s="470"/>
      <c r="Q270" s="471"/>
      <c r="R270" s="470"/>
      <c r="S270" s="148"/>
    </row>
    <row r="271" spans="1:19" ht="15" customHeight="1" x14ac:dyDescent="0.3">
      <c r="A271" s="474">
        <v>45200</v>
      </c>
      <c r="B271" s="59" t="s">
        <v>6307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6420</v>
      </c>
      <c r="J271"/>
      <c r="L271"/>
      <c r="M271" s="473"/>
      <c r="N271" s="470"/>
      <c r="O271" s="470"/>
      <c r="P271" s="470"/>
      <c r="Q271" s="471"/>
      <c r="R271" s="470"/>
      <c r="S271" s="148"/>
    </row>
    <row r="272" spans="1:19" ht="15" customHeight="1" x14ac:dyDescent="0.3">
      <c r="A272" s="474">
        <v>45200</v>
      </c>
      <c r="B272" s="59" t="s">
        <v>6323</v>
      </c>
      <c r="C272" s="59" t="s">
        <v>6324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6420</v>
      </c>
      <c r="J272"/>
      <c r="L272"/>
      <c r="M272" s="473"/>
      <c r="N272" s="470"/>
      <c r="O272" s="470"/>
      <c r="P272" s="470"/>
      <c r="Q272" s="471"/>
      <c r="R272" s="470"/>
      <c r="S272" s="148"/>
    </row>
    <row r="273" spans="1:19" ht="15" customHeight="1" x14ac:dyDescent="0.3">
      <c r="A273" s="474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6420</v>
      </c>
      <c r="J273"/>
      <c r="L273"/>
      <c r="M273" s="473"/>
      <c r="N273" s="470"/>
      <c r="O273" s="470"/>
      <c r="P273" s="470"/>
      <c r="Q273" s="471"/>
      <c r="R273" s="470"/>
      <c r="S273" s="148"/>
    </row>
    <row r="274" spans="1:19" ht="15" customHeight="1" x14ac:dyDescent="0.3">
      <c r="A274" s="474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3"/>
      <c r="N274" s="470"/>
      <c r="O274" s="470"/>
      <c r="P274" s="470"/>
      <c r="Q274" s="471"/>
      <c r="R274" s="470"/>
      <c r="S274" s="148"/>
    </row>
    <row r="275" spans="1:19" ht="15" customHeight="1" x14ac:dyDescent="0.3">
      <c r="A275" s="474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3"/>
      <c r="N275" s="470"/>
      <c r="O275" s="470"/>
      <c r="P275" s="470"/>
      <c r="Q275" s="471"/>
      <c r="R275" s="470"/>
      <c r="S275" s="148"/>
    </row>
    <row r="276" spans="1:19" ht="15" customHeight="1" x14ac:dyDescent="0.3">
      <c r="A276" s="474">
        <v>45231</v>
      </c>
      <c r="B276" s="59" t="s">
        <v>6297</v>
      </c>
      <c r="C276" s="59" t="s">
        <v>6298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6421</v>
      </c>
      <c r="J276"/>
      <c r="L276"/>
      <c r="M276" s="473"/>
      <c r="N276" s="470"/>
      <c r="O276" s="470"/>
      <c r="P276" s="470"/>
      <c r="Q276" s="471"/>
      <c r="R276" s="470"/>
      <c r="S276" s="148"/>
    </row>
    <row r="277" spans="1:19" ht="15" customHeight="1" x14ac:dyDescent="0.3">
      <c r="A277" s="474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6421</v>
      </c>
      <c r="J277"/>
      <c r="L277"/>
      <c r="M277" s="473"/>
      <c r="N277" s="470"/>
      <c r="O277" s="470"/>
      <c r="P277" s="470"/>
      <c r="Q277" s="471"/>
      <c r="R277" s="470"/>
      <c r="S277" s="148"/>
    </row>
    <row r="278" spans="1:19" ht="15" customHeight="1" x14ac:dyDescent="0.3">
      <c r="A278" s="474">
        <v>45231</v>
      </c>
      <c r="B278" s="71" t="s">
        <v>6422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6421</v>
      </c>
      <c r="J278"/>
      <c r="L278"/>
      <c r="M278" s="473"/>
      <c r="N278" s="470"/>
      <c r="O278" s="470"/>
      <c r="P278" s="470"/>
      <c r="Q278" s="471"/>
      <c r="R278" s="470"/>
      <c r="S278" s="148"/>
    </row>
    <row r="279" spans="1:19" ht="15" customHeight="1" x14ac:dyDescent="0.3">
      <c r="A279" s="474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6421</v>
      </c>
      <c r="L279"/>
      <c r="M279" s="469"/>
      <c r="N279" s="470"/>
      <c r="O279" s="470"/>
      <c r="P279" s="470"/>
      <c r="Q279" s="471"/>
      <c r="R279" s="470"/>
      <c r="S279" s="148"/>
    </row>
    <row r="280" spans="1:19" ht="15" customHeight="1" x14ac:dyDescent="0.3">
      <c r="A280" s="474">
        <v>45231</v>
      </c>
      <c r="B280" s="59" t="s">
        <v>6423</v>
      </c>
      <c r="C280" s="59" t="s">
        <v>6424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6421</v>
      </c>
      <c r="J280"/>
      <c r="L280"/>
      <c r="M280" s="473"/>
      <c r="N280" s="470"/>
      <c r="O280" s="470"/>
      <c r="P280" s="470"/>
      <c r="Q280" s="471"/>
      <c r="R280" s="470"/>
      <c r="S280" s="148"/>
    </row>
    <row r="281" spans="1:19" ht="15" customHeight="1" x14ac:dyDescent="0.3">
      <c r="A281" s="474">
        <v>45231</v>
      </c>
      <c r="B281" s="59" t="s">
        <v>6394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6421</v>
      </c>
      <c r="J281"/>
      <c r="L281"/>
      <c r="M281" s="473"/>
      <c r="N281" s="470"/>
      <c r="O281" s="470"/>
      <c r="P281" s="470"/>
      <c r="Q281" s="471"/>
      <c r="R281" s="470"/>
      <c r="S281" s="148"/>
    </row>
    <row r="282" spans="1:19" ht="15" customHeight="1" x14ac:dyDescent="0.3">
      <c r="A282" s="474">
        <v>45231</v>
      </c>
      <c r="B282" s="58" t="s">
        <v>6290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6421</v>
      </c>
      <c r="J282"/>
      <c r="L282"/>
      <c r="M282" s="473"/>
      <c r="N282" s="470"/>
      <c r="O282" s="470"/>
      <c r="P282" s="470"/>
      <c r="Q282" s="471"/>
      <c r="R282" s="470"/>
      <c r="S282" s="148"/>
    </row>
    <row r="283" spans="1:19" ht="15" customHeight="1" x14ac:dyDescent="0.3">
      <c r="A283" s="474">
        <v>45231</v>
      </c>
      <c r="B283" s="59" t="s">
        <v>6425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6421</v>
      </c>
      <c r="J283"/>
      <c r="L283"/>
      <c r="M283" s="473"/>
      <c r="N283" s="470"/>
      <c r="O283" s="470"/>
      <c r="P283" s="470"/>
      <c r="Q283" s="471"/>
      <c r="R283" s="470"/>
      <c r="S283" s="148"/>
    </row>
    <row r="284" spans="1:19" ht="15" customHeight="1" x14ac:dyDescent="0.3">
      <c r="A284" s="474">
        <v>45231</v>
      </c>
      <c r="B284" s="71" t="s">
        <v>6426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6421</v>
      </c>
      <c r="J284"/>
      <c r="L284"/>
      <c r="M284" s="473"/>
      <c r="N284" s="470"/>
      <c r="O284" s="470"/>
      <c r="P284" s="470"/>
      <c r="Q284" s="471"/>
      <c r="R284" s="470"/>
      <c r="S284" s="148"/>
    </row>
    <row r="285" spans="1:19" ht="15" customHeight="1" x14ac:dyDescent="0.3">
      <c r="A285" s="474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3"/>
      <c r="N285" s="470"/>
      <c r="O285" s="470"/>
      <c r="P285" s="470"/>
      <c r="Q285" s="471"/>
      <c r="R285" s="470"/>
      <c r="S285" s="148"/>
    </row>
    <row r="286" spans="1:19" ht="15" customHeight="1" x14ac:dyDescent="0.3">
      <c r="A286" s="474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3"/>
      <c r="N286" s="470"/>
      <c r="O286" s="470"/>
      <c r="P286" s="470"/>
      <c r="Q286" s="471"/>
      <c r="R286" s="470"/>
      <c r="S286" s="148"/>
    </row>
    <row r="287" spans="1:19" ht="15" customHeight="1" x14ac:dyDescent="0.3">
      <c r="A287" s="474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3"/>
      <c r="N287" s="470"/>
      <c r="O287" s="470"/>
      <c r="P287" s="470"/>
      <c r="Q287" s="471"/>
      <c r="R287" s="470"/>
      <c r="S287" s="148"/>
    </row>
    <row r="288" spans="1:19" ht="15" customHeight="1" x14ac:dyDescent="0.3">
      <c r="A288" s="474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3"/>
      <c r="N288" s="470"/>
      <c r="O288" s="470"/>
      <c r="P288" s="470"/>
      <c r="Q288" s="471"/>
      <c r="R288" s="470"/>
      <c r="S288" s="148"/>
    </row>
    <row r="289" spans="1:19" ht="15" customHeight="1" x14ac:dyDescent="0.3">
      <c r="A289" s="474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3"/>
      <c r="N289" s="470"/>
      <c r="O289" s="470"/>
      <c r="P289" s="470"/>
      <c r="Q289" s="471"/>
      <c r="R289" s="470"/>
      <c r="S289" s="148"/>
    </row>
    <row r="290" spans="1:19" ht="15" customHeight="1" x14ac:dyDescent="0.3">
      <c r="A290" s="474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3"/>
      <c r="N290" s="470"/>
      <c r="O290" s="470"/>
      <c r="P290" s="470"/>
      <c r="Q290" s="471"/>
      <c r="R290" s="470"/>
      <c r="S290" s="148"/>
    </row>
    <row r="291" spans="1:19" ht="15" customHeight="1" x14ac:dyDescent="0.3">
      <c r="A291" s="474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3"/>
      <c r="N291" s="470"/>
      <c r="O291" s="470"/>
      <c r="P291" s="470"/>
      <c r="Q291" s="471"/>
      <c r="R291" s="470"/>
      <c r="S291" s="148"/>
    </row>
    <row r="292" spans="1:19" ht="15" customHeight="1" x14ac:dyDescent="0.3">
      <c r="A292" s="474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3"/>
      <c r="N292" s="470"/>
      <c r="O292" s="470"/>
      <c r="P292" s="470"/>
      <c r="Q292" s="471"/>
      <c r="R292" s="470"/>
      <c r="S292" s="148"/>
    </row>
    <row r="293" spans="1:19" ht="15" customHeight="1" x14ac:dyDescent="0.3">
      <c r="A293" s="474">
        <v>45231</v>
      </c>
      <c r="B293" s="58" t="s">
        <v>6427</v>
      </c>
      <c r="C293" s="59" t="s">
        <v>6428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6429</v>
      </c>
      <c r="I293" s="74" t="s">
        <v>6430</v>
      </c>
      <c r="J293"/>
      <c r="L293"/>
      <c r="M293" s="473"/>
      <c r="N293" s="470"/>
      <c r="O293" s="470"/>
      <c r="P293" s="470"/>
      <c r="Q293" s="471"/>
      <c r="R293" s="470"/>
      <c r="S293" s="148"/>
    </row>
    <row r="294" spans="1:19" ht="15" customHeight="1" x14ac:dyDescent="0.3">
      <c r="A294" s="474">
        <v>45231</v>
      </c>
      <c r="B294" s="58" t="s">
        <v>6427</v>
      </c>
      <c r="C294" s="59" t="s">
        <v>6431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6429</v>
      </c>
      <c r="I294" s="74" t="s">
        <v>6430</v>
      </c>
      <c r="J294"/>
      <c r="L294"/>
      <c r="M294" s="473"/>
      <c r="N294" s="470"/>
      <c r="O294" s="470"/>
      <c r="P294" s="470"/>
      <c r="Q294" s="471"/>
      <c r="R294" s="470"/>
      <c r="S294" s="148"/>
    </row>
    <row r="295" spans="1:19" ht="15" customHeight="1" x14ac:dyDescent="0.3">
      <c r="A295" s="474">
        <v>45231</v>
      </c>
      <c r="B295" s="58" t="s">
        <v>6427</v>
      </c>
      <c r="C295" s="93" t="s">
        <v>6432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6429</v>
      </c>
      <c r="I295" s="74" t="s">
        <v>6430</v>
      </c>
      <c r="J295"/>
      <c r="L295"/>
      <c r="M295" s="473"/>
      <c r="N295" s="470"/>
      <c r="O295" s="470"/>
      <c r="P295" s="470"/>
      <c r="Q295" s="471"/>
      <c r="R295" s="470"/>
      <c r="S295" s="148"/>
    </row>
    <row r="296" spans="1:19" ht="15" customHeight="1" x14ac:dyDescent="0.3">
      <c r="A296" s="474">
        <v>45231</v>
      </c>
      <c r="B296" s="58" t="s">
        <v>6427</v>
      </c>
      <c r="C296" s="59" t="s">
        <v>6433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6429</v>
      </c>
      <c r="I296" s="74" t="s">
        <v>6430</v>
      </c>
      <c r="J296"/>
      <c r="L296"/>
      <c r="M296" s="473"/>
      <c r="N296" s="470"/>
      <c r="O296" s="470"/>
      <c r="P296" s="470"/>
      <c r="Q296" s="471"/>
      <c r="R296" s="470"/>
      <c r="S296" s="148"/>
    </row>
    <row r="297" spans="1:19" ht="15" customHeight="1" x14ac:dyDescent="0.3">
      <c r="A297" s="474">
        <v>45231</v>
      </c>
      <c r="B297" s="58" t="s">
        <v>6427</v>
      </c>
      <c r="C297" s="93" t="s">
        <v>6434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6429</v>
      </c>
      <c r="I297" s="74" t="s">
        <v>6430</v>
      </c>
      <c r="J297"/>
      <c r="L297"/>
      <c r="M297" s="473"/>
      <c r="N297" s="470"/>
      <c r="O297" s="470"/>
      <c r="P297" s="470"/>
      <c r="Q297" s="471"/>
      <c r="R297" s="470"/>
      <c r="S297" s="148"/>
    </row>
    <row r="298" spans="1:19" ht="15" customHeight="1" x14ac:dyDescent="0.3">
      <c r="A298" s="474">
        <v>45231</v>
      </c>
      <c r="B298" s="58" t="s">
        <v>6427</v>
      </c>
      <c r="C298" s="59" t="s">
        <v>6435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6429</v>
      </c>
      <c r="I298" s="74" t="s">
        <v>6430</v>
      </c>
      <c r="J298"/>
      <c r="L298"/>
      <c r="M298" s="473"/>
      <c r="N298" s="470"/>
      <c r="O298" s="470"/>
      <c r="P298" s="470"/>
      <c r="Q298" s="471"/>
      <c r="R298" s="470"/>
      <c r="S298" s="148"/>
    </row>
    <row r="299" spans="1:19" ht="15" customHeight="1" x14ac:dyDescent="0.3">
      <c r="A299" s="474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6429</v>
      </c>
      <c r="I299" s="74" t="s">
        <v>6430</v>
      </c>
      <c r="J299"/>
      <c r="L299"/>
      <c r="M299" s="473"/>
      <c r="N299" s="470"/>
      <c r="O299" s="470"/>
      <c r="P299" s="470"/>
      <c r="Q299" s="471"/>
      <c r="R299" s="470"/>
      <c r="S299" s="148"/>
    </row>
    <row r="300" spans="1:19" ht="15" customHeight="1" x14ac:dyDescent="0.3">
      <c r="A300" s="474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6429</v>
      </c>
      <c r="I300" s="74" t="s">
        <v>6430</v>
      </c>
      <c r="J300"/>
      <c r="L300"/>
      <c r="M300" s="473"/>
      <c r="N300" s="470"/>
      <c r="O300" s="470"/>
      <c r="P300" s="470"/>
      <c r="Q300" s="471"/>
      <c r="R300" s="470"/>
      <c r="S300" s="148"/>
    </row>
    <row r="301" spans="1:19" ht="15" customHeight="1" x14ac:dyDescent="0.3">
      <c r="A301" s="474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6436</v>
      </c>
      <c r="J301"/>
      <c r="L301"/>
      <c r="M301" s="473"/>
      <c r="N301" s="470"/>
      <c r="O301" s="470"/>
      <c r="P301" s="470"/>
      <c r="Q301" s="471"/>
      <c r="R301" s="470"/>
      <c r="S301" s="148"/>
    </row>
    <row r="302" spans="1:19" ht="15" customHeight="1" x14ac:dyDescent="0.3">
      <c r="A302" s="474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6436</v>
      </c>
      <c r="J302"/>
      <c r="L302"/>
      <c r="M302" s="473"/>
      <c r="N302" s="470"/>
      <c r="O302" s="470"/>
      <c r="P302" s="470"/>
      <c r="Q302" s="471"/>
      <c r="R302" s="470"/>
      <c r="S302" s="148"/>
    </row>
    <row r="303" spans="1:19" ht="15" customHeight="1" x14ac:dyDescent="0.3">
      <c r="A303" s="474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6437</v>
      </c>
      <c r="J303"/>
      <c r="L303"/>
      <c r="M303" s="473"/>
      <c r="N303" s="470"/>
      <c r="O303" s="470"/>
      <c r="P303" s="470"/>
      <c r="Q303" s="471"/>
      <c r="R303" s="470"/>
      <c r="S303" s="148"/>
    </row>
    <row r="304" spans="1:19" ht="15" customHeight="1" x14ac:dyDescent="0.3">
      <c r="A304" s="474">
        <v>45231</v>
      </c>
      <c r="B304" s="59" t="s">
        <v>6307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6437</v>
      </c>
      <c r="J304"/>
      <c r="L304"/>
      <c r="M304" s="473"/>
      <c r="N304" s="470"/>
      <c r="O304" s="470"/>
      <c r="P304" s="470"/>
      <c r="Q304" s="471"/>
      <c r="R304" s="470"/>
      <c r="S304" s="148"/>
    </row>
    <row r="305" spans="1:19" ht="15" customHeight="1" x14ac:dyDescent="0.3">
      <c r="A305" s="474">
        <v>45231</v>
      </c>
      <c r="B305" s="59" t="s">
        <v>6323</v>
      </c>
      <c r="C305" s="59" t="s">
        <v>6324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6437</v>
      </c>
      <c r="J305"/>
      <c r="L305"/>
      <c r="M305" s="473"/>
      <c r="N305" s="470"/>
      <c r="O305" s="470"/>
      <c r="P305" s="470"/>
      <c r="Q305" s="471"/>
      <c r="R305" s="470"/>
      <c r="S305" s="148"/>
    </row>
    <row r="306" spans="1:19" ht="15" customHeight="1" x14ac:dyDescent="0.3">
      <c r="A306" s="474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6437</v>
      </c>
      <c r="J306"/>
      <c r="L306"/>
      <c r="M306" s="473"/>
      <c r="N306" s="470"/>
      <c r="O306" s="470"/>
      <c r="P306" s="470"/>
      <c r="Q306" s="471"/>
      <c r="R306" s="470"/>
      <c r="S306" s="148"/>
    </row>
    <row r="307" spans="1:19" ht="15" customHeight="1" x14ac:dyDescent="0.3">
      <c r="A307" s="474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6437</v>
      </c>
      <c r="J307"/>
      <c r="L307"/>
      <c r="M307" s="473"/>
      <c r="N307" s="470"/>
      <c r="O307" s="470"/>
      <c r="P307" s="470"/>
      <c r="Q307" s="471"/>
      <c r="R307" s="470"/>
      <c r="S307" s="148"/>
    </row>
    <row r="308" spans="1:19" ht="15" customHeight="1" x14ac:dyDescent="0.3">
      <c r="A308" s="474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3"/>
      <c r="N308" s="470"/>
      <c r="O308" s="470"/>
      <c r="P308" s="470"/>
      <c r="Q308" s="471"/>
      <c r="R308" s="470"/>
      <c r="S308" s="148"/>
    </row>
    <row r="309" spans="1:19" ht="15" customHeight="1" x14ac:dyDescent="0.3">
      <c r="A309" s="474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3"/>
      <c r="N309" s="470"/>
      <c r="O309" s="470"/>
      <c r="P309" s="470"/>
      <c r="Q309" s="471"/>
      <c r="R309" s="470"/>
      <c r="S309" s="148"/>
    </row>
    <row r="310" spans="1:19" ht="15" customHeight="1" x14ac:dyDescent="0.3">
      <c r="A310" s="474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3"/>
      <c r="N310" s="470"/>
      <c r="O310" s="470"/>
      <c r="P310" s="470"/>
      <c r="Q310" s="471"/>
      <c r="R310" s="470"/>
      <c r="S310" s="148"/>
    </row>
    <row r="311" spans="1:19" ht="15" customHeight="1" x14ac:dyDescent="0.3">
      <c r="A311" s="474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3"/>
      <c r="N311" s="470"/>
      <c r="O311" s="470"/>
      <c r="P311" s="470"/>
      <c r="Q311" s="471"/>
      <c r="R311" s="470"/>
      <c r="S311" s="148"/>
    </row>
    <row r="312" spans="1:19" ht="15" customHeight="1" x14ac:dyDescent="0.3">
      <c r="A312" s="474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6438</v>
      </c>
      <c r="J312"/>
      <c r="L312"/>
      <c r="M312" s="473"/>
      <c r="N312" s="470"/>
      <c r="O312" s="470"/>
      <c r="P312" s="470"/>
      <c r="Q312" s="471"/>
      <c r="R312" s="470"/>
      <c r="S312" s="148"/>
    </row>
    <row r="313" spans="1:19" ht="15" customHeight="1" x14ac:dyDescent="0.3">
      <c r="A313" s="474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6438</v>
      </c>
      <c r="J313"/>
      <c r="L313"/>
      <c r="M313" s="473"/>
      <c r="N313" s="470"/>
      <c r="O313" s="470"/>
      <c r="P313" s="470"/>
      <c r="Q313" s="471"/>
      <c r="R313" s="470"/>
      <c r="S313" s="148"/>
    </row>
    <row r="314" spans="1:19" ht="15" customHeight="1" x14ac:dyDescent="0.3">
      <c r="A314" s="474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3"/>
      <c r="N314" s="470"/>
      <c r="O314" s="470"/>
      <c r="P314" s="470"/>
      <c r="Q314" s="471"/>
      <c r="R314" s="470"/>
      <c r="S314" s="148"/>
    </row>
    <row r="315" spans="1:19" ht="15" customHeight="1" x14ac:dyDescent="0.3">
      <c r="A315" s="474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6439</v>
      </c>
      <c r="J315"/>
      <c r="L315"/>
      <c r="M315" s="473"/>
      <c r="N315" s="470"/>
      <c r="O315" s="470"/>
      <c r="P315" s="470"/>
      <c r="Q315" s="471"/>
      <c r="R315" s="470"/>
      <c r="S315" s="148"/>
    </row>
    <row r="316" spans="1:19" ht="15" customHeight="1" x14ac:dyDescent="0.3">
      <c r="A316" s="474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3"/>
      <c r="N316" s="470"/>
      <c r="O316" s="470"/>
      <c r="P316" s="470"/>
      <c r="Q316" s="471"/>
      <c r="R316" s="470"/>
      <c r="S316" s="148"/>
    </row>
    <row r="317" spans="1:19" ht="15" customHeight="1" x14ac:dyDescent="0.3">
      <c r="A317" s="474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3"/>
      <c r="N317" s="470"/>
      <c r="O317" s="470"/>
      <c r="P317" s="470"/>
      <c r="Q317" s="471"/>
      <c r="R317" s="470"/>
      <c r="S317" s="148"/>
    </row>
    <row r="318" spans="1:19" ht="15" customHeight="1" x14ac:dyDescent="0.3">
      <c r="A318" s="474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3"/>
      <c r="N318" s="470"/>
      <c r="O318" s="470"/>
      <c r="P318" s="470"/>
      <c r="Q318" s="471"/>
      <c r="R318" s="470"/>
      <c r="S318" s="148"/>
    </row>
    <row r="319" spans="1:19" ht="15" customHeight="1" x14ac:dyDescent="0.3">
      <c r="A319" s="474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6440</v>
      </c>
      <c r="J319"/>
      <c r="L319"/>
      <c r="M319" s="473"/>
      <c r="N319" s="470"/>
      <c r="O319" s="470"/>
      <c r="P319" s="470"/>
      <c r="Q319" s="471"/>
      <c r="R319" s="470"/>
      <c r="S319" s="148"/>
    </row>
    <row r="320" spans="1:19" ht="15" customHeight="1" x14ac:dyDescent="0.3">
      <c r="A320" s="474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6440</v>
      </c>
      <c r="J320"/>
      <c r="L320"/>
      <c r="M320" s="473"/>
      <c r="N320" s="470"/>
      <c r="O320" s="470"/>
      <c r="P320" s="470"/>
      <c r="Q320" s="471"/>
      <c r="R320" s="470"/>
      <c r="S320" s="148"/>
    </row>
    <row r="321" spans="1:19" ht="15" customHeight="1" x14ac:dyDescent="0.3">
      <c r="A321" s="474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6440</v>
      </c>
      <c r="J321"/>
      <c r="L321"/>
      <c r="M321" s="473"/>
      <c r="N321" s="470"/>
      <c r="O321" s="470"/>
      <c r="P321" s="470"/>
      <c r="Q321" s="471"/>
      <c r="R321" s="470"/>
      <c r="S321" s="148"/>
    </row>
    <row r="322" spans="1:19" ht="15" customHeight="1" x14ac:dyDescent="0.3">
      <c r="A322" s="474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6440</v>
      </c>
      <c r="J322"/>
      <c r="L322"/>
      <c r="M322" s="473"/>
      <c r="N322" s="470"/>
      <c r="O322" s="470"/>
      <c r="P322" s="470"/>
      <c r="Q322" s="471"/>
      <c r="R322" s="470"/>
      <c r="S322" s="148"/>
    </row>
    <row r="323" spans="1:19" ht="15" customHeight="1" x14ac:dyDescent="0.3">
      <c r="A323" s="474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6440</v>
      </c>
      <c r="J323"/>
      <c r="L323"/>
      <c r="M323" s="473"/>
      <c r="N323" s="470"/>
      <c r="O323" s="470"/>
      <c r="P323" s="470"/>
      <c r="Q323" s="471"/>
      <c r="R323" s="470"/>
      <c r="S323" s="148"/>
    </row>
    <row r="324" spans="1:19" ht="15" customHeight="1" x14ac:dyDescent="0.3">
      <c r="A324" s="474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6440</v>
      </c>
      <c r="J324"/>
      <c r="L324"/>
      <c r="M324" s="473"/>
      <c r="N324" s="470"/>
      <c r="O324" s="470"/>
      <c r="P324" s="470"/>
      <c r="Q324" s="471"/>
      <c r="R324" s="470"/>
      <c r="S324" s="148"/>
    </row>
    <row r="325" spans="1:19" ht="15" customHeight="1" x14ac:dyDescent="0.3">
      <c r="A325" s="474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6440</v>
      </c>
      <c r="J325"/>
      <c r="L325"/>
      <c r="M325" s="473"/>
      <c r="N325" s="470"/>
      <c r="O325" s="470"/>
      <c r="P325" s="470"/>
      <c r="Q325" s="471"/>
      <c r="R325" s="470"/>
      <c r="S325" s="148"/>
    </row>
    <row r="326" spans="1:19" ht="15" customHeight="1" x14ac:dyDescent="0.3">
      <c r="A326" s="474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6440</v>
      </c>
      <c r="J326"/>
      <c r="L326"/>
      <c r="M326" s="473"/>
      <c r="N326" s="470"/>
      <c r="O326" s="470"/>
      <c r="P326" s="470"/>
      <c r="Q326" s="471"/>
      <c r="R326" s="470"/>
      <c r="S326" s="148"/>
    </row>
    <row r="327" spans="1:19" ht="15" customHeight="1" x14ac:dyDescent="0.3">
      <c r="A327" s="474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6441</v>
      </c>
      <c r="I327" s="59" t="s">
        <v>6442</v>
      </c>
      <c r="J327"/>
      <c r="L327"/>
      <c r="M327" s="473"/>
      <c r="N327" s="470"/>
      <c r="O327" s="470"/>
      <c r="P327" s="470"/>
      <c r="Q327" s="471"/>
      <c r="R327" s="470"/>
      <c r="S327" s="148"/>
    </row>
    <row r="328" spans="1:19" ht="15" customHeight="1" x14ac:dyDescent="0.3">
      <c r="A328" s="474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6443</v>
      </c>
      <c r="I328" s="59" t="s">
        <v>6442</v>
      </c>
      <c r="J328"/>
      <c r="L328"/>
      <c r="M328" s="473"/>
      <c r="N328" s="470"/>
      <c r="O328" s="470"/>
      <c r="P328" s="470"/>
      <c r="Q328" s="471"/>
      <c r="R328" s="470"/>
      <c r="S328" s="148"/>
    </row>
    <row r="329" spans="1:19" ht="15" customHeight="1" x14ac:dyDescent="0.3">
      <c r="A329" s="474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6443</v>
      </c>
      <c r="I329" s="59" t="s">
        <v>6442</v>
      </c>
      <c r="J329"/>
      <c r="L329"/>
      <c r="M329" s="473"/>
      <c r="N329" s="470"/>
      <c r="O329" s="470"/>
      <c r="P329" s="470"/>
      <c r="Q329" s="471"/>
      <c r="R329" s="470"/>
      <c r="S329" s="148"/>
    </row>
    <row r="330" spans="1:19" ht="15" customHeight="1" x14ac:dyDescent="0.3">
      <c r="A330" s="474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6442</v>
      </c>
      <c r="J330"/>
      <c r="L330"/>
      <c r="M330" s="473"/>
      <c r="N330" s="470"/>
      <c r="O330" s="470"/>
      <c r="P330" s="470"/>
      <c r="Q330" s="471"/>
      <c r="R330" s="470"/>
      <c r="S330" s="148"/>
    </row>
    <row r="331" spans="1:19" ht="15" customHeight="1" x14ac:dyDescent="0.3">
      <c r="A331" s="474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6442</v>
      </c>
      <c r="J331"/>
      <c r="L331"/>
      <c r="M331" s="473"/>
      <c r="N331" s="470"/>
      <c r="O331" s="470"/>
      <c r="P331" s="470"/>
      <c r="Q331" s="471"/>
      <c r="R331" s="470"/>
      <c r="S331" s="148"/>
    </row>
    <row r="332" spans="1:19" ht="15" customHeight="1" x14ac:dyDescent="0.3">
      <c r="A332" s="474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6443</v>
      </c>
      <c r="I332" s="59" t="s">
        <v>6442</v>
      </c>
      <c r="J332"/>
      <c r="L332"/>
      <c r="M332" s="473"/>
      <c r="N332" s="470"/>
      <c r="O332" s="470"/>
      <c r="P332" s="470"/>
      <c r="Q332" s="471"/>
      <c r="R332" s="470"/>
      <c r="S332" s="148"/>
    </row>
    <row r="333" spans="1:19" ht="15" customHeight="1" x14ac:dyDescent="0.3">
      <c r="A333" s="474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3"/>
      <c r="N333" s="470"/>
      <c r="O333" s="470"/>
      <c r="P333" s="470"/>
      <c r="Q333" s="471"/>
      <c r="R333" s="470"/>
      <c r="S333" s="148"/>
    </row>
    <row r="334" spans="1:19" ht="15" customHeight="1" x14ac:dyDescent="0.3">
      <c r="A334" s="474">
        <v>45261</v>
      </c>
      <c r="B334" s="83" t="s">
        <v>6444</v>
      </c>
      <c r="C334" s="84" t="s">
        <v>6400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3"/>
      <c r="N334" s="470"/>
      <c r="O334" s="470"/>
      <c r="P334" s="470"/>
      <c r="Q334" s="471"/>
      <c r="R334" s="470"/>
      <c r="S334" s="148"/>
    </row>
    <row r="335" spans="1:19" ht="15" customHeight="1" x14ac:dyDescent="0.3">
      <c r="A335" s="474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6445</v>
      </c>
      <c r="J335"/>
      <c r="L335"/>
      <c r="M335" s="473"/>
      <c r="N335" s="470"/>
      <c r="O335" s="470"/>
      <c r="P335" s="470"/>
      <c r="Q335" s="471"/>
      <c r="R335" s="470"/>
      <c r="S335" s="148"/>
    </row>
    <row r="336" spans="1:19" ht="15" customHeight="1" x14ac:dyDescent="0.3">
      <c r="A336" s="474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6445</v>
      </c>
      <c r="J336"/>
      <c r="L336"/>
      <c r="M336" s="473"/>
      <c r="N336" s="470"/>
      <c r="O336" s="470"/>
      <c r="P336" s="470"/>
      <c r="Q336" s="471"/>
      <c r="R336" s="470"/>
      <c r="S336" s="148"/>
    </row>
    <row r="337" spans="1:19" ht="15" customHeight="1" x14ac:dyDescent="0.3">
      <c r="A337" s="474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6445</v>
      </c>
      <c r="J337"/>
      <c r="L337"/>
      <c r="M337" s="473"/>
      <c r="N337" s="470"/>
      <c r="O337" s="470"/>
      <c r="P337" s="470"/>
      <c r="Q337" s="471"/>
      <c r="R337" s="470"/>
      <c r="S337" s="148"/>
    </row>
    <row r="338" spans="1:19" ht="15" customHeight="1" x14ac:dyDescent="0.3">
      <c r="A338" s="474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6446</v>
      </c>
      <c r="I338" s="59" t="s">
        <v>6447</v>
      </c>
      <c r="J338"/>
      <c r="L338"/>
      <c r="M338" s="473"/>
      <c r="N338" s="470"/>
      <c r="O338" s="470"/>
      <c r="P338" s="470"/>
      <c r="Q338" s="471"/>
      <c r="R338" s="470"/>
      <c r="S338" s="148"/>
    </row>
    <row r="339" spans="1:19" ht="15" customHeight="1" x14ac:dyDescent="0.3">
      <c r="A339" s="474">
        <v>45261</v>
      </c>
      <c r="B339" s="58" t="s">
        <v>6357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6446</v>
      </c>
      <c r="I339" s="59" t="s">
        <v>6447</v>
      </c>
      <c r="J339"/>
      <c r="L339"/>
      <c r="M339" s="473"/>
      <c r="N339" s="470"/>
      <c r="O339" s="470"/>
      <c r="P339" s="470"/>
      <c r="Q339" s="471"/>
      <c r="R339" s="470"/>
      <c r="S339" s="148"/>
    </row>
    <row r="340" spans="1:19" ht="15" customHeight="1" x14ac:dyDescent="0.3">
      <c r="A340" s="474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3"/>
      <c r="N340" s="470"/>
      <c r="O340" s="470"/>
      <c r="P340" s="470"/>
      <c r="Q340" s="471"/>
      <c r="R340" s="470"/>
      <c r="S340" s="148"/>
    </row>
    <row r="341" spans="1:19" ht="15" customHeight="1" x14ac:dyDescent="0.3">
      <c r="A341" s="474">
        <v>45261</v>
      </c>
      <c r="B341" s="58" t="s">
        <v>810</v>
      </c>
      <c r="C341" s="84" t="s">
        <v>6448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6449</v>
      </c>
      <c r="J341"/>
      <c r="L341"/>
      <c r="M341" s="473"/>
      <c r="N341" s="470"/>
      <c r="O341" s="470"/>
      <c r="P341" s="470"/>
      <c r="Q341" s="471"/>
      <c r="R341" s="470"/>
      <c r="S341" s="148"/>
    </row>
    <row r="342" spans="1:19" ht="15" customHeight="1" x14ac:dyDescent="0.3">
      <c r="A342" s="474">
        <v>45261</v>
      </c>
      <c r="B342" s="83" t="s">
        <v>6450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6449</v>
      </c>
      <c r="J342"/>
      <c r="L342"/>
      <c r="M342" s="473"/>
      <c r="N342" s="470"/>
      <c r="O342" s="470"/>
      <c r="P342" s="470"/>
      <c r="Q342" s="471"/>
      <c r="R342" s="470"/>
      <c r="S342" s="148"/>
    </row>
    <row r="343" spans="1:19" ht="15" customHeight="1" x14ac:dyDescent="0.3">
      <c r="A343" s="474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6451</v>
      </c>
      <c r="I343" s="74"/>
      <c r="J343"/>
      <c r="L343"/>
      <c r="M343" s="473"/>
      <c r="N343" s="470"/>
      <c r="O343" s="470"/>
      <c r="P343" s="470"/>
      <c r="Q343" s="471"/>
      <c r="R343" s="470"/>
      <c r="S343" s="148"/>
    </row>
    <row r="344" spans="1:19" ht="15" customHeight="1" x14ac:dyDescent="0.3">
      <c r="A344" s="474">
        <v>45261</v>
      </c>
      <c r="B344" s="118" t="s">
        <v>6452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6451</v>
      </c>
      <c r="I344" s="74"/>
      <c r="J344" t="s">
        <v>6340</v>
      </c>
      <c r="L344"/>
      <c r="M344" s="473"/>
      <c r="N344" s="470"/>
      <c r="O344" s="470"/>
      <c r="P344" s="470"/>
      <c r="Q344" s="471"/>
      <c r="R344" s="470"/>
      <c r="S344" s="148"/>
    </row>
    <row r="345" spans="1:19" ht="15" customHeight="1" x14ac:dyDescent="0.3">
      <c r="A345" s="474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6451</v>
      </c>
      <c r="I345" s="74"/>
      <c r="J345"/>
      <c r="L345"/>
      <c r="M345" s="473"/>
      <c r="N345" s="470"/>
      <c r="O345" s="470"/>
      <c r="P345" s="470"/>
      <c r="Q345" s="471"/>
      <c r="R345" s="470"/>
      <c r="S345" s="148"/>
    </row>
    <row r="346" spans="1:19" ht="15" customHeight="1" x14ac:dyDescent="0.3">
      <c r="A346" s="474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6451</v>
      </c>
      <c r="I346" s="74"/>
      <c r="J346"/>
      <c r="L346"/>
      <c r="M346" s="473"/>
      <c r="N346" s="470"/>
      <c r="O346" s="470"/>
      <c r="P346" s="470"/>
      <c r="Q346" s="471"/>
      <c r="R346" s="470"/>
      <c r="S346" s="148"/>
    </row>
    <row r="347" spans="1:19" ht="15" customHeight="1" x14ac:dyDescent="0.3">
      <c r="A347" s="474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3"/>
      <c r="N347" s="470"/>
      <c r="O347" s="470"/>
      <c r="P347" s="470"/>
      <c r="Q347" s="471"/>
      <c r="R347" s="470"/>
      <c r="S347" s="148"/>
    </row>
    <row r="348" spans="1:19" ht="15" customHeight="1" x14ac:dyDescent="0.3">
      <c r="A348" s="474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3"/>
      <c r="N348" s="470"/>
      <c r="O348" s="470"/>
      <c r="P348" s="470"/>
      <c r="Q348" s="471"/>
      <c r="R348" s="470"/>
      <c r="S348" s="148"/>
    </row>
    <row r="349" spans="1:19" ht="15" customHeight="1" x14ac:dyDescent="0.3">
      <c r="A349" s="474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3"/>
      <c r="N349" s="470"/>
      <c r="O349" s="470"/>
      <c r="P349" s="470"/>
      <c r="Q349" s="471"/>
      <c r="R349" s="470"/>
      <c r="S349" s="148"/>
    </row>
    <row r="350" spans="1:19" ht="15" customHeight="1" x14ac:dyDescent="0.3">
      <c r="A350" s="474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3"/>
      <c r="N350" s="470"/>
      <c r="O350" s="470"/>
      <c r="P350" s="470"/>
      <c r="Q350" s="471"/>
      <c r="R350" s="470"/>
      <c r="S350" s="148"/>
    </row>
    <row r="351" spans="1:19" ht="15" customHeight="1" x14ac:dyDescent="0.3">
      <c r="A351" s="474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3"/>
      <c r="N351" s="470"/>
      <c r="O351" s="470"/>
      <c r="P351" s="470"/>
      <c r="Q351" s="471"/>
      <c r="R351" s="470"/>
      <c r="S351" s="148"/>
    </row>
    <row r="352" spans="1:19" ht="15" customHeight="1" x14ac:dyDescent="0.3">
      <c r="A352" s="474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3"/>
      <c r="N352" s="470"/>
      <c r="O352" s="470"/>
      <c r="P352" s="470"/>
      <c r="Q352" s="471"/>
      <c r="R352" s="470"/>
      <c r="S352" s="148"/>
    </row>
    <row r="353" spans="1:19" ht="15" customHeight="1" x14ac:dyDescent="0.3">
      <c r="A353" s="474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3"/>
      <c r="N353" s="470"/>
      <c r="O353" s="470"/>
      <c r="P353" s="470"/>
      <c r="Q353" s="471"/>
      <c r="R353" s="470"/>
      <c r="S353" s="148"/>
    </row>
    <row r="354" spans="1:19" ht="15" customHeight="1" x14ac:dyDescent="0.3">
      <c r="A354" s="474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3"/>
      <c r="N354" s="470"/>
      <c r="O354" s="470"/>
      <c r="P354" s="470"/>
      <c r="Q354" s="471"/>
      <c r="R354" s="470"/>
      <c r="S354" s="148"/>
    </row>
    <row r="355" spans="1:19" ht="15" customHeight="1" x14ac:dyDescent="0.3">
      <c r="A355" s="474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3"/>
      <c r="N355" s="470"/>
      <c r="O355" s="470"/>
      <c r="P355" s="470"/>
      <c r="Q355" s="471"/>
      <c r="R355" s="470"/>
      <c r="S355" s="148"/>
    </row>
    <row r="356" spans="1:19" ht="15" customHeight="1" x14ac:dyDescent="0.3">
      <c r="A356" s="474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3"/>
      <c r="N356" s="470"/>
      <c r="O356" s="470"/>
      <c r="P356" s="470"/>
      <c r="Q356" s="471"/>
      <c r="R356" s="470"/>
      <c r="S356" s="148"/>
    </row>
    <row r="357" spans="1:19" ht="15" customHeight="1" x14ac:dyDescent="0.3">
      <c r="A357" s="474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3"/>
      <c r="N357" s="470"/>
      <c r="O357" s="470"/>
      <c r="P357" s="470"/>
      <c r="Q357" s="471"/>
      <c r="R357" s="470"/>
      <c r="S357" s="148"/>
    </row>
    <row r="358" spans="1:19" ht="15" customHeight="1" x14ac:dyDescent="0.3">
      <c r="A358" s="474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3"/>
      <c r="N358" s="470"/>
      <c r="O358" s="470"/>
      <c r="P358" s="470"/>
      <c r="Q358" s="471"/>
      <c r="R358" s="470"/>
      <c r="S358" s="148"/>
    </row>
    <row r="359" spans="1:19" ht="15" customHeight="1" x14ac:dyDescent="0.3">
      <c r="A359" s="474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3"/>
      <c r="N359" s="470"/>
      <c r="O359" s="470"/>
      <c r="P359" s="470"/>
      <c r="Q359" s="471"/>
      <c r="R359" s="470"/>
      <c r="S359" s="148"/>
    </row>
    <row r="360" spans="1:19" ht="15" customHeight="1" x14ac:dyDescent="0.3">
      <c r="A360" s="474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6453</v>
      </c>
      <c r="J360"/>
      <c r="L360"/>
      <c r="M360" s="473"/>
      <c r="N360" s="470"/>
      <c r="O360" s="470"/>
      <c r="P360" s="470"/>
      <c r="Q360" s="471"/>
      <c r="R360" s="470"/>
      <c r="S360" s="148"/>
    </row>
    <row r="361" spans="1:19" ht="15" customHeight="1" x14ac:dyDescent="0.3">
      <c r="A361" s="474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6453</v>
      </c>
      <c r="J361"/>
      <c r="L361"/>
      <c r="M361" s="473"/>
      <c r="N361" s="470"/>
      <c r="O361" s="470"/>
      <c r="P361" s="470"/>
      <c r="Q361" s="471"/>
      <c r="R361" s="470"/>
      <c r="S361" s="148"/>
    </row>
    <row r="362" spans="1:19" ht="15" customHeight="1" x14ac:dyDescent="0.3">
      <c r="A362" s="474">
        <v>45261</v>
      </c>
      <c r="B362" s="85" t="s">
        <v>738</v>
      </c>
      <c r="C362" s="59" t="s">
        <v>6454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6453</v>
      </c>
      <c r="J362"/>
      <c r="L362"/>
      <c r="M362" s="473"/>
      <c r="N362" s="470"/>
      <c r="O362" s="470"/>
      <c r="P362" s="470"/>
      <c r="Q362" s="471"/>
      <c r="R362" s="470"/>
      <c r="S362" s="148"/>
    </row>
    <row r="363" spans="1:19" ht="15" customHeight="1" x14ac:dyDescent="0.3">
      <c r="A363" s="474">
        <v>45261</v>
      </c>
      <c r="B363" s="59" t="s">
        <v>739</v>
      </c>
      <c r="C363" s="59" t="s">
        <v>6455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6453</v>
      </c>
      <c r="J363"/>
      <c r="L363"/>
      <c r="M363" s="473"/>
      <c r="N363" s="470"/>
      <c r="O363" s="470"/>
      <c r="P363" s="470"/>
      <c r="Q363" s="471"/>
      <c r="R363" s="470"/>
      <c r="S363" s="148"/>
    </row>
    <row r="364" spans="1:19" ht="15" customHeight="1" x14ac:dyDescent="0.3">
      <c r="A364" s="474">
        <v>45261</v>
      </c>
      <c r="B364" s="59" t="s">
        <v>740</v>
      </c>
      <c r="C364" s="59" t="s">
        <v>6456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6453</v>
      </c>
      <c r="J364"/>
      <c r="L364"/>
      <c r="M364" s="473"/>
      <c r="N364" s="470"/>
      <c r="O364" s="470"/>
      <c r="P364" s="470"/>
      <c r="Q364" s="471"/>
      <c r="R364" s="470"/>
      <c r="S364" s="148"/>
    </row>
    <row r="365" spans="1:19" ht="15" customHeight="1" x14ac:dyDescent="0.3">
      <c r="A365" s="474">
        <v>45261</v>
      </c>
      <c r="B365" s="59" t="s">
        <v>741</v>
      </c>
      <c r="C365" s="59" t="s">
        <v>6457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6453</v>
      </c>
      <c r="J365"/>
      <c r="L365"/>
      <c r="M365" s="473"/>
      <c r="N365" s="470"/>
      <c r="O365" s="470"/>
      <c r="P365" s="470"/>
      <c r="Q365" s="471"/>
      <c r="R365" s="470"/>
      <c r="S365" s="148"/>
    </row>
    <row r="366" spans="1:19" ht="15" customHeight="1" x14ac:dyDescent="0.3">
      <c r="A366" s="474">
        <v>45261</v>
      </c>
      <c r="B366" s="58" t="s">
        <v>742</v>
      </c>
      <c r="C366" s="59" t="s">
        <v>6458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6453</v>
      </c>
      <c r="J366"/>
      <c r="L366"/>
      <c r="M366" s="473"/>
      <c r="N366" s="470"/>
      <c r="O366" s="470"/>
      <c r="P366" s="470"/>
      <c r="Q366" s="471"/>
      <c r="R366" s="470"/>
      <c r="S366" s="148"/>
    </row>
    <row r="367" spans="1:19" ht="15" customHeight="1" x14ac:dyDescent="0.3">
      <c r="A367" s="474">
        <v>45261</v>
      </c>
      <c r="B367" s="118" t="s">
        <v>746</v>
      </c>
      <c r="C367" s="59" t="s">
        <v>6459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6453</v>
      </c>
      <c r="J367"/>
      <c r="L367"/>
      <c r="M367" s="473"/>
      <c r="N367" s="470"/>
      <c r="O367" s="470"/>
      <c r="P367" s="470"/>
      <c r="Q367" s="471"/>
      <c r="R367" s="470"/>
      <c r="S367" s="148"/>
    </row>
    <row r="368" spans="1:19" ht="15" customHeight="1" x14ac:dyDescent="0.3">
      <c r="A368" s="474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3"/>
      <c r="N368" s="470"/>
      <c r="O368" s="470"/>
      <c r="P368" s="470"/>
      <c r="Q368" s="471"/>
      <c r="R368" s="470"/>
      <c r="S368" s="148"/>
    </row>
    <row r="369" spans="1:19" ht="15" customHeight="1" x14ac:dyDescent="0.3">
      <c r="A369" s="474">
        <v>45261</v>
      </c>
      <c r="B369" s="81" t="s">
        <v>6460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6461</v>
      </c>
      <c r="J369"/>
      <c r="L369"/>
      <c r="M369" s="473"/>
      <c r="N369" s="470"/>
      <c r="O369" s="470"/>
      <c r="P369" s="470"/>
      <c r="Q369" s="471"/>
      <c r="R369" s="470"/>
      <c r="S369" s="148"/>
    </row>
    <row r="370" spans="1:19" ht="15" customHeight="1" x14ac:dyDescent="0.3">
      <c r="A370" s="474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6461</v>
      </c>
      <c r="J370"/>
      <c r="L370"/>
      <c r="M370" s="473"/>
      <c r="N370" s="470"/>
      <c r="O370" s="470"/>
      <c r="P370" s="470"/>
      <c r="Q370" s="471"/>
      <c r="R370" s="470"/>
      <c r="S370" s="148"/>
    </row>
    <row r="371" spans="1:19" ht="15" customHeight="1" x14ac:dyDescent="0.3">
      <c r="A371" s="474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6461</v>
      </c>
      <c r="J371"/>
      <c r="L371"/>
      <c r="M371" s="473"/>
      <c r="N371" s="470"/>
      <c r="O371" s="470"/>
      <c r="P371" s="470"/>
      <c r="Q371" s="471"/>
      <c r="R371" s="470"/>
      <c r="S371" s="148"/>
    </row>
    <row r="372" spans="1:19" ht="15" customHeight="1" x14ac:dyDescent="0.3">
      <c r="A372" s="474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6461</v>
      </c>
      <c r="J372"/>
      <c r="L372"/>
      <c r="M372" s="473"/>
      <c r="N372" s="470"/>
      <c r="O372" s="470"/>
      <c r="P372" s="470"/>
      <c r="Q372" s="471"/>
      <c r="R372" s="470"/>
      <c r="S372" s="148"/>
    </row>
    <row r="373" spans="1:19" ht="15" customHeight="1" x14ac:dyDescent="0.3">
      <c r="A373" s="474">
        <v>45261</v>
      </c>
      <c r="B373" s="83" t="s">
        <v>6462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6461</v>
      </c>
      <c r="J373"/>
      <c r="L373"/>
      <c r="M373" s="473"/>
      <c r="N373" s="470"/>
      <c r="O373" s="470"/>
      <c r="P373" s="470"/>
      <c r="Q373" s="471"/>
      <c r="R373" s="470"/>
      <c r="S373" s="148"/>
    </row>
    <row r="374" spans="1:19" ht="15" customHeight="1" x14ac:dyDescent="0.3">
      <c r="A374" s="474">
        <v>45261</v>
      </c>
      <c r="B374" s="138" t="s">
        <v>6463</v>
      </c>
      <c r="C374" s="83" t="s">
        <v>434</v>
      </c>
      <c r="D374" s="141">
        <v>1</v>
      </c>
      <c r="E374" s="480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6464</v>
      </c>
      <c r="J374"/>
      <c r="L374"/>
      <c r="M374" s="473"/>
      <c r="N374" s="470"/>
      <c r="O374" s="470"/>
      <c r="P374" s="470"/>
      <c r="Q374" s="471"/>
      <c r="R374" s="470"/>
      <c r="S374" s="148"/>
    </row>
    <row r="375" spans="1:19" ht="15" customHeight="1" x14ac:dyDescent="0.3">
      <c r="A375" s="474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6465</v>
      </c>
      <c r="J375"/>
      <c r="L375"/>
      <c r="M375" s="473"/>
      <c r="N375" s="470"/>
      <c r="O375" s="470"/>
      <c r="P375" s="470"/>
      <c r="Q375" s="471"/>
      <c r="R375" s="470"/>
      <c r="S375" s="148"/>
    </row>
    <row r="376" spans="1:19" ht="15" customHeight="1" x14ac:dyDescent="0.3">
      <c r="A376" s="474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6466</v>
      </c>
      <c r="I376" s="59" t="s">
        <v>6467</v>
      </c>
      <c r="J376"/>
      <c r="L376"/>
      <c r="M376" s="473"/>
      <c r="N376" s="470"/>
      <c r="O376" s="470"/>
      <c r="P376" s="470"/>
      <c r="Q376" s="471"/>
      <c r="R376" s="470"/>
      <c r="S376" s="148"/>
    </row>
    <row r="377" spans="1:19" ht="15" customHeight="1" x14ac:dyDescent="0.3">
      <c r="A377" s="474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6466</v>
      </c>
      <c r="I377" s="59" t="s">
        <v>6467</v>
      </c>
      <c r="J377"/>
      <c r="L377"/>
      <c r="M377" s="473"/>
      <c r="N377" s="470"/>
      <c r="O377" s="470"/>
      <c r="P377" s="470"/>
      <c r="Q377" s="471"/>
      <c r="R377" s="470"/>
      <c r="S377" s="148"/>
    </row>
    <row r="378" spans="1:19" ht="15" customHeight="1" x14ac:dyDescent="0.3">
      <c r="A378" s="474">
        <v>45261</v>
      </c>
      <c r="B378" s="58" t="s">
        <v>6308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6466</v>
      </c>
      <c r="I378" s="59" t="s">
        <v>6467</v>
      </c>
      <c r="J378"/>
      <c r="L378"/>
      <c r="M378" s="473"/>
      <c r="N378" s="470"/>
      <c r="O378" s="470"/>
      <c r="P378" s="470"/>
      <c r="Q378" s="471"/>
      <c r="R378" s="470"/>
      <c r="S378" s="148"/>
    </row>
    <row r="379" spans="1:19" ht="15" customHeight="1" x14ac:dyDescent="0.3">
      <c r="A379" s="474">
        <v>45261</v>
      </c>
      <c r="B379" s="66" t="s">
        <v>6309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6466</v>
      </c>
      <c r="I379" s="59" t="s">
        <v>6467</v>
      </c>
      <c r="J379"/>
      <c r="L379"/>
      <c r="M379" s="473"/>
      <c r="N379" s="470"/>
      <c r="O379" s="470"/>
      <c r="P379" s="470"/>
      <c r="Q379" s="471"/>
      <c r="R379" s="470"/>
      <c r="S379" s="148"/>
    </row>
    <row r="380" spans="1:19" ht="15" customHeight="1" x14ac:dyDescent="0.3">
      <c r="A380" s="474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3"/>
      <c r="N380" s="470"/>
      <c r="O380" s="470"/>
      <c r="P380" s="470"/>
      <c r="Q380" s="471"/>
      <c r="R380" s="470"/>
      <c r="S380" s="148"/>
    </row>
    <row r="381" spans="1:19" ht="15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3"/>
      <c r="N381" s="470"/>
      <c r="O381" s="470"/>
      <c r="P381" s="470"/>
      <c r="Q381" s="471"/>
      <c r="R381" s="470"/>
      <c r="S381" s="148"/>
    </row>
    <row r="382" spans="1:19" ht="15" customHeight="1" x14ac:dyDescent="0.3">
      <c r="A382" s="474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3"/>
      <c r="N382" s="470"/>
      <c r="O382" s="470"/>
      <c r="P382" s="470"/>
      <c r="Q382" s="471"/>
      <c r="R382" s="470"/>
      <c r="S382" s="148"/>
    </row>
    <row r="383" spans="1:19" ht="15" customHeight="1" x14ac:dyDescent="0.3">
      <c r="A383" s="474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3"/>
      <c r="N383" s="470"/>
      <c r="O383" s="470"/>
      <c r="P383" s="470"/>
      <c r="Q383" s="471"/>
      <c r="R383" s="470"/>
      <c r="S383" s="148"/>
    </row>
    <row r="384" spans="1:19" ht="15" customHeight="1" x14ac:dyDescent="0.3">
      <c r="A384" s="474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3"/>
      <c r="N384" s="470"/>
      <c r="O384" s="470"/>
      <c r="P384" s="470"/>
      <c r="Q384" s="471"/>
      <c r="R384" s="470"/>
      <c r="S384" s="148"/>
    </row>
    <row r="385" spans="1:19" ht="15" customHeight="1" x14ac:dyDescent="0.3">
      <c r="A385" s="474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6468</v>
      </c>
      <c r="I385" s="59"/>
      <c r="J385"/>
      <c r="L385"/>
      <c r="M385" s="473"/>
      <c r="N385" s="470"/>
      <c r="O385" s="470"/>
      <c r="P385" s="470"/>
      <c r="Q385" s="471"/>
      <c r="R385" s="470"/>
      <c r="S385" s="148"/>
    </row>
    <row r="386" spans="1:19" ht="15" customHeight="1" x14ac:dyDescent="0.3">
      <c r="A386" s="474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6451</v>
      </c>
      <c r="I386" s="59"/>
      <c r="J386"/>
      <c r="L386"/>
      <c r="M386" s="473"/>
      <c r="N386" s="470"/>
      <c r="O386" s="470"/>
      <c r="P386" s="470"/>
      <c r="Q386" s="471"/>
      <c r="R386" s="470"/>
      <c r="S386" s="148"/>
    </row>
    <row r="387" spans="1:19" ht="15" customHeight="1" x14ac:dyDescent="0.3">
      <c r="A387" s="474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6451</v>
      </c>
      <c r="I387" s="74"/>
      <c r="J387"/>
      <c r="L387"/>
      <c r="M387" s="473"/>
      <c r="N387" s="470"/>
      <c r="O387" s="470"/>
      <c r="P387" s="470"/>
      <c r="Q387" s="471"/>
      <c r="R387" s="470"/>
      <c r="S387" s="148"/>
    </row>
    <row r="388" spans="1:19" ht="15" customHeight="1" x14ac:dyDescent="0.3">
      <c r="A388" s="474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6451</v>
      </c>
      <c r="I388" s="74"/>
      <c r="J388"/>
      <c r="L388"/>
      <c r="M388" s="473"/>
      <c r="N388" s="470"/>
      <c r="O388" s="470"/>
      <c r="P388" s="470"/>
      <c r="Q388" s="471"/>
      <c r="R388" s="470"/>
      <c r="S388" s="148"/>
    </row>
    <row r="389" spans="1:19" ht="15" customHeight="1" x14ac:dyDescent="0.3">
      <c r="A389" s="474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6451</v>
      </c>
      <c r="I389" s="74"/>
      <c r="J389"/>
      <c r="L389"/>
      <c r="M389" s="473"/>
      <c r="N389" s="470"/>
      <c r="O389" s="470"/>
      <c r="P389" s="470"/>
      <c r="Q389" s="471"/>
      <c r="R389" s="470"/>
      <c r="S389" s="148"/>
    </row>
    <row r="390" spans="1:19" ht="15" customHeight="1" x14ac:dyDescent="0.3">
      <c r="A390" s="474" t="s">
        <v>764</v>
      </c>
      <c r="B390" s="83" t="s">
        <v>6450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6451</v>
      </c>
      <c r="I390" s="74"/>
      <c r="J390"/>
      <c r="L390"/>
      <c r="M390" s="473"/>
      <c r="N390" s="470"/>
      <c r="O390" s="470"/>
      <c r="P390" s="470"/>
      <c r="Q390" s="471"/>
      <c r="R390" s="470"/>
      <c r="S390" s="148"/>
    </row>
    <row r="391" spans="1:19" ht="15" customHeight="1" x14ac:dyDescent="0.3">
      <c r="A391" s="474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6461</v>
      </c>
      <c r="J391"/>
      <c r="L391"/>
      <c r="M391" s="473"/>
      <c r="N391" s="470"/>
      <c r="O391" s="470"/>
      <c r="P391" s="470"/>
      <c r="Q391" s="471"/>
      <c r="R391" s="470"/>
      <c r="S391" s="148"/>
    </row>
    <row r="392" spans="1:19" ht="15" customHeight="1" x14ac:dyDescent="0.3">
      <c r="A392" s="474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6461</v>
      </c>
      <c r="J392"/>
      <c r="L392"/>
      <c r="M392" s="473"/>
      <c r="N392" s="470"/>
      <c r="O392" s="470"/>
      <c r="P392" s="470"/>
      <c r="Q392" s="471"/>
      <c r="R392" s="470"/>
      <c r="S392" s="148"/>
    </row>
    <row r="393" spans="1:19" ht="15" customHeight="1" x14ac:dyDescent="0.3">
      <c r="A393" s="474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6461</v>
      </c>
      <c r="J393"/>
      <c r="L393"/>
      <c r="M393" s="473"/>
      <c r="N393" s="470"/>
      <c r="O393" s="470"/>
      <c r="P393" s="470"/>
      <c r="Q393" s="471"/>
      <c r="R393" s="470"/>
      <c r="S393" s="148"/>
    </row>
    <row r="394" spans="1:19" ht="15" customHeight="1" x14ac:dyDescent="0.3">
      <c r="A394" s="474" t="s">
        <v>764</v>
      </c>
      <c r="B394" s="59" t="s">
        <v>6469</v>
      </c>
      <c r="C394" s="83" t="s">
        <v>6332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6470</v>
      </c>
      <c r="J394"/>
      <c r="L394"/>
      <c r="M394" s="473"/>
      <c r="N394" s="470"/>
      <c r="O394" s="470"/>
      <c r="P394" s="470"/>
      <c r="Q394" s="471"/>
      <c r="R394" s="470"/>
      <c r="S394" s="148"/>
    </row>
    <row r="395" spans="1:19" ht="15" customHeight="1" x14ac:dyDescent="0.3">
      <c r="A395" s="474" t="s">
        <v>764</v>
      </c>
      <c r="B395" s="93" t="s">
        <v>6471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6470</v>
      </c>
      <c r="J395"/>
      <c r="L395"/>
      <c r="M395" s="473"/>
      <c r="N395" s="470"/>
      <c r="O395" s="470"/>
      <c r="P395" s="470"/>
      <c r="Q395" s="471"/>
      <c r="R395" s="470"/>
      <c r="S395" s="148"/>
    </row>
    <row r="396" spans="1:19" ht="15" customHeight="1" x14ac:dyDescent="0.3">
      <c r="A396" s="474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6472</v>
      </c>
      <c r="J396"/>
      <c r="L396"/>
      <c r="M396" s="473"/>
      <c r="N396" s="470"/>
      <c r="O396" s="470"/>
      <c r="P396" s="470"/>
      <c r="Q396" s="471"/>
      <c r="R396" s="470"/>
      <c r="S396" s="148"/>
    </row>
    <row r="397" spans="1:19" ht="15" customHeight="1" x14ac:dyDescent="0.3">
      <c r="A397" s="474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6472</v>
      </c>
      <c r="J397"/>
      <c r="L397"/>
      <c r="M397" s="473"/>
      <c r="N397" s="470"/>
      <c r="O397" s="470"/>
      <c r="P397" s="470"/>
      <c r="Q397" s="471"/>
      <c r="R397" s="470"/>
      <c r="S397" s="148"/>
    </row>
    <row r="398" spans="1:19" ht="15" customHeight="1" x14ac:dyDescent="0.3">
      <c r="A398" s="474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3"/>
      <c r="N398" s="470"/>
      <c r="O398" s="470"/>
      <c r="P398" s="470"/>
      <c r="Q398" s="471"/>
      <c r="R398" s="470"/>
      <c r="S398" s="148"/>
    </row>
    <row r="399" spans="1:19" ht="15" customHeight="1" x14ac:dyDescent="0.3">
      <c r="A399" s="474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3"/>
      <c r="N399" s="470"/>
      <c r="O399" s="470"/>
      <c r="P399" s="470"/>
      <c r="Q399" s="471"/>
      <c r="R399" s="470"/>
      <c r="S399" s="148"/>
    </row>
    <row r="400" spans="1:19" ht="15" customHeight="1" x14ac:dyDescent="0.3">
      <c r="A400" s="474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3"/>
      <c r="N400" s="470"/>
      <c r="O400" s="470"/>
      <c r="P400" s="470"/>
      <c r="Q400" s="471"/>
      <c r="R400" s="470"/>
      <c r="S400" s="148"/>
    </row>
    <row r="401" spans="1:19" ht="15" customHeight="1" x14ac:dyDescent="0.3">
      <c r="A401" s="474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6473</v>
      </c>
      <c r="J401"/>
      <c r="L401"/>
      <c r="M401" s="473"/>
      <c r="N401" s="470"/>
      <c r="O401" s="470"/>
      <c r="P401" s="470"/>
      <c r="Q401" s="471"/>
      <c r="R401" s="470"/>
      <c r="S401" s="148"/>
    </row>
    <row r="402" spans="1:19" ht="15" customHeight="1" x14ac:dyDescent="0.3">
      <c r="A402" s="474" t="s">
        <v>764</v>
      </c>
      <c r="B402" s="59" t="s">
        <v>879</v>
      </c>
      <c r="C402" s="83" t="s">
        <v>6474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6475</v>
      </c>
      <c r="I402" s="74" t="s">
        <v>6473</v>
      </c>
      <c r="J402"/>
      <c r="L402"/>
      <c r="M402" s="473"/>
      <c r="N402" s="470"/>
      <c r="O402" s="470"/>
      <c r="P402" s="470"/>
      <c r="Q402" s="471"/>
      <c r="R402" s="470"/>
      <c r="S402" s="148"/>
    </row>
    <row r="403" spans="1:19" ht="15" customHeight="1" x14ac:dyDescent="0.3">
      <c r="A403" s="474" t="s">
        <v>764</v>
      </c>
      <c r="B403" s="59" t="s">
        <v>879</v>
      </c>
      <c r="C403" s="59" t="s">
        <v>6476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6475</v>
      </c>
      <c r="I403" s="74" t="s">
        <v>6473</v>
      </c>
      <c r="J403"/>
      <c r="L403"/>
      <c r="M403" s="473"/>
      <c r="N403" s="470"/>
      <c r="O403" s="470"/>
      <c r="P403" s="470"/>
      <c r="Q403" s="471"/>
      <c r="R403" s="470"/>
      <c r="S403" s="148"/>
    </row>
    <row r="404" spans="1:19" ht="15" customHeight="1" x14ac:dyDescent="0.3">
      <c r="A404" s="474" t="s">
        <v>764</v>
      </c>
      <c r="B404" s="59" t="s">
        <v>6477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6475</v>
      </c>
      <c r="I404" s="74" t="s">
        <v>6473</v>
      </c>
      <c r="J404"/>
      <c r="L404"/>
      <c r="M404" s="473"/>
      <c r="N404" s="470"/>
      <c r="O404" s="470"/>
      <c r="P404" s="470"/>
      <c r="Q404" s="471"/>
      <c r="R404" s="470"/>
      <c r="S404" s="148"/>
    </row>
    <row r="405" spans="1:19" ht="15" customHeight="1" x14ac:dyDescent="0.3">
      <c r="A405" s="474" t="s">
        <v>764</v>
      </c>
      <c r="B405" s="59" t="s">
        <v>6478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6475</v>
      </c>
      <c r="I405" s="74" t="s">
        <v>6473</v>
      </c>
      <c r="J405"/>
      <c r="L405"/>
      <c r="M405" s="473"/>
      <c r="N405" s="470"/>
      <c r="O405" s="470"/>
      <c r="P405" s="470"/>
      <c r="Q405" s="471"/>
      <c r="R405" s="470"/>
      <c r="S405" s="148"/>
    </row>
    <row r="406" spans="1:19" ht="15" customHeight="1" x14ac:dyDescent="0.3">
      <c r="A406" s="474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6473</v>
      </c>
      <c r="J406"/>
      <c r="L406"/>
      <c r="M406" s="473"/>
      <c r="N406" s="470"/>
      <c r="O406" s="470"/>
      <c r="P406" s="470"/>
      <c r="Q406" s="471"/>
      <c r="R406" s="470"/>
      <c r="S406" s="148"/>
    </row>
    <row r="407" spans="1:19" ht="15" customHeight="1" x14ac:dyDescent="0.3">
      <c r="A407" s="474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6473</v>
      </c>
      <c r="J407"/>
      <c r="L407"/>
      <c r="M407" s="473"/>
      <c r="N407" s="470"/>
      <c r="O407" s="470"/>
      <c r="P407" s="470"/>
      <c r="Q407" s="471"/>
      <c r="R407" s="470"/>
      <c r="S407" s="148"/>
    </row>
    <row r="408" spans="1:19" ht="15" customHeight="1" x14ac:dyDescent="0.3">
      <c r="A408" s="474" t="s">
        <v>764</v>
      </c>
      <c r="B408" s="59" t="s">
        <v>6300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6479</v>
      </c>
      <c r="I408" s="74" t="s">
        <v>6473</v>
      </c>
      <c r="J408"/>
      <c r="L408"/>
      <c r="M408" s="473"/>
      <c r="N408" s="470"/>
      <c r="O408" s="470"/>
      <c r="P408" s="470"/>
      <c r="Q408" s="471"/>
      <c r="R408" s="470"/>
      <c r="S408" s="148"/>
    </row>
    <row r="409" spans="1:19" ht="15" customHeight="1" x14ac:dyDescent="0.3">
      <c r="A409" s="474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6480</v>
      </c>
      <c r="I409" s="74" t="s">
        <v>6473</v>
      </c>
      <c r="J409"/>
      <c r="L409"/>
      <c r="M409" s="473"/>
      <c r="N409" s="470"/>
      <c r="O409" s="470"/>
      <c r="P409" s="470"/>
      <c r="Q409" s="471"/>
      <c r="R409" s="470"/>
      <c r="S409" s="148"/>
    </row>
    <row r="410" spans="1:19" ht="15" customHeight="1" x14ac:dyDescent="0.3">
      <c r="A410" s="474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6480</v>
      </c>
      <c r="I410" s="74" t="s">
        <v>6473</v>
      </c>
      <c r="J410"/>
      <c r="L410"/>
      <c r="M410" s="473"/>
      <c r="N410" s="470"/>
      <c r="O410" s="470"/>
      <c r="P410" s="470"/>
      <c r="Q410" s="471"/>
      <c r="R410" s="470"/>
      <c r="S410" s="148"/>
    </row>
    <row r="411" spans="1:19" ht="15" customHeight="1" x14ac:dyDescent="0.3">
      <c r="A411" s="474" t="s">
        <v>764</v>
      </c>
      <c r="B411" s="58" t="s">
        <v>6481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6473</v>
      </c>
      <c r="J411"/>
      <c r="L411"/>
      <c r="M411" s="473"/>
      <c r="N411" s="470"/>
      <c r="O411" s="470"/>
      <c r="P411" s="470"/>
      <c r="Q411" s="471"/>
      <c r="R411" s="470"/>
      <c r="S411" s="148"/>
    </row>
    <row r="412" spans="1:19" ht="15" customHeight="1" x14ac:dyDescent="0.3">
      <c r="A412" s="474" t="s">
        <v>764</v>
      </c>
      <c r="B412" s="58" t="s">
        <v>6482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6473</v>
      </c>
      <c r="J412"/>
      <c r="L412"/>
      <c r="M412" s="473"/>
      <c r="N412" s="470"/>
      <c r="O412" s="470"/>
      <c r="P412" s="470"/>
      <c r="Q412" s="471"/>
      <c r="R412" s="470"/>
      <c r="S412" s="148"/>
    </row>
    <row r="413" spans="1:19" ht="15" customHeight="1" x14ac:dyDescent="0.3">
      <c r="A413" s="474" t="s">
        <v>764</v>
      </c>
      <c r="B413" s="118" t="s">
        <v>6483</v>
      </c>
      <c r="C413" s="59" t="s">
        <v>6484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3"/>
      <c r="N413" s="470"/>
      <c r="O413" s="470"/>
      <c r="P413" s="470"/>
      <c r="Q413" s="471"/>
      <c r="R413" s="470"/>
      <c r="S413" s="148"/>
    </row>
    <row r="414" spans="1:19" ht="15" customHeight="1" x14ac:dyDescent="0.3">
      <c r="A414" s="474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3"/>
      <c r="N414" s="470"/>
      <c r="O414" s="470"/>
      <c r="P414" s="470"/>
      <c r="Q414" s="471"/>
      <c r="R414" s="470"/>
      <c r="S414" s="148"/>
    </row>
    <row r="415" spans="1:19" ht="15" customHeight="1" x14ac:dyDescent="0.3">
      <c r="A415" s="474" t="s">
        <v>764</v>
      </c>
      <c r="B415" s="59" t="s">
        <v>6485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3"/>
      <c r="N415" s="470"/>
      <c r="O415" s="470"/>
      <c r="P415" s="470"/>
      <c r="Q415" s="471"/>
      <c r="R415" s="470"/>
      <c r="S415" s="148"/>
    </row>
    <row r="416" spans="1:19" ht="15" customHeight="1" x14ac:dyDescent="0.3">
      <c r="A416" s="474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3"/>
      <c r="N416" s="470"/>
      <c r="O416" s="470"/>
      <c r="P416" s="470"/>
      <c r="Q416" s="471"/>
      <c r="R416" s="470"/>
      <c r="S416" s="148"/>
    </row>
    <row r="417" spans="1:19" ht="15" customHeight="1" x14ac:dyDescent="0.3">
      <c r="A417" s="474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6486</v>
      </c>
      <c r="J417"/>
      <c r="L417"/>
      <c r="M417" s="473"/>
      <c r="N417" s="470"/>
      <c r="O417" s="470"/>
      <c r="P417" s="470"/>
      <c r="Q417" s="471"/>
      <c r="R417" s="470"/>
      <c r="S417" s="148"/>
    </row>
    <row r="418" spans="1:19" ht="15" customHeight="1" x14ac:dyDescent="0.3">
      <c r="A418" s="474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6486</v>
      </c>
      <c r="J418"/>
      <c r="L418"/>
      <c r="M418" s="473"/>
      <c r="N418" s="470"/>
      <c r="O418" s="470"/>
      <c r="P418" s="470"/>
      <c r="Q418" s="471"/>
      <c r="R418" s="470"/>
      <c r="S418" s="148"/>
    </row>
    <row r="419" spans="1:19" ht="15" customHeight="1" x14ac:dyDescent="0.3">
      <c r="A419" s="474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6486</v>
      </c>
      <c r="J419"/>
      <c r="L419"/>
      <c r="M419" s="473"/>
      <c r="N419" s="470"/>
      <c r="O419" s="470"/>
      <c r="P419" s="470"/>
      <c r="Q419" s="471"/>
      <c r="R419" s="470"/>
      <c r="S419" s="148"/>
    </row>
    <row r="420" spans="1:19" ht="15" customHeight="1" x14ac:dyDescent="0.3">
      <c r="A420" s="474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3"/>
      <c r="N420" s="470"/>
      <c r="O420" s="470"/>
      <c r="P420" s="470"/>
      <c r="Q420" s="471"/>
      <c r="R420" s="470"/>
      <c r="S420" s="148"/>
    </row>
    <row r="421" spans="1:19" ht="15" customHeight="1" x14ac:dyDescent="0.3">
      <c r="A421" s="474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3"/>
      <c r="N421" s="470"/>
      <c r="O421" s="470"/>
      <c r="P421" s="470"/>
      <c r="Q421" s="471"/>
      <c r="R421" s="470"/>
      <c r="S421" s="148"/>
    </row>
    <row r="422" spans="1:19" ht="15" customHeight="1" x14ac:dyDescent="0.3">
      <c r="A422" s="474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6451</v>
      </c>
      <c r="I422" s="59"/>
      <c r="J422"/>
      <c r="L422"/>
      <c r="M422" s="473"/>
      <c r="N422" s="470"/>
      <c r="O422" s="470"/>
      <c r="P422" s="470"/>
      <c r="Q422" s="471"/>
      <c r="R422" s="470"/>
      <c r="S422" s="148"/>
    </row>
    <row r="423" spans="1:19" ht="15" customHeight="1" x14ac:dyDescent="0.3">
      <c r="A423" s="474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6451</v>
      </c>
      <c r="I423" s="59"/>
      <c r="J423"/>
      <c r="L423"/>
      <c r="M423" s="473"/>
      <c r="N423" s="470"/>
      <c r="O423" s="470"/>
      <c r="P423" s="470"/>
      <c r="Q423" s="471"/>
      <c r="R423" s="470"/>
      <c r="S423" s="148"/>
    </row>
    <row r="424" spans="1:19" ht="15" customHeight="1" x14ac:dyDescent="0.3">
      <c r="A424" s="474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6451</v>
      </c>
      <c r="I424" s="59"/>
      <c r="J424"/>
      <c r="L424"/>
      <c r="M424" s="473"/>
      <c r="N424" s="470"/>
      <c r="O424" s="470"/>
      <c r="P424" s="470"/>
      <c r="Q424" s="471"/>
      <c r="R424" s="470"/>
      <c r="S424" s="148"/>
    </row>
    <row r="425" spans="1:19" ht="15" customHeight="1" x14ac:dyDescent="0.3">
      <c r="A425" s="474" t="s">
        <v>811</v>
      </c>
      <c r="B425" s="71" t="s">
        <v>6487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3"/>
      <c r="N425" s="470"/>
      <c r="O425" s="470"/>
      <c r="P425" s="470"/>
      <c r="Q425" s="471"/>
      <c r="R425" s="470"/>
      <c r="S425" s="148"/>
    </row>
    <row r="426" spans="1:19" ht="15" customHeight="1" x14ac:dyDescent="0.3">
      <c r="A426" s="474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3"/>
      <c r="N426" s="470"/>
      <c r="O426" s="470"/>
      <c r="P426" s="470"/>
      <c r="Q426" s="471"/>
      <c r="R426" s="470"/>
      <c r="S426" s="148"/>
    </row>
    <row r="427" spans="1:19" ht="15" customHeight="1" x14ac:dyDescent="0.3">
      <c r="A427" s="474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3"/>
      <c r="N427" s="470"/>
      <c r="O427" s="470"/>
      <c r="P427" s="470"/>
      <c r="Q427" s="471"/>
      <c r="R427" s="470"/>
      <c r="S427" s="148"/>
    </row>
    <row r="428" spans="1:19" ht="15" customHeight="1" x14ac:dyDescent="0.3">
      <c r="A428" s="474" t="s">
        <v>811</v>
      </c>
      <c r="B428" s="58" t="s">
        <v>6488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3"/>
      <c r="N428" s="470"/>
      <c r="O428" s="470"/>
      <c r="P428" s="470"/>
      <c r="Q428" s="471"/>
      <c r="R428" s="470"/>
      <c r="S428" s="148"/>
    </row>
    <row r="429" spans="1:19" ht="15" customHeight="1" x14ac:dyDescent="0.3">
      <c r="A429" s="474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3"/>
      <c r="N429" s="470"/>
      <c r="O429" s="470"/>
      <c r="P429" s="470"/>
      <c r="Q429" s="471"/>
      <c r="R429" s="470"/>
      <c r="S429" s="148"/>
    </row>
    <row r="430" spans="1:19" ht="15" customHeight="1" x14ac:dyDescent="0.3">
      <c r="A430" s="474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3"/>
      <c r="N430" s="470"/>
      <c r="O430" s="470"/>
      <c r="P430" s="470"/>
      <c r="Q430" s="471"/>
      <c r="R430" s="470"/>
      <c r="S430" s="148"/>
    </row>
    <row r="431" spans="1:19" ht="15" customHeight="1" x14ac:dyDescent="0.3">
      <c r="A431" s="474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6489</v>
      </c>
      <c r="J431"/>
      <c r="L431"/>
      <c r="M431" s="473"/>
      <c r="N431" s="470"/>
      <c r="O431" s="470"/>
      <c r="P431" s="470"/>
      <c r="Q431" s="471"/>
      <c r="R431" s="470"/>
      <c r="S431" s="148"/>
    </row>
    <row r="432" spans="1:19" ht="15" customHeight="1" x14ac:dyDescent="0.3">
      <c r="A432" s="474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6489</v>
      </c>
      <c r="J432"/>
      <c r="L432"/>
      <c r="M432" s="473"/>
      <c r="N432" s="470"/>
      <c r="O432" s="470"/>
      <c r="P432" s="470"/>
      <c r="Q432" s="471"/>
      <c r="R432" s="470"/>
      <c r="S432" s="148"/>
    </row>
    <row r="433" spans="1:19" ht="15" customHeight="1" x14ac:dyDescent="0.3">
      <c r="A433" s="474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6489</v>
      </c>
      <c r="J433"/>
      <c r="L433"/>
      <c r="M433" s="473"/>
      <c r="N433" s="470"/>
      <c r="O433" s="470"/>
      <c r="P433" s="470"/>
      <c r="Q433" s="471"/>
      <c r="R433" s="470"/>
      <c r="S433" s="148"/>
    </row>
    <row r="434" spans="1:19" ht="15" customHeight="1" x14ac:dyDescent="0.3">
      <c r="A434" s="474" t="s">
        <v>811</v>
      </c>
      <c r="B434" s="59" t="s">
        <v>6490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6489</v>
      </c>
      <c r="J434"/>
      <c r="L434"/>
      <c r="M434" s="473"/>
      <c r="N434" s="470"/>
      <c r="O434" s="470"/>
      <c r="P434" s="470"/>
      <c r="Q434" s="471"/>
      <c r="R434" s="470"/>
      <c r="S434" s="148"/>
    </row>
    <row r="435" spans="1:19" ht="15" customHeight="1" x14ac:dyDescent="0.3">
      <c r="A435" s="474" t="s">
        <v>811</v>
      </c>
      <c r="B435" s="59" t="s">
        <v>6299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6489</v>
      </c>
      <c r="J435"/>
      <c r="L435"/>
      <c r="M435" s="473"/>
      <c r="N435" s="470"/>
      <c r="O435" s="470"/>
      <c r="P435" s="470"/>
      <c r="Q435" s="471"/>
      <c r="R435" s="470"/>
      <c r="S435" s="148"/>
    </row>
    <row r="436" spans="1:19" ht="15" customHeight="1" x14ac:dyDescent="0.3">
      <c r="A436" s="474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6489</v>
      </c>
      <c r="J436"/>
      <c r="L436"/>
      <c r="M436" s="473"/>
      <c r="N436" s="470"/>
      <c r="O436" s="470"/>
      <c r="P436" s="470"/>
      <c r="Q436" s="471"/>
      <c r="R436" s="470"/>
      <c r="S436" s="148"/>
    </row>
    <row r="437" spans="1:19" ht="15" customHeight="1" x14ac:dyDescent="0.3">
      <c r="A437" s="474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6491</v>
      </c>
      <c r="J437"/>
      <c r="L437"/>
      <c r="M437" s="473"/>
      <c r="N437" s="470"/>
      <c r="O437" s="470"/>
      <c r="P437" s="470"/>
      <c r="Q437" s="471"/>
      <c r="R437" s="470"/>
      <c r="S437" s="148"/>
    </row>
    <row r="438" spans="1:19" ht="15" customHeight="1" x14ac:dyDescent="0.3">
      <c r="A438" s="474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6491</v>
      </c>
      <c r="J438"/>
      <c r="L438"/>
      <c r="M438" s="473"/>
      <c r="N438" s="470"/>
      <c r="O438" s="470"/>
      <c r="P438" s="470"/>
      <c r="Q438" s="471"/>
      <c r="R438" s="470"/>
      <c r="S438" s="148"/>
    </row>
    <row r="439" spans="1:19" ht="15" customHeight="1" x14ac:dyDescent="0.3">
      <c r="A439" s="474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6491</v>
      </c>
      <c r="J439"/>
      <c r="L439"/>
      <c r="M439" s="473"/>
      <c r="N439" s="470"/>
      <c r="O439" s="470"/>
      <c r="P439" s="470"/>
      <c r="Q439" s="471"/>
      <c r="R439" s="470"/>
      <c r="S439" s="148"/>
    </row>
    <row r="440" spans="1:19" ht="15" customHeight="1" x14ac:dyDescent="0.3">
      <c r="A440" s="474" t="s">
        <v>811</v>
      </c>
      <c r="B440" s="59" t="s">
        <v>6323</v>
      </c>
      <c r="C440" s="59" t="s">
        <v>6324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6491</v>
      </c>
      <c r="J440"/>
      <c r="L440"/>
      <c r="M440" s="473"/>
      <c r="N440" s="470"/>
      <c r="O440" s="470"/>
      <c r="P440" s="470"/>
      <c r="Q440" s="471"/>
      <c r="R440" s="470"/>
      <c r="S440" s="148"/>
    </row>
    <row r="441" spans="1:19" ht="15" customHeight="1" x14ac:dyDescent="0.3">
      <c r="A441" s="474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3"/>
      <c r="N441" s="470"/>
      <c r="O441" s="470"/>
      <c r="P441" s="470"/>
      <c r="Q441" s="471"/>
      <c r="R441" s="470"/>
      <c r="S441" s="148"/>
    </row>
    <row r="442" spans="1:19" ht="15" customHeight="1" x14ac:dyDescent="0.3">
      <c r="A442" s="474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3"/>
      <c r="N442" s="470"/>
      <c r="O442" s="470"/>
      <c r="P442" s="470"/>
      <c r="Q442" s="471"/>
      <c r="R442" s="470"/>
      <c r="S442" s="148"/>
    </row>
    <row r="443" spans="1:19" ht="15" customHeight="1" x14ac:dyDescent="0.3">
      <c r="A443" s="474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6492</v>
      </c>
      <c r="J443"/>
      <c r="L443"/>
      <c r="M443" s="473"/>
      <c r="N443" s="470"/>
      <c r="O443" s="470"/>
      <c r="P443" s="470"/>
      <c r="Q443" s="471"/>
      <c r="R443" s="470"/>
      <c r="S443" s="148"/>
    </row>
    <row r="444" spans="1:19" ht="15" customHeight="1" x14ac:dyDescent="0.3">
      <c r="A444" s="474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6492</v>
      </c>
      <c r="J444"/>
      <c r="L444"/>
      <c r="M444" s="473"/>
      <c r="N444" s="470"/>
      <c r="O444" s="470"/>
      <c r="P444" s="470"/>
      <c r="Q444" s="471"/>
      <c r="R444" s="470"/>
      <c r="S444" s="148"/>
    </row>
    <row r="445" spans="1:19" ht="15" customHeight="1" x14ac:dyDescent="0.3">
      <c r="A445" s="474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6493</v>
      </c>
      <c r="J445"/>
      <c r="L445"/>
      <c r="M445" s="473"/>
      <c r="N445" s="470"/>
      <c r="O445" s="470"/>
      <c r="P445" s="470"/>
      <c r="Q445" s="471"/>
      <c r="R445" s="470"/>
      <c r="S445" s="148"/>
    </row>
    <row r="446" spans="1:19" ht="15" customHeight="1" x14ac:dyDescent="0.3">
      <c r="A446" s="474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6493</v>
      </c>
      <c r="J446"/>
      <c r="L446"/>
      <c r="M446" s="473"/>
      <c r="N446" s="470"/>
      <c r="O446" s="470"/>
      <c r="P446" s="470"/>
      <c r="Q446" s="471"/>
      <c r="R446" s="470"/>
      <c r="S446" s="148"/>
    </row>
    <row r="447" spans="1:19" ht="15" customHeight="1" x14ac:dyDescent="0.3">
      <c r="A447" s="474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6493</v>
      </c>
      <c r="J447"/>
      <c r="L447"/>
      <c r="M447" s="473"/>
      <c r="N447" s="470"/>
      <c r="O447" s="470"/>
      <c r="P447" s="470"/>
      <c r="Q447" s="471"/>
      <c r="R447" s="470"/>
      <c r="S447" s="148"/>
    </row>
    <row r="448" spans="1:19" ht="15" customHeight="1" x14ac:dyDescent="0.3">
      <c r="A448" s="474" t="s">
        <v>811</v>
      </c>
      <c r="B448" s="59" t="s">
        <v>6323</v>
      </c>
      <c r="C448" s="59" t="s">
        <v>6324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6493</v>
      </c>
      <c r="J448"/>
      <c r="L448"/>
      <c r="M448" s="473"/>
      <c r="N448" s="470"/>
      <c r="O448" s="470"/>
      <c r="P448" s="470"/>
      <c r="Q448" s="471"/>
      <c r="R448" s="470"/>
      <c r="S448" s="148"/>
    </row>
    <row r="449" spans="1:19" ht="15" customHeight="1" x14ac:dyDescent="0.3">
      <c r="A449" s="474" t="s">
        <v>811</v>
      </c>
      <c r="B449" s="59" t="s">
        <v>6299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6493</v>
      </c>
      <c r="J449"/>
      <c r="L449"/>
      <c r="M449" s="473"/>
      <c r="N449" s="470"/>
      <c r="O449" s="470"/>
      <c r="P449" s="470"/>
      <c r="Q449" s="471"/>
      <c r="R449" s="470"/>
      <c r="S449" s="148"/>
    </row>
    <row r="450" spans="1:19" ht="15" customHeight="1" x14ac:dyDescent="0.3">
      <c r="A450" s="474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6493</v>
      </c>
      <c r="J450"/>
      <c r="L450"/>
      <c r="M450" s="473"/>
      <c r="N450" s="470"/>
      <c r="O450" s="470"/>
      <c r="P450" s="470"/>
      <c r="Q450" s="471"/>
      <c r="R450" s="470"/>
      <c r="S450" s="148"/>
    </row>
    <row r="451" spans="1:19" ht="15" customHeight="1" x14ac:dyDescent="0.3">
      <c r="A451" s="474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6493</v>
      </c>
      <c r="J451"/>
      <c r="L451"/>
      <c r="M451" s="473"/>
      <c r="N451" s="470"/>
      <c r="O451" s="470"/>
      <c r="P451" s="470"/>
      <c r="Q451" s="471"/>
      <c r="R451" s="470"/>
      <c r="S451" s="148"/>
    </row>
    <row r="452" spans="1:19" ht="15" customHeight="1" x14ac:dyDescent="0.3">
      <c r="A452" s="474" t="s">
        <v>811</v>
      </c>
      <c r="B452" s="59" t="s">
        <v>6494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6493</v>
      </c>
      <c r="J452"/>
      <c r="L452"/>
      <c r="M452" s="473"/>
      <c r="N452" s="470"/>
      <c r="O452" s="470"/>
      <c r="P452" s="470"/>
      <c r="Q452" s="471"/>
      <c r="R452" s="470"/>
      <c r="S452" s="148"/>
    </row>
    <row r="453" spans="1:19" ht="15" customHeight="1" x14ac:dyDescent="0.3">
      <c r="A453" s="474" t="s">
        <v>811</v>
      </c>
      <c r="B453" s="59" t="s">
        <v>6300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6493</v>
      </c>
      <c r="J453"/>
      <c r="L453"/>
      <c r="M453" s="473"/>
      <c r="N453" s="470"/>
      <c r="O453" s="470"/>
      <c r="P453" s="470"/>
      <c r="Q453" s="471"/>
      <c r="R453" s="470"/>
      <c r="S453" s="148"/>
    </row>
    <row r="454" spans="1:19" ht="15" customHeight="1" x14ac:dyDescent="0.3">
      <c r="A454" s="474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6495</v>
      </c>
      <c r="J454"/>
      <c r="L454"/>
      <c r="M454" s="473"/>
      <c r="N454" s="470"/>
      <c r="O454" s="470"/>
      <c r="P454" s="470"/>
      <c r="Q454" s="471"/>
      <c r="R454" s="470"/>
      <c r="S454" s="148"/>
    </row>
    <row r="455" spans="1:19" ht="15" customHeight="1" x14ac:dyDescent="0.3">
      <c r="A455" s="474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6495</v>
      </c>
      <c r="J455"/>
      <c r="L455"/>
      <c r="M455" s="473"/>
      <c r="N455" s="470"/>
      <c r="O455" s="470"/>
      <c r="P455" s="470"/>
      <c r="Q455" s="471"/>
      <c r="R455" s="470"/>
      <c r="S455" s="148"/>
    </row>
    <row r="456" spans="1:19" ht="15" customHeight="1" x14ac:dyDescent="0.3">
      <c r="A456" s="474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6496</v>
      </c>
      <c r="J456"/>
      <c r="L456"/>
      <c r="M456" s="473"/>
      <c r="N456" s="470"/>
      <c r="O456" s="470"/>
      <c r="P456" s="470"/>
      <c r="Q456" s="471"/>
      <c r="R456" s="470"/>
      <c r="S456" s="148"/>
    </row>
    <row r="457" spans="1:19" ht="15" customHeight="1" x14ac:dyDescent="0.3">
      <c r="A457" s="474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6496</v>
      </c>
      <c r="J457"/>
      <c r="L457"/>
      <c r="M457" s="473"/>
      <c r="N457" s="470"/>
      <c r="O457" s="470"/>
      <c r="P457" s="470"/>
      <c r="Q457" s="471"/>
      <c r="R457" s="470"/>
      <c r="S457" s="148"/>
    </row>
    <row r="458" spans="1:19" ht="15" customHeight="1" x14ac:dyDescent="0.3">
      <c r="A458" s="474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6496</v>
      </c>
      <c r="J458"/>
      <c r="L458"/>
      <c r="M458" s="473"/>
      <c r="N458" s="470"/>
      <c r="O458" s="470"/>
      <c r="P458" s="470"/>
      <c r="Q458" s="471"/>
      <c r="R458" s="470"/>
      <c r="S458" s="148"/>
    </row>
    <row r="459" spans="1:19" ht="15" customHeight="1" x14ac:dyDescent="0.3">
      <c r="A459" s="474" t="s">
        <v>811</v>
      </c>
      <c r="B459" s="59" t="s">
        <v>6323</v>
      </c>
      <c r="C459" s="59" t="s">
        <v>6324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6496</v>
      </c>
      <c r="J459"/>
      <c r="L459"/>
      <c r="M459" s="473"/>
      <c r="N459" s="470"/>
      <c r="O459" s="470"/>
      <c r="P459" s="470"/>
      <c r="Q459" s="471"/>
      <c r="R459" s="470"/>
      <c r="S459" s="148"/>
    </row>
    <row r="460" spans="1:19" ht="15" customHeight="1" x14ac:dyDescent="0.3">
      <c r="A460" s="474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6496</v>
      </c>
      <c r="J460"/>
      <c r="L460"/>
      <c r="M460" s="473"/>
      <c r="N460" s="470"/>
      <c r="O460" s="470"/>
      <c r="P460" s="470"/>
      <c r="Q460" s="471"/>
      <c r="R460" s="470"/>
      <c r="S460" s="148"/>
    </row>
    <row r="461" spans="1:19" ht="15" customHeight="1" x14ac:dyDescent="0.3">
      <c r="A461" s="474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3"/>
      <c r="N461" s="470"/>
      <c r="O461" s="470"/>
      <c r="P461" s="470"/>
      <c r="Q461" s="471"/>
      <c r="R461" s="470"/>
      <c r="S461" s="148"/>
    </row>
    <row r="462" spans="1:19" ht="15" customHeight="1" x14ac:dyDescent="0.3">
      <c r="A462" s="474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3"/>
      <c r="N462" s="470"/>
      <c r="O462" s="470"/>
      <c r="P462" s="470"/>
      <c r="Q462" s="471"/>
      <c r="R462" s="470"/>
      <c r="S462" s="148"/>
    </row>
    <row r="463" spans="1:19" ht="15" customHeight="1" x14ac:dyDescent="0.3">
      <c r="A463" s="474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3"/>
      <c r="N463" s="470"/>
      <c r="O463" s="470"/>
      <c r="P463" s="470"/>
      <c r="Q463" s="471"/>
      <c r="R463" s="470"/>
      <c r="S463" s="148"/>
    </row>
    <row r="464" spans="1:19" ht="15" customHeight="1" x14ac:dyDescent="0.3">
      <c r="A464" s="474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3"/>
      <c r="N464" s="470"/>
      <c r="O464" s="470"/>
      <c r="P464" s="470"/>
      <c r="Q464" s="471"/>
      <c r="R464" s="470"/>
      <c r="S464" s="148"/>
    </row>
    <row r="465" spans="1:19" ht="15" customHeight="1" x14ac:dyDescent="0.3">
      <c r="A465" s="474" t="s">
        <v>811</v>
      </c>
      <c r="B465" s="118" t="s">
        <v>288</v>
      </c>
      <c r="C465" s="85" t="s">
        <v>6497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3"/>
      <c r="N465" s="470"/>
      <c r="O465" s="470"/>
      <c r="P465" s="470"/>
      <c r="Q465" s="471"/>
      <c r="R465" s="470"/>
      <c r="S465" s="148"/>
    </row>
    <row r="466" spans="1:19" ht="15" customHeight="1" x14ac:dyDescent="0.3">
      <c r="A466" s="474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6498</v>
      </c>
      <c r="J466"/>
      <c r="L466"/>
      <c r="M466" s="473"/>
      <c r="N466" s="470"/>
      <c r="O466" s="470"/>
      <c r="P466" s="470"/>
      <c r="Q466" s="471"/>
      <c r="R466" s="470"/>
      <c r="S466" s="148"/>
    </row>
    <row r="467" spans="1:19" ht="15" customHeight="1" x14ac:dyDescent="0.3">
      <c r="A467" s="474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6499</v>
      </c>
      <c r="I467" s="59"/>
      <c r="J467"/>
      <c r="L467"/>
      <c r="M467" s="473"/>
      <c r="N467" s="470"/>
      <c r="O467" s="470"/>
      <c r="P467" s="470"/>
      <c r="Q467" s="471"/>
      <c r="R467" s="470"/>
      <c r="S467" s="148"/>
    </row>
    <row r="468" spans="1:19" ht="15" customHeight="1" x14ac:dyDescent="0.3">
      <c r="A468" s="474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6500</v>
      </c>
      <c r="J468"/>
      <c r="L468"/>
      <c r="M468" s="473"/>
      <c r="N468" s="470"/>
      <c r="O468" s="470"/>
      <c r="P468" s="470"/>
      <c r="Q468" s="471"/>
      <c r="R468" s="470"/>
      <c r="S468" s="148"/>
    </row>
    <row r="469" spans="1:19" ht="15" customHeight="1" x14ac:dyDescent="0.3">
      <c r="A469" s="474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3"/>
      <c r="N469" s="470"/>
      <c r="O469" s="470"/>
      <c r="P469" s="470"/>
      <c r="Q469" s="471"/>
      <c r="R469" s="470"/>
      <c r="S469" s="148"/>
    </row>
    <row r="470" spans="1:19" ht="15" customHeight="1" x14ac:dyDescent="0.3">
      <c r="A470" s="474" t="s">
        <v>830</v>
      </c>
      <c r="B470" s="118" t="s">
        <v>6452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6451</v>
      </c>
      <c r="I470" s="59"/>
      <c r="J470"/>
      <c r="L470"/>
      <c r="M470" s="473"/>
      <c r="N470" s="470"/>
      <c r="O470" s="470"/>
      <c r="P470" s="470"/>
      <c r="Q470" s="471"/>
      <c r="R470" s="470"/>
      <c r="S470" s="148"/>
    </row>
    <row r="471" spans="1:19" ht="15" customHeight="1" x14ac:dyDescent="0.3">
      <c r="A471" s="474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3"/>
      <c r="N471" s="470"/>
      <c r="O471" s="470"/>
      <c r="P471" s="470"/>
      <c r="Q471" s="471"/>
      <c r="R471" s="470"/>
      <c r="S471" s="148"/>
    </row>
    <row r="472" spans="1:19" ht="15" customHeight="1" x14ac:dyDescent="0.3">
      <c r="A472" s="474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3"/>
      <c r="N472" s="470"/>
      <c r="O472" s="470"/>
      <c r="P472" s="470"/>
      <c r="Q472" s="471"/>
      <c r="R472" s="470"/>
      <c r="S472" s="148"/>
    </row>
    <row r="473" spans="1:19" ht="15" customHeight="1" x14ac:dyDescent="0.3">
      <c r="A473" s="474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3"/>
      <c r="N473" s="470"/>
      <c r="O473" s="470"/>
      <c r="P473" s="470"/>
      <c r="Q473" s="471"/>
      <c r="R473" s="470"/>
      <c r="S473" s="148"/>
    </row>
    <row r="474" spans="1:19" ht="15" customHeight="1" x14ac:dyDescent="0.3">
      <c r="A474" s="474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3"/>
      <c r="N474" s="470"/>
      <c r="O474" s="470"/>
      <c r="P474" s="470"/>
      <c r="Q474" s="471"/>
      <c r="R474" s="470"/>
      <c r="S474" s="148"/>
    </row>
    <row r="475" spans="1:19" ht="15" customHeight="1" x14ac:dyDescent="0.3">
      <c r="A475" s="474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3"/>
      <c r="N475" s="470"/>
      <c r="O475" s="470"/>
      <c r="P475" s="470"/>
      <c r="Q475" s="471"/>
      <c r="R475" s="470"/>
      <c r="S475" s="148"/>
    </row>
    <row r="476" spans="1:19" ht="15" customHeight="1" x14ac:dyDescent="0.3">
      <c r="A476" s="474" t="s">
        <v>830</v>
      </c>
      <c r="B476" s="85" t="s">
        <v>6501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3"/>
      <c r="N476" s="470"/>
      <c r="O476" s="470"/>
      <c r="P476" s="470"/>
      <c r="Q476" s="471"/>
      <c r="R476" s="470"/>
      <c r="S476" s="148"/>
    </row>
    <row r="477" spans="1:19" ht="15" customHeight="1" x14ac:dyDescent="0.3">
      <c r="A477" s="474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3"/>
      <c r="N477" s="470"/>
      <c r="O477" s="470"/>
      <c r="P477" s="470"/>
      <c r="Q477" s="471"/>
      <c r="R477" s="470"/>
      <c r="S477" s="148"/>
    </row>
    <row r="478" spans="1:19" ht="15" customHeight="1" x14ac:dyDescent="0.3">
      <c r="A478" s="474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3"/>
      <c r="N478" s="470"/>
      <c r="O478" s="470"/>
      <c r="P478" s="470"/>
      <c r="Q478" s="471"/>
      <c r="R478" s="470"/>
      <c r="S478" s="148"/>
    </row>
    <row r="479" spans="1:19" ht="15" customHeight="1" x14ac:dyDescent="0.3">
      <c r="A479" s="474" t="s">
        <v>830</v>
      </c>
      <c r="B479" s="59" t="s">
        <v>6502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3"/>
      <c r="N479" s="470"/>
      <c r="O479" s="470"/>
      <c r="P479" s="470"/>
      <c r="Q479" s="471"/>
      <c r="R479" s="470"/>
      <c r="S479" s="148"/>
    </row>
    <row r="480" spans="1:19" ht="15" customHeight="1" x14ac:dyDescent="0.3">
      <c r="A480" s="474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3"/>
      <c r="N480" s="470"/>
      <c r="O480" s="470"/>
      <c r="P480" s="470"/>
      <c r="Q480" s="471"/>
      <c r="R480" s="470"/>
      <c r="S480" s="148"/>
    </row>
    <row r="481" spans="1:19" ht="15" customHeight="1" x14ac:dyDescent="0.3">
      <c r="A481" s="474" t="s">
        <v>830</v>
      </c>
      <c r="B481" s="59" t="s">
        <v>575</v>
      </c>
      <c r="C481" s="59" t="s">
        <v>6503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6504</v>
      </c>
      <c r="J481"/>
      <c r="L481"/>
      <c r="M481" s="473"/>
      <c r="N481" s="470"/>
      <c r="O481" s="470"/>
      <c r="P481" s="470"/>
      <c r="Q481" s="471"/>
      <c r="R481" s="470"/>
      <c r="S481" s="148"/>
    </row>
    <row r="482" spans="1:19" ht="15" customHeight="1" x14ac:dyDescent="0.3">
      <c r="A482" s="474" t="s">
        <v>830</v>
      </c>
      <c r="B482" s="59" t="s">
        <v>575</v>
      </c>
      <c r="C482" s="59" t="s">
        <v>6505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6504</v>
      </c>
      <c r="J482"/>
      <c r="L482"/>
      <c r="M482" s="473"/>
      <c r="N482" s="470"/>
      <c r="O482" s="470"/>
      <c r="P482" s="470"/>
      <c r="Q482" s="471"/>
      <c r="R482" s="470"/>
      <c r="S482" s="148"/>
    </row>
    <row r="483" spans="1:19" ht="15" customHeight="1" x14ac:dyDescent="0.3">
      <c r="A483" s="474" t="s">
        <v>830</v>
      </c>
      <c r="B483" s="59" t="s">
        <v>575</v>
      </c>
      <c r="C483" s="59" t="s">
        <v>6506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6504</v>
      </c>
      <c r="J483"/>
      <c r="L483"/>
      <c r="M483" s="473"/>
      <c r="N483" s="470"/>
      <c r="O483" s="470"/>
      <c r="P483" s="470"/>
      <c r="Q483" s="471"/>
      <c r="R483" s="470"/>
      <c r="S483" s="148"/>
    </row>
    <row r="484" spans="1:19" ht="15" customHeight="1" x14ac:dyDescent="0.3">
      <c r="A484" s="474" t="s">
        <v>830</v>
      </c>
      <c r="B484" s="59" t="s">
        <v>575</v>
      </c>
      <c r="C484" s="59" t="s">
        <v>6507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6504</v>
      </c>
      <c r="J484"/>
      <c r="L484"/>
      <c r="M484" s="473"/>
      <c r="N484" s="470"/>
      <c r="O484" s="470"/>
      <c r="P484" s="470"/>
      <c r="Q484" s="471"/>
      <c r="R484" s="470"/>
      <c r="S484" s="148"/>
    </row>
    <row r="485" spans="1:19" ht="15" customHeight="1" x14ac:dyDescent="0.3">
      <c r="A485" s="474" t="s">
        <v>830</v>
      </c>
      <c r="B485" s="59" t="s">
        <v>575</v>
      </c>
      <c r="C485" s="59" t="s">
        <v>6508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6504</v>
      </c>
      <c r="J485"/>
      <c r="L485"/>
      <c r="M485" s="473"/>
      <c r="N485" s="470"/>
      <c r="O485" s="470"/>
      <c r="P485" s="470"/>
      <c r="Q485" s="471"/>
      <c r="R485" s="470"/>
      <c r="S485" s="148"/>
    </row>
    <row r="486" spans="1:19" ht="15" customHeight="1" x14ac:dyDescent="0.3">
      <c r="A486" s="474" t="s">
        <v>830</v>
      </c>
      <c r="B486" s="59" t="s">
        <v>575</v>
      </c>
      <c r="C486" s="59" t="s">
        <v>6509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6504</v>
      </c>
      <c r="J486"/>
      <c r="L486"/>
      <c r="M486" s="473"/>
      <c r="N486" s="470"/>
      <c r="O486" s="470"/>
      <c r="P486" s="470"/>
      <c r="Q486" s="471"/>
      <c r="R486" s="470"/>
      <c r="S486" s="148"/>
    </row>
    <row r="487" spans="1:19" ht="15" customHeight="1" x14ac:dyDescent="0.3">
      <c r="A487" s="474" t="s">
        <v>830</v>
      </c>
      <c r="B487" s="59" t="s">
        <v>575</v>
      </c>
      <c r="C487" s="59" t="s">
        <v>6510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6504</v>
      </c>
      <c r="J487"/>
      <c r="L487"/>
      <c r="M487" s="473"/>
      <c r="N487" s="470"/>
      <c r="O487" s="470"/>
      <c r="P487" s="470"/>
      <c r="Q487" s="471"/>
      <c r="R487" s="470"/>
      <c r="S487" s="148"/>
    </row>
    <row r="488" spans="1:19" ht="15" customHeight="1" x14ac:dyDescent="0.3">
      <c r="A488" s="474" t="s">
        <v>830</v>
      </c>
      <c r="B488" s="71" t="s">
        <v>54</v>
      </c>
      <c r="C488" s="59" t="s">
        <v>6511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6512</v>
      </c>
      <c r="I488" s="74" t="s">
        <v>6504</v>
      </c>
      <c r="J488"/>
      <c r="L488"/>
      <c r="M488" s="473"/>
      <c r="N488" s="470"/>
      <c r="O488" s="470"/>
      <c r="P488" s="470"/>
      <c r="Q488" s="471"/>
      <c r="R488" s="470"/>
      <c r="S488" s="148"/>
    </row>
    <row r="489" spans="1:19" ht="15" customHeight="1" x14ac:dyDescent="0.3">
      <c r="A489" s="474" t="s">
        <v>830</v>
      </c>
      <c r="B489" s="71" t="s">
        <v>58</v>
      </c>
      <c r="C489" s="93" t="s">
        <v>6513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6514</v>
      </c>
      <c r="I489" s="74" t="s">
        <v>6504</v>
      </c>
      <c r="J489"/>
      <c r="L489"/>
      <c r="M489" s="473"/>
      <c r="N489" s="470"/>
      <c r="O489" s="470"/>
      <c r="P489" s="470"/>
      <c r="Q489" s="471"/>
      <c r="R489" s="470"/>
      <c r="S489" s="148"/>
    </row>
    <row r="490" spans="1:19" ht="15" customHeight="1" x14ac:dyDescent="0.3">
      <c r="A490" s="474" t="s">
        <v>830</v>
      </c>
      <c r="B490" s="59" t="s">
        <v>6515</v>
      </c>
      <c r="C490" s="59" t="s">
        <v>6516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6504</v>
      </c>
      <c r="J490"/>
      <c r="L490"/>
      <c r="M490" s="473"/>
      <c r="N490" s="470"/>
      <c r="O490" s="470"/>
      <c r="P490" s="470"/>
      <c r="Q490" s="471"/>
      <c r="R490" s="470"/>
      <c r="S490" s="148"/>
    </row>
    <row r="491" spans="1:19" ht="15" customHeight="1" x14ac:dyDescent="0.3">
      <c r="A491" s="474" t="s">
        <v>830</v>
      </c>
      <c r="B491" s="59" t="s">
        <v>6515</v>
      </c>
      <c r="C491" s="83" t="s">
        <v>6517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6504</v>
      </c>
      <c r="J491"/>
      <c r="L491"/>
      <c r="M491" s="473"/>
      <c r="N491" s="470"/>
      <c r="O491" s="470"/>
      <c r="P491" s="470"/>
      <c r="Q491" s="471"/>
      <c r="R491" s="470"/>
      <c r="S491" s="148"/>
    </row>
    <row r="492" spans="1:19" ht="15" customHeight="1" x14ac:dyDescent="0.3">
      <c r="A492" s="474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6504</v>
      </c>
      <c r="J492"/>
      <c r="L492"/>
      <c r="M492" s="473"/>
      <c r="N492" s="470"/>
      <c r="O492" s="470"/>
      <c r="P492" s="470"/>
      <c r="Q492" s="471"/>
      <c r="R492" s="470"/>
      <c r="S492" s="148"/>
    </row>
    <row r="493" spans="1:19" ht="15" customHeight="1" x14ac:dyDescent="0.3">
      <c r="A493" s="474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6504</v>
      </c>
      <c r="J493"/>
      <c r="L493"/>
      <c r="M493" s="473"/>
      <c r="N493" s="470"/>
      <c r="O493" s="470"/>
      <c r="P493" s="470"/>
      <c r="Q493" s="471"/>
      <c r="R493" s="470"/>
      <c r="S493" s="148"/>
    </row>
    <row r="494" spans="1:19" ht="15" customHeight="1" x14ac:dyDescent="0.3">
      <c r="A494" s="474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6518</v>
      </c>
      <c r="J494"/>
      <c r="L494"/>
      <c r="M494" s="473"/>
      <c r="N494" s="470"/>
      <c r="O494" s="470"/>
      <c r="P494" s="470"/>
      <c r="Q494" s="471"/>
      <c r="R494" s="470"/>
      <c r="S494" s="148"/>
    </row>
    <row r="495" spans="1:19" ht="15" customHeight="1" x14ac:dyDescent="0.3">
      <c r="A495" s="474" t="s">
        <v>830</v>
      </c>
      <c r="B495" s="83" t="s">
        <v>6519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6518</v>
      </c>
      <c r="J495"/>
      <c r="L495"/>
      <c r="M495" s="473"/>
      <c r="N495" s="470"/>
      <c r="O495" s="470"/>
      <c r="P495" s="470"/>
      <c r="Q495" s="471"/>
      <c r="R495" s="470"/>
      <c r="S495" s="148"/>
    </row>
    <row r="496" spans="1:19" ht="15" customHeight="1" x14ac:dyDescent="0.3">
      <c r="A496" s="474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6520</v>
      </c>
      <c r="J496"/>
      <c r="L496"/>
      <c r="M496" s="473"/>
      <c r="N496" s="470"/>
      <c r="O496" s="470"/>
      <c r="P496" s="470"/>
      <c r="Q496" s="471"/>
      <c r="R496" s="470"/>
      <c r="S496" s="148"/>
    </row>
    <row r="497" spans="1:19" ht="15" customHeight="1" x14ac:dyDescent="0.3">
      <c r="A497" s="474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6520</v>
      </c>
      <c r="J497"/>
      <c r="L497"/>
      <c r="M497" s="473"/>
      <c r="N497" s="470"/>
      <c r="O497" s="470"/>
      <c r="P497" s="470"/>
      <c r="Q497" s="471"/>
      <c r="R497" s="470"/>
      <c r="S497" s="148"/>
    </row>
    <row r="498" spans="1:19" ht="15" customHeight="1" x14ac:dyDescent="0.3">
      <c r="A498" s="474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6340</v>
      </c>
      <c r="L498"/>
      <c r="M498" s="473"/>
      <c r="N498" s="470"/>
      <c r="O498" s="470"/>
      <c r="P498" s="470"/>
      <c r="Q498" s="471"/>
      <c r="R498" s="470"/>
      <c r="S498" s="148"/>
    </row>
    <row r="499" spans="1:19" ht="15" customHeight="1" x14ac:dyDescent="0.3">
      <c r="A499" s="474" t="s">
        <v>830</v>
      </c>
      <c r="B499" s="59" t="s">
        <v>6490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6521</v>
      </c>
      <c r="J499"/>
      <c r="L499"/>
      <c r="M499" s="473"/>
      <c r="N499" s="470"/>
      <c r="O499" s="470"/>
      <c r="P499" s="470"/>
      <c r="Q499" s="471"/>
      <c r="R499" s="470"/>
      <c r="S499" s="148"/>
    </row>
    <row r="500" spans="1:19" ht="15" customHeight="1" x14ac:dyDescent="0.3">
      <c r="A500" s="474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6522</v>
      </c>
      <c r="J500"/>
      <c r="L500"/>
      <c r="M500" s="473"/>
      <c r="N500" s="470"/>
      <c r="O500" s="470"/>
      <c r="P500" s="470"/>
      <c r="Q500" s="471"/>
      <c r="R500" s="470"/>
      <c r="S500" s="148"/>
    </row>
    <row r="501" spans="1:19" ht="15" customHeight="1" x14ac:dyDescent="0.3">
      <c r="A501" s="474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6522</v>
      </c>
      <c r="J501"/>
      <c r="L501"/>
      <c r="M501" s="473"/>
      <c r="N501" s="470"/>
      <c r="O501" s="470"/>
      <c r="P501" s="470"/>
      <c r="Q501" s="471"/>
      <c r="R501" s="470"/>
      <c r="S501" s="148"/>
    </row>
    <row r="502" spans="1:19" ht="15" customHeight="1" x14ac:dyDescent="0.3">
      <c r="A502" s="474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3"/>
      <c r="N502" s="470"/>
      <c r="O502" s="470"/>
      <c r="P502" s="470"/>
      <c r="Q502" s="471"/>
      <c r="R502" s="470"/>
      <c r="S502" s="148"/>
    </row>
    <row r="503" spans="1:19" ht="15" customHeight="1" x14ac:dyDescent="0.3">
      <c r="A503" s="474" t="s">
        <v>830</v>
      </c>
      <c r="B503" s="59" t="s">
        <v>6523</v>
      </c>
      <c r="C503" s="59" t="s">
        <v>6524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6525</v>
      </c>
      <c r="J503"/>
      <c r="L503"/>
      <c r="M503" s="473"/>
      <c r="N503" s="470"/>
      <c r="O503" s="470"/>
      <c r="P503" s="470"/>
      <c r="Q503" s="471"/>
      <c r="R503" s="470"/>
      <c r="S503" s="148"/>
    </row>
    <row r="504" spans="1:19" ht="15" customHeight="1" x14ac:dyDescent="0.3">
      <c r="A504" s="474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6468</v>
      </c>
      <c r="I504" s="59"/>
      <c r="J504"/>
      <c r="L504"/>
      <c r="M504" s="473"/>
      <c r="N504" s="470"/>
      <c r="O504" s="470"/>
      <c r="P504" s="470"/>
      <c r="Q504" s="471"/>
      <c r="R504" s="470"/>
      <c r="S504" s="148"/>
    </row>
    <row r="505" spans="1:19" ht="15" customHeight="1" x14ac:dyDescent="0.3">
      <c r="A505" s="474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6468</v>
      </c>
      <c r="I505" s="59"/>
      <c r="J505"/>
      <c r="L505"/>
      <c r="M505" s="473"/>
      <c r="N505" s="470"/>
      <c r="O505" s="470"/>
      <c r="P505" s="470"/>
      <c r="Q505" s="471"/>
      <c r="R505" s="470"/>
      <c r="S505" s="148"/>
    </row>
    <row r="506" spans="1:19" ht="15" customHeight="1" x14ac:dyDescent="0.3">
      <c r="A506" s="474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3"/>
      <c r="N506" s="470"/>
      <c r="O506" s="470"/>
      <c r="P506" s="470"/>
      <c r="Q506" s="471"/>
      <c r="R506" s="470"/>
      <c r="S506" s="148"/>
    </row>
    <row r="507" spans="1:19" ht="15" customHeight="1" x14ac:dyDescent="0.3">
      <c r="A507" s="474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3"/>
      <c r="N507" s="470"/>
      <c r="O507" s="470"/>
      <c r="P507" s="470"/>
      <c r="Q507" s="471"/>
      <c r="R507" s="470"/>
      <c r="S507" s="148"/>
    </row>
    <row r="508" spans="1:19" ht="15" customHeight="1" x14ac:dyDescent="0.3">
      <c r="A508" s="474" t="s">
        <v>863</v>
      </c>
      <c r="B508" s="59" t="s">
        <v>6300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6526</v>
      </c>
      <c r="J508"/>
      <c r="L508"/>
      <c r="M508" s="473"/>
      <c r="N508" s="470"/>
      <c r="O508" s="470"/>
      <c r="P508" s="470"/>
      <c r="Q508" s="471"/>
      <c r="R508" s="470"/>
      <c r="S508" s="148"/>
    </row>
    <row r="509" spans="1:19" ht="15" customHeight="1" x14ac:dyDescent="0.3">
      <c r="A509" s="474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3"/>
      <c r="N509" s="470"/>
      <c r="O509" s="470"/>
      <c r="P509" s="470"/>
      <c r="Q509" s="471"/>
      <c r="R509" s="470"/>
      <c r="S509" s="148"/>
    </row>
    <row r="510" spans="1:19" ht="15" customHeight="1" x14ac:dyDescent="0.3">
      <c r="A510" s="474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3"/>
      <c r="N510" s="470"/>
      <c r="O510" s="470"/>
      <c r="P510" s="470"/>
      <c r="Q510" s="471"/>
      <c r="R510" s="470"/>
      <c r="S510" s="148"/>
    </row>
    <row r="511" spans="1:19" ht="15" customHeight="1" x14ac:dyDescent="0.3">
      <c r="A511" s="474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3"/>
      <c r="N511" s="470"/>
      <c r="O511" s="470"/>
      <c r="P511" s="470"/>
      <c r="Q511" s="471"/>
      <c r="R511" s="470"/>
      <c r="S511" s="148"/>
    </row>
    <row r="512" spans="1:19" ht="15" customHeight="1" x14ac:dyDescent="0.3">
      <c r="A512" s="474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3"/>
      <c r="N512" s="470"/>
      <c r="O512" s="470"/>
      <c r="P512" s="470"/>
      <c r="Q512" s="471"/>
      <c r="R512" s="470"/>
      <c r="S512" s="148"/>
    </row>
    <row r="513" spans="1:19" ht="15" customHeight="1" x14ac:dyDescent="0.3">
      <c r="A513" s="474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3"/>
      <c r="N513" s="470"/>
      <c r="O513" s="470"/>
      <c r="P513" s="470"/>
      <c r="Q513" s="471"/>
      <c r="R513" s="470"/>
      <c r="S513" s="148"/>
    </row>
    <row r="514" spans="1:19" ht="15" customHeight="1" x14ac:dyDescent="0.3">
      <c r="A514" s="474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3"/>
      <c r="N514" s="470"/>
      <c r="O514" s="470"/>
      <c r="P514" s="470"/>
      <c r="Q514" s="471"/>
      <c r="R514" s="470"/>
      <c r="S514" s="148"/>
    </row>
    <row r="515" spans="1:19" ht="15" customHeight="1" x14ac:dyDescent="0.3">
      <c r="A515" s="474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3"/>
      <c r="N515" s="470"/>
      <c r="O515" s="470"/>
      <c r="P515" s="470"/>
      <c r="Q515" s="471"/>
      <c r="R515" s="470"/>
      <c r="S515" s="148"/>
    </row>
    <row r="516" spans="1:19" ht="15" customHeight="1" x14ac:dyDescent="0.3">
      <c r="A516" s="474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3"/>
      <c r="N516" s="470"/>
      <c r="O516" s="470"/>
      <c r="P516" s="470"/>
      <c r="Q516" s="471"/>
      <c r="R516" s="470"/>
      <c r="S516" s="148"/>
    </row>
    <row r="517" spans="1:19" ht="15" customHeight="1" x14ac:dyDescent="0.3">
      <c r="A517" s="474" t="s">
        <v>863</v>
      </c>
      <c r="B517" s="59" t="s">
        <v>6527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3"/>
      <c r="N517" s="470"/>
      <c r="O517" s="470"/>
      <c r="P517" s="470"/>
      <c r="Q517" s="471"/>
      <c r="R517" s="470"/>
      <c r="S517" s="148"/>
    </row>
    <row r="518" spans="1:19" ht="15" customHeight="1" x14ac:dyDescent="0.3">
      <c r="A518" s="474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3"/>
      <c r="N518" s="470"/>
      <c r="O518" s="470"/>
      <c r="P518" s="470"/>
      <c r="Q518" s="471"/>
      <c r="R518" s="470"/>
      <c r="S518" s="148"/>
    </row>
    <row r="519" spans="1:19" ht="15" customHeight="1" x14ac:dyDescent="0.3">
      <c r="A519" s="474" t="s">
        <v>863</v>
      </c>
      <c r="B519" s="58" t="s">
        <v>6290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3"/>
      <c r="N519" s="470"/>
      <c r="O519" s="470"/>
      <c r="P519" s="470"/>
      <c r="Q519" s="471"/>
      <c r="R519" s="470"/>
      <c r="S519" s="148"/>
    </row>
    <row r="520" spans="1:19" ht="15" customHeight="1" x14ac:dyDescent="0.3">
      <c r="A520" s="474" t="s">
        <v>863</v>
      </c>
      <c r="B520" s="481" t="s">
        <v>210</v>
      </c>
      <c r="C520" s="481" t="s">
        <v>211</v>
      </c>
      <c r="D520" s="482">
        <v>8</v>
      </c>
      <c r="E520" s="483" t="s">
        <v>37</v>
      </c>
      <c r="F520" s="484">
        <v>33000</v>
      </c>
      <c r="G520" s="485">
        <f t="shared" si="22"/>
        <v>264000</v>
      </c>
      <c r="H520" s="486" t="s">
        <v>6528</v>
      </c>
      <c r="I520" s="487"/>
      <c r="J520"/>
      <c r="L520"/>
      <c r="M520" s="473"/>
      <c r="N520" s="470"/>
      <c r="O520" s="470"/>
      <c r="P520" s="470"/>
      <c r="Q520" s="471"/>
      <c r="R520" s="470"/>
      <c r="S520" s="148"/>
    </row>
    <row r="521" spans="1:19" ht="15" customHeight="1" x14ac:dyDescent="0.3">
      <c r="A521" s="474" t="s">
        <v>863</v>
      </c>
      <c r="B521" s="58" t="s">
        <v>6529</v>
      </c>
      <c r="C521" s="84" t="s">
        <v>6530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6531</v>
      </c>
      <c r="J521"/>
      <c r="L521"/>
      <c r="M521" s="473"/>
      <c r="N521" s="470"/>
      <c r="O521" s="470"/>
      <c r="P521" s="470"/>
      <c r="Q521" s="471"/>
      <c r="R521" s="470"/>
      <c r="S521" s="148"/>
    </row>
    <row r="522" spans="1:19" ht="15" customHeight="1" x14ac:dyDescent="0.3">
      <c r="A522" s="474" t="s">
        <v>863</v>
      </c>
      <c r="B522" s="59" t="s">
        <v>6532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6531</v>
      </c>
      <c r="J522"/>
      <c r="L522"/>
      <c r="M522" s="473"/>
      <c r="N522" s="470"/>
      <c r="O522" s="470"/>
      <c r="P522" s="470"/>
      <c r="Q522" s="471"/>
      <c r="R522" s="470"/>
      <c r="S522" s="148"/>
    </row>
    <row r="523" spans="1:19" ht="15" customHeight="1" x14ac:dyDescent="0.3">
      <c r="A523" s="474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6531</v>
      </c>
      <c r="J523"/>
      <c r="L523"/>
      <c r="M523" s="473"/>
      <c r="N523" s="470"/>
      <c r="O523" s="470"/>
      <c r="P523" s="470"/>
      <c r="Q523" s="471"/>
      <c r="R523" s="470"/>
      <c r="S523" s="148"/>
    </row>
    <row r="524" spans="1:19" ht="15" customHeight="1" x14ac:dyDescent="0.3">
      <c r="A524" s="474" t="s">
        <v>863</v>
      </c>
      <c r="B524" s="59" t="s">
        <v>6380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6531</v>
      </c>
      <c r="J524"/>
      <c r="L524"/>
      <c r="M524" s="473"/>
      <c r="N524" s="470"/>
      <c r="O524" s="470"/>
      <c r="P524" s="470"/>
      <c r="Q524" s="471"/>
      <c r="R524" s="470"/>
      <c r="S524" s="148"/>
    </row>
    <row r="525" spans="1:19" ht="15" customHeight="1" x14ac:dyDescent="0.3">
      <c r="A525" s="474" t="s">
        <v>863</v>
      </c>
      <c r="B525" s="59" t="s">
        <v>6533</v>
      </c>
      <c r="C525" s="59" t="s">
        <v>6534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6531</v>
      </c>
      <c r="J525"/>
      <c r="L525"/>
      <c r="M525" s="473"/>
      <c r="N525" s="470"/>
      <c r="O525" s="470"/>
      <c r="P525" s="470"/>
      <c r="Q525" s="471"/>
      <c r="R525" s="470"/>
      <c r="S525" s="148"/>
    </row>
    <row r="526" spans="1:19" ht="15" customHeight="1" x14ac:dyDescent="0.3">
      <c r="A526" s="474" t="s">
        <v>863</v>
      </c>
      <c r="B526" s="59" t="s">
        <v>6402</v>
      </c>
      <c r="C526" s="81" t="s">
        <v>6535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6531</v>
      </c>
      <c r="J526"/>
      <c r="L526"/>
      <c r="M526" s="473"/>
      <c r="N526" s="470"/>
      <c r="O526" s="470"/>
      <c r="P526" s="470"/>
      <c r="Q526" s="471"/>
      <c r="R526" s="470"/>
      <c r="S526" s="148"/>
    </row>
    <row r="527" spans="1:19" ht="15" customHeight="1" x14ac:dyDescent="0.3">
      <c r="A527" s="474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6531</v>
      </c>
      <c r="J527"/>
      <c r="L527"/>
      <c r="M527" s="473"/>
      <c r="N527" s="470"/>
      <c r="O527" s="470"/>
      <c r="P527" s="470"/>
      <c r="Q527" s="471"/>
      <c r="R527" s="470"/>
      <c r="S527" s="148"/>
    </row>
    <row r="528" spans="1:19" ht="15" customHeight="1" x14ac:dyDescent="0.3">
      <c r="A528" s="474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6531</v>
      </c>
      <c r="J528"/>
      <c r="L528"/>
      <c r="M528" s="473"/>
      <c r="N528" s="470"/>
      <c r="O528" s="470"/>
      <c r="P528" s="470"/>
      <c r="Q528" s="471"/>
      <c r="R528" s="470"/>
      <c r="S528" s="148"/>
    </row>
    <row r="529" spans="1:19" ht="15" customHeight="1" x14ac:dyDescent="0.3">
      <c r="A529" s="474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6531</v>
      </c>
      <c r="J529"/>
      <c r="L529"/>
      <c r="M529" s="473"/>
      <c r="N529" s="470"/>
      <c r="O529" s="470"/>
      <c r="P529" s="470"/>
      <c r="Q529" s="471"/>
      <c r="R529" s="470"/>
      <c r="S529" s="148"/>
    </row>
    <row r="530" spans="1:19" ht="15" customHeight="1" x14ac:dyDescent="0.3">
      <c r="A530" s="474" t="s">
        <v>863</v>
      </c>
      <c r="B530" s="59" t="s">
        <v>6422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6531</v>
      </c>
      <c r="J530"/>
      <c r="L530"/>
      <c r="M530" s="473"/>
      <c r="N530" s="470"/>
      <c r="O530" s="470"/>
      <c r="P530" s="470"/>
      <c r="Q530" s="471"/>
      <c r="R530" s="470"/>
      <c r="S530" s="148"/>
    </row>
    <row r="531" spans="1:19" ht="15" customHeight="1" x14ac:dyDescent="0.3">
      <c r="A531" s="474" t="s">
        <v>863</v>
      </c>
      <c r="B531" s="59" t="s">
        <v>6536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6531</v>
      </c>
      <c r="J531"/>
      <c r="L531"/>
      <c r="M531" s="473"/>
      <c r="N531" s="470"/>
      <c r="O531" s="470"/>
      <c r="P531" s="470"/>
      <c r="Q531" s="471"/>
      <c r="R531" s="470"/>
      <c r="S531" s="148"/>
    </row>
    <row r="532" spans="1:19" ht="15" customHeight="1" x14ac:dyDescent="0.3">
      <c r="A532" s="474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6468</v>
      </c>
      <c r="I532" s="74"/>
      <c r="J532"/>
      <c r="L532"/>
      <c r="M532" s="473"/>
      <c r="N532" s="470"/>
      <c r="O532" s="470"/>
      <c r="P532" s="470"/>
      <c r="Q532" s="471"/>
      <c r="R532" s="470"/>
      <c r="S532" s="148"/>
    </row>
    <row r="533" spans="1:19" ht="15" customHeight="1" x14ac:dyDescent="0.3">
      <c r="A533" s="474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3"/>
      <c r="N533" s="470"/>
      <c r="O533" s="470"/>
      <c r="P533" s="470"/>
      <c r="Q533" s="471"/>
      <c r="R533" s="470"/>
      <c r="S533" s="148"/>
    </row>
    <row r="534" spans="1:19" ht="15" customHeight="1" x14ac:dyDescent="0.3">
      <c r="A534" s="474" t="s">
        <v>863</v>
      </c>
      <c r="B534" s="58" t="s">
        <v>6537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3"/>
      <c r="N534" s="470"/>
      <c r="O534" s="470"/>
      <c r="P534" s="470"/>
      <c r="Q534" s="471"/>
      <c r="R534" s="470"/>
      <c r="S534" s="148"/>
    </row>
    <row r="535" spans="1:19" ht="15" customHeight="1" x14ac:dyDescent="0.3">
      <c r="A535" s="474" t="s">
        <v>863</v>
      </c>
      <c r="B535" s="83" t="s">
        <v>6538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3"/>
      <c r="N535" s="470"/>
      <c r="O535" s="470"/>
      <c r="P535" s="470"/>
      <c r="Q535" s="471"/>
      <c r="R535" s="470"/>
      <c r="S535" s="148"/>
    </row>
    <row r="536" spans="1:19" ht="15" customHeight="1" x14ac:dyDescent="0.3">
      <c r="A536" s="474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6539</v>
      </c>
      <c r="J536"/>
      <c r="L536"/>
      <c r="M536" s="473"/>
      <c r="N536" s="470"/>
      <c r="O536" s="470"/>
      <c r="P536" s="470"/>
      <c r="Q536" s="471"/>
      <c r="R536" s="470"/>
      <c r="S536" s="148"/>
    </row>
    <row r="537" spans="1:19" ht="15" customHeight="1" x14ac:dyDescent="0.3">
      <c r="A537" s="474" t="s">
        <v>863</v>
      </c>
      <c r="B537" s="59" t="s">
        <v>575</v>
      </c>
      <c r="C537" s="59" t="s">
        <v>6540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6541</v>
      </c>
      <c r="J537"/>
      <c r="L537"/>
      <c r="M537" s="473"/>
      <c r="N537" s="470"/>
      <c r="O537" s="470"/>
      <c r="P537" s="470"/>
      <c r="Q537" s="471"/>
      <c r="R537" s="470"/>
      <c r="S537" s="148"/>
    </row>
    <row r="538" spans="1:19" ht="15" customHeight="1" x14ac:dyDescent="0.3">
      <c r="A538" s="474" t="s">
        <v>863</v>
      </c>
      <c r="B538" s="59" t="s">
        <v>575</v>
      </c>
      <c r="C538" s="59" t="s">
        <v>6542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6541</v>
      </c>
      <c r="J538"/>
      <c r="L538"/>
      <c r="M538" s="473"/>
      <c r="N538" s="470"/>
      <c r="O538" s="470"/>
      <c r="P538" s="470"/>
      <c r="Q538" s="471"/>
      <c r="R538" s="470"/>
      <c r="S538" s="148"/>
    </row>
    <row r="539" spans="1:19" ht="15" customHeight="1" x14ac:dyDescent="0.3">
      <c r="A539" s="474" t="s">
        <v>863</v>
      </c>
      <c r="B539" s="59" t="s">
        <v>575</v>
      </c>
      <c r="C539" s="59" t="s">
        <v>6543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6541</v>
      </c>
      <c r="J539"/>
      <c r="L539"/>
      <c r="M539" s="473"/>
      <c r="N539" s="470"/>
      <c r="O539" s="470"/>
      <c r="P539" s="470"/>
      <c r="Q539" s="471"/>
      <c r="R539" s="470"/>
      <c r="S539" s="148"/>
    </row>
    <row r="540" spans="1:19" ht="15" customHeight="1" x14ac:dyDescent="0.3">
      <c r="A540" s="474" t="s">
        <v>863</v>
      </c>
      <c r="B540" s="59" t="s">
        <v>575</v>
      </c>
      <c r="C540" s="59" t="s">
        <v>6544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6541</v>
      </c>
      <c r="J540"/>
      <c r="L540"/>
      <c r="M540" s="473"/>
      <c r="N540" s="470"/>
      <c r="O540" s="470"/>
      <c r="P540" s="470"/>
      <c r="Q540" s="471"/>
      <c r="R540" s="470"/>
      <c r="S540" s="148"/>
    </row>
    <row r="541" spans="1:19" ht="15" customHeight="1" x14ac:dyDescent="0.3">
      <c r="A541" s="474" t="s">
        <v>863</v>
      </c>
      <c r="B541" s="59" t="s">
        <v>575</v>
      </c>
      <c r="C541" s="59" t="s">
        <v>6545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6541</v>
      </c>
      <c r="J541"/>
      <c r="L541"/>
      <c r="M541" s="473"/>
      <c r="N541" s="470"/>
      <c r="O541" s="470"/>
      <c r="P541" s="470"/>
      <c r="Q541" s="471"/>
      <c r="R541" s="470"/>
      <c r="S541" s="148"/>
    </row>
    <row r="542" spans="1:19" ht="15" customHeight="1" x14ac:dyDescent="0.3">
      <c r="A542" s="474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6541</v>
      </c>
      <c r="J542"/>
      <c r="L542"/>
      <c r="M542" s="473"/>
      <c r="N542" s="470"/>
      <c r="O542" s="470"/>
      <c r="P542" s="470"/>
      <c r="Q542" s="471"/>
      <c r="R542" s="470"/>
      <c r="S542" s="148"/>
    </row>
    <row r="543" spans="1:19" ht="15" customHeight="1" x14ac:dyDescent="0.3">
      <c r="A543" s="474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6541</v>
      </c>
      <c r="J543"/>
      <c r="L543"/>
      <c r="M543" s="473"/>
      <c r="N543" s="470"/>
      <c r="O543" s="470"/>
      <c r="P543" s="470"/>
      <c r="Q543" s="471"/>
      <c r="R543" s="470"/>
      <c r="S543" s="148"/>
    </row>
    <row r="544" spans="1:19" ht="15" customHeight="1" x14ac:dyDescent="0.3">
      <c r="A544" s="474" t="s">
        <v>863</v>
      </c>
      <c r="B544" s="59" t="s">
        <v>6546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6547</v>
      </c>
      <c r="J544"/>
      <c r="L544"/>
      <c r="M544" s="473"/>
      <c r="N544" s="470"/>
      <c r="O544" s="470"/>
      <c r="P544" s="470"/>
      <c r="Q544" s="471"/>
      <c r="R544" s="470"/>
      <c r="S544" s="148"/>
    </row>
    <row r="545" spans="1:19" ht="15" customHeight="1" x14ac:dyDescent="0.3">
      <c r="A545" s="474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6547</v>
      </c>
      <c r="J545"/>
      <c r="L545"/>
      <c r="M545" s="473"/>
      <c r="N545" s="470"/>
      <c r="O545" s="470"/>
      <c r="P545" s="470"/>
      <c r="Q545" s="471"/>
      <c r="R545" s="470"/>
      <c r="S545" s="148"/>
    </row>
    <row r="546" spans="1:19" ht="15" customHeight="1" x14ac:dyDescent="0.3">
      <c r="A546" s="474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6547</v>
      </c>
      <c r="J546"/>
      <c r="L546"/>
      <c r="M546" s="473"/>
      <c r="N546" s="470"/>
      <c r="O546" s="470"/>
      <c r="P546" s="470"/>
      <c r="Q546" s="471"/>
      <c r="R546" s="470"/>
      <c r="S546" s="148"/>
    </row>
    <row r="547" spans="1:19" ht="15" customHeight="1" x14ac:dyDescent="0.3">
      <c r="A547" s="474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6547</v>
      </c>
      <c r="J547"/>
      <c r="L547"/>
      <c r="M547" s="473"/>
      <c r="N547" s="470"/>
      <c r="O547" s="470"/>
      <c r="P547" s="470"/>
      <c r="Q547" s="471"/>
      <c r="R547" s="470"/>
      <c r="S547" s="148"/>
    </row>
    <row r="548" spans="1:19" ht="15" customHeight="1" x14ac:dyDescent="0.3">
      <c r="A548" s="474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6547</v>
      </c>
      <c r="J548"/>
      <c r="L548"/>
      <c r="M548" s="473"/>
      <c r="N548" s="470"/>
      <c r="O548" s="470"/>
      <c r="P548" s="470"/>
      <c r="Q548" s="471"/>
      <c r="R548" s="470"/>
      <c r="S548" s="148"/>
    </row>
    <row r="549" spans="1:19" ht="15" customHeight="1" x14ac:dyDescent="0.3">
      <c r="A549" s="474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6548</v>
      </c>
      <c r="J549"/>
      <c r="L549"/>
      <c r="M549" s="473"/>
      <c r="N549" s="470"/>
      <c r="O549" s="470"/>
      <c r="P549" s="470"/>
      <c r="Q549" s="471"/>
      <c r="R549" s="470"/>
      <c r="S549" s="148"/>
    </row>
    <row r="550" spans="1:19" ht="15" customHeight="1" x14ac:dyDescent="0.3">
      <c r="A550" s="474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6548</v>
      </c>
      <c r="J550"/>
      <c r="L550"/>
      <c r="M550" s="473"/>
      <c r="N550" s="470"/>
      <c r="O550" s="470"/>
      <c r="P550" s="470"/>
      <c r="Q550" s="471"/>
      <c r="R550" s="470"/>
      <c r="S550" s="148"/>
    </row>
    <row r="551" spans="1:19" ht="15" customHeight="1" x14ac:dyDescent="0.3">
      <c r="A551" s="474" t="s">
        <v>863</v>
      </c>
      <c r="B551" s="59" t="s">
        <v>62</v>
      </c>
      <c r="C551" s="59" t="s">
        <v>6549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6550</v>
      </c>
      <c r="J551"/>
      <c r="L551"/>
      <c r="M551" s="473"/>
      <c r="N551" s="470"/>
      <c r="O551" s="470"/>
      <c r="P551" s="470"/>
      <c r="Q551" s="471"/>
      <c r="R551" s="470"/>
      <c r="S551" s="148"/>
    </row>
    <row r="552" spans="1:19" ht="15" customHeight="1" x14ac:dyDescent="0.3">
      <c r="A552" s="474" t="s">
        <v>863</v>
      </c>
      <c r="B552" s="59" t="s">
        <v>62</v>
      </c>
      <c r="C552" s="59" t="s">
        <v>6551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6550</v>
      </c>
      <c r="J552"/>
      <c r="L552"/>
      <c r="M552" s="473"/>
      <c r="N552" s="470"/>
      <c r="O552" s="470"/>
      <c r="P552" s="470"/>
      <c r="Q552" s="471"/>
      <c r="R552" s="470"/>
      <c r="S552" s="148"/>
    </row>
    <row r="553" spans="1:19" ht="15" customHeight="1" x14ac:dyDescent="0.3">
      <c r="A553" s="474" t="s">
        <v>863</v>
      </c>
      <c r="B553" s="59" t="s">
        <v>62</v>
      </c>
      <c r="C553" s="59" t="s">
        <v>6552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6550</v>
      </c>
      <c r="J553"/>
      <c r="L553"/>
      <c r="M553" s="473"/>
      <c r="N553" s="470"/>
      <c r="O553" s="470"/>
      <c r="P553" s="470"/>
      <c r="Q553" s="471"/>
      <c r="R553" s="470"/>
      <c r="S553" s="148"/>
    </row>
    <row r="554" spans="1:19" ht="15" customHeight="1" x14ac:dyDescent="0.3">
      <c r="A554" s="474" t="s">
        <v>863</v>
      </c>
      <c r="B554" s="59" t="s">
        <v>62</v>
      </c>
      <c r="C554" s="59" t="s">
        <v>6553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6550</v>
      </c>
      <c r="J554"/>
      <c r="L554"/>
      <c r="M554" s="473"/>
      <c r="N554" s="470"/>
      <c r="O554" s="470"/>
      <c r="P554" s="470"/>
      <c r="Q554" s="471"/>
      <c r="R554" s="470"/>
      <c r="S554" s="148"/>
    </row>
    <row r="555" spans="1:19" ht="15" customHeight="1" x14ac:dyDescent="0.3">
      <c r="A555" s="474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3"/>
      <c r="N555" s="470"/>
      <c r="O555" s="470"/>
      <c r="P555" s="470"/>
      <c r="Q555" s="471"/>
      <c r="R555" s="470"/>
      <c r="S555" s="148"/>
    </row>
    <row r="556" spans="1:19" ht="15" customHeight="1" x14ac:dyDescent="0.3">
      <c r="A556" s="474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3"/>
      <c r="N556" s="470"/>
      <c r="O556" s="470"/>
      <c r="P556" s="470"/>
      <c r="Q556" s="471"/>
      <c r="R556" s="470"/>
      <c r="S556" s="148"/>
    </row>
    <row r="557" spans="1:19" ht="15" customHeight="1" x14ac:dyDescent="0.3">
      <c r="A557" s="474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3"/>
      <c r="N557" s="470"/>
      <c r="O557" s="470"/>
      <c r="P557" s="470"/>
      <c r="Q557" s="471"/>
      <c r="R557" s="470"/>
      <c r="S557" s="148"/>
    </row>
    <row r="558" spans="1:19" ht="15" customHeight="1" x14ac:dyDescent="0.3">
      <c r="A558" s="474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3"/>
      <c r="N558" s="470"/>
      <c r="O558" s="470"/>
      <c r="P558" s="470"/>
      <c r="Q558" s="471"/>
      <c r="R558" s="470"/>
      <c r="S558" s="148"/>
    </row>
    <row r="559" spans="1:19" ht="15" customHeight="1" x14ac:dyDescent="0.3">
      <c r="A559" s="474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3"/>
      <c r="N559" s="470"/>
      <c r="O559" s="470"/>
      <c r="P559" s="470"/>
      <c r="Q559" s="471"/>
      <c r="R559" s="470"/>
      <c r="S559" s="148"/>
    </row>
    <row r="560" spans="1:19" ht="15" customHeight="1" x14ac:dyDescent="0.3">
      <c r="A560" s="474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3"/>
      <c r="N560" s="470"/>
      <c r="O560" s="470"/>
      <c r="P560" s="470"/>
      <c r="Q560" s="471"/>
      <c r="R560" s="470"/>
      <c r="S560" s="148"/>
    </row>
    <row r="561" spans="1:19" ht="15" customHeight="1" x14ac:dyDescent="0.3">
      <c r="A561" s="474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3"/>
      <c r="N561" s="470"/>
      <c r="O561" s="470"/>
      <c r="P561" s="470"/>
      <c r="Q561" s="471"/>
      <c r="R561" s="470"/>
      <c r="S561" s="148"/>
    </row>
    <row r="562" spans="1:19" ht="15" customHeight="1" x14ac:dyDescent="0.3">
      <c r="A562" s="474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3"/>
      <c r="N562" s="470"/>
      <c r="O562" s="470"/>
      <c r="P562" s="470"/>
      <c r="Q562" s="471"/>
      <c r="R562" s="470"/>
      <c r="S562" s="148"/>
    </row>
    <row r="563" spans="1:19" ht="15" customHeight="1" x14ac:dyDescent="0.3">
      <c r="A563" s="474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6493</v>
      </c>
      <c r="J563"/>
      <c r="L563"/>
      <c r="M563" s="473"/>
      <c r="N563" s="470"/>
      <c r="O563" s="470"/>
      <c r="P563" s="470"/>
      <c r="Q563" s="471"/>
      <c r="R563" s="470"/>
      <c r="S563" s="148"/>
    </row>
    <row r="564" spans="1:19" ht="15" customHeight="1" x14ac:dyDescent="0.3">
      <c r="A564" s="474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3"/>
      <c r="N564" s="470"/>
      <c r="O564" s="470"/>
      <c r="P564" s="470"/>
      <c r="Q564" s="471"/>
      <c r="R564" s="470"/>
      <c r="S564" s="148"/>
    </row>
    <row r="565" spans="1:19" ht="15" customHeight="1" x14ac:dyDescent="0.3">
      <c r="A565" s="474" t="s">
        <v>880</v>
      </c>
      <c r="B565" s="58" t="s">
        <v>6554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6555</v>
      </c>
      <c r="I565" s="74" t="s">
        <v>6556</v>
      </c>
      <c r="J565"/>
      <c r="L565"/>
      <c r="M565" s="473"/>
      <c r="N565" s="470"/>
      <c r="O565" s="470"/>
      <c r="P565" s="470"/>
      <c r="Q565" s="471"/>
      <c r="R565" s="470"/>
      <c r="S565" s="148"/>
    </row>
    <row r="566" spans="1:19" ht="15" customHeight="1" x14ac:dyDescent="0.3">
      <c r="A566" s="474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3"/>
      <c r="N566" s="470"/>
      <c r="O566" s="470"/>
      <c r="P566" s="470"/>
      <c r="Q566" s="471"/>
      <c r="R566" s="470"/>
      <c r="S566" s="148"/>
    </row>
    <row r="567" spans="1:19" ht="15" customHeight="1" x14ac:dyDescent="0.3">
      <c r="A567" s="474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3"/>
      <c r="N567" s="470"/>
      <c r="O567" s="470"/>
      <c r="P567" s="470"/>
      <c r="Q567" s="471"/>
      <c r="R567" s="470"/>
      <c r="S567" s="148"/>
    </row>
    <row r="568" spans="1:19" ht="15" customHeight="1" x14ac:dyDescent="0.3">
      <c r="A568" s="474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3"/>
      <c r="N568" s="470"/>
      <c r="O568" s="470"/>
      <c r="P568" s="470"/>
      <c r="Q568" s="471"/>
      <c r="R568" s="470"/>
      <c r="S568" s="148"/>
    </row>
    <row r="569" spans="1:19" ht="15" customHeight="1" x14ac:dyDescent="0.3">
      <c r="A569" s="474" t="s">
        <v>880</v>
      </c>
      <c r="B569" s="59" t="s">
        <v>62</v>
      </c>
      <c r="C569" s="59" t="s">
        <v>6557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6558</v>
      </c>
      <c r="J569"/>
      <c r="L569"/>
      <c r="M569" s="473"/>
      <c r="N569" s="470"/>
      <c r="O569" s="470"/>
      <c r="P569" s="470"/>
      <c r="Q569" s="471"/>
      <c r="R569" s="470"/>
      <c r="S569" s="148"/>
    </row>
    <row r="570" spans="1:19" ht="15" customHeight="1" x14ac:dyDescent="0.3">
      <c r="A570" s="474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3"/>
      <c r="N570" s="470"/>
      <c r="O570" s="470"/>
      <c r="P570" s="470"/>
      <c r="Q570" s="471"/>
      <c r="R570" s="470"/>
      <c r="S570" s="148"/>
    </row>
    <row r="571" spans="1:19" ht="15" customHeight="1" x14ac:dyDescent="0.3">
      <c r="A571" s="474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6559</v>
      </c>
      <c r="J571"/>
      <c r="L571"/>
      <c r="M571" s="473"/>
      <c r="N571" s="470"/>
      <c r="O571" s="470"/>
      <c r="P571" s="470"/>
      <c r="Q571" s="471"/>
      <c r="R571" s="470"/>
      <c r="S571" s="148"/>
    </row>
    <row r="572" spans="1:19" ht="15" customHeight="1" x14ac:dyDescent="0.3">
      <c r="A572" s="474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3"/>
      <c r="N572" s="470"/>
      <c r="O572" s="470"/>
      <c r="P572" s="470"/>
      <c r="Q572" s="471"/>
      <c r="R572" s="470"/>
      <c r="S572" s="148"/>
    </row>
    <row r="573" spans="1:19" ht="15" customHeight="1" x14ac:dyDescent="0.3">
      <c r="A573" s="474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3"/>
      <c r="N573" s="470"/>
      <c r="O573" s="470"/>
      <c r="P573" s="470"/>
      <c r="Q573" s="471"/>
      <c r="R573" s="470"/>
      <c r="S573" s="148"/>
    </row>
    <row r="574" spans="1:19" ht="15" customHeight="1" x14ac:dyDescent="0.3">
      <c r="A574" s="474" t="s">
        <v>880</v>
      </c>
      <c r="B574" s="59" t="s">
        <v>6560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3"/>
      <c r="N574" s="470"/>
      <c r="O574" s="470"/>
      <c r="P574" s="470"/>
      <c r="Q574" s="471"/>
      <c r="R574" s="470"/>
      <c r="S574" s="148"/>
    </row>
    <row r="575" spans="1:19" ht="15" customHeight="1" x14ac:dyDescent="0.3">
      <c r="A575" s="474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3"/>
      <c r="N575" s="470"/>
      <c r="O575" s="470"/>
      <c r="P575" s="470"/>
      <c r="Q575" s="471"/>
      <c r="R575" s="470"/>
      <c r="S575" s="148"/>
    </row>
    <row r="576" spans="1:19" ht="15" customHeight="1" x14ac:dyDescent="0.3">
      <c r="A576" s="474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3"/>
      <c r="N576" s="470"/>
      <c r="O576" s="470"/>
      <c r="P576" s="470"/>
      <c r="Q576" s="471"/>
      <c r="R576" s="470"/>
      <c r="S576" s="148"/>
    </row>
    <row r="577" spans="1:19" ht="15" customHeight="1" x14ac:dyDescent="0.3">
      <c r="A577" s="474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3"/>
      <c r="N577" s="470"/>
      <c r="O577" s="470"/>
      <c r="P577" s="470"/>
      <c r="Q577" s="471"/>
      <c r="R577" s="470"/>
      <c r="S577" s="148"/>
    </row>
    <row r="578" spans="1:19" ht="15" customHeight="1" x14ac:dyDescent="0.3">
      <c r="A578" s="474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3"/>
      <c r="N578" s="470"/>
      <c r="O578" s="470"/>
      <c r="P578" s="470"/>
      <c r="Q578" s="471"/>
      <c r="R578" s="470"/>
      <c r="S578" s="148"/>
    </row>
    <row r="579" spans="1:19" ht="15" customHeight="1" x14ac:dyDescent="0.3">
      <c r="A579" s="474" t="s">
        <v>880</v>
      </c>
      <c r="B579" s="71" t="s">
        <v>6463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6561</v>
      </c>
      <c r="J579"/>
      <c r="L579"/>
      <c r="M579" s="473"/>
      <c r="N579" s="470"/>
      <c r="O579" s="470"/>
      <c r="P579" s="470"/>
      <c r="Q579" s="471"/>
      <c r="R579" s="470"/>
      <c r="S579" s="148"/>
    </row>
    <row r="580" spans="1:19" ht="15" customHeight="1" x14ac:dyDescent="0.3">
      <c r="A580" s="474" t="s">
        <v>880</v>
      </c>
      <c r="B580" s="93" t="s">
        <v>6471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6561</v>
      </c>
      <c r="J580"/>
      <c r="L580"/>
      <c r="M580" s="473"/>
      <c r="N580" s="470"/>
      <c r="O580" s="470"/>
      <c r="P580" s="470"/>
      <c r="Q580" s="471"/>
      <c r="R580" s="470"/>
      <c r="S580" s="148"/>
    </row>
    <row r="581" spans="1:19" ht="15" customHeight="1" x14ac:dyDescent="0.3">
      <c r="A581" s="474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6562</v>
      </c>
      <c r="J581"/>
      <c r="L581"/>
      <c r="M581" s="473"/>
      <c r="N581" s="470"/>
      <c r="O581" s="470"/>
      <c r="P581" s="470"/>
      <c r="Q581" s="471"/>
      <c r="R581" s="470"/>
      <c r="S581" s="148"/>
    </row>
    <row r="582" spans="1:19" ht="15" customHeight="1" x14ac:dyDescent="0.3">
      <c r="A582" s="474" t="s">
        <v>880</v>
      </c>
      <c r="B582" s="59" t="s">
        <v>6490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6562</v>
      </c>
      <c r="J582"/>
      <c r="L582"/>
      <c r="M582" s="473"/>
      <c r="N582" s="470"/>
      <c r="O582" s="470"/>
      <c r="P582" s="470"/>
      <c r="Q582" s="471"/>
      <c r="R582" s="470"/>
      <c r="S582" s="148"/>
    </row>
    <row r="583" spans="1:19" ht="15" customHeight="1" x14ac:dyDescent="0.3">
      <c r="A583" s="474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6562</v>
      </c>
      <c r="J583"/>
      <c r="L583"/>
      <c r="M583" s="473"/>
      <c r="N583" s="470"/>
      <c r="O583" s="470"/>
      <c r="P583" s="470"/>
      <c r="Q583" s="471"/>
      <c r="R583" s="470"/>
      <c r="S583" s="148"/>
    </row>
    <row r="584" spans="1:19" ht="15" customHeight="1" x14ac:dyDescent="0.3">
      <c r="A584" s="474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6563</v>
      </c>
      <c r="J584"/>
      <c r="L584"/>
      <c r="M584" s="473"/>
      <c r="N584" s="470"/>
      <c r="O584" s="470"/>
      <c r="P584" s="470"/>
      <c r="Q584" s="471"/>
      <c r="R584" s="470"/>
      <c r="S584" s="148"/>
    </row>
    <row r="585" spans="1:19" ht="15" customHeight="1" x14ac:dyDescent="0.3">
      <c r="A585" s="474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3"/>
      <c r="N585" s="470"/>
      <c r="O585" s="470"/>
      <c r="P585" s="470"/>
      <c r="Q585" s="471"/>
      <c r="R585" s="470"/>
      <c r="S585" s="148"/>
    </row>
    <row r="586" spans="1:19" ht="15" customHeight="1" x14ac:dyDescent="0.3">
      <c r="A586" s="474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3"/>
      <c r="N586" s="470"/>
      <c r="O586" s="470"/>
      <c r="P586" s="470"/>
      <c r="Q586" s="471"/>
      <c r="R586" s="470"/>
      <c r="S586" s="148"/>
    </row>
    <row r="587" spans="1:19" ht="15" customHeight="1" x14ac:dyDescent="0.3">
      <c r="A587" s="474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3"/>
      <c r="N587" s="470"/>
      <c r="O587" s="470"/>
      <c r="P587" s="470"/>
      <c r="Q587" s="471"/>
      <c r="R587" s="470"/>
      <c r="S587" s="148"/>
    </row>
    <row r="588" spans="1:19" ht="15" customHeight="1" x14ac:dyDescent="0.3">
      <c r="A588" s="474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3"/>
      <c r="N588" s="470"/>
      <c r="O588" s="470"/>
      <c r="P588" s="470"/>
      <c r="Q588" s="471"/>
      <c r="R588" s="470"/>
      <c r="S588" s="148"/>
    </row>
    <row r="589" spans="1:19" ht="15" customHeight="1" x14ac:dyDescent="0.3">
      <c r="A589" s="474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3"/>
      <c r="N589" s="470"/>
      <c r="O589" s="470"/>
      <c r="P589" s="470"/>
      <c r="Q589" s="471"/>
      <c r="R589" s="470"/>
      <c r="S589" s="148"/>
    </row>
    <row r="590" spans="1:19" ht="15" customHeight="1" x14ac:dyDescent="0.3">
      <c r="A590" s="474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3"/>
      <c r="N590" s="470"/>
      <c r="O590" s="470"/>
      <c r="P590" s="470"/>
      <c r="Q590" s="471"/>
      <c r="R590" s="470"/>
      <c r="S590" s="148"/>
    </row>
    <row r="591" spans="1:19" ht="15" customHeight="1" x14ac:dyDescent="0.3">
      <c r="A591" s="474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3"/>
      <c r="N591" s="470"/>
      <c r="O591" s="470"/>
      <c r="P591" s="470"/>
      <c r="Q591" s="471"/>
      <c r="R591" s="470"/>
      <c r="S591" s="148"/>
    </row>
    <row r="592" spans="1:19" ht="15" customHeight="1" x14ac:dyDescent="0.3">
      <c r="A592" s="474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3"/>
      <c r="N592" s="470"/>
      <c r="O592" s="470"/>
      <c r="P592" s="470"/>
      <c r="Q592" s="471"/>
      <c r="R592" s="470"/>
      <c r="S592" s="148"/>
    </row>
    <row r="593" spans="1:19" ht="15" customHeight="1" x14ac:dyDescent="0.3">
      <c r="A593" s="474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6564</v>
      </c>
      <c r="J593"/>
      <c r="L593"/>
      <c r="M593" s="473"/>
      <c r="N593" s="470"/>
      <c r="O593" s="470"/>
      <c r="P593" s="470"/>
      <c r="Q593" s="471"/>
      <c r="R593" s="470"/>
      <c r="S593" s="148"/>
    </row>
    <row r="594" spans="1:19" ht="15" customHeight="1" x14ac:dyDescent="0.3">
      <c r="A594" s="474" t="s">
        <v>907</v>
      </c>
      <c r="B594" s="58" t="s">
        <v>6290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6564</v>
      </c>
      <c r="J594"/>
      <c r="L594"/>
      <c r="M594" s="473"/>
      <c r="N594" s="470"/>
      <c r="O594" s="470"/>
      <c r="P594" s="470"/>
      <c r="Q594" s="471"/>
      <c r="R594" s="470"/>
      <c r="S594" s="148"/>
    </row>
    <row r="595" spans="1:19" ht="15" customHeight="1" x14ac:dyDescent="0.3">
      <c r="A595" s="474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6564</v>
      </c>
      <c r="J595"/>
      <c r="L595"/>
      <c r="M595" s="473"/>
      <c r="N595" s="470"/>
      <c r="O595" s="470"/>
      <c r="P595" s="470"/>
      <c r="Q595" s="471"/>
      <c r="R595" s="470"/>
      <c r="S595" s="148"/>
    </row>
    <row r="596" spans="1:19" ht="15" customHeight="1" x14ac:dyDescent="0.3">
      <c r="A596" s="474" t="s">
        <v>907</v>
      </c>
      <c r="B596" s="58" t="s">
        <v>6290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6564</v>
      </c>
      <c r="J596"/>
      <c r="L596"/>
      <c r="M596" s="473"/>
      <c r="N596" s="470"/>
      <c r="O596" s="470"/>
      <c r="P596" s="470"/>
      <c r="Q596" s="471"/>
      <c r="R596" s="470"/>
      <c r="S596" s="148"/>
    </row>
    <row r="597" spans="1:19" ht="15" customHeight="1" x14ac:dyDescent="0.3">
      <c r="A597" s="474" t="s">
        <v>907</v>
      </c>
      <c r="B597" s="59" t="s">
        <v>6565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3"/>
      <c r="N597" s="470"/>
      <c r="O597" s="470"/>
      <c r="P597" s="470"/>
      <c r="Q597" s="471"/>
      <c r="R597" s="470"/>
      <c r="S597" s="148"/>
    </row>
    <row r="598" spans="1:19" ht="15" customHeight="1" x14ac:dyDescent="0.3">
      <c r="A598" s="474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3"/>
      <c r="N598" s="470"/>
      <c r="O598" s="470"/>
      <c r="P598" s="470"/>
      <c r="Q598" s="471"/>
      <c r="R598" s="470"/>
      <c r="S598" s="148"/>
    </row>
    <row r="599" spans="1:19" ht="15" customHeight="1" x14ac:dyDescent="0.3">
      <c r="A599" s="474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3"/>
      <c r="N599" s="470"/>
      <c r="O599" s="470"/>
      <c r="P599" s="470"/>
      <c r="Q599" s="471"/>
      <c r="R599" s="470"/>
      <c r="S599" s="148"/>
    </row>
    <row r="600" spans="1:19" ht="15" customHeight="1" x14ac:dyDescent="0.3">
      <c r="A600" s="474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6566</v>
      </c>
      <c r="J600"/>
      <c r="L600"/>
      <c r="M600" s="473"/>
      <c r="N600" s="470"/>
      <c r="O600" s="470"/>
      <c r="P600" s="470"/>
      <c r="Q600" s="471"/>
      <c r="R600" s="470"/>
      <c r="S600" s="148"/>
    </row>
    <row r="601" spans="1:19" ht="15" customHeight="1" x14ac:dyDescent="0.3">
      <c r="A601" s="474" t="s">
        <v>907</v>
      </c>
      <c r="B601" s="71" t="s">
        <v>6463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6567</v>
      </c>
      <c r="J601"/>
      <c r="L601"/>
      <c r="M601" s="473"/>
      <c r="N601" s="470"/>
      <c r="O601" s="470"/>
      <c r="P601" s="470"/>
      <c r="Q601" s="471"/>
      <c r="R601" s="470"/>
      <c r="S601" s="148"/>
    </row>
    <row r="602" spans="1:19" ht="15" customHeight="1" x14ac:dyDescent="0.3">
      <c r="A602" s="474" t="s">
        <v>907</v>
      </c>
      <c r="B602" s="71" t="s">
        <v>253</v>
      </c>
      <c r="C602" s="59" t="s">
        <v>254</v>
      </c>
      <c r="D602" s="60">
        <v>1</v>
      </c>
      <c r="E602" s="488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3"/>
      <c r="N602" s="470"/>
      <c r="O602" s="470"/>
      <c r="P602" s="470"/>
      <c r="Q602" s="471"/>
      <c r="R602" s="470"/>
      <c r="S602" s="148"/>
    </row>
    <row r="603" spans="1:19" ht="15" customHeight="1" x14ac:dyDescent="0.3">
      <c r="A603" s="474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3"/>
      <c r="N603" s="470"/>
      <c r="O603" s="470"/>
      <c r="P603" s="470"/>
      <c r="Q603" s="471"/>
      <c r="R603" s="470"/>
      <c r="S603" s="148"/>
    </row>
    <row r="604" spans="1:19" ht="15" customHeight="1" x14ac:dyDescent="0.3">
      <c r="A604" s="474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3"/>
      <c r="N604" s="470"/>
      <c r="O604" s="470"/>
      <c r="P604" s="470"/>
      <c r="Q604" s="471"/>
      <c r="R604" s="470"/>
      <c r="S604" s="148"/>
    </row>
    <row r="605" spans="1:19" ht="15" customHeight="1" x14ac:dyDescent="0.3">
      <c r="A605" s="474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3"/>
      <c r="N605" s="470"/>
      <c r="O605" s="470"/>
      <c r="P605" s="470"/>
      <c r="Q605" s="471"/>
      <c r="R605" s="470"/>
      <c r="S605" s="148"/>
    </row>
    <row r="606" spans="1:19" ht="15" customHeight="1" x14ac:dyDescent="0.3">
      <c r="A606" s="474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3"/>
      <c r="N606" s="470"/>
      <c r="O606" s="470"/>
      <c r="P606" s="470"/>
      <c r="Q606" s="471"/>
      <c r="R606" s="470"/>
      <c r="S606" s="148"/>
    </row>
    <row r="607" spans="1:19" ht="15" customHeight="1" x14ac:dyDescent="0.3">
      <c r="A607" s="474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3"/>
      <c r="N607" s="470"/>
      <c r="O607" s="470"/>
      <c r="P607" s="470"/>
      <c r="Q607" s="471"/>
      <c r="R607" s="470"/>
      <c r="S607" s="148"/>
    </row>
    <row r="608" spans="1:19" ht="15" customHeight="1" x14ac:dyDescent="0.3">
      <c r="A608" s="474" t="s">
        <v>907</v>
      </c>
      <c r="B608" s="58" t="s">
        <v>6568</v>
      </c>
      <c r="C608" s="85" t="s">
        <v>170</v>
      </c>
      <c r="D608" s="141">
        <v>1</v>
      </c>
      <c r="E608" s="489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3"/>
      <c r="N608" s="470"/>
      <c r="O608" s="470"/>
      <c r="P608" s="470"/>
      <c r="Q608" s="471"/>
      <c r="R608" s="470"/>
      <c r="S608" s="148"/>
    </row>
    <row r="609" spans="1:19" ht="15" customHeight="1" x14ac:dyDescent="0.3">
      <c r="A609" s="474" t="s">
        <v>907</v>
      </c>
      <c r="B609" s="59" t="s">
        <v>210</v>
      </c>
      <c r="C609" s="59" t="s">
        <v>211</v>
      </c>
      <c r="D609" s="60">
        <v>9</v>
      </c>
      <c r="E609" s="490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6569</v>
      </c>
      <c r="J609"/>
      <c r="L609"/>
      <c r="M609" s="473"/>
      <c r="N609" s="470"/>
      <c r="O609" s="470"/>
      <c r="P609" s="470"/>
      <c r="Q609" s="471"/>
      <c r="R609" s="470"/>
      <c r="S609" s="148"/>
    </row>
    <row r="610" spans="1:19" ht="15" customHeight="1" x14ac:dyDescent="0.3">
      <c r="A610" s="474" t="s">
        <v>907</v>
      </c>
      <c r="B610" s="59" t="s">
        <v>216</v>
      </c>
      <c r="C610" s="59" t="s">
        <v>217</v>
      </c>
      <c r="D610" s="60">
        <v>1</v>
      </c>
      <c r="E610" s="490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6569</v>
      </c>
      <c r="J610"/>
      <c r="L610"/>
      <c r="M610" s="473"/>
      <c r="N610" s="470"/>
      <c r="O610" s="470"/>
      <c r="P610" s="470"/>
      <c r="Q610" s="471"/>
      <c r="R610" s="470"/>
      <c r="S610" s="148"/>
    </row>
    <row r="611" spans="1:19" ht="15" customHeight="1" x14ac:dyDescent="0.3">
      <c r="A611" s="474" t="s">
        <v>907</v>
      </c>
      <c r="B611" s="59" t="s">
        <v>6323</v>
      </c>
      <c r="C611" s="59" t="s">
        <v>6324</v>
      </c>
      <c r="D611" s="60">
        <v>1</v>
      </c>
      <c r="E611" s="490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6569</v>
      </c>
      <c r="J611"/>
      <c r="L611"/>
      <c r="M611" s="473"/>
      <c r="N611" s="470"/>
      <c r="O611" s="470"/>
      <c r="P611" s="470"/>
      <c r="Q611" s="471"/>
      <c r="R611" s="470"/>
      <c r="S611" s="148"/>
    </row>
    <row r="612" spans="1:19" ht="15" customHeight="1" x14ac:dyDescent="0.3">
      <c r="A612" s="474" t="s">
        <v>907</v>
      </c>
      <c r="B612" s="59" t="s">
        <v>172</v>
      </c>
      <c r="C612" s="93" t="s">
        <v>173</v>
      </c>
      <c r="D612" s="60">
        <v>1</v>
      </c>
      <c r="E612" s="490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6569</v>
      </c>
      <c r="J612"/>
      <c r="L612"/>
      <c r="M612" s="473"/>
      <c r="N612" s="470"/>
      <c r="O612" s="470"/>
      <c r="P612" s="470"/>
      <c r="Q612" s="471"/>
      <c r="R612" s="470"/>
      <c r="S612" s="148"/>
    </row>
    <row r="613" spans="1:19" ht="15" customHeight="1" x14ac:dyDescent="0.3">
      <c r="A613" s="474" t="s">
        <v>907</v>
      </c>
      <c r="B613" s="59" t="s">
        <v>879</v>
      </c>
      <c r="C613" s="58" t="s">
        <v>6570</v>
      </c>
      <c r="D613" s="60">
        <v>1</v>
      </c>
      <c r="E613" s="489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6571</v>
      </c>
      <c r="J613"/>
      <c r="L613"/>
      <c r="M613" s="473"/>
      <c r="N613" s="470"/>
      <c r="O613" s="470"/>
      <c r="P613" s="470"/>
      <c r="Q613" s="471"/>
      <c r="R613" s="470"/>
      <c r="S613" s="148"/>
    </row>
    <row r="614" spans="1:19" ht="15" customHeight="1" x14ac:dyDescent="0.3">
      <c r="A614" s="474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6572</v>
      </c>
      <c r="J614"/>
      <c r="L614"/>
      <c r="M614" s="473"/>
      <c r="N614" s="470"/>
      <c r="O614" s="470"/>
      <c r="P614" s="470"/>
      <c r="Q614" s="471"/>
      <c r="R614" s="470"/>
      <c r="S614" s="148"/>
    </row>
    <row r="615" spans="1:19" ht="15" customHeight="1" x14ac:dyDescent="0.3">
      <c r="A615" s="474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6573</v>
      </c>
      <c r="J615"/>
      <c r="L615"/>
      <c r="M615" s="473"/>
      <c r="N615" s="470"/>
      <c r="O615" s="470"/>
      <c r="P615" s="470"/>
      <c r="Q615" s="471"/>
      <c r="R615" s="470"/>
      <c r="S615" s="148"/>
    </row>
    <row r="616" spans="1:19" ht="15" customHeight="1" x14ac:dyDescent="0.3">
      <c r="A616" s="474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3"/>
      <c r="N616" s="470"/>
      <c r="O616" s="470"/>
      <c r="P616" s="470"/>
      <c r="Q616" s="471"/>
      <c r="R616" s="470"/>
      <c r="S616" s="148"/>
    </row>
    <row r="617" spans="1:19" ht="15" customHeight="1" x14ac:dyDescent="0.3">
      <c r="A617" s="474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3"/>
      <c r="N617" s="470"/>
      <c r="O617" s="470"/>
      <c r="P617" s="470"/>
      <c r="Q617" s="471"/>
      <c r="R617" s="470"/>
      <c r="S617" s="148"/>
    </row>
    <row r="618" spans="1:19" ht="15" customHeight="1" x14ac:dyDescent="0.3">
      <c r="A618" s="474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3"/>
      <c r="N618" s="470"/>
      <c r="O618" s="470"/>
      <c r="P618" s="470"/>
      <c r="Q618" s="471"/>
      <c r="R618" s="470"/>
      <c r="S618" s="148"/>
    </row>
    <row r="619" spans="1:19" ht="15" customHeight="1" x14ac:dyDescent="0.3">
      <c r="A619" s="474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3"/>
      <c r="N619" s="470"/>
      <c r="O619" s="470"/>
      <c r="P619" s="470"/>
      <c r="Q619" s="471"/>
      <c r="R619" s="470"/>
      <c r="S619" s="148"/>
    </row>
    <row r="620" spans="1:19" ht="15" customHeight="1" x14ac:dyDescent="0.3">
      <c r="A620" s="474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3"/>
      <c r="N620" s="470"/>
      <c r="O620" s="470"/>
      <c r="P620" s="470"/>
      <c r="Q620" s="471"/>
      <c r="R620" s="470"/>
      <c r="S620" s="148"/>
    </row>
    <row r="621" spans="1:19" ht="15" customHeight="1" x14ac:dyDescent="0.3">
      <c r="A621" s="474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3"/>
      <c r="N621" s="470"/>
      <c r="O621" s="470"/>
      <c r="P621" s="470"/>
      <c r="Q621" s="471"/>
      <c r="R621" s="470"/>
      <c r="S621" s="148"/>
    </row>
    <row r="622" spans="1:19" ht="15" customHeight="1" x14ac:dyDescent="0.3">
      <c r="A622" s="474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3"/>
      <c r="N622" s="470"/>
      <c r="O622" s="470"/>
      <c r="P622" s="470"/>
      <c r="Q622" s="471"/>
      <c r="R622" s="470"/>
      <c r="S622" s="148"/>
    </row>
    <row r="623" spans="1:19" ht="15" customHeight="1" x14ac:dyDescent="0.3">
      <c r="A623" s="474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3"/>
      <c r="N623" s="470"/>
      <c r="O623" s="470"/>
      <c r="P623" s="470"/>
      <c r="Q623" s="471"/>
      <c r="R623" s="470"/>
      <c r="S623" s="148"/>
    </row>
    <row r="624" spans="1:19" ht="15" customHeight="1" x14ac:dyDescent="0.3">
      <c r="A624" s="474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3"/>
      <c r="N624" s="470"/>
      <c r="O624" s="470"/>
      <c r="P624" s="470"/>
      <c r="Q624" s="471"/>
      <c r="R624" s="470"/>
      <c r="S624" s="148"/>
    </row>
    <row r="625" spans="1:19" ht="15" customHeight="1" x14ac:dyDescent="0.3">
      <c r="A625" s="474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3"/>
      <c r="N625" s="470"/>
      <c r="O625" s="470"/>
      <c r="P625" s="470"/>
      <c r="Q625" s="471"/>
      <c r="R625" s="470"/>
      <c r="S625" s="148"/>
    </row>
    <row r="626" spans="1:19" ht="15" customHeight="1" x14ac:dyDescent="0.3">
      <c r="A626" s="474" t="s">
        <v>920</v>
      </c>
      <c r="B626" s="58" t="s">
        <v>6574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3"/>
      <c r="N626" s="470"/>
      <c r="O626" s="470"/>
      <c r="P626" s="470"/>
      <c r="Q626" s="471"/>
      <c r="R626" s="470"/>
      <c r="S626" s="148"/>
    </row>
    <row r="627" spans="1:19" ht="15" customHeight="1" x14ac:dyDescent="0.3">
      <c r="A627" s="474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3"/>
      <c r="N627" s="470"/>
      <c r="O627" s="470"/>
      <c r="P627" s="470"/>
      <c r="Q627" s="471"/>
      <c r="R627" s="470"/>
      <c r="S627" s="148"/>
    </row>
    <row r="628" spans="1:19" ht="15" customHeight="1" x14ac:dyDescent="0.3">
      <c r="A628" s="474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3"/>
      <c r="N628" s="470"/>
      <c r="O628" s="470"/>
      <c r="P628" s="470"/>
      <c r="Q628" s="471"/>
      <c r="R628" s="470"/>
      <c r="S628" s="148"/>
    </row>
    <row r="629" spans="1:19" ht="15" customHeight="1" x14ac:dyDescent="0.3">
      <c r="A629" s="474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3"/>
      <c r="N629" s="470"/>
      <c r="O629" s="470"/>
      <c r="P629" s="470"/>
      <c r="Q629" s="471"/>
      <c r="R629" s="470"/>
      <c r="S629" s="148"/>
    </row>
    <row r="630" spans="1:19" ht="15" customHeight="1" x14ac:dyDescent="0.3">
      <c r="A630" s="474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3"/>
      <c r="N630" s="470"/>
      <c r="O630" s="470"/>
      <c r="P630" s="470"/>
      <c r="Q630" s="471"/>
      <c r="R630" s="470"/>
      <c r="S630" s="148"/>
    </row>
    <row r="631" spans="1:19" ht="15" customHeight="1" x14ac:dyDescent="0.3">
      <c r="A631" s="474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3"/>
      <c r="N631" s="470"/>
      <c r="O631" s="470"/>
      <c r="P631" s="470"/>
      <c r="Q631" s="471"/>
      <c r="R631" s="470"/>
      <c r="S631" s="148"/>
    </row>
    <row r="632" spans="1:19" ht="15" customHeight="1" x14ac:dyDescent="0.3">
      <c r="A632" s="475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3"/>
      <c r="N632" s="470"/>
      <c r="O632" s="470"/>
      <c r="P632" s="470"/>
      <c r="Q632" s="471"/>
      <c r="R632" s="470"/>
      <c r="S632" s="148"/>
    </row>
    <row r="633" spans="1:19" ht="15" customHeight="1" x14ac:dyDescent="0.3">
      <c r="A633" s="474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6575</v>
      </c>
      <c r="J633"/>
      <c r="L633"/>
      <c r="M633" s="473"/>
      <c r="N633" s="470"/>
      <c r="O633" s="470"/>
      <c r="P633" s="470"/>
      <c r="Q633" s="471"/>
      <c r="R633" s="470"/>
      <c r="S633" s="148"/>
    </row>
    <row r="634" spans="1:19" ht="15" customHeight="1" x14ac:dyDescent="0.3">
      <c r="A634" s="474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3"/>
      <c r="N634" s="470"/>
      <c r="O634" s="470"/>
      <c r="P634" s="470"/>
      <c r="Q634" s="471"/>
      <c r="R634" s="470"/>
      <c r="S634" s="148"/>
    </row>
    <row r="635" spans="1:19" ht="15" customHeight="1" x14ac:dyDescent="0.3">
      <c r="A635" s="474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3"/>
      <c r="N635" s="470"/>
      <c r="O635" s="470"/>
      <c r="P635" s="470"/>
      <c r="Q635" s="471"/>
      <c r="R635" s="470"/>
      <c r="S635" s="148"/>
    </row>
    <row r="636" spans="1:19" ht="15" customHeight="1" x14ac:dyDescent="0.3">
      <c r="A636" s="474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3"/>
      <c r="N636" s="470"/>
      <c r="O636" s="470"/>
      <c r="P636" s="470"/>
      <c r="Q636" s="471"/>
      <c r="R636" s="470"/>
      <c r="S636" s="148"/>
    </row>
    <row r="637" spans="1:19" ht="15" customHeight="1" x14ac:dyDescent="0.3">
      <c r="A637" s="474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6576</v>
      </c>
      <c r="J637"/>
      <c r="L637"/>
      <c r="M637" s="473"/>
      <c r="N637" s="470"/>
      <c r="O637" s="470"/>
      <c r="P637" s="470"/>
      <c r="Q637" s="471"/>
      <c r="R637" s="470"/>
      <c r="S637" s="148"/>
    </row>
    <row r="638" spans="1:19" ht="15" customHeight="1" x14ac:dyDescent="0.3">
      <c r="A638" s="474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6576</v>
      </c>
      <c r="J638"/>
      <c r="L638"/>
      <c r="M638" s="473"/>
      <c r="N638" s="470"/>
      <c r="O638" s="470"/>
      <c r="P638" s="470"/>
      <c r="Q638" s="471"/>
      <c r="R638" s="470"/>
      <c r="S638" s="148"/>
    </row>
    <row r="639" spans="1:19" ht="15" customHeight="1" x14ac:dyDescent="0.3">
      <c r="A639" s="474" t="s">
        <v>920</v>
      </c>
      <c r="B639" s="83" t="s">
        <v>6444</v>
      </c>
      <c r="C639" s="84" t="s">
        <v>6400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6576</v>
      </c>
      <c r="J639"/>
      <c r="L639"/>
      <c r="M639" s="473"/>
      <c r="N639" s="470"/>
      <c r="O639" s="470"/>
      <c r="P639" s="470"/>
      <c r="Q639" s="471"/>
      <c r="R639" s="470"/>
      <c r="S639" s="148"/>
    </row>
    <row r="640" spans="1:19" ht="15" customHeight="1" x14ac:dyDescent="0.3">
      <c r="A640" s="474" t="s">
        <v>920</v>
      </c>
      <c r="B640" s="71" t="s">
        <v>6463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6577</v>
      </c>
      <c r="J640"/>
      <c r="L640"/>
      <c r="M640" s="473"/>
      <c r="N640" s="470"/>
      <c r="O640" s="470"/>
      <c r="P640" s="470"/>
      <c r="Q640" s="471"/>
      <c r="R640" s="470"/>
      <c r="S640" s="148"/>
    </row>
    <row r="641" spans="1:19" ht="15" customHeight="1" x14ac:dyDescent="0.3">
      <c r="A641" s="474" t="s">
        <v>920</v>
      </c>
      <c r="B641" s="66" t="s">
        <v>6578</v>
      </c>
      <c r="C641" s="59" t="s">
        <v>6579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6577</v>
      </c>
      <c r="J641"/>
      <c r="L641"/>
      <c r="M641" s="473"/>
      <c r="N641" s="470"/>
      <c r="O641" s="470"/>
      <c r="P641" s="470"/>
      <c r="Q641" s="471"/>
      <c r="R641" s="470"/>
      <c r="S641" s="148"/>
    </row>
    <row r="642" spans="1:19" ht="15" customHeight="1" x14ac:dyDescent="0.3">
      <c r="A642" s="474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3"/>
      <c r="N642" s="470"/>
      <c r="O642" s="470"/>
      <c r="P642" s="470"/>
      <c r="Q642" s="471"/>
      <c r="R642" s="470"/>
      <c r="S642" s="148"/>
    </row>
    <row r="643" spans="1:19" ht="15" customHeight="1" x14ac:dyDescent="0.3">
      <c r="A643" s="474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3"/>
      <c r="N643" s="470"/>
      <c r="O643" s="470"/>
      <c r="P643" s="470"/>
      <c r="Q643" s="471"/>
      <c r="R643" s="470"/>
      <c r="S643" s="148"/>
    </row>
    <row r="644" spans="1:19" ht="15" customHeight="1" x14ac:dyDescent="0.3">
      <c r="A644" s="474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3"/>
      <c r="N644" s="470"/>
      <c r="O644" s="470"/>
      <c r="P644" s="470"/>
      <c r="Q644" s="471"/>
      <c r="R644" s="470"/>
      <c r="S644" s="148"/>
    </row>
    <row r="645" spans="1:19" ht="15" customHeight="1" x14ac:dyDescent="0.3">
      <c r="A645" s="474" t="s">
        <v>920</v>
      </c>
      <c r="B645" s="59" t="s">
        <v>879</v>
      </c>
      <c r="C645" s="83" t="s">
        <v>6580</v>
      </c>
      <c r="D645" s="60">
        <v>1</v>
      </c>
      <c r="E645" s="490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6581</v>
      </c>
      <c r="J645"/>
      <c r="L645"/>
      <c r="M645" s="473"/>
      <c r="N645" s="470"/>
      <c r="O645" s="470"/>
      <c r="P645" s="470"/>
      <c r="Q645" s="471"/>
      <c r="R645" s="470"/>
      <c r="S645" s="148"/>
    </row>
    <row r="646" spans="1:19" ht="15" customHeight="1" x14ac:dyDescent="0.3">
      <c r="A646" s="474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6581</v>
      </c>
      <c r="J646"/>
      <c r="L646"/>
      <c r="M646" s="473"/>
      <c r="N646" s="470"/>
      <c r="O646" s="470"/>
      <c r="P646" s="470"/>
      <c r="Q646" s="471"/>
      <c r="R646" s="470"/>
      <c r="S646" s="148"/>
    </row>
    <row r="647" spans="1:19" ht="15" customHeight="1" x14ac:dyDescent="0.3">
      <c r="A647" s="474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3"/>
      <c r="N647" s="470"/>
      <c r="O647" s="470"/>
      <c r="P647" s="470"/>
      <c r="Q647" s="471"/>
      <c r="R647" s="470"/>
      <c r="S647" s="148"/>
    </row>
    <row r="648" spans="1:19" ht="15" customHeight="1" x14ac:dyDescent="0.3">
      <c r="A648" s="474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3"/>
      <c r="N648" s="470"/>
      <c r="O648" s="470"/>
      <c r="P648" s="470"/>
      <c r="Q648" s="471"/>
      <c r="R648" s="470"/>
      <c r="S648" s="148"/>
    </row>
    <row r="649" spans="1:19" ht="15" customHeight="1" x14ac:dyDescent="0.3">
      <c r="A649" s="474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3"/>
      <c r="N649" s="470"/>
      <c r="O649" s="470"/>
      <c r="P649" s="470"/>
      <c r="Q649" s="471"/>
      <c r="R649" s="470"/>
      <c r="S649" s="148"/>
    </row>
    <row r="650" spans="1:19" ht="15" customHeight="1" x14ac:dyDescent="0.3">
      <c r="A650" s="474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3"/>
      <c r="N650" s="470"/>
      <c r="O650" s="470"/>
      <c r="P650" s="470"/>
      <c r="Q650" s="471"/>
      <c r="R650" s="470"/>
      <c r="S650" s="148"/>
    </row>
    <row r="651" spans="1:19" ht="15" customHeight="1" x14ac:dyDescent="0.3">
      <c r="A651" s="474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3"/>
      <c r="N651" s="470"/>
      <c r="O651" s="470"/>
      <c r="P651" s="470"/>
      <c r="Q651" s="471"/>
      <c r="R651" s="470"/>
      <c r="S651" s="148"/>
    </row>
    <row r="652" spans="1:19" ht="15" customHeight="1" x14ac:dyDescent="0.3">
      <c r="A652" s="474" t="s">
        <v>938</v>
      </c>
      <c r="B652" s="58" t="s">
        <v>6582</v>
      </c>
      <c r="C652" s="59" t="s">
        <v>6583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6584</v>
      </c>
      <c r="J652"/>
      <c r="L652"/>
      <c r="M652" s="473"/>
      <c r="N652" s="470"/>
      <c r="O652" s="470"/>
      <c r="P652" s="470"/>
      <c r="Q652" s="471"/>
      <c r="R652" s="470"/>
      <c r="S652" s="148"/>
    </row>
    <row r="653" spans="1:19" ht="15" customHeight="1" x14ac:dyDescent="0.3">
      <c r="A653" s="474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3"/>
      <c r="N653" s="470"/>
      <c r="O653" s="470"/>
      <c r="P653" s="470"/>
      <c r="Q653" s="471"/>
      <c r="R653" s="470"/>
      <c r="S653" s="148"/>
    </row>
    <row r="654" spans="1:19" ht="15" customHeight="1" x14ac:dyDescent="0.3">
      <c r="A654" s="474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3"/>
      <c r="N654" s="470"/>
      <c r="O654" s="470"/>
      <c r="P654" s="470"/>
      <c r="Q654" s="471"/>
      <c r="R654" s="470"/>
      <c r="S654" s="148"/>
    </row>
    <row r="655" spans="1:19" ht="15" customHeight="1" x14ac:dyDescent="0.3">
      <c r="A655" s="474" t="s">
        <v>938</v>
      </c>
      <c r="B655" s="71" t="s">
        <v>6463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3"/>
      <c r="N655" s="470"/>
      <c r="O655" s="470"/>
      <c r="P655" s="470"/>
      <c r="Q655" s="471"/>
      <c r="R655" s="470"/>
      <c r="S655" s="148"/>
    </row>
    <row r="656" spans="1:19" ht="15" customHeight="1" x14ac:dyDescent="0.3">
      <c r="A656" s="474" t="s">
        <v>938</v>
      </c>
      <c r="B656" s="71" t="s">
        <v>6585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3"/>
      <c r="N656" s="470"/>
      <c r="O656" s="470"/>
      <c r="P656" s="470"/>
      <c r="Q656" s="471"/>
      <c r="R656" s="470"/>
      <c r="S656" s="148"/>
    </row>
    <row r="657" spans="1:19" ht="15" customHeight="1" x14ac:dyDescent="0.3">
      <c r="A657" s="474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6586</v>
      </c>
      <c r="J657"/>
      <c r="L657"/>
      <c r="M657" s="473"/>
      <c r="N657" s="470"/>
      <c r="O657" s="470"/>
      <c r="P657" s="470"/>
      <c r="Q657" s="471"/>
      <c r="R657" s="470"/>
      <c r="S657" s="148"/>
    </row>
    <row r="658" spans="1:19" ht="15" customHeight="1" x14ac:dyDescent="0.3">
      <c r="A658" s="474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6586</v>
      </c>
      <c r="J658"/>
      <c r="L658"/>
      <c r="M658" s="473"/>
      <c r="N658" s="470"/>
      <c r="O658" s="470"/>
      <c r="P658" s="470"/>
      <c r="Q658" s="471"/>
      <c r="R658" s="470"/>
      <c r="S658" s="148"/>
    </row>
    <row r="659" spans="1:19" ht="15" customHeight="1" x14ac:dyDescent="0.3">
      <c r="A659" s="474" t="s">
        <v>938</v>
      </c>
      <c r="B659" s="58" t="s">
        <v>6308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6586</v>
      </c>
      <c r="J659">
        <f>28000/8</f>
        <v>3500</v>
      </c>
      <c r="L659"/>
      <c r="M659" s="473"/>
      <c r="N659" s="470"/>
      <c r="O659" s="470"/>
      <c r="P659" s="470"/>
      <c r="Q659" s="471"/>
      <c r="R659" s="470"/>
      <c r="S659" s="148"/>
    </row>
    <row r="660" spans="1:19" ht="15" customHeight="1" x14ac:dyDescent="0.3">
      <c r="A660" s="474" t="s">
        <v>938</v>
      </c>
      <c r="B660" s="66" t="s">
        <v>6309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6586</v>
      </c>
      <c r="J660"/>
      <c r="L660"/>
      <c r="M660" s="473"/>
      <c r="N660" s="470"/>
      <c r="O660" s="470"/>
      <c r="P660" s="470"/>
      <c r="Q660" s="471"/>
      <c r="R660" s="470"/>
      <c r="S660" s="148"/>
    </row>
    <row r="661" spans="1:19" ht="15" customHeight="1" x14ac:dyDescent="0.3">
      <c r="A661" s="474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6587</v>
      </c>
      <c r="I661" s="74" t="s">
        <v>6588</v>
      </c>
      <c r="J661"/>
      <c r="L661"/>
      <c r="M661" s="473"/>
      <c r="N661" s="470"/>
      <c r="O661" s="470"/>
      <c r="P661" s="470"/>
      <c r="Q661" s="471"/>
      <c r="R661" s="470"/>
      <c r="S661" s="148"/>
    </row>
    <row r="662" spans="1:19" ht="15" customHeight="1" x14ac:dyDescent="0.3">
      <c r="A662" s="474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6587</v>
      </c>
      <c r="I662" s="74" t="s">
        <v>6588</v>
      </c>
      <c r="J662"/>
      <c r="L662"/>
      <c r="M662" s="473"/>
      <c r="N662" s="470"/>
      <c r="O662" s="470"/>
      <c r="P662" s="470"/>
      <c r="Q662" s="471"/>
      <c r="R662" s="470"/>
      <c r="S662" s="148"/>
    </row>
    <row r="663" spans="1:19" ht="15" customHeight="1" x14ac:dyDescent="0.3">
      <c r="A663" s="474" t="s">
        <v>938</v>
      </c>
      <c r="B663" s="58" t="s">
        <v>6308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6587</v>
      </c>
      <c r="I663" s="74" t="s">
        <v>6588</v>
      </c>
      <c r="J663"/>
      <c r="L663"/>
      <c r="M663" s="473"/>
      <c r="N663" s="470"/>
      <c r="O663" s="470"/>
      <c r="P663" s="470"/>
      <c r="Q663" s="471"/>
      <c r="R663" s="470"/>
      <c r="S663" s="148"/>
    </row>
    <row r="664" spans="1:19" ht="15" customHeight="1" x14ac:dyDescent="0.3">
      <c r="A664" s="474" t="s">
        <v>938</v>
      </c>
      <c r="B664" s="66" t="s">
        <v>6309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6587</v>
      </c>
      <c r="I664" s="74" t="s">
        <v>6588</v>
      </c>
      <c r="J664"/>
      <c r="L664"/>
      <c r="M664" s="473"/>
      <c r="N664" s="470"/>
      <c r="O664" s="470"/>
      <c r="P664" s="470"/>
      <c r="Q664" s="471"/>
      <c r="R664" s="470"/>
      <c r="S664" s="148"/>
    </row>
    <row r="665" spans="1:19" ht="15" customHeight="1" x14ac:dyDescent="0.3">
      <c r="A665" s="474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6587</v>
      </c>
      <c r="I665" s="74" t="s">
        <v>6588</v>
      </c>
      <c r="J665"/>
      <c r="L665"/>
      <c r="M665" s="473"/>
      <c r="N665" s="470"/>
      <c r="O665" s="470"/>
      <c r="P665" s="470"/>
      <c r="Q665" s="471"/>
      <c r="R665" s="470"/>
      <c r="S665" s="148"/>
    </row>
    <row r="666" spans="1:19" ht="15" customHeight="1" x14ac:dyDescent="0.3">
      <c r="A666" s="474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6589</v>
      </c>
      <c r="J666"/>
      <c r="L666"/>
      <c r="M666" s="473"/>
      <c r="N666" s="470"/>
      <c r="O666" s="470"/>
      <c r="P666" s="470"/>
      <c r="Q666" s="471"/>
      <c r="R666" s="470"/>
      <c r="S666" s="148"/>
    </row>
    <row r="667" spans="1:19" ht="15" customHeight="1" x14ac:dyDescent="0.3">
      <c r="A667" s="474" t="s">
        <v>938</v>
      </c>
      <c r="B667" s="59" t="s">
        <v>6590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6589</v>
      </c>
      <c r="J667"/>
      <c r="L667"/>
      <c r="M667" s="473"/>
      <c r="N667" s="470"/>
      <c r="O667" s="470"/>
      <c r="P667" s="470"/>
      <c r="Q667" s="471"/>
      <c r="R667" s="470"/>
      <c r="S667" s="148"/>
    </row>
    <row r="668" spans="1:19" ht="15" customHeight="1" x14ac:dyDescent="0.3">
      <c r="A668" s="474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6589</v>
      </c>
      <c r="J668"/>
      <c r="L668"/>
      <c r="M668" s="473"/>
      <c r="N668" s="470"/>
      <c r="O668" s="470"/>
      <c r="P668" s="470"/>
      <c r="Q668" s="471"/>
      <c r="R668" s="470"/>
      <c r="S668" s="148"/>
    </row>
    <row r="669" spans="1:19" ht="15" customHeight="1" x14ac:dyDescent="0.3">
      <c r="A669" s="474" t="s">
        <v>938</v>
      </c>
      <c r="B669" s="71" t="s">
        <v>6335</v>
      </c>
      <c r="C669" s="59" t="s">
        <v>6336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6589</v>
      </c>
      <c r="J669"/>
      <c r="L669"/>
      <c r="M669" s="473"/>
      <c r="N669" s="470"/>
      <c r="O669" s="470"/>
      <c r="P669" s="470"/>
      <c r="Q669" s="471"/>
      <c r="R669" s="470"/>
      <c r="S669" s="148"/>
    </row>
    <row r="670" spans="1:19" ht="15" customHeight="1" x14ac:dyDescent="0.3">
      <c r="A670" s="474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6591</v>
      </c>
      <c r="J670"/>
      <c r="L670"/>
      <c r="M670" s="473"/>
      <c r="N670" s="470"/>
      <c r="O670" s="470"/>
      <c r="P670" s="470"/>
      <c r="Q670" s="471"/>
      <c r="R670" s="470"/>
      <c r="S670" s="148"/>
    </row>
    <row r="671" spans="1:19" ht="15" customHeight="1" x14ac:dyDescent="0.3">
      <c r="A671" s="474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6591</v>
      </c>
      <c r="J671"/>
      <c r="L671"/>
      <c r="M671" s="473"/>
      <c r="N671" s="470"/>
      <c r="O671" s="470"/>
      <c r="P671" s="470"/>
      <c r="Q671" s="471"/>
      <c r="R671" s="470"/>
      <c r="S671" s="148"/>
    </row>
    <row r="672" spans="1:19" ht="15" customHeight="1" x14ac:dyDescent="0.3">
      <c r="A672" s="474" t="s">
        <v>938</v>
      </c>
      <c r="B672" s="59" t="s">
        <v>879</v>
      </c>
      <c r="C672" s="59" t="s">
        <v>6592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6591</v>
      </c>
      <c r="J672"/>
      <c r="K672" s="183"/>
      <c r="L672"/>
      <c r="M672" s="473"/>
      <c r="N672" s="470"/>
      <c r="O672" s="470"/>
      <c r="P672" s="470"/>
      <c r="Q672" s="471"/>
      <c r="R672" s="470"/>
      <c r="S672" s="148"/>
    </row>
    <row r="673" spans="1:19" ht="15" customHeight="1" x14ac:dyDescent="0.3">
      <c r="A673" s="474" t="s">
        <v>938</v>
      </c>
      <c r="B673" s="59" t="s">
        <v>879</v>
      </c>
      <c r="C673" s="59" t="s">
        <v>6474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6591</v>
      </c>
      <c r="J673"/>
      <c r="K673" s="491"/>
      <c r="L673"/>
      <c r="M673" s="473"/>
      <c r="N673" s="470"/>
      <c r="O673" s="470"/>
      <c r="P673" s="470"/>
      <c r="Q673" s="471"/>
      <c r="R673" s="470"/>
      <c r="S673" s="148"/>
    </row>
    <row r="674" spans="1:19" ht="15" customHeight="1" x14ac:dyDescent="0.3">
      <c r="A674" s="474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91"/>
      <c r="L674"/>
      <c r="M674" s="473"/>
      <c r="N674" s="470"/>
      <c r="O674" s="470"/>
      <c r="P674" s="470"/>
      <c r="Q674" s="471"/>
      <c r="R674" s="470"/>
      <c r="S674" s="148"/>
    </row>
    <row r="675" spans="1:19" ht="15" customHeight="1" x14ac:dyDescent="0.3">
      <c r="A675" s="474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3"/>
      <c r="N675" s="470"/>
      <c r="O675" s="470"/>
      <c r="P675" s="470"/>
      <c r="Q675" s="471"/>
      <c r="R675" s="470"/>
      <c r="S675" s="148"/>
    </row>
    <row r="676" spans="1:19" ht="15" customHeight="1" x14ac:dyDescent="0.3">
      <c r="A676" s="474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3"/>
      <c r="N676" s="470"/>
      <c r="O676" s="470"/>
      <c r="P676" s="470"/>
      <c r="Q676" s="471"/>
      <c r="R676" s="470"/>
      <c r="S676" s="148"/>
    </row>
    <row r="677" spans="1:19" ht="15" customHeight="1" x14ac:dyDescent="0.3">
      <c r="A677" s="474" t="s">
        <v>938</v>
      </c>
      <c r="B677" s="59" t="s">
        <v>6593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6594</v>
      </c>
      <c r="J677"/>
      <c r="K677" s="183"/>
      <c r="L677"/>
      <c r="M677" s="473"/>
      <c r="N677" s="470"/>
      <c r="O677" s="470"/>
      <c r="P677" s="470"/>
      <c r="Q677" s="471"/>
      <c r="R677" s="470"/>
      <c r="S677" s="148"/>
    </row>
    <row r="678" spans="1:19" ht="15" customHeight="1" x14ac:dyDescent="0.3">
      <c r="A678" s="474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6594</v>
      </c>
      <c r="J678"/>
      <c r="K678" s="183"/>
      <c r="L678"/>
      <c r="M678" s="473"/>
      <c r="N678" s="470"/>
      <c r="O678" s="470"/>
      <c r="P678" s="470"/>
      <c r="Q678" s="471"/>
      <c r="R678" s="470"/>
      <c r="S678" s="148"/>
    </row>
    <row r="679" spans="1:19" ht="15" customHeight="1" x14ac:dyDescent="0.3">
      <c r="A679" s="474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6594</v>
      </c>
      <c r="J679"/>
      <c r="K679" s="183"/>
      <c r="L679"/>
      <c r="M679" s="473"/>
      <c r="N679" s="470"/>
      <c r="O679" s="470"/>
      <c r="P679" s="470"/>
      <c r="Q679" s="471"/>
      <c r="R679" s="470"/>
      <c r="S679" s="148"/>
    </row>
    <row r="680" spans="1:19" ht="15" customHeight="1" x14ac:dyDescent="0.3">
      <c r="A680" s="474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6595</v>
      </c>
      <c r="J680"/>
      <c r="K680" s="183"/>
      <c r="L680"/>
      <c r="M680" s="473"/>
      <c r="N680" s="470"/>
      <c r="O680" s="470"/>
      <c r="P680" s="470"/>
      <c r="Q680" s="471"/>
      <c r="R680" s="470"/>
      <c r="S680" s="148"/>
    </row>
    <row r="681" spans="1:19" ht="15" customHeight="1" x14ac:dyDescent="0.3">
      <c r="A681" s="474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6595</v>
      </c>
      <c r="J681"/>
      <c r="K681" s="183"/>
      <c r="L681"/>
      <c r="M681" s="473"/>
      <c r="N681" s="470"/>
      <c r="O681" s="470"/>
      <c r="P681" s="470"/>
      <c r="Q681" s="471"/>
      <c r="R681" s="470"/>
      <c r="S681" s="148"/>
    </row>
    <row r="682" spans="1:19" ht="15" customHeight="1" x14ac:dyDescent="0.3">
      <c r="A682" s="474" t="s">
        <v>938</v>
      </c>
      <c r="B682" s="59" t="s">
        <v>6323</v>
      </c>
      <c r="C682" s="59" t="s">
        <v>6324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6595</v>
      </c>
      <c r="J682"/>
      <c r="K682" s="183"/>
      <c r="L682"/>
      <c r="M682" s="473"/>
      <c r="N682" s="470"/>
      <c r="O682" s="470"/>
      <c r="P682" s="470"/>
      <c r="Q682" s="471"/>
      <c r="R682" s="470"/>
      <c r="S682" s="148"/>
    </row>
    <row r="683" spans="1:19" ht="15" customHeight="1" x14ac:dyDescent="0.3">
      <c r="A683" s="474" t="s">
        <v>938</v>
      </c>
      <c r="B683" s="59" t="s">
        <v>172</v>
      </c>
      <c r="C683" s="93" t="s">
        <v>173</v>
      </c>
      <c r="D683" s="60">
        <v>1</v>
      </c>
      <c r="E683" s="490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6595</v>
      </c>
      <c r="J683"/>
      <c r="K683" s="491"/>
      <c r="L683"/>
      <c r="M683" s="473"/>
      <c r="N683" s="470"/>
      <c r="O683" s="470"/>
      <c r="P683" s="470"/>
      <c r="Q683" s="471"/>
      <c r="R683" s="470"/>
      <c r="S683" s="148"/>
    </row>
    <row r="684" spans="1:19" ht="15" customHeight="1" x14ac:dyDescent="0.3">
      <c r="A684" s="474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6596</v>
      </c>
      <c r="J684"/>
      <c r="K684" s="183"/>
      <c r="L684"/>
      <c r="M684" s="473"/>
      <c r="N684" s="470"/>
      <c r="O684" s="470"/>
      <c r="P684" s="470"/>
      <c r="Q684" s="471"/>
      <c r="R684" s="470"/>
      <c r="S684" s="148"/>
    </row>
    <row r="685" spans="1:19" ht="15" customHeight="1" x14ac:dyDescent="0.3">
      <c r="A685" s="474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6596</v>
      </c>
      <c r="J685"/>
      <c r="K685" s="183"/>
      <c r="L685"/>
      <c r="M685" s="473"/>
      <c r="N685" s="470"/>
      <c r="O685" s="470"/>
      <c r="P685" s="470"/>
      <c r="Q685" s="471"/>
      <c r="R685" s="470"/>
      <c r="S685" s="148"/>
    </row>
    <row r="686" spans="1:19" ht="15" customHeight="1" x14ac:dyDescent="0.3">
      <c r="A686" s="474" t="s">
        <v>938</v>
      </c>
      <c r="B686" s="59" t="s">
        <v>6597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6598</v>
      </c>
      <c r="J686"/>
      <c r="K686" s="183"/>
      <c r="L686"/>
      <c r="M686" s="473"/>
      <c r="N686" s="470"/>
      <c r="O686" s="470"/>
      <c r="P686" s="470"/>
      <c r="Q686" s="471"/>
      <c r="R686" s="470"/>
      <c r="S686" s="148"/>
    </row>
    <row r="687" spans="1:19" ht="15" customHeight="1" x14ac:dyDescent="0.3">
      <c r="A687" s="474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6599</v>
      </c>
      <c r="J687"/>
      <c r="K687" s="183"/>
      <c r="L687"/>
      <c r="M687" s="473"/>
      <c r="N687" s="470"/>
      <c r="O687" s="470"/>
      <c r="P687" s="470"/>
      <c r="Q687" s="471"/>
      <c r="R687" s="470"/>
      <c r="S687" s="148"/>
    </row>
    <row r="688" spans="1:19" ht="15" customHeight="1" x14ac:dyDescent="0.3">
      <c r="A688" s="474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6599</v>
      </c>
      <c r="J688"/>
      <c r="K688" s="183"/>
      <c r="L688"/>
      <c r="M688" s="473"/>
      <c r="N688" s="470"/>
      <c r="O688" s="470"/>
      <c r="P688" s="470"/>
      <c r="Q688" s="471"/>
      <c r="R688" s="470"/>
      <c r="S688" s="148"/>
    </row>
    <row r="689" spans="1:19" ht="15" customHeight="1" x14ac:dyDescent="0.3">
      <c r="A689" s="474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6599</v>
      </c>
      <c r="J689"/>
      <c r="K689" s="183"/>
      <c r="L689"/>
      <c r="M689" s="473"/>
      <c r="N689" s="470"/>
      <c r="O689" s="470"/>
      <c r="P689" s="470"/>
      <c r="Q689" s="471"/>
      <c r="R689" s="470"/>
      <c r="S689" s="148"/>
    </row>
    <row r="690" spans="1:19" ht="15" customHeight="1" x14ac:dyDescent="0.3">
      <c r="A690" s="474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6599</v>
      </c>
      <c r="J690"/>
      <c r="K690" s="183"/>
      <c r="L690"/>
      <c r="M690" s="473"/>
      <c r="N690" s="470"/>
      <c r="O690" s="470"/>
      <c r="P690" s="470"/>
      <c r="Q690" s="471"/>
      <c r="R690" s="470"/>
      <c r="S690" s="148"/>
    </row>
    <row r="691" spans="1:19" ht="15" customHeight="1" x14ac:dyDescent="0.3">
      <c r="A691" s="474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3"/>
      <c r="N691" s="470"/>
      <c r="O691" s="470"/>
      <c r="P691" s="470"/>
      <c r="Q691" s="471"/>
      <c r="R691" s="470"/>
      <c r="S691" s="148"/>
    </row>
    <row r="692" spans="1:19" ht="15" customHeight="1" x14ac:dyDescent="0.3">
      <c r="A692" s="474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3"/>
      <c r="N692" s="470"/>
      <c r="O692" s="470"/>
      <c r="P692" s="470"/>
      <c r="Q692" s="471"/>
      <c r="R692" s="470"/>
      <c r="S692" s="148"/>
    </row>
    <row r="693" spans="1:19" ht="15" customHeight="1" x14ac:dyDescent="0.3">
      <c r="A693" s="474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3"/>
      <c r="N693" s="470"/>
      <c r="O693" s="470"/>
      <c r="P693" s="470"/>
      <c r="Q693" s="471"/>
      <c r="R693" s="470"/>
      <c r="S693" s="148"/>
    </row>
    <row r="694" spans="1:19" ht="15" customHeight="1" x14ac:dyDescent="0.3">
      <c r="A694" s="474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3"/>
      <c r="N694" s="470"/>
      <c r="O694" s="470"/>
      <c r="P694" s="470"/>
      <c r="Q694" s="471"/>
      <c r="R694" s="470"/>
      <c r="S694" s="148"/>
    </row>
    <row r="695" spans="1:19" ht="15" customHeight="1" x14ac:dyDescent="0.3">
      <c r="A695" s="474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3"/>
      <c r="N695" s="470"/>
      <c r="O695" s="470"/>
      <c r="P695" s="470"/>
      <c r="Q695" s="471"/>
      <c r="R695" s="470"/>
      <c r="S695" s="148"/>
    </row>
    <row r="696" spans="1:19" ht="15" customHeight="1" x14ac:dyDescent="0.3">
      <c r="A696" s="474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3"/>
      <c r="N696" s="470"/>
      <c r="O696" s="470"/>
      <c r="P696" s="470"/>
      <c r="Q696" s="471"/>
      <c r="R696" s="470"/>
      <c r="S696" s="148"/>
    </row>
    <row r="697" spans="1:19" ht="15" customHeight="1" x14ac:dyDescent="0.3">
      <c r="A697" s="474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91"/>
      <c r="L697"/>
      <c r="M697" s="473"/>
      <c r="N697" s="470"/>
      <c r="O697" s="470"/>
      <c r="P697" s="470"/>
      <c r="Q697" s="471"/>
      <c r="R697" s="470"/>
      <c r="S697" s="148"/>
    </row>
    <row r="698" spans="1:19" ht="15" customHeight="1" x14ac:dyDescent="0.3">
      <c r="A698" s="474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91"/>
      <c r="L698"/>
      <c r="M698" s="473"/>
      <c r="N698" s="470"/>
      <c r="O698" s="470"/>
      <c r="P698" s="470"/>
      <c r="Q698" s="471"/>
      <c r="R698" s="470"/>
      <c r="S698" s="148"/>
    </row>
    <row r="699" spans="1:19" ht="15" customHeight="1" x14ac:dyDescent="0.3">
      <c r="A699" s="474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6600</v>
      </c>
      <c r="J699"/>
      <c r="K699" s="491"/>
      <c r="L699"/>
      <c r="M699" s="473"/>
      <c r="N699" s="470"/>
      <c r="O699" s="470"/>
      <c r="P699" s="470"/>
      <c r="Q699" s="471"/>
      <c r="R699" s="470"/>
      <c r="S699" s="148"/>
    </row>
    <row r="700" spans="1:19" ht="15" customHeight="1" x14ac:dyDescent="0.3">
      <c r="A700" s="474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6601</v>
      </c>
      <c r="J700"/>
      <c r="K700" s="183"/>
      <c r="L700"/>
      <c r="M700" s="473"/>
      <c r="N700" s="470"/>
      <c r="O700" s="470"/>
      <c r="P700" s="470"/>
      <c r="Q700" s="471"/>
      <c r="R700" s="470"/>
      <c r="S700" s="148"/>
    </row>
    <row r="701" spans="1:19" ht="15" customHeight="1" x14ac:dyDescent="0.3">
      <c r="A701" s="474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6601</v>
      </c>
      <c r="J701"/>
      <c r="K701" s="491"/>
      <c r="L701"/>
      <c r="M701" s="473"/>
      <c r="N701" s="470"/>
      <c r="O701" s="470"/>
      <c r="P701" s="470"/>
      <c r="Q701" s="471"/>
      <c r="R701" s="470"/>
      <c r="S701" s="148"/>
    </row>
    <row r="702" spans="1:19" ht="15" customHeight="1" x14ac:dyDescent="0.3">
      <c r="A702" s="474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6601</v>
      </c>
      <c r="J702"/>
      <c r="K702" s="491"/>
      <c r="L702"/>
      <c r="M702" s="473"/>
      <c r="N702" s="470"/>
      <c r="O702" s="470"/>
      <c r="P702" s="470"/>
      <c r="Q702" s="471"/>
      <c r="R702" s="470"/>
      <c r="S702" s="148"/>
    </row>
    <row r="703" spans="1:19" ht="15" customHeight="1" x14ac:dyDescent="0.3">
      <c r="A703" s="474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91"/>
      <c r="L703"/>
      <c r="M703" s="473"/>
      <c r="N703" s="470"/>
      <c r="O703" s="470"/>
      <c r="P703" s="470"/>
      <c r="Q703" s="471"/>
      <c r="R703" s="470"/>
      <c r="S703" s="148"/>
    </row>
    <row r="704" spans="1:19" ht="15" customHeight="1" x14ac:dyDescent="0.3">
      <c r="A704" s="474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6602</v>
      </c>
      <c r="J704"/>
      <c r="L704"/>
      <c r="M704" s="473"/>
      <c r="N704" s="470"/>
      <c r="O704" s="470"/>
      <c r="P704" s="470"/>
      <c r="Q704" s="471"/>
      <c r="R704" s="470"/>
      <c r="S704" s="148"/>
    </row>
    <row r="705" spans="1:19" ht="15" customHeight="1" x14ac:dyDescent="0.3">
      <c r="A705" s="474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6602</v>
      </c>
      <c r="J705"/>
      <c r="L705"/>
      <c r="M705" s="473"/>
      <c r="N705" s="470"/>
      <c r="O705" s="470"/>
      <c r="P705" s="470"/>
      <c r="Q705" s="471"/>
      <c r="R705" s="470"/>
      <c r="S705" s="148"/>
    </row>
    <row r="706" spans="1:19" ht="15" customHeight="1" x14ac:dyDescent="0.3">
      <c r="A706" s="474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6602</v>
      </c>
      <c r="J706"/>
      <c r="L706"/>
      <c r="M706" s="473"/>
      <c r="N706" s="470"/>
      <c r="O706" s="470"/>
      <c r="P706" s="470"/>
      <c r="Q706" s="471"/>
      <c r="R706" s="470"/>
      <c r="S706" s="148"/>
    </row>
    <row r="707" spans="1:19" ht="15" customHeight="1" x14ac:dyDescent="0.3">
      <c r="A707" s="474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6602</v>
      </c>
      <c r="J707"/>
      <c r="L707"/>
      <c r="M707" s="473"/>
      <c r="N707" s="470"/>
      <c r="O707" s="470"/>
      <c r="P707" s="470"/>
      <c r="Q707" s="471"/>
      <c r="R707" s="470"/>
      <c r="S707" s="148"/>
    </row>
    <row r="708" spans="1:19" ht="15" customHeight="1" x14ac:dyDescent="0.3">
      <c r="A708" s="474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6602</v>
      </c>
      <c r="J708"/>
      <c r="L708"/>
      <c r="M708" s="473"/>
      <c r="N708" s="470"/>
      <c r="O708" s="470"/>
      <c r="P708" s="470"/>
      <c r="Q708" s="471"/>
      <c r="R708" s="470"/>
      <c r="S708" s="148"/>
    </row>
    <row r="709" spans="1:19" ht="15" customHeight="1" x14ac:dyDescent="0.3">
      <c r="A709" s="474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6602</v>
      </c>
      <c r="J709"/>
      <c r="L709"/>
      <c r="M709" s="473"/>
      <c r="N709" s="470"/>
      <c r="O709" s="470"/>
      <c r="P709" s="470"/>
      <c r="Q709" s="471"/>
      <c r="R709" s="470"/>
      <c r="S709" s="148"/>
    </row>
    <row r="710" spans="1:19" ht="15" customHeight="1" x14ac:dyDescent="0.3">
      <c r="A710" s="474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6602</v>
      </c>
      <c r="J710"/>
      <c r="L710"/>
      <c r="M710" s="473"/>
      <c r="N710" s="470"/>
      <c r="O710" s="470"/>
      <c r="P710" s="470"/>
      <c r="Q710" s="471"/>
      <c r="R710" s="470"/>
      <c r="S710" s="148"/>
    </row>
    <row r="711" spans="1:19" ht="15" customHeight="1" x14ac:dyDescent="0.3">
      <c r="A711" s="474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6603</v>
      </c>
      <c r="J711"/>
      <c r="L711"/>
      <c r="M711" s="473"/>
      <c r="N711" s="470"/>
      <c r="O711" s="470"/>
      <c r="P711" s="470"/>
      <c r="Q711" s="471"/>
      <c r="R711" s="470"/>
      <c r="S711" s="148"/>
    </row>
    <row r="712" spans="1:19" ht="15" customHeight="1" x14ac:dyDescent="0.3">
      <c r="A712" s="477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6603</v>
      </c>
      <c r="J712"/>
      <c r="L712"/>
      <c r="M712" s="473"/>
      <c r="N712" s="470"/>
      <c r="O712" s="470"/>
      <c r="P712" s="470"/>
      <c r="Q712" s="471"/>
      <c r="R712" s="470"/>
      <c r="S712" s="148"/>
    </row>
    <row r="713" spans="1:19" ht="15" customHeight="1" x14ac:dyDescent="0.3">
      <c r="A713" s="474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6603</v>
      </c>
      <c r="J713"/>
      <c r="L713"/>
      <c r="M713" s="473"/>
      <c r="N713" s="470"/>
      <c r="O713" s="470"/>
      <c r="P713" s="470"/>
      <c r="Q713" s="471"/>
      <c r="R713" s="470"/>
      <c r="S713" s="148"/>
    </row>
    <row r="714" spans="1:19" ht="15" customHeight="1" x14ac:dyDescent="0.3">
      <c r="A714" s="474" t="s">
        <v>270</v>
      </c>
      <c r="B714" s="58" t="s">
        <v>6290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6603</v>
      </c>
      <c r="J714"/>
      <c r="L714"/>
      <c r="M714" s="473"/>
      <c r="N714" s="470"/>
      <c r="O714" s="470"/>
      <c r="P714" s="470"/>
      <c r="Q714" s="471"/>
      <c r="R714" s="470"/>
      <c r="S714" s="148"/>
    </row>
    <row r="715" spans="1:19" ht="15" customHeight="1" x14ac:dyDescent="0.3">
      <c r="A715" s="474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6603</v>
      </c>
      <c r="J715"/>
      <c r="L715"/>
      <c r="M715" s="473"/>
      <c r="N715" s="470"/>
      <c r="O715" s="470"/>
      <c r="P715" s="470"/>
      <c r="Q715" s="471"/>
      <c r="R715" s="470"/>
      <c r="S715" s="148"/>
    </row>
    <row r="716" spans="1:19" ht="15" customHeight="1" x14ac:dyDescent="0.3">
      <c r="A716" s="474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6603</v>
      </c>
      <c r="J716"/>
      <c r="L716"/>
      <c r="M716" s="473"/>
      <c r="N716" s="470"/>
      <c r="O716" s="470"/>
      <c r="P716" s="470"/>
      <c r="Q716" s="471"/>
      <c r="R716" s="470"/>
      <c r="S716" s="148"/>
    </row>
    <row r="717" spans="1:19" ht="15" customHeight="1" x14ac:dyDescent="0.3">
      <c r="A717" s="474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6603</v>
      </c>
      <c r="J717"/>
      <c r="L717"/>
      <c r="M717" s="473"/>
      <c r="N717" s="470"/>
      <c r="O717" s="470"/>
      <c r="P717" s="470"/>
      <c r="Q717" s="471"/>
      <c r="R717" s="470"/>
      <c r="S717" s="148"/>
    </row>
    <row r="718" spans="1:19" ht="15" customHeight="1" x14ac:dyDescent="0.3">
      <c r="A718" s="474" t="s">
        <v>270</v>
      </c>
      <c r="B718" s="59" t="s">
        <v>6604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3"/>
      <c r="N718" s="470"/>
      <c r="O718" s="470"/>
      <c r="P718" s="470"/>
      <c r="Q718" s="471"/>
      <c r="R718" s="470"/>
      <c r="S718" s="148"/>
    </row>
    <row r="719" spans="1:19" ht="15" customHeight="1" x14ac:dyDescent="0.3">
      <c r="A719" s="474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3"/>
      <c r="N719" s="470"/>
      <c r="O719" s="470"/>
      <c r="P719" s="470"/>
      <c r="Q719" s="471"/>
      <c r="R719" s="470"/>
      <c r="S719" s="148"/>
    </row>
    <row r="720" spans="1:19" ht="15" customHeight="1" x14ac:dyDescent="0.3">
      <c r="A720" s="474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3"/>
      <c r="N720" s="470"/>
      <c r="O720" s="470"/>
      <c r="P720" s="470"/>
      <c r="Q720" s="471"/>
      <c r="R720" s="470"/>
      <c r="S720" s="148"/>
    </row>
    <row r="721" spans="1:19" ht="15" customHeight="1" x14ac:dyDescent="0.3">
      <c r="A721" s="474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3"/>
      <c r="N721" s="470"/>
      <c r="O721" s="470"/>
      <c r="P721" s="470"/>
      <c r="Q721" s="471"/>
      <c r="R721" s="470"/>
      <c r="S721" s="148"/>
    </row>
    <row r="722" spans="1:19" ht="15" customHeight="1" x14ac:dyDescent="0.3">
      <c r="A722" s="474" t="s">
        <v>270</v>
      </c>
      <c r="B722" s="59" t="s">
        <v>6297</v>
      </c>
      <c r="C722" s="59" t="s">
        <v>6298</v>
      </c>
      <c r="D722" s="60">
        <v>1</v>
      </c>
      <c r="E722" s="490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3"/>
      <c r="N722" s="470"/>
      <c r="O722" s="470"/>
      <c r="P722" s="470"/>
      <c r="Q722" s="471"/>
      <c r="R722" s="470"/>
      <c r="S722" s="148"/>
    </row>
    <row r="723" spans="1:19" ht="15" customHeight="1" x14ac:dyDescent="0.3">
      <c r="A723" s="474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3"/>
      <c r="N723" s="470"/>
      <c r="O723" s="470"/>
      <c r="P723" s="470"/>
      <c r="Q723" s="471"/>
      <c r="R723" s="470"/>
      <c r="S723" s="148"/>
    </row>
    <row r="724" spans="1:19" ht="15" customHeight="1" x14ac:dyDescent="0.3">
      <c r="A724" s="474" t="s">
        <v>270</v>
      </c>
      <c r="B724" s="59" t="s">
        <v>6394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3"/>
      <c r="N724" s="470"/>
      <c r="O724" s="470"/>
      <c r="P724" s="470"/>
      <c r="Q724" s="471"/>
      <c r="R724" s="470"/>
      <c r="S724" s="148"/>
    </row>
    <row r="725" spans="1:19" ht="15" customHeight="1" x14ac:dyDescent="0.3">
      <c r="A725" s="474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6605</v>
      </c>
      <c r="J725"/>
      <c r="L725"/>
      <c r="M725" s="473"/>
      <c r="N725" s="470"/>
      <c r="O725" s="470"/>
      <c r="P725" s="470"/>
      <c r="Q725" s="471"/>
      <c r="R725" s="470"/>
      <c r="S725" s="148"/>
    </row>
    <row r="726" spans="1:19" ht="15" customHeight="1" x14ac:dyDescent="0.3">
      <c r="A726" s="474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6605</v>
      </c>
      <c r="J726"/>
      <c r="L726"/>
      <c r="M726" s="473"/>
      <c r="N726" s="470"/>
      <c r="O726" s="470"/>
      <c r="P726" s="470"/>
      <c r="Q726" s="471"/>
      <c r="R726" s="470"/>
      <c r="S726" s="148"/>
    </row>
    <row r="727" spans="1:19" ht="15" customHeight="1" x14ac:dyDescent="0.3">
      <c r="A727" s="474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6605</v>
      </c>
      <c r="J727">
        <f>104000/1.2</f>
        <v>86666.666666666672</v>
      </c>
      <c r="K727">
        <f>86667*0.3</f>
        <v>26000.1</v>
      </c>
      <c r="L727"/>
      <c r="M727" s="473"/>
      <c r="N727" s="470"/>
      <c r="O727" s="470"/>
      <c r="P727" s="470"/>
      <c r="Q727" s="471"/>
      <c r="R727" s="470"/>
      <c r="S727" s="148"/>
    </row>
    <row r="728" spans="1:19" ht="15" customHeight="1" x14ac:dyDescent="0.3">
      <c r="A728" s="474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6605</v>
      </c>
      <c r="J728"/>
      <c r="L728"/>
      <c r="M728" s="473"/>
      <c r="N728" s="470"/>
      <c r="O728" s="470"/>
      <c r="P728" s="470"/>
      <c r="Q728" s="471"/>
      <c r="R728" s="470"/>
      <c r="S728" s="148"/>
    </row>
    <row r="729" spans="1:19" ht="15" customHeight="1" x14ac:dyDescent="0.3">
      <c r="A729" s="474" t="s">
        <v>270</v>
      </c>
      <c r="B729" s="59" t="s">
        <v>172</v>
      </c>
      <c r="C729" s="83" t="s">
        <v>6332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6605</v>
      </c>
      <c r="J729"/>
      <c r="L729"/>
      <c r="M729" s="473"/>
      <c r="N729" s="470"/>
      <c r="O729" s="470"/>
      <c r="P729" s="470"/>
      <c r="Q729" s="471"/>
      <c r="R729" s="470"/>
      <c r="S729" s="148"/>
    </row>
    <row r="730" spans="1:19" ht="15" customHeight="1" x14ac:dyDescent="0.3">
      <c r="A730" s="474" t="s">
        <v>270</v>
      </c>
      <c r="B730" s="58" t="s">
        <v>310</v>
      </c>
      <c r="C730" s="84" t="s">
        <v>311</v>
      </c>
      <c r="D730" s="60">
        <v>5</v>
      </c>
      <c r="E730" s="490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6605</v>
      </c>
      <c r="J730"/>
      <c r="L730"/>
      <c r="M730" s="473"/>
      <c r="N730" s="470"/>
      <c r="O730" s="470"/>
      <c r="P730" s="470"/>
      <c r="Q730" s="471"/>
      <c r="R730" s="470"/>
      <c r="S730" s="148"/>
    </row>
    <row r="731" spans="1:19" ht="15" customHeight="1" x14ac:dyDescent="0.3">
      <c r="A731" s="474" t="s">
        <v>270</v>
      </c>
      <c r="B731" s="59" t="s">
        <v>312</v>
      </c>
      <c r="C731" s="84" t="s">
        <v>313</v>
      </c>
      <c r="D731" s="87">
        <v>5</v>
      </c>
      <c r="E731" s="488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6605</v>
      </c>
      <c r="J731"/>
      <c r="L731"/>
      <c r="M731" s="473"/>
      <c r="N731" s="470"/>
      <c r="O731" s="470"/>
      <c r="P731" s="470"/>
      <c r="Q731" s="471"/>
      <c r="R731" s="470"/>
      <c r="S731" s="148"/>
    </row>
    <row r="732" spans="1:19" ht="15" customHeight="1" x14ac:dyDescent="0.3">
      <c r="A732" s="474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6605</v>
      </c>
      <c r="J732"/>
      <c r="L732"/>
      <c r="M732" s="473"/>
      <c r="N732" s="470"/>
      <c r="O732" s="470"/>
      <c r="P732" s="470"/>
      <c r="Q732" s="471"/>
      <c r="R732" s="470"/>
      <c r="S732" s="148"/>
    </row>
    <row r="733" spans="1:19" ht="15" customHeight="1" x14ac:dyDescent="0.3">
      <c r="A733" s="474" t="s">
        <v>270</v>
      </c>
      <c r="B733" s="59" t="s">
        <v>6606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6605</v>
      </c>
      <c r="J733"/>
      <c r="L733"/>
      <c r="M733" s="473"/>
      <c r="N733" s="470"/>
      <c r="O733" s="470"/>
      <c r="P733" s="470"/>
      <c r="Q733" s="471"/>
      <c r="R733" s="470"/>
      <c r="S733" s="148"/>
    </row>
    <row r="734" spans="1:19" ht="15" customHeight="1" x14ac:dyDescent="0.3">
      <c r="A734" s="474" t="s">
        <v>270</v>
      </c>
      <c r="B734" s="59" t="s">
        <v>6607</v>
      </c>
      <c r="C734" s="59" t="s">
        <v>6608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6605</v>
      </c>
      <c r="J734"/>
      <c r="L734"/>
      <c r="M734" s="473"/>
      <c r="N734" s="470"/>
      <c r="O734" s="470"/>
      <c r="P734" s="470"/>
      <c r="Q734" s="471"/>
      <c r="R734" s="470"/>
      <c r="S734" s="148"/>
    </row>
    <row r="735" spans="1:19" ht="15" customHeight="1" x14ac:dyDescent="0.3">
      <c r="A735" s="474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6605</v>
      </c>
      <c r="J735"/>
      <c r="L735"/>
      <c r="M735" s="473"/>
      <c r="N735" s="470"/>
      <c r="O735" s="470"/>
      <c r="P735" s="470"/>
      <c r="Q735" s="471"/>
      <c r="R735" s="470"/>
      <c r="S735" s="148"/>
    </row>
    <row r="736" spans="1:19" ht="15" customHeight="1" x14ac:dyDescent="0.3">
      <c r="A736" s="474" t="s">
        <v>270</v>
      </c>
      <c r="B736" s="93" t="s">
        <v>6609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6605</v>
      </c>
      <c r="J736"/>
      <c r="L736"/>
      <c r="M736" s="473"/>
      <c r="N736" s="470"/>
      <c r="O736" s="470"/>
      <c r="P736" s="470"/>
      <c r="Q736" s="471"/>
      <c r="R736" s="470"/>
      <c r="S736" s="148"/>
    </row>
    <row r="737" spans="1:19" ht="15" customHeight="1" x14ac:dyDescent="0.3">
      <c r="A737" s="474" t="s">
        <v>270</v>
      </c>
      <c r="B737" s="59" t="s">
        <v>6532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6610</v>
      </c>
      <c r="J737"/>
      <c r="L737"/>
      <c r="M737" s="473"/>
      <c r="N737" s="470"/>
      <c r="O737" s="470"/>
      <c r="P737" s="470"/>
      <c r="Q737" s="471"/>
      <c r="R737" s="470"/>
      <c r="S737" s="148"/>
    </row>
    <row r="738" spans="1:19" ht="15" customHeight="1" x14ac:dyDescent="0.3">
      <c r="A738" s="474" t="s">
        <v>270</v>
      </c>
      <c r="B738" s="59" t="s">
        <v>6402</v>
      </c>
      <c r="C738" s="59" t="s">
        <v>6403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6610</v>
      </c>
      <c r="J738"/>
      <c r="L738"/>
      <c r="M738" s="473"/>
      <c r="N738" s="470"/>
      <c r="O738" s="470"/>
      <c r="P738" s="470"/>
      <c r="Q738" s="471"/>
      <c r="R738" s="470"/>
      <c r="S738" s="148"/>
    </row>
    <row r="739" spans="1:19" ht="15" customHeight="1" x14ac:dyDescent="0.3">
      <c r="A739" s="474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6610</v>
      </c>
      <c r="J739"/>
      <c r="L739"/>
      <c r="M739" s="473"/>
      <c r="N739" s="470"/>
      <c r="O739" s="470"/>
      <c r="P739" s="470"/>
      <c r="Q739" s="471"/>
      <c r="R739" s="470"/>
      <c r="S739" s="148"/>
    </row>
    <row r="740" spans="1:19" ht="15" customHeight="1" x14ac:dyDescent="0.3">
      <c r="A740" s="474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6610</v>
      </c>
      <c r="J740"/>
      <c r="L740"/>
      <c r="M740" s="473"/>
      <c r="N740" s="470"/>
      <c r="O740" s="470"/>
      <c r="P740" s="470"/>
      <c r="Q740" s="471"/>
      <c r="R740" s="470"/>
      <c r="S740" s="148"/>
    </row>
    <row r="741" spans="1:19" ht="15" customHeight="1" x14ac:dyDescent="0.3">
      <c r="A741" s="474" t="s">
        <v>270</v>
      </c>
      <c r="B741" s="59" t="s">
        <v>6367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6611</v>
      </c>
      <c r="J741"/>
      <c r="L741"/>
      <c r="M741" s="473"/>
      <c r="N741" s="470"/>
      <c r="O741" s="470"/>
      <c r="P741" s="470"/>
      <c r="Q741" s="471"/>
      <c r="R741" s="470"/>
      <c r="S741" s="148"/>
    </row>
    <row r="742" spans="1:19" ht="15" customHeight="1" x14ac:dyDescent="0.3">
      <c r="A742" s="474" t="s">
        <v>270</v>
      </c>
      <c r="B742" s="59" t="s">
        <v>6612</v>
      </c>
      <c r="C742" s="59" t="s">
        <v>6613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6614</v>
      </c>
      <c r="J742"/>
      <c r="L742"/>
      <c r="M742" s="473"/>
      <c r="N742" s="470"/>
      <c r="O742" s="470"/>
      <c r="P742" s="470"/>
      <c r="Q742" s="471"/>
      <c r="R742" s="470"/>
      <c r="S742" s="148"/>
    </row>
    <row r="743" spans="1:19" ht="15" customHeight="1" x14ac:dyDescent="0.3">
      <c r="A743" s="474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3"/>
      <c r="N743" s="470"/>
      <c r="O743" s="470"/>
      <c r="P743" s="470"/>
      <c r="Q743" s="471"/>
      <c r="R743" s="470"/>
      <c r="S743" s="148"/>
    </row>
    <row r="744" spans="1:19" ht="15" customHeight="1" x14ac:dyDescent="0.3">
      <c r="A744" s="474" t="s">
        <v>270</v>
      </c>
      <c r="B744" s="71" t="s">
        <v>58</v>
      </c>
      <c r="C744" s="59" t="s">
        <v>6615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6616</v>
      </c>
      <c r="I744" s="74" t="s">
        <v>6617</v>
      </c>
      <c r="J744"/>
      <c r="L744"/>
      <c r="M744" s="473"/>
      <c r="N744" s="470"/>
      <c r="O744" s="470"/>
      <c r="P744" s="470"/>
      <c r="Q744" s="471"/>
      <c r="R744" s="470"/>
      <c r="S744" s="148"/>
    </row>
    <row r="745" spans="1:19" ht="15" customHeight="1" x14ac:dyDescent="0.3">
      <c r="A745" s="474" t="s">
        <v>270</v>
      </c>
      <c r="B745" s="59" t="s">
        <v>2194</v>
      </c>
      <c r="C745" s="59" t="s">
        <v>27</v>
      </c>
      <c r="D745" s="59">
        <v>1</v>
      </c>
      <c r="E745" s="488" t="s">
        <v>26</v>
      </c>
      <c r="F745" s="61">
        <v>320000</v>
      </c>
      <c r="G745" s="73">
        <f t="shared" si="28"/>
        <v>320000</v>
      </c>
      <c r="H745" s="65" t="s">
        <v>6616</v>
      </c>
      <c r="I745" s="74" t="s">
        <v>6617</v>
      </c>
      <c r="J745"/>
      <c r="L745"/>
      <c r="M745" s="473"/>
      <c r="N745" s="470"/>
      <c r="O745" s="470"/>
      <c r="P745" s="470"/>
      <c r="Q745" s="471"/>
      <c r="R745" s="470"/>
      <c r="S745" s="148"/>
    </row>
    <row r="746" spans="1:19" ht="15" customHeight="1" x14ac:dyDescent="0.3">
      <c r="A746" s="474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6617</v>
      </c>
      <c r="J746"/>
      <c r="L746"/>
      <c r="M746" s="473"/>
      <c r="N746" s="470"/>
      <c r="O746" s="470"/>
      <c r="P746" s="470"/>
      <c r="Q746" s="471"/>
      <c r="R746" s="470"/>
      <c r="S746" s="148"/>
    </row>
    <row r="747" spans="1:19" ht="15" customHeight="1" x14ac:dyDescent="0.3">
      <c r="A747" s="474" t="s">
        <v>270</v>
      </c>
      <c r="B747" s="59" t="s">
        <v>6618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6617</v>
      </c>
      <c r="J747"/>
      <c r="L747"/>
      <c r="M747" s="473"/>
      <c r="N747" s="470"/>
      <c r="O747" s="470"/>
      <c r="P747" s="470"/>
      <c r="Q747" s="471"/>
      <c r="R747" s="470"/>
      <c r="S747" s="148"/>
    </row>
    <row r="748" spans="1:19" ht="15" customHeight="1" x14ac:dyDescent="0.3">
      <c r="A748" s="474" t="s">
        <v>270</v>
      </c>
      <c r="B748" s="58" t="s">
        <v>6619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6617</v>
      </c>
      <c r="J748"/>
      <c r="L748"/>
      <c r="M748" s="473"/>
      <c r="N748" s="470"/>
      <c r="O748" s="470"/>
      <c r="P748" s="470"/>
      <c r="Q748" s="471"/>
      <c r="R748" s="470"/>
      <c r="S748" s="148"/>
    </row>
    <row r="749" spans="1:19" ht="15" customHeight="1" x14ac:dyDescent="0.3">
      <c r="A749" s="474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6620</v>
      </c>
      <c r="I749" s="74" t="s">
        <v>6617</v>
      </c>
      <c r="J749"/>
      <c r="L749"/>
      <c r="M749" s="473"/>
      <c r="N749" s="470"/>
      <c r="O749" s="470"/>
      <c r="P749" s="470"/>
      <c r="Q749" s="471"/>
      <c r="R749" s="470"/>
      <c r="S749" s="148"/>
    </row>
    <row r="750" spans="1:19" ht="15" customHeight="1" x14ac:dyDescent="0.3">
      <c r="A750" s="474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6620</v>
      </c>
      <c r="I750" s="74" t="s">
        <v>6617</v>
      </c>
      <c r="J750"/>
      <c r="L750"/>
      <c r="M750" s="473"/>
      <c r="N750" s="470"/>
      <c r="O750" s="470"/>
      <c r="P750" s="470"/>
      <c r="Q750" s="471"/>
      <c r="R750" s="470"/>
      <c r="S750" s="148"/>
    </row>
    <row r="751" spans="1:19" ht="15" customHeight="1" x14ac:dyDescent="0.3">
      <c r="A751" s="474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3"/>
      <c r="N751" s="470"/>
      <c r="O751" s="470"/>
      <c r="P751" s="470"/>
      <c r="Q751" s="471"/>
      <c r="R751" s="470"/>
      <c r="S751" s="148"/>
    </row>
    <row r="752" spans="1:19" ht="15" customHeight="1" x14ac:dyDescent="0.3">
      <c r="A752" s="474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3"/>
      <c r="N752" s="470"/>
      <c r="O752" s="470"/>
      <c r="P752" s="470"/>
      <c r="Q752" s="471"/>
      <c r="R752" s="470"/>
      <c r="S752" s="148"/>
    </row>
    <row r="753" spans="1:19" ht="15" customHeight="1" x14ac:dyDescent="0.3">
      <c r="A753" s="474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3"/>
      <c r="N753" s="470"/>
      <c r="O753" s="470"/>
      <c r="P753" s="470"/>
      <c r="Q753" s="471"/>
      <c r="R753" s="470"/>
      <c r="S753" s="148"/>
    </row>
    <row r="754" spans="1:19" ht="15" customHeight="1" x14ac:dyDescent="0.3">
      <c r="A754" s="474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3"/>
      <c r="N754" s="470"/>
      <c r="O754" s="470"/>
      <c r="P754" s="470"/>
      <c r="Q754" s="471"/>
      <c r="R754" s="470"/>
      <c r="S754" s="148"/>
    </row>
    <row r="755" spans="1:19" ht="15" customHeight="1" x14ac:dyDescent="0.3">
      <c r="A755" s="474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3"/>
      <c r="N755" s="470"/>
      <c r="O755" s="470"/>
      <c r="P755" s="470"/>
      <c r="Q755" s="471"/>
      <c r="R755" s="470"/>
      <c r="S755" s="148"/>
    </row>
    <row r="756" spans="1:19" ht="15" customHeight="1" x14ac:dyDescent="0.3">
      <c r="A756" s="474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3"/>
      <c r="N756" s="470"/>
      <c r="O756" s="470"/>
      <c r="P756" s="470"/>
      <c r="Q756" s="471"/>
      <c r="R756" s="470"/>
      <c r="S756" s="148"/>
    </row>
    <row r="757" spans="1:19" ht="15" customHeight="1" x14ac:dyDescent="0.3">
      <c r="A757" s="474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6564</v>
      </c>
      <c r="J757"/>
      <c r="L757"/>
      <c r="M757" s="473"/>
      <c r="N757" s="470"/>
      <c r="O757" s="470"/>
      <c r="P757" s="470"/>
      <c r="Q757" s="471"/>
      <c r="R757" s="470"/>
      <c r="S757" s="148"/>
    </row>
    <row r="758" spans="1:19" ht="15" customHeight="1" x14ac:dyDescent="0.3">
      <c r="A758" s="474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6564</v>
      </c>
      <c r="J758"/>
      <c r="L758"/>
      <c r="M758" s="473"/>
      <c r="N758" s="470"/>
      <c r="O758" s="470"/>
      <c r="P758" s="470"/>
      <c r="Q758" s="471"/>
      <c r="R758" s="470"/>
      <c r="S758" s="148"/>
    </row>
    <row r="759" spans="1:19" ht="15" customHeight="1" x14ac:dyDescent="0.3">
      <c r="A759" s="474" t="s">
        <v>1012</v>
      </c>
      <c r="B759" s="58" t="s">
        <v>6582</v>
      </c>
      <c r="C759" s="59" t="s">
        <v>6583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6564</v>
      </c>
      <c r="J759"/>
      <c r="L759"/>
      <c r="M759" s="473"/>
      <c r="N759" s="470"/>
      <c r="O759" s="470"/>
      <c r="P759" s="470"/>
      <c r="Q759" s="471"/>
      <c r="R759" s="470"/>
      <c r="S759" s="148"/>
    </row>
    <row r="760" spans="1:19" ht="15" customHeight="1" x14ac:dyDescent="0.3">
      <c r="A760" s="474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6621</v>
      </c>
      <c r="J760"/>
      <c r="L760"/>
      <c r="M760" s="473"/>
      <c r="N760" s="470"/>
      <c r="O760" s="470"/>
      <c r="P760" s="470"/>
      <c r="Q760" s="471"/>
      <c r="R760" s="470"/>
      <c r="S760" s="148"/>
    </row>
    <row r="761" spans="1:19" ht="15" customHeight="1" x14ac:dyDescent="0.3">
      <c r="A761" s="474" t="s">
        <v>1012</v>
      </c>
      <c r="B761" s="59" t="s">
        <v>6622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6621</v>
      </c>
      <c r="J761"/>
      <c r="L761"/>
      <c r="M761" s="473"/>
      <c r="N761" s="470"/>
      <c r="O761" s="470"/>
      <c r="P761" s="470"/>
      <c r="Q761" s="471"/>
      <c r="R761" s="470"/>
      <c r="S761" s="148"/>
    </row>
    <row r="762" spans="1:19" ht="15" customHeight="1" x14ac:dyDescent="0.3">
      <c r="A762" s="474" t="s">
        <v>1012</v>
      </c>
      <c r="B762" s="59" t="s">
        <v>6299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6623</v>
      </c>
      <c r="J762"/>
      <c r="L762"/>
      <c r="M762" s="473"/>
      <c r="N762" s="470"/>
      <c r="O762" s="470"/>
      <c r="P762" s="470"/>
      <c r="Q762" s="471"/>
      <c r="R762" s="470"/>
      <c r="S762" s="148"/>
    </row>
    <row r="763" spans="1:19" ht="15" customHeight="1" x14ac:dyDescent="0.3">
      <c r="A763" s="474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6624</v>
      </c>
      <c r="I763" s="59"/>
      <c r="J763">
        <f>17500/25</f>
        <v>700</v>
      </c>
      <c r="L763"/>
      <c r="M763" s="473"/>
      <c r="N763" s="470"/>
      <c r="O763" s="470"/>
      <c r="P763" s="470"/>
      <c r="Q763" s="471"/>
      <c r="R763" s="470"/>
      <c r="S763" s="148"/>
    </row>
    <row r="764" spans="1:19" ht="15" customHeight="1" x14ac:dyDescent="0.3">
      <c r="A764" s="474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6625</v>
      </c>
      <c r="J764"/>
      <c r="L764"/>
      <c r="M764" s="473"/>
      <c r="N764" s="470"/>
      <c r="O764" s="470"/>
      <c r="P764" s="470"/>
      <c r="Q764" s="471"/>
      <c r="R764" s="470"/>
      <c r="S764" s="148"/>
    </row>
    <row r="765" spans="1:19" ht="15" customHeight="1" x14ac:dyDescent="0.3">
      <c r="A765" s="474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6625</v>
      </c>
      <c r="J765"/>
      <c r="L765"/>
      <c r="M765" s="473"/>
      <c r="N765" s="470"/>
      <c r="O765" s="470"/>
      <c r="P765" s="470"/>
      <c r="Q765" s="471"/>
      <c r="R765" s="470"/>
      <c r="S765" s="148"/>
    </row>
    <row r="766" spans="1:19" ht="15" customHeight="1" x14ac:dyDescent="0.3">
      <c r="A766" s="474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6626</v>
      </c>
      <c r="J766">
        <f>7200/6</f>
        <v>1200</v>
      </c>
      <c r="L766"/>
      <c r="M766" s="473"/>
      <c r="N766" s="470"/>
      <c r="O766" s="470"/>
      <c r="P766" s="470"/>
      <c r="Q766" s="471"/>
      <c r="R766" s="470"/>
      <c r="S766" s="148"/>
    </row>
    <row r="767" spans="1:19" ht="15" customHeight="1" x14ac:dyDescent="0.3">
      <c r="A767" s="474" t="s">
        <v>1012</v>
      </c>
      <c r="B767" s="58" t="s">
        <v>6290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6626</v>
      </c>
      <c r="J767">
        <f>10200/6</f>
        <v>1700</v>
      </c>
      <c r="L767"/>
      <c r="M767" s="473"/>
      <c r="N767" s="470"/>
      <c r="O767" s="470"/>
      <c r="P767" s="470"/>
      <c r="Q767" s="471"/>
      <c r="R767" s="470"/>
      <c r="S767" s="148"/>
    </row>
    <row r="768" spans="1:19" ht="15" customHeight="1" x14ac:dyDescent="0.3">
      <c r="A768" s="474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3"/>
      <c r="N768" s="470"/>
      <c r="O768" s="470"/>
      <c r="P768" s="470"/>
      <c r="Q768" s="471"/>
      <c r="R768" s="470"/>
      <c r="S768" s="148"/>
    </row>
    <row r="769" spans="1:19" ht="15" customHeight="1" x14ac:dyDescent="0.3">
      <c r="A769" s="474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3"/>
      <c r="N769" s="470"/>
      <c r="O769" s="470"/>
      <c r="P769" s="470"/>
      <c r="Q769" s="471"/>
      <c r="R769" s="470"/>
      <c r="S769" s="148"/>
    </row>
    <row r="770" spans="1:19" ht="15" customHeight="1" x14ac:dyDescent="0.3">
      <c r="A770" s="474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3"/>
      <c r="N770" s="470"/>
      <c r="O770" s="470"/>
      <c r="P770" s="470"/>
      <c r="Q770" s="471"/>
      <c r="R770" s="470"/>
      <c r="S770" s="148"/>
    </row>
    <row r="771" spans="1:19" ht="15" customHeight="1" x14ac:dyDescent="0.25">
      <c r="A771" s="474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6627</v>
      </c>
      <c r="J771"/>
      <c r="L771"/>
      <c r="M771" s="103"/>
      <c r="N771" s="103"/>
      <c r="O771" s="146"/>
      <c r="P771" s="146"/>
      <c r="Q771" s="183"/>
      <c r="R771" s="146"/>
    </row>
    <row r="772" spans="1:19" ht="15" customHeight="1" x14ac:dyDescent="0.25">
      <c r="A772" s="474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6627</v>
      </c>
      <c r="J772"/>
      <c r="L772"/>
      <c r="M772" s="103"/>
      <c r="N772" s="103"/>
      <c r="O772" s="146"/>
      <c r="P772" s="146"/>
      <c r="Q772" s="183"/>
      <c r="R772" s="146"/>
    </row>
    <row r="773" spans="1:19" ht="15" customHeight="1" x14ac:dyDescent="0.25">
      <c r="A773" s="474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customHeight="1" x14ac:dyDescent="0.25">
      <c r="A774" s="474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6628</v>
      </c>
      <c r="J774"/>
      <c r="L774"/>
      <c r="M774" s="103"/>
      <c r="N774" s="103"/>
      <c r="O774" s="146"/>
      <c r="P774" s="146"/>
      <c r="Q774" s="183"/>
      <c r="R774" s="146"/>
    </row>
    <row r="775" spans="1:19" ht="15" customHeight="1" x14ac:dyDescent="0.25">
      <c r="A775" s="474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customHeight="1" x14ac:dyDescent="0.25">
      <c r="A776" s="474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customHeight="1" x14ac:dyDescent="0.25">
      <c r="A777" s="474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customHeight="1" x14ac:dyDescent="0.25">
      <c r="A778" s="474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customHeight="1" x14ac:dyDescent="0.25">
      <c r="A779" s="474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customHeight="1" x14ac:dyDescent="0.25">
      <c r="A780" s="474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customHeight="1" x14ac:dyDescent="0.25">
      <c r="A781" s="474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customHeight="1" x14ac:dyDescent="0.25">
      <c r="A782" s="474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customHeight="1" x14ac:dyDescent="0.25">
      <c r="A783" s="474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customHeight="1" x14ac:dyDescent="0.25">
      <c r="A784" s="474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customHeight="1" x14ac:dyDescent="0.25">
      <c r="A785" s="474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6629</v>
      </c>
      <c r="J785"/>
      <c r="L785"/>
      <c r="M785" s="103"/>
      <c r="N785" s="103"/>
      <c r="O785" s="146"/>
      <c r="P785" s="146"/>
      <c r="Q785" s="183"/>
      <c r="R785" s="146"/>
    </row>
    <row r="786" spans="1:18" ht="15" customHeight="1" x14ac:dyDescent="0.25">
      <c r="A786" s="474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6629</v>
      </c>
      <c r="J786"/>
      <c r="L786"/>
      <c r="M786" s="103"/>
      <c r="N786" s="103"/>
      <c r="O786" s="146"/>
      <c r="P786" s="146"/>
      <c r="Q786" s="183"/>
      <c r="R786" s="146"/>
    </row>
    <row r="787" spans="1:18" ht="15" customHeight="1" x14ac:dyDescent="0.25">
      <c r="A787" s="474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6629</v>
      </c>
      <c r="J787"/>
      <c r="L787"/>
      <c r="M787" s="103"/>
      <c r="N787" s="103"/>
      <c r="O787" s="146"/>
      <c r="P787" s="146"/>
      <c r="Q787" s="183"/>
      <c r="R787" s="146"/>
    </row>
    <row r="788" spans="1:18" ht="15" customHeight="1" x14ac:dyDescent="0.25">
      <c r="A788" s="474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customHeight="1" x14ac:dyDescent="0.25">
      <c r="A789" s="474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customHeight="1" x14ac:dyDescent="0.25">
      <c r="A790" s="474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customHeight="1" x14ac:dyDescent="0.25">
      <c r="A791" s="474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6630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customHeight="1" x14ac:dyDescent="0.25">
      <c r="A797" s="144" t="s">
        <v>1052</v>
      </c>
      <c r="B797" s="59" t="s">
        <v>6631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6632</v>
      </c>
      <c r="J797"/>
      <c r="L797"/>
      <c r="M797" s="103"/>
      <c r="N797" s="103"/>
      <c r="O797" s="146"/>
      <c r="P797" s="146"/>
      <c r="Q797" s="183"/>
      <c r="R797" s="146"/>
    </row>
    <row r="798" spans="1:18" ht="15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6632</v>
      </c>
      <c r="J798"/>
      <c r="L798"/>
      <c r="M798" s="103"/>
      <c r="N798" s="103"/>
      <c r="O798" s="146"/>
      <c r="P798" s="146"/>
      <c r="Q798" s="183"/>
      <c r="R798" s="146"/>
    </row>
    <row r="799" spans="1:18" ht="15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6633</v>
      </c>
      <c r="J799"/>
      <c r="L799"/>
      <c r="M799" s="103"/>
      <c r="N799" s="103"/>
      <c r="O799" s="146"/>
      <c r="P799" s="146"/>
      <c r="Q799" s="183"/>
      <c r="R799" s="146"/>
    </row>
    <row r="800" spans="1:18" ht="15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6633</v>
      </c>
      <c r="J800"/>
      <c r="L800"/>
      <c r="M800" s="103"/>
      <c r="N800" s="103"/>
      <c r="O800" s="146"/>
      <c r="P800" s="146"/>
      <c r="Q800" s="183"/>
      <c r="R800" s="146"/>
    </row>
    <row r="801" spans="1:18" ht="15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6633</v>
      </c>
      <c r="J801"/>
      <c r="L801"/>
      <c r="M801" s="103"/>
      <c r="N801" s="103"/>
      <c r="O801" s="146"/>
      <c r="P801" s="146"/>
      <c r="Q801" s="183"/>
      <c r="R801" s="146"/>
    </row>
    <row r="802" spans="1:18" ht="15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6633</v>
      </c>
      <c r="J802"/>
      <c r="L802"/>
      <c r="M802" s="103"/>
      <c r="N802" s="103"/>
      <c r="O802" s="146"/>
      <c r="P802" s="146"/>
      <c r="Q802" s="183"/>
      <c r="R802" s="146"/>
    </row>
    <row r="803" spans="1:18" ht="15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6633</v>
      </c>
      <c r="J803"/>
      <c r="L803"/>
      <c r="M803" s="103"/>
      <c r="N803" s="103"/>
      <c r="O803" s="146"/>
      <c r="P803" s="146"/>
      <c r="Q803" s="183"/>
      <c r="R803" s="146"/>
    </row>
    <row r="804" spans="1:18" ht="15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6633</v>
      </c>
      <c r="J804"/>
      <c r="L804"/>
      <c r="M804" s="103"/>
      <c r="N804" s="103"/>
      <c r="O804" s="146"/>
      <c r="P804" s="146"/>
      <c r="Q804" s="183"/>
      <c r="R804" s="146"/>
    </row>
    <row r="805" spans="1:18" ht="15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6634</v>
      </c>
      <c r="J805"/>
      <c r="L805"/>
      <c r="M805" s="103"/>
      <c r="N805" s="103"/>
      <c r="O805" s="146"/>
      <c r="P805" s="146"/>
      <c r="Q805" s="183"/>
      <c r="R805" s="146"/>
    </row>
    <row r="806" spans="1:18" ht="15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6634</v>
      </c>
      <c r="J806"/>
      <c r="L806"/>
      <c r="M806" s="103"/>
      <c r="N806" s="103"/>
      <c r="O806" s="146"/>
      <c r="P806" s="146"/>
      <c r="Q806" s="183"/>
      <c r="R806" s="146"/>
    </row>
    <row r="807" spans="1:18" ht="15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6635</v>
      </c>
      <c r="J808"/>
      <c r="L808"/>
      <c r="M808" s="103"/>
      <c r="N808" s="103"/>
      <c r="O808" s="146"/>
      <c r="P808" s="146"/>
      <c r="Q808" s="183"/>
      <c r="R808" s="146"/>
    </row>
    <row r="809" spans="1:18" ht="15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6635</v>
      </c>
      <c r="J809"/>
      <c r="L809"/>
      <c r="M809" s="103"/>
      <c r="N809" s="103"/>
      <c r="O809" s="146"/>
      <c r="P809" s="146"/>
      <c r="Q809" s="183"/>
      <c r="R809" s="146"/>
    </row>
    <row r="810" spans="1:18" ht="15" customHeight="1" x14ac:dyDescent="0.25">
      <c r="A810" s="144" t="s">
        <v>1052</v>
      </c>
      <c r="B810" s="59" t="s">
        <v>6323</v>
      </c>
      <c r="C810" s="59" t="s">
        <v>6324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6635</v>
      </c>
      <c r="J810"/>
      <c r="L810"/>
      <c r="M810" s="103"/>
      <c r="N810" s="103"/>
      <c r="O810" s="146"/>
      <c r="P810" s="146"/>
      <c r="Q810" s="183"/>
      <c r="R810" s="146"/>
    </row>
    <row r="811" spans="1:18" ht="15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6635</v>
      </c>
      <c r="J811"/>
      <c r="L811"/>
      <c r="M811" s="103"/>
      <c r="N811" s="103"/>
      <c r="O811" s="146"/>
      <c r="P811" s="146"/>
      <c r="Q811" s="183"/>
      <c r="R811" s="146"/>
    </row>
    <row r="812" spans="1:18" ht="15" customHeight="1" x14ac:dyDescent="0.25">
      <c r="A812" s="144" t="s">
        <v>1052</v>
      </c>
      <c r="B812" s="71" t="s">
        <v>6463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6635</v>
      </c>
      <c r="J812"/>
      <c r="L812"/>
      <c r="M812" s="103"/>
      <c r="N812" s="103"/>
      <c r="O812" s="146"/>
      <c r="P812" s="146"/>
      <c r="Q812" s="183"/>
      <c r="R812" s="146"/>
    </row>
    <row r="813" spans="1:18" ht="15" customHeight="1" x14ac:dyDescent="0.25">
      <c r="A813" s="144" t="s">
        <v>1052</v>
      </c>
      <c r="B813" s="59" t="s">
        <v>62</v>
      </c>
      <c r="C813" s="59" t="s">
        <v>6636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6637</v>
      </c>
      <c r="J813"/>
      <c r="L813"/>
      <c r="M813" s="103"/>
      <c r="N813" s="103"/>
      <c r="O813" s="146"/>
      <c r="P813" s="146"/>
      <c r="Q813" s="183"/>
      <c r="R813" s="146"/>
    </row>
    <row r="814" spans="1:18" ht="15" customHeight="1" x14ac:dyDescent="0.25">
      <c r="A814" s="144" t="s">
        <v>1052</v>
      </c>
      <c r="B814" s="71" t="s">
        <v>6463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6611</v>
      </c>
      <c r="J814"/>
      <c r="L814"/>
      <c r="M814" s="103"/>
      <c r="N814" s="103"/>
      <c r="O814" s="146"/>
      <c r="P814" s="146"/>
      <c r="Q814" s="183"/>
      <c r="R814" s="146"/>
    </row>
    <row r="815" spans="1:18" ht="15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6638</v>
      </c>
      <c r="J815"/>
      <c r="L815"/>
      <c r="M815" s="103"/>
      <c r="N815" s="103"/>
      <c r="O815" s="146"/>
      <c r="P815" s="146"/>
      <c r="Q815" s="183"/>
      <c r="R815" s="146"/>
    </row>
    <row r="816" spans="1:18" ht="15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6638</v>
      </c>
      <c r="J816"/>
      <c r="L816"/>
      <c r="M816" s="103"/>
      <c r="N816" s="103"/>
      <c r="O816" s="146"/>
      <c r="P816" s="146"/>
      <c r="Q816" s="183"/>
      <c r="R816" s="146"/>
    </row>
    <row r="817" spans="1:18" ht="15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6638</v>
      </c>
      <c r="J817"/>
      <c r="L817"/>
      <c r="M817" s="103"/>
      <c r="N817" s="103"/>
      <c r="O817" s="146"/>
      <c r="P817" s="146"/>
      <c r="Q817" s="183"/>
      <c r="R817" s="146"/>
    </row>
    <row r="818" spans="1:18" ht="15" customHeight="1" x14ac:dyDescent="0.25">
      <c r="A818" s="144" t="s">
        <v>1052</v>
      </c>
      <c r="B818" s="59" t="s">
        <v>6532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6638</v>
      </c>
      <c r="J818"/>
      <c r="L818"/>
      <c r="M818" s="103"/>
      <c r="N818" s="103"/>
      <c r="O818" s="146"/>
      <c r="P818" s="146"/>
      <c r="Q818" s="183"/>
      <c r="R818" s="146"/>
    </row>
    <row r="819" spans="1:18" ht="15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6639</v>
      </c>
      <c r="J819"/>
      <c r="L819"/>
      <c r="M819" s="103"/>
      <c r="N819" s="103"/>
      <c r="O819" s="146"/>
      <c r="P819" s="146"/>
      <c r="Q819" s="183"/>
      <c r="R819" s="146"/>
    </row>
    <row r="820" spans="1:18" ht="15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6639</v>
      </c>
      <c r="J820"/>
      <c r="L820"/>
      <c r="M820" s="103"/>
      <c r="N820" s="103"/>
      <c r="O820" s="146"/>
      <c r="P820" s="146"/>
      <c r="Q820" s="183"/>
      <c r="R820" s="146"/>
    </row>
    <row r="821" spans="1:18" ht="15" customHeight="1" x14ac:dyDescent="0.25">
      <c r="A821" s="144" t="s">
        <v>1052</v>
      </c>
      <c r="B821" s="59" t="s">
        <v>6560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6640</v>
      </c>
      <c r="J821"/>
      <c r="L821"/>
      <c r="M821" s="103"/>
      <c r="N821" s="103"/>
      <c r="O821" s="146"/>
      <c r="P821" s="146"/>
      <c r="Q821" s="183"/>
      <c r="R821" s="146"/>
    </row>
    <row r="822" spans="1:18" ht="15" customHeight="1" x14ac:dyDescent="0.25">
      <c r="A822" s="144" t="s">
        <v>1052</v>
      </c>
      <c r="B822" s="71" t="s">
        <v>6641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6640</v>
      </c>
      <c r="J822"/>
      <c r="L822"/>
      <c r="M822" s="103"/>
      <c r="N822" s="103"/>
      <c r="O822" s="146"/>
      <c r="P822" s="146"/>
      <c r="Q822" s="183"/>
      <c r="R822" s="146"/>
    </row>
    <row r="823" spans="1:18" ht="15" customHeight="1" x14ac:dyDescent="0.25">
      <c r="A823" s="144" t="s">
        <v>1052</v>
      </c>
      <c r="B823" s="58" t="s">
        <v>6582</v>
      </c>
      <c r="C823" s="59" t="s">
        <v>6583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2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6642</v>
      </c>
      <c r="J826"/>
      <c r="L826"/>
      <c r="M826" s="103"/>
      <c r="N826" s="103"/>
      <c r="O826" s="146"/>
      <c r="P826" s="146"/>
      <c r="Q826" s="183"/>
      <c r="R826" s="146"/>
    </row>
    <row r="827" spans="1:18" ht="15" customHeight="1" x14ac:dyDescent="0.25">
      <c r="A827" s="144" t="s">
        <v>1052</v>
      </c>
      <c r="B827" s="93" t="s">
        <v>6643</v>
      </c>
      <c r="C827" s="84" t="s">
        <v>6424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6642</v>
      </c>
      <c r="J827"/>
      <c r="L827"/>
      <c r="M827" s="103"/>
      <c r="N827" s="103"/>
      <c r="O827" s="146"/>
      <c r="P827" s="146"/>
      <c r="Q827" s="183"/>
      <c r="R827" s="146"/>
    </row>
    <row r="828" spans="1:18" ht="15" customHeight="1" x14ac:dyDescent="0.25">
      <c r="A828" s="144" t="s">
        <v>1052</v>
      </c>
      <c r="B828" s="66" t="s">
        <v>6412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6644</v>
      </c>
      <c r="J828"/>
      <c r="L828"/>
      <c r="M828" s="103"/>
      <c r="N828" s="103"/>
      <c r="O828" s="146"/>
      <c r="P828" s="146"/>
      <c r="Q828" s="183"/>
      <c r="R828" s="146"/>
    </row>
    <row r="829" spans="1:18" ht="15" customHeight="1" x14ac:dyDescent="0.25">
      <c r="A829" s="144" t="s">
        <v>1052</v>
      </c>
      <c r="B829" s="58" t="s">
        <v>6645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6644</v>
      </c>
      <c r="J829"/>
      <c r="L829"/>
      <c r="M829" s="103"/>
      <c r="N829" s="103"/>
      <c r="O829" s="146"/>
      <c r="P829" s="146"/>
      <c r="Q829" s="183"/>
      <c r="R829" s="146"/>
    </row>
    <row r="830" spans="1:18" ht="15" customHeight="1" x14ac:dyDescent="0.25">
      <c r="A830" s="144" t="s">
        <v>1052</v>
      </c>
      <c r="B830" s="58" t="s">
        <v>6290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6644</v>
      </c>
      <c r="J830"/>
      <c r="L830"/>
      <c r="M830" s="103"/>
      <c r="N830" s="103"/>
      <c r="O830" s="146"/>
      <c r="P830" s="146"/>
      <c r="Q830" s="183"/>
      <c r="R830" s="146"/>
    </row>
    <row r="831" spans="1:18" ht="15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6646</v>
      </c>
      <c r="J831"/>
      <c r="L831"/>
      <c r="M831" s="103"/>
      <c r="N831" s="103"/>
      <c r="O831" s="146"/>
      <c r="P831" s="146"/>
      <c r="Q831" s="183"/>
      <c r="R831" s="146"/>
    </row>
    <row r="832" spans="1:18" ht="15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6646</v>
      </c>
      <c r="J832"/>
      <c r="L832"/>
      <c r="M832" s="103"/>
      <c r="N832" s="103"/>
      <c r="O832" s="146"/>
      <c r="P832" s="146"/>
      <c r="Q832" s="183"/>
      <c r="R832" s="146"/>
    </row>
    <row r="833" spans="1:18" ht="15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6646</v>
      </c>
      <c r="J833"/>
      <c r="L833"/>
      <c r="M833" s="103"/>
      <c r="N833" s="103"/>
      <c r="O833" s="146"/>
      <c r="P833" s="146"/>
      <c r="Q833" s="183"/>
      <c r="R833" s="146"/>
    </row>
    <row r="834" spans="1:18" ht="15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6646</v>
      </c>
      <c r="J834"/>
      <c r="L834"/>
      <c r="M834" s="103"/>
      <c r="N834" s="103"/>
      <c r="O834" s="146"/>
      <c r="P834" s="146"/>
      <c r="Q834" s="183"/>
      <c r="R834" s="146"/>
    </row>
    <row r="835" spans="1:18" ht="15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6646</v>
      </c>
      <c r="J835"/>
      <c r="L835"/>
      <c r="M835" s="103"/>
      <c r="N835" s="103"/>
      <c r="O835" s="146"/>
      <c r="P835" s="146"/>
      <c r="Q835" s="183"/>
      <c r="R835" s="146"/>
    </row>
    <row r="836" spans="1:18" ht="15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6646</v>
      </c>
      <c r="J836"/>
      <c r="L836"/>
      <c r="M836" s="103"/>
      <c r="N836" s="103"/>
      <c r="O836" s="146"/>
      <c r="P836" s="146"/>
      <c r="Q836" s="183"/>
      <c r="R836" s="146"/>
    </row>
    <row r="837" spans="1:18" ht="15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6646</v>
      </c>
      <c r="J837"/>
      <c r="L837"/>
      <c r="M837" s="103"/>
      <c r="N837" s="103"/>
      <c r="O837" s="146"/>
      <c r="P837" s="146"/>
      <c r="Q837" s="183"/>
      <c r="R837" s="146"/>
    </row>
    <row r="838" spans="1:18" ht="15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6646</v>
      </c>
      <c r="J838"/>
      <c r="L838"/>
      <c r="M838" s="103"/>
      <c r="N838" s="103"/>
      <c r="O838" s="146"/>
      <c r="P838" s="146"/>
      <c r="Q838" s="183"/>
      <c r="R838" s="146"/>
    </row>
    <row r="839" spans="1:18" ht="15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6646</v>
      </c>
      <c r="J839"/>
      <c r="L839"/>
      <c r="M839" s="103"/>
      <c r="N839" s="103"/>
      <c r="O839" s="146"/>
      <c r="P839" s="146"/>
      <c r="Q839" s="183"/>
      <c r="R839" s="146"/>
    </row>
    <row r="840" spans="1:18" ht="15" customHeight="1" x14ac:dyDescent="0.25">
      <c r="A840" s="144" t="s">
        <v>1052</v>
      </c>
      <c r="B840" s="59" t="s">
        <v>6647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customHeight="1" x14ac:dyDescent="0.25">
      <c r="A841" s="144" t="s">
        <v>1052</v>
      </c>
      <c r="B841" s="59" t="s">
        <v>6648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6649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customHeight="1" x14ac:dyDescent="0.25">
      <c r="A846" s="144" t="s">
        <v>1052</v>
      </c>
      <c r="B846" s="59" t="s">
        <v>575</v>
      </c>
      <c r="C846" s="59" t="s">
        <v>6650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6651</v>
      </c>
      <c r="J846"/>
      <c r="L846"/>
      <c r="M846"/>
    </row>
    <row r="847" spans="1:18" ht="15" customHeight="1" x14ac:dyDescent="0.25">
      <c r="A847" s="144" t="s">
        <v>1052</v>
      </c>
      <c r="B847" s="59" t="s">
        <v>575</v>
      </c>
      <c r="C847" s="59" t="s">
        <v>6652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6651</v>
      </c>
      <c r="J847"/>
      <c r="L847"/>
      <c r="M847"/>
    </row>
    <row r="848" spans="1:18" ht="15" customHeight="1" x14ac:dyDescent="0.25">
      <c r="A848" s="144" t="s">
        <v>1052</v>
      </c>
      <c r="B848" s="59" t="s">
        <v>822</v>
      </c>
      <c r="C848" s="59" t="s">
        <v>6653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6651</v>
      </c>
      <c r="J848"/>
      <c r="L848"/>
      <c r="M848"/>
    </row>
    <row r="849" spans="1:10" customFormat="1" ht="15" customHeight="1" x14ac:dyDescent="0.25">
      <c r="A849" s="144" t="s">
        <v>1052</v>
      </c>
      <c r="B849" s="59" t="s">
        <v>822</v>
      </c>
      <c r="C849" s="59" t="s">
        <v>6654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6651</v>
      </c>
    </row>
    <row r="850" spans="1:10" customFormat="1" ht="15" customHeight="1" x14ac:dyDescent="0.25">
      <c r="A850" s="144" t="s">
        <v>1052</v>
      </c>
      <c r="B850" s="59" t="s">
        <v>822</v>
      </c>
      <c r="C850" s="59" t="s">
        <v>6655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6651</v>
      </c>
    </row>
    <row r="851" spans="1:10" customFormat="1" ht="15" customHeight="1" x14ac:dyDescent="0.25">
      <c r="A851" s="144" t="s">
        <v>1052</v>
      </c>
      <c r="B851" s="59" t="s">
        <v>62</v>
      </c>
      <c r="C851" s="59" t="s">
        <v>6656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6651</v>
      </c>
    </row>
    <row r="852" spans="1:10" customFormat="1" ht="15" customHeight="1" x14ac:dyDescent="0.25">
      <c r="A852" s="144" t="s">
        <v>1052</v>
      </c>
      <c r="B852" s="59" t="s">
        <v>62</v>
      </c>
      <c r="C852" s="59" t="s">
        <v>6657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6651</v>
      </c>
    </row>
    <row r="853" spans="1:10" customFormat="1" ht="15" customHeight="1" x14ac:dyDescent="0.25">
      <c r="A853" s="144" t="s">
        <v>1052</v>
      </c>
      <c r="B853" s="59" t="s">
        <v>62</v>
      </c>
      <c r="C853" s="59" t="s">
        <v>6658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6651</v>
      </c>
    </row>
    <row r="854" spans="1:10" customFormat="1" ht="15" customHeight="1" x14ac:dyDescent="0.25">
      <c r="A854" s="144" t="s">
        <v>1052</v>
      </c>
      <c r="B854" s="59" t="s">
        <v>62</v>
      </c>
      <c r="C854" s="59" t="s">
        <v>6659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6651</v>
      </c>
    </row>
    <row r="855" spans="1:10" customFormat="1" ht="15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customHeight="1" x14ac:dyDescent="0.25">
      <c r="A861" s="144" t="s">
        <v>1072</v>
      </c>
      <c r="B861" s="118" t="s">
        <v>6660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6661</v>
      </c>
      <c r="I862" s="59"/>
    </row>
    <row r="863" spans="1:10" customFormat="1" ht="15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customHeight="1" x14ac:dyDescent="0.25">
      <c r="A881" s="493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customHeight="1" x14ac:dyDescent="0.25">
      <c r="A883" s="144" t="s">
        <v>1072</v>
      </c>
      <c r="B883" s="71" t="s">
        <v>6463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6662</v>
      </c>
    </row>
    <row r="884" spans="1:9" customFormat="1" ht="15" customHeight="1" x14ac:dyDescent="0.25">
      <c r="A884" s="144" t="s">
        <v>1072</v>
      </c>
      <c r="B884" s="66" t="s">
        <v>6412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6662</v>
      </c>
    </row>
    <row r="885" spans="1:9" customFormat="1" ht="15" customHeight="1" x14ac:dyDescent="0.25">
      <c r="A885" s="144" t="s">
        <v>1072</v>
      </c>
      <c r="B885" s="59" t="s">
        <v>6663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6664</v>
      </c>
    </row>
    <row r="886" spans="1:9" customFormat="1" ht="15" customHeight="1" x14ac:dyDescent="0.25">
      <c r="A886" s="144" t="s">
        <v>1072</v>
      </c>
      <c r="B886" s="59" t="s">
        <v>6665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6664</v>
      </c>
    </row>
    <row r="887" spans="1:9" customFormat="1" ht="15" customHeight="1" x14ac:dyDescent="0.25">
      <c r="A887" s="144" t="s">
        <v>1072</v>
      </c>
      <c r="B887" s="59" t="s">
        <v>62</v>
      </c>
      <c r="C887" s="83" t="s">
        <v>6666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6667</v>
      </c>
    </row>
    <row r="888" spans="1:9" customFormat="1" ht="15" customHeight="1" x14ac:dyDescent="0.25">
      <c r="A888" s="144" t="s">
        <v>1072</v>
      </c>
      <c r="B888" s="59" t="s">
        <v>62</v>
      </c>
      <c r="C888" s="59" t="s">
        <v>6668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6667</v>
      </c>
    </row>
    <row r="889" spans="1:9" customFormat="1" ht="15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6669</v>
      </c>
      <c r="I889" s="74" t="s">
        <v>6670</v>
      </c>
    </row>
    <row r="890" spans="1:9" customFormat="1" ht="15" customHeight="1" x14ac:dyDescent="0.25">
      <c r="A890" s="144" t="s">
        <v>1072</v>
      </c>
      <c r="B890" s="59" t="s">
        <v>6671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6669</v>
      </c>
      <c r="I890" s="74" t="s">
        <v>6670</v>
      </c>
    </row>
    <row r="891" spans="1:9" customFormat="1" ht="15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6670</v>
      </c>
    </row>
    <row r="892" spans="1:9" customFormat="1" ht="15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6670</v>
      </c>
    </row>
    <row r="893" spans="1:9" customFormat="1" ht="15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6670</v>
      </c>
    </row>
    <row r="894" spans="1:9" customFormat="1" ht="15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6670</v>
      </c>
    </row>
    <row r="895" spans="1:9" customFormat="1" ht="15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6670</v>
      </c>
    </row>
    <row r="896" spans="1:9" customFormat="1" ht="15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6670</v>
      </c>
    </row>
    <row r="897" spans="1:13" ht="15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6672</v>
      </c>
      <c r="I897" s="59" t="s">
        <v>6633</v>
      </c>
      <c r="J897"/>
      <c r="L897"/>
      <c r="M897"/>
    </row>
    <row r="898" spans="1:13" ht="15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6673</v>
      </c>
      <c r="J898"/>
      <c r="L898"/>
      <c r="M898"/>
    </row>
    <row r="899" spans="1:13" ht="15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6673</v>
      </c>
      <c r="J899"/>
      <c r="L899"/>
      <c r="M899"/>
    </row>
    <row r="900" spans="1:13" ht="15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6673</v>
      </c>
      <c r="J900"/>
      <c r="L900"/>
      <c r="M900"/>
    </row>
    <row r="901" spans="1:13" ht="15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6673</v>
      </c>
      <c r="J901"/>
      <c r="L901"/>
      <c r="M901"/>
    </row>
    <row r="902" spans="1:13" ht="15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6673</v>
      </c>
      <c r="J902"/>
      <c r="L902"/>
      <c r="M902"/>
    </row>
    <row r="903" spans="1:13" ht="15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6673</v>
      </c>
      <c r="J903"/>
      <c r="L903"/>
      <c r="M903"/>
    </row>
    <row r="904" spans="1:13" ht="15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6674</v>
      </c>
      <c r="J906"/>
      <c r="L906"/>
      <c r="M906"/>
    </row>
    <row r="907" spans="1:13" ht="15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6674</v>
      </c>
      <c r="J907"/>
      <c r="L907"/>
      <c r="M907"/>
    </row>
    <row r="908" spans="1:13" ht="15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6674</v>
      </c>
      <c r="J908"/>
      <c r="L908"/>
      <c r="M908"/>
    </row>
    <row r="909" spans="1:13" ht="15" customHeight="1" x14ac:dyDescent="0.25">
      <c r="A909" s="144" t="s">
        <v>1109</v>
      </c>
      <c r="B909" s="59" t="s">
        <v>6323</v>
      </c>
      <c r="C909" s="59" t="s">
        <v>6324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6674</v>
      </c>
      <c r="J909"/>
      <c r="L909"/>
      <c r="M909"/>
    </row>
    <row r="910" spans="1:13" ht="15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6670</v>
      </c>
    </row>
    <row r="914" spans="1:10" customFormat="1" ht="15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6670</v>
      </c>
    </row>
    <row r="915" spans="1:10" customFormat="1" ht="15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6670</v>
      </c>
    </row>
    <row r="916" spans="1:10" customFormat="1" ht="15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customHeight="1" x14ac:dyDescent="0.25">
      <c r="A942" s="144" t="s">
        <v>1154</v>
      </c>
      <c r="B942" s="138" t="s">
        <v>6463</v>
      </c>
      <c r="C942" s="83" t="s">
        <v>434</v>
      </c>
      <c r="D942" s="141">
        <v>1</v>
      </c>
      <c r="E942" s="480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6675</v>
      </c>
    </row>
    <row r="943" spans="1:9" customFormat="1" ht="15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6676</v>
      </c>
    </row>
    <row r="950" spans="1:10" customFormat="1" ht="15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6676</v>
      </c>
    </row>
    <row r="951" spans="1:10" customFormat="1" ht="15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6676</v>
      </c>
    </row>
    <row r="952" spans="1:10" customFormat="1" ht="15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customHeight="1" x14ac:dyDescent="0.25">
      <c r="A953" s="144" t="s">
        <v>1154</v>
      </c>
      <c r="B953" s="59" t="s">
        <v>6677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customHeight="1" x14ac:dyDescent="0.25">
      <c r="A957" s="144" t="s">
        <v>1154</v>
      </c>
      <c r="B957" s="59" t="s">
        <v>6532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6678</v>
      </c>
    </row>
    <row r="958" spans="1:10" customFormat="1" ht="15" customHeight="1" x14ac:dyDescent="0.25">
      <c r="A958" s="144" t="s">
        <v>1154</v>
      </c>
      <c r="B958" s="59" t="s">
        <v>6402</v>
      </c>
      <c r="C958" s="59" t="s">
        <v>6403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6678</v>
      </c>
    </row>
    <row r="959" spans="1:10" customFormat="1" ht="15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6678</v>
      </c>
    </row>
    <row r="960" spans="1:10" customFormat="1" ht="15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6679</v>
      </c>
    </row>
    <row r="961" spans="1:9" customFormat="1" ht="15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6679</v>
      </c>
    </row>
    <row r="962" spans="1:9" customFormat="1" ht="15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6680</v>
      </c>
      <c r="I962" s="74" t="s">
        <v>6679</v>
      </c>
    </row>
    <row r="963" spans="1:9" customFormat="1" ht="15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6679</v>
      </c>
    </row>
    <row r="964" spans="1:9" customFormat="1" ht="15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6679</v>
      </c>
    </row>
    <row r="965" spans="1:9" customFormat="1" ht="15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6679</v>
      </c>
    </row>
    <row r="966" spans="1:9" customFormat="1" ht="15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6679</v>
      </c>
    </row>
    <row r="967" spans="1:9" customFormat="1" ht="15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6679</v>
      </c>
    </row>
    <row r="968" spans="1:9" customFormat="1" ht="15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6679</v>
      </c>
    </row>
    <row r="969" spans="1:9" customFormat="1" ht="15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6679</v>
      </c>
    </row>
    <row r="970" spans="1:9" customFormat="1" ht="15" customHeight="1" x14ac:dyDescent="0.25">
      <c r="A970" s="144" t="s">
        <v>1154</v>
      </c>
      <c r="B970" s="59" t="s">
        <v>6681</v>
      </c>
      <c r="C970" s="84" t="s">
        <v>6682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6679</v>
      </c>
    </row>
    <row r="971" spans="1:9" customFormat="1" ht="15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customHeight="1" x14ac:dyDescent="0.25">
      <c r="A972" s="144" t="s">
        <v>1185</v>
      </c>
      <c r="B972" s="59" t="s">
        <v>6677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6683</v>
      </c>
    </row>
    <row r="974" spans="1:9" customFormat="1" ht="15" customHeight="1" x14ac:dyDescent="0.25">
      <c r="A974" s="144" t="s">
        <v>1185</v>
      </c>
      <c r="B974" s="59" t="s">
        <v>6532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6683</v>
      </c>
    </row>
    <row r="975" spans="1:9" customFormat="1" ht="15" customHeight="1" x14ac:dyDescent="0.25">
      <c r="A975" s="144" t="s">
        <v>1185</v>
      </c>
      <c r="B975" s="59" t="s">
        <v>6402</v>
      </c>
      <c r="C975" s="59" t="s">
        <v>6403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6683</v>
      </c>
    </row>
    <row r="976" spans="1:9" customFormat="1" ht="15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6683</v>
      </c>
    </row>
    <row r="977" spans="1:10" customFormat="1" ht="15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6683</v>
      </c>
    </row>
    <row r="978" spans="1:10" customFormat="1" ht="15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6683</v>
      </c>
    </row>
    <row r="979" spans="1:10" customFormat="1" ht="15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customHeight="1" x14ac:dyDescent="0.25">
      <c r="A990" s="144" t="s">
        <v>1185</v>
      </c>
      <c r="B990" s="58" t="s">
        <v>6684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customHeight="1" x14ac:dyDescent="0.25">
      <c r="A996" s="144" t="s">
        <v>1185</v>
      </c>
      <c r="B996" s="118" t="s">
        <v>6685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customHeight="1" x14ac:dyDescent="0.25">
      <c r="A997" s="144" t="s">
        <v>1185</v>
      </c>
      <c r="B997" s="81" t="s">
        <v>6686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customHeight="1" x14ac:dyDescent="0.25">
      <c r="A1024" s="144" t="s">
        <v>1185</v>
      </c>
      <c r="B1024" s="71" t="s">
        <v>6687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6688</v>
      </c>
    </row>
    <row r="1025" spans="1:9" customFormat="1" ht="15" customHeight="1" x14ac:dyDescent="0.25">
      <c r="A1025" s="144" t="s">
        <v>1185</v>
      </c>
      <c r="B1025" s="71" t="s">
        <v>6689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6688</v>
      </c>
    </row>
    <row r="1026" spans="1:9" customFormat="1" ht="15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6688</v>
      </c>
    </row>
    <row r="1027" spans="1:9" customFormat="1" ht="15" customHeight="1" x14ac:dyDescent="0.25">
      <c r="A1027" s="144" t="s">
        <v>1185</v>
      </c>
      <c r="B1027" s="59" t="s">
        <v>6690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6688</v>
      </c>
    </row>
    <row r="1028" spans="1:9" customFormat="1" ht="15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6625</v>
      </c>
    </row>
    <row r="1029" spans="1:9" customFormat="1" ht="15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6625</v>
      </c>
    </row>
    <row r="1030" spans="1:9" customFormat="1" ht="15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6625</v>
      </c>
    </row>
    <row r="1031" spans="1:9" customFormat="1" ht="15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6625</v>
      </c>
    </row>
    <row r="1032" spans="1:9" customFormat="1" ht="15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6625</v>
      </c>
    </row>
    <row r="1033" spans="1:9" customFormat="1" ht="15" customHeight="1" x14ac:dyDescent="0.25">
      <c r="A1033" s="144" t="s">
        <v>1185</v>
      </c>
      <c r="B1033" s="59" t="s">
        <v>822</v>
      </c>
      <c r="C1033" s="58" t="s">
        <v>6691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6692</v>
      </c>
    </row>
    <row r="1034" spans="1:9" customFormat="1" ht="15" customHeight="1" x14ac:dyDescent="0.25">
      <c r="A1034" s="144" t="s">
        <v>1185</v>
      </c>
      <c r="B1034" s="59" t="s">
        <v>822</v>
      </c>
      <c r="C1034" s="59" t="s">
        <v>6693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6692</v>
      </c>
    </row>
    <row r="1035" spans="1:9" customFormat="1" ht="15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6692</v>
      </c>
    </row>
    <row r="1036" spans="1:9" customFormat="1" ht="15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6692</v>
      </c>
    </row>
    <row r="1037" spans="1:9" customFormat="1" ht="15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6692</v>
      </c>
    </row>
    <row r="1038" spans="1:9" customFormat="1" ht="15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6692</v>
      </c>
    </row>
    <row r="1039" spans="1:9" customFormat="1" ht="15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6694</v>
      </c>
    </row>
    <row r="1040" spans="1:9" customFormat="1" ht="15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6694</v>
      </c>
    </row>
    <row r="1041" spans="1:13" ht="15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6694</v>
      </c>
      <c r="J1041"/>
      <c r="L1041"/>
      <c r="M1041"/>
    </row>
    <row r="1042" spans="1:13" ht="15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6694</v>
      </c>
      <c r="J1042"/>
      <c r="L1042"/>
      <c r="M1042"/>
    </row>
    <row r="1043" spans="1:13" ht="15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6694</v>
      </c>
      <c r="J1043"/>
      <c r="L1043"/>
      <c r="M1043"/>
    </row>
    <row r="1044" spans="1:13" ht="15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6694</v>
      </c>
      <c r="J1044"/>
      <c r="L1044"/>
      <c r="M1044"/>
    </row>
    <row r="1045" spans="1:13" ht="15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6694</v>
      </c>
      <c r="J1045"/>
      <c r="L1045"/>
      <c r="M1045"/>
    </row>
    <row r="1046" spans="1:13" ht="15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6695</v>
      </c>
      <c r="J1047"/>
      <c r="L1047"/>
      <c r="M1047"/>
    </row>
    <row r="1048" spans="1:13" ht="15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6625</v>
      </c>
      <c r="J1050"/>
      <c r="L1050"/>
      <c r="M1050"/>
    </row>
    <row r="1051" spans="1:13" ht="15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6625</v>
      </c>
      <c r="J1051"/>
      <c r="L1051"/>
      <c r="M1051"/>
    </row>
    <row r="1052" spans="1:13" ht="15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6625</v>
      </c>
      <c r="J1052"/>
      <c r="L1052"/>
      <c r="M1052"/>
    </row>
    <row r="1053" spans="1:13" ht="15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6625</v>
      </c>
      <c r="J1053"/>
      <c r="L1053"/>
      <c r="M1053"/>
    </row>
    <row r="1054" spans="1:13" ht="15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6625</v>
      </c>
      <c r="J1054"/>
      <c r="L1054"/>
      <c r="M1054"/>
    </row>
    <row r="1055" spans="1:13" ht="15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6625</v>
      </c>
      <c r="J1055"/>
      <c r="L1055"/>
      <c r="M1055"/>
    </row>
    <row r="1056" spans="1:13" ht="15" customHeight="1" x14ac:dyDescent="0.25">
      <c r="A1056" s="144" t="s">
        <v>1252</v>
      </c>
      <c r="B1056" s="59" t="s">
        <v>6696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6625</v>
      </c>
      <c r="J1056"/>
      <c r="L1056"/>
      <c r="M1056"/>
    </row>
    <row r="1057" spans="1:13" ht="15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6625</v>
      </c>
      <c r="J1057"/>
      <c r="L1057"/>
      <c r="M1057"/>
    </row>
    <row r="1058" spans="1:13" ht="15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6697</v>
      </c>
      <c r="I1058" s="59" t="s">
        <v>6646</v>
      </c>
      <c r="J1058"/>
      <c r="L1058"/>
      <c r="M1058"/>
    </row>
    <row r="1059" spans="1:13" ht="15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6646</v>
      </c>
      <c r="J1059">
        <f>7500/6</f>
        <v>1250</v>
      </c>
      <c r="L1059"/>
      <c r="M1059"/>
    </row>
    <row r="1060" spans="1:13" ht="15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6698</v>
      </c>
      <c r="J1060">
        <f>3000/12</f>
        <v>250</v>
      </c>
      <c r="L1060"/>
      <c r="M1060"/>
    </row>
    <row r="1061" spans="1:13" ht="15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5940</v>
      </c>
      <c r="I1061" s="59" t="s">
        <v>6698</v>
      </c>
      <c r="J1061">
        <f>1800/12</f>
        <v>150</v>
      </c>
      <c r="L1061"/>
      <c r="M1061"/>
    </row>
    <row r="1062" spans="1:13" ht="15" customHeight="1" x14ac:dyDescent="0.25">
      <c r="A1062" s="144" t="s">
        <v>1252</v>
      </c>
      <c r="B1062" s="59" t="s">
        <v>6699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6700</v>
      </c>
      <c r="I1062" s="74" t="s">
        <v>6670</v>
      </c>
      <c r="J1062"/>
      <c r="L1062"/>
      <c r="M1062"/>
    </row>
    <row r="1063" spans="1:13" ht="15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customHeight="1" x14ac:dyDescent="0.25">
      <c r="A1065" s="144" t="s">
        <v>1252</v>
      </c>
      <c r="B1065" s="58" t="s">
        <v>6701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customHeight="1" x14ac:dyDescent="0.25">
      <c r="A1070" s="144" t="s">
        <v>1252</v>
      </c>
      <c r="B1070" s="59" t="s">
        <v>358</v>
      </c>
      <c r="C1070" s="59" t="s">
        <v>6702</v>
      </c>
      <c r="D1070" s="60">
        <v>1</v>
      </c>
      <c r="E1070" s="494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customHeight="1" x14ac:dyDescent="0.25">
      <c r="A1086" s="144" t="s">
        <v>1252</v>
      </c>
      <c r="B1086" s="71" t="s">
        <v>58</v>
      </c>
      <c r="C1086" s="59" t="s">
        <v>6703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6704</v>
      </c>
      <c r="J1086"/>
      <c r="L1086"/>
      <c r="M1086"/>
    </row>
    <row r="1087" spans="1:13" ht="15" customHeight="1" x14ac:dyDescent="0.25">
      <c r="A1087" s="144" t="s">
        <v>1252</v>
      </c>
      <c r="B1087" s="71" t="s">
        <v>58</v>
      </c>
      <c r="C1087" s="59" t="s">
        <v>6705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6704</v>
      </c>
      <c r="J1087"/>
      <c r="L1087"/>
      <c r="M1087"/>
    </row>
    <row r="1088" spans="1:13" ht="15" customHeight="1" x14ac:dyDescent="0.25">
      <c r="A1088" s="144" t="s">
        <v>1252</v>
      </c>
      <c r="B1088" s="71" t="s">
        <v>58</v>
      </c>
      <c r="C1088" s="59" t="s">
        <v>6706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6704</v>
      </c>
      <c r="J1088"/>
      <c r="L1088"/>
      <c r="M1088"/>
    </row>
    <row r="1089" spans="1:13" ht="15" customHeight="1" x14ac:dyDescent="0.25">
      <c r="A1089" s="144" t="s">
        <v>1252</v>
      </c>
      <c r="B1089" s="71" t="s">
        <v>58</v>
      </c>
      <c r="C1089" s="59" t="s">
        <v>6707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6704</v>
      </c>
      <c r="J1089"/>
      <c r="L1089"/>
      <c r="M1089"/>
    </row>
    <row r="1090" spans="1:13" ht="15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6708</v>
      </c>
      <c r="I1090" s="74" t="s">
        <v>6709</v>
      </c>
      <c r="J1090"/>
      <c r="L1090"/>
      <c r="M1090"/>
    </row>
    <row r="1091" spans="1:13" ht="15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6708</v>
      </c>
      <c r="I1091" s="74" t="s">
        <v>6709</v>
      </c>
      <c r="J1091"/>
      <c r="L1091"/>
      <c r="M1091"/>
    </row>
    <row r="1092" spans="1:13" ht="15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6708</v>
      </c>
      <c r="I1092" s="74" t="s">
        <v>6709</v>
      </c>
      <c r="J1092"/>
      <c r="L1092"/>
      <c r="M1092"/>
    </row>
    <row r="1093" spans="1:13" ht="15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5940</v>
      </c>
      <c r="I1093" s="74" t="s">
        <v>6710</v>
      </c>
      <c r="J1093"/>
      <c r="L1093"/>
      <c r="M1093"/>
    </row>
    <row r="1094" spans="1:13" ht="15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6711</v>
      </c>
      <c r="J1094"/>
      <c r="L1094"/>
      <c r="M1094"/>
    </row>
    <row r="1095" spans="1:13" ht="15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6711</v>
      </c>
      <c r="J1095"/>
      <c r="L1095"/>
      <c r="M1095"/>
    </row>
    <row r="1096" spans="1:13" ht="15" customHeight="1" x14ac:dyDescent="0.25">
      <c r="A1096" s="144" t="s">
        <v>1252</v>
      </c>
      <c r="B1096" s="118" t="s">
        <v>939</v>
      </c>
      <c r="C1096" s="59" t="s">
        <v>6712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6711</v>
      </c>
      <c r="J1096"/>
      <c r="L1096"/>
      <c r="M1096"/>
    </row>
    <row r="1097" spans="1:13" ht="15" customHeight="1" x14ac:dyDescent="0.25">
      <c r="A1097" s="144" t="s">
        <v>1252</v>
      </c>
      <c r="B1097" s="118" t="s">
        <v>939</v>
      </c>
      <c r="C1097" s="59" t="s">
        <v>6713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6711</v>
      </c>
      <c r="J1097"/>
      <c r="L1097"/>
      <c r="M1097"/>
    </row>
    <row r="1098" spans="1:13" ht="15" customHeight="1" x14ac:dyDescent="0.25">
      <c r="A1098" s="144" t="s">
        <v>1252</v>
      </c>
      <c r="B1098" s="118" t="s">
        <v>939</v>
      </c>
      <c r="C1098" s="59" t="s">
        <v>6714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6711</v>
      </c>
      <c r="J1098">
        <f>700000/20</f>
        <v>35000</v>
      </c>
      <c r="L1098"/>
      <c r="M1098"/>
    </row>
    <row r="1099" spans="1:13" ht="15" customHeight="1" x14ac:dyDescent="0.25">
      <c r="A1099" s="144" t="s">
        <v>1252</v>
      </c>
      <c r="B1099" s="118" t="s">
        <v>939</v>
      </c>
      <c r="C1099" s="59" t="s">
        <v>6715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6711</v>
      </c>
      <c r="J1099">
        <f>585000/13</f>
        <v>45000</v>
      </c>
      <c r="L1099"/>
      <c r="M1099"/>
    </row>
    <row r="1100" spans="1:13" ht="15" customHeight="1" x14ac:dyDescent="0.25">
      <c r="A1100" s="144" t="s">
        <v>1252</v>
      </c>
      <c r="B1100" s="118" t="s">
        <v>939</v>
      </c>
      <c r="C1100" s="59" t="s">
        <v>6716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6711</v>
      </c>
      <c r="J1100"/>
      <c r="L1100"/>
      <c r="M1100"/>
    </row>
    <row r="1101" spans="1:13" ht="15" customHeight="1" x14ac:dyDescent="0.25">
      <c r="A1101" s="144" t="s">
        <v>1252</v>
      </c>
      <c r="B1101" s="59" t="s">
        <v>879</v>
      </c>
      <c r="C1101" s="59" t="s">
        <v>6717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6711</v>
      </c>
      <c r="J1101"/>
      <c r="L1101"/>
      <c r="M1101"/>
    </row>
    <row r="1102" spans="1:13" ht="15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6711</v>
      </c>
      <c r="J1102"/>
      <c r="L1102"/>
      <c r="M1102"/>
    </row>
    <row r="1103" spans="1:13" ht="15" customHeight="1" x14ac:dyDescent="0.25">
      <c r="A1103" s="144" t="s">
        <v>1252</v>
      </c>
      <c r="B1103" s="58" t="s">
        <v>6718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6719</v>
      </c>
      <c r="I1103" s="74"/>
      <c r="J1103"/>
      <c r="L1103"/>
      <c r="M1103"/>
    </row>
    <row r="1104" spans="1:13" ht="15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69">
        <v>17800000</v>
      </c>
      <c r="G1108" s="870"/>
      <c r="H1108" s="65" t="s">
        <v>1259</v>
      </c>
      <c r="I1108" s="59"/>
      <c r="J1108"/>
      <c r="L1108"/>
      <c r="M1108"/>
    </row>
    <row r="1109" spans="1:13" ht="15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871"/>
      <c r="G1109" s="872"/>
      <c r="H1109" s="65" t="s">
        <v>1259</v>
      </c>
      <c r="I1109" s="59"/>
      <c r="J1109"/>
      <c r="L1109"/>
      <c r="M1109"/>
    </row>
    <row r="1110" spans="1:13" ht="15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871"/>
      <c r="G1110" s="872"/>
      <c r="H1110" s="65" t="s">
        <v>1259</v>
      </c>
      <c r="I1110" s="59"/>
      <c r="J1110"/>
      <c r="L1110"/>
      <c r="M1110"/>
    </row>
    <row r="1111" spans="1:13" ht="15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871"/>
      <c r="G1111" s="872"/>
      <c r="H1111" s="65" t="s">
        <v>1259</v>
      </c>
      <c r="I1111" s="59"/>
      <c r="J1111"/>
      <c r="L1111"/>
      <c r="M1111"/>
    </row>
    <row r="1112" spans="1:13" ht="15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873"/>
      <c r="G1112" s="874"/>
      <c r="H1112" s="65" t="s">
        <v>1259</v>
      </c>
      <c r="I1112" s="59"/>
      <c r="J1112"/>
      <c r="L1112"/>
      <c r="M1112"/>
    </row>
    <row r="1113" spans="1:13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customHeight="1" x14ac:dyDescent="0.25">
      <c r="A1116" s="495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customHeight="1" x14ac:dyDescent="0.25">
      <c r="A1118" s="144">
        <v>44928</v>
      </c>
      <c r="B1118" s="59" t="s">
        <v>6720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6721</v>
      </c>
      <c r="J1118"/>
      <c r="L1118"/>
      <c r="M1118"/>
    </row>
    <row r="1119" spans="1:13" ht="15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customHeight="1" x14ac:dyDescent="0.25">
      <c r="A1121" s="144">
        <v>44928</v>
      </c>
      <c r="B1121" s="59" t="s">
        <v>6722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6723</v>
      </c>
      <c r="J1121"/>
      <c r="L1121"/>
      <c r="M1121"/>
    </row>
    <row r="1122" spans="1:13" ht="15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6723</v>
      </c>
      <c r="J1122">
        <f>6800/4</f>
        <v>1700</v>
      </c>
      <c r="L1122"/>
      <c r="M1122"/>
    </row>
    <row r="1123" spans="1:13" ht="15" customHeight="1" x14ac:dyDescent="0.25">
      <c r="A1123" s="144">
        <v>44928</v>
      </c>
      <c r="B1123" s="59" t="s">
        <v>6720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6724</v>
      </c>
      <c r="J1123"/>
      <c r="L1123"/>
      <c r="M1123"/>
    </row>
    <row r="1124" spans="1:13" ht="15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6724</v>
      </c>
      <c r="J1124"/>
      <c r="L1124"/>
      <c r="M1124"/>
    </row>
    <row r="1125" spans="1:13" ht="15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6724</v>
      </c>
      <c r="J1125"/>
      <c r="L1125"/>
      <c r="M1125"/>
    </row>
    <row r="1126" spans="1:13" ht="15" customHeight="1" x14ac:dyDescent="0.25">
      <c r="A1126" s="144">
        <v>44928</v>
      </c>
      <c r="B1126" s="59" t="s">
        <v>6720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6725</v>
      </c>
      <c r="J1126"/>
      <c r="L1126"/>
      <c r="M1126"/>
    </row>
    <row r="1127" spans="1:13" ht="15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6725</v>
      </c>
      <c r="J1127"/>
      <c r="L1127"/>
      <c r="M1127"/>
    </row>
    <row r="1128" spans="1:13" ht="15" customHeight="1" x14ac:dyDescent="0.25">
      <c r="A1128" s="144">
        <v>44928</v>
      </c>
      <c r="B1128" s="59" t="s">
        <v>6726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6725</v>
      </c>
      <c r="J1128"/>
      <c r="L1128"/>
      <c r="M1128"/>
    </row>
    <row r="1129" spans="1:13" ht="15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6725</v>
      </c>
      <c r="J1129"/>
      <c r="L1129"/>
      <c r="M1129"/>
    </row>
    <row r="1130" spans="1:13" ht="15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6727</v>
      </c>
      <c r="J1133"/>
      <c r="L1133"/>
      <c r="M1133"/>
    </row>
    <row r="1134" spans="1:13" ht="15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6728</v>
      </c>
      <c r="I1140" s="59"/>
      <c r="J1140"/>
      <c r="L1140"/>
      <c r="M1140"/>
    </row>
    <row r="1141" spans="1:13" ht="15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customHeight="1" x14ac:dyDescent="0.25">
      <c r="A1142" s="144">
        <v>44959</v>
      </c>
      <c r="B1142" s="58" t="s">
        <v>6729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6730</v>
      </c>
      <c r="I1142" s="59" t="s">
        <v>6731</v>
      </c>
      <c r="J1142">
        <f>3750/15</f>
        <v>250</v>
      </c>
      <c r="L1142"/>
      <c r="M1142"/>
    </row>
    <row r="1143" spans="1:13" ht="15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6732</v>
      </c>
      <c r="J1143">
        <f>2250/15</f>
        <v>150</v>
      </c>
      <c r="L1143"/>
      <c r="M1143"/>
    </row>
    <row r="1144" spans="1:13" ht="15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6733</v>
      </c>
      <c r="J1144"/>
      <c r="L1144"/>
      <c r="M1144"/>
    </row>
    <row r="1145" spans="1:13" ht="15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customHeight="1" x14ac:dyDescent="0.25">
      <c r="A1147" s="144">
        <v>44959</v>
      </c>
      <c r="B1147" s="58" t="s">
        <v>6568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customHeight="1" x14ac:dyDescent="0.25">
      <c r="A1148" s="144">
        <v>44959</v>
      </c>
      <c r="B1148" s="71" t="s">
        <v>6734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customHeight="1" x14ac:dyDescent="0.25">
      <c r="A1149" s="144">
        <v>44959</v>
      </c>
      <c r="B1149" s="481" t="s">
        <v>210</v>
      </c>
      <c r="C1149" s="481" t="s">
        <v>211</v>
      </c>
      <c r="D1149" s="482">
        <v>8</v>
      </c>
      <c r="E1149" s="483" t="s">
        <v>37</v>
      </c>
      <c r="F1149" s="496">
        <v>33000</v>
      </c>
      <c r="G1149" s="496">
        <f t="shared" si="42"/>
        <v>264000</v>
      </c>
      <c r="H1149" s="486" t="s">
        <v>6528</v>
      </c>
      <c r="I1149" s="487"/>
      <c r="J1149"/>
      <c r="L1149"/>
      <c r="M1149"/>
    </row>
    <row r="1150" spans="1:13" ht="15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customHeight="1" x14ac:dyDescent="0.25">
      <c r="A1155" s="144">
        <v>44959</v>
      </c>
      <c r="B1155" s="66" t="s">
        <v>6735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6736</v>
      </c>
      <c r="I1159" s="74"/>
      <c r="J1159"/>
      <c r="L1159"/>
      <c r="M1159"/>
    </row>
    <row r="1160" spans="1:13" ht="15" customHeight="1" x14ac:dyDescent="0.25">
      <c r="A1160" s="144">
        <v>44959</v>
      </c>
      <c r="B1160" s="59" t="s">
        <v>6737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6736</v>
      </c>
      <c r="I1160" s="74"/>
      <c r="J1160"/>
      <c r="L1160"/>
      <c r="M1160"/>
    </row>
    <row r="1161" spans="1:13" ht="15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6736</v>
      </c>
      <c r="I1161" s="74"/>
      <c r="J1161"/>
      <c r="L1161"/>
      <c r="M1161"/>
    </row>
    <row r="1162" spans="1:13" ht="15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6736</v>
      </c>
      <c r="I1162" s="74"/>
      <c r="J1162"/>
      <c r="L1162"/>
      <c r="M1162"/>
    </row>
    <row r="1163" spans="1:13" ht="15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6736</v>
      </c>
      <c r="I1163" s="74"/>
      <c r="J1163"/>
      <c r="L1163"/>
      <c r="M1163"/>
    </row>
    <row r="1164" spans="1:13" ht="15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6738</v>
      </c>
      <c r="I1170" s="74"/>
      <c r="J1170"/>
      <c r="L1170"/>
      <c r="M1170"/>
    </row>
    <row r="1171" spans="1:13" ht="15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6739</v>
      </c>
      <c r="J1177"/>
      <c r="L1177"/>
      <c r="M1177"/>
    </row>
    <row r="1178" spans="1:13" ht="15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6739</v>
      </c>
      <c r="J1178"/>
      <c r="L1178"/>
      <c r="M1178"/>
    </row>
    <row r="1179" spans="1:13" ht="15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6739</v>
      </c>
      <c r="J1179"/>
      <c r="L1179"/>
      <c r="M1179"/>
    </row>
    <row r="1180" spans="1:13" ht="15" customHeight="1" x14ac:dyDescent="0.25">
      <c r="A1180" s="144">
        <v>44987</v>
      </c>
      <c r="B1180" s="59" t="s">
        <v>6740</v>
      </c>
      <c r="C1180" s="59" t="s">
        <v>411</v>
      </c>
      <c r="D1180" s="59">
        <v>1</v>
      </c>
      <c r="E1180" s="488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6739</v>
      </c>
      <c r="J1180"/>
      <c r="L1180"/>
      <c r="M1180"/>
    </row>
    <row r="1181" spans="1:13" ht="15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6741</v>
      </c>
      <c r="I1181" s="74"/>
      <c r="J1181"/>
      <c r="L1181"/>
      <c r="M1181"/>
    </row>
    <row r="1182" spans="1:13" ht="15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6742</v>
      </c>
      <c r="I1186" s="74" t="s">
        <v>6743</v>
      </c>
      <c r="J1186"/>
      <c r="L1186"/>
      <c r="M1186"/>
    </row>
    <row r="1187" spans="1:13" ht="15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6742</v>
      </c>
      <c r="I1187" s="74" t="s">
        <v>6743</v>
      </c>
      <c r="J1187"/>
      <c r="L1187"/>
      <c r="M1187"/>
    </row>
    <row r="1188" spans="1:13" ht="15" customHeight="1" x14ac:dyDescent="0.25">
      <c r="A1188" s="144">
        <v>44987</v>
      </c>
      <c r="B1188" s="71" t="s">
        <v>58</v>
      </c>
      <c r="C1188" s="59" t="s">
        <v>6744</v>
      </c>
      <c r="D1188" s="59">
        <v>1</v>
      </c>
      <c r="E1188" s="488" t="s">
        <v>26</v>
      </c>
      <c r="F1188" s="73">
        <v>4095560</v>
      </c>
      <c r="G1188" s="64">
        <f t="shared" si="43"/>
        <v>4095560</v>
      </c>
      <c r="H1188" s="65" t="s">
        <v>6742</v>
      </c>
      <c r="I1188" s="74" t="s">
        <v>6743</v>
      </c>
      <c r="J1188"/>
      <c r="L1188"/>
      <c r="M1188"/>
    </row>
    <row r="1189" spans="1:13" ht="15" customHeight="1" x14ac:dyDescent="0.25">
      <c r="A1189" s="144">
        <v>44987</v>
      </c>
      <c r="B1189" s="59" t="s">
        <v>6745</v>
      </c>
      <c r="C1189" s="59" t="s">
        <v>6746</v>
      </c>
      <c r="D1189" s="59">
        <v>1</v>
      </c>
      <c r="E1189" s="488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6743</v>
      </c>
      <c r="J1189"/>
      <c r="L1189"/>
      <c r="M1189"/>
    </row>
    <row r="1190" spans="1:13" ht="15" customHeight="1" x14ac:dyDescent="0.25">
      <c r="A1190" s="144">
        <v>44987</v>
      </c>
      <c r="B1190" s="59" t="s">
        <v>6745</v>
      </c>
      <c r="C1190" s="59" t="s">
        <v>6747</v>
      </c>
      <c r="D1190" s="59">
        <v>1</v>
      </c>
      <c r="E1190" s="488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6743</v>
      </c>
      <c r="J1190"/>
      <c r="L1190"/>
      <c r="M1190"/>
    </row>
    <row r="1191" spans="1:13" ht="15" customHeight="1" x14ac:dyDescent="0.25">
      <c r="A1191" s="144">
        <v>44987</v>
      </c>
      <c r="B1191" s="118" t="s">
        <v>6748</v>
      </c>
      <c r="C1191" s="59" t="s">
        <v>6749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6743</v>
      </c>
      <c r="J1191"/>
      <c r="L1191"/>
      <c r="M1191"/>
    </row>
    <row r="1192" spans="1:13" ht="15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6743</v>
      </c>
      <c r="J1192"/>
      <c r="L1192"/>
      <c r="M1192"/>
    </row>
    <row r="1193" spans="1:13" ht="15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6743</v>
      </c>
      <c r="J1193"/>
      <c r="L1193"/>
      <c r="M1193"/>
    </row>
    <row r="1194" spans="1:13" ht="15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6750</v>
      </c>
      <c r="J1194" t="s">
        <v>6751</v>
      </c>
      <c r="L1194"/>
      <c r="M1194"/>
    </row>
    <row r="1195" spans="1:13" ht="15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6750</v>
      </c>
      <c r="J1195" t="s">
        <v>6340</v>
      </c>
      <c r="L1195"/>
      <c r="M1195"/>
    </row>
    <row r="1196" spans="1:13" ht="15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6750</v>
      </c>
      <c r="J1196"/>
      <c r="L1196"/>
      <c r="M1196"/>
    </row>
    <row r="1197" spans="1:13" ht="15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6752</v>
      </c>
      <c r="J1217"/>
      <c r="L1217"/>
      <c r="M1217"/>
    </row>
    <row r="1218" spans="1:13" ht="15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6736</v>
      </c>
      <c r="I1218" s="74"/>
      <c r="J1218"/>
      <c r="L1218"/>
      <c r="M1218"/>
    </row>
    <row r="1219" spans="1:13" ht="15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6736</v>
      </c>
      <c r="I1219" s="74"/>
      <c r="J1219"/>
      <c r="L1219"/>
      <c r="M1219"/>
    </row>
    <row r="1220" spans="1:13" ht="15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6736</v>
      </c>
      <c r="I1220" s="74"/>
      <c r="J1220"/>
      <c r="L1220"/>
      <c r="M1220"/>
    </row>
    <row r="1221" spans="1:13" ht="15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6753</v>
      </c>
      <c r="J1221"/>
      <c r="L1221"/>
      <c r="M1221"/>
    </row>
    <row r="1222" spans="1:13" ht="15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6753</v>
      </c>
      <c r="J1222"/>
      <c r="L1222"/>
      <c r="M1222"/>
    </row>
    <row r="1223" spans="1:13" ht="15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6753</v>
      </c>
      <c r="J1223"/>
      <c r="L1223"/>
      <c r="M1223"/>
    </row>
    <row r="1224" spans="1:13" ht="15" customHeight="1" x14ac:dyDescent="0.25">
      <c r="A1224" s="144">
        <v>44987</v>
      </c>
      <c r="B1224" s="59" t="s">
        <v>6740</v>
      </c>
      <c r="C1224" s="59" t="s">
        <v>411</v>
      </c>
      <c r="D1224" s="59">
        <v>1</v>
      </c>
      <c r="E1224" s="488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6753</v>
      </c>
      <c r="J1224"/>
      <c r="L1224"/>
      <c r="M1224"/>
    </row>
    <row r="1225" spans="1:13" ht="15" customHeight="1" x14ac:dyDescent="0.25">
      <c r="A1225" s="144">
        <v>44987</v>
      </c>
      <c r="B1225" s="59" t="s">
        <v>6754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6753</v>
      </c>
      <c r="J1225"/>
      <c r="L1225"/>
      <c r="M1225"/>
    </row>
    <row r="1226" spans="1:13" ht="15" customHeight="1" x14ac:dyDescent="0.25">
      <c r="A1226" s="144">
        <v>44987</v>
      </c>
      <c r="B1226" s="59" t="s">
        <v>6755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6753</v>
      </c>
      <c r="J1226"/>
      <c r="L1226"/>
      <c r="M1226"/>
    </row>
    <row r="1227" spans="1:13" ht="15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6753</v>
      </c>
      <c r="J1227"/>
      <c r="L1227"/>
      <c r="M1227"/>
    </row>
    <row r="1228" spans="1:13" ht="15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6753</v>
      </c>
      <c r="J1228"/>
      <c r="L1228"/>
      <c r="M1228"/>
    </row>
    <row r="1229" spans="1:13" ht="15" customHeight="1" x14ac:dyDescent="0.25">
      <c r="A1229" s="144">
        <v>44987</v>
      </c>
      <c r="B1229" s="85" t="s">
        <v>6392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6753</v>
      </c>
      <c r="J1229"/>
      <c r="L1229"/>
      <c r="M1229"/>
    </row>
    <row r="1230" spans="1:13" ht="15" customHeight="1" x14ac:dyDescent="0.25">
      <c r="A1230" s="144">
        <v>44987</v>
      </c>
      <c r="B1230" s="59" t="s">
        <v>6393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6753</v>
      </c>
      <c r="J1230"/>
      <c r="L1230"/>
      <c r="M1230"/>
    </row>
    <row r="1231" spans="1:13" ht="15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6753</v>
      </c>
      <c r="J1231"/>
      <c r="L1231"/>
      <c r="M1231"/>
    </row>
    <row r="1232" spans="1:13" ht="15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6753</v>
      </c>
      <c r="J1232"/>
      <c r="L1232"/>
      <c r="M1232"/>
    </row>
    <row r="1233" spans="1:13" ht="15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6756</v>
      </c>
      <c r="J1233"/>
      <c r="L1233"/>
      <c r="M1233"/>
    </row>
    <row r="1234" spans="1:13" ht="15" customHeight="1" x14ac:dyDescent="0.25">
      <c r="A1234" s="144">
        <v>44987</v>
      </c>
      <c r="B1234" s="59" t="s">
        <v>6740</v>
      </c>
      <c r="C1234" s="59" t="s">
        <v>411</v>
      </c>
      <c r="D1234" s="59">
        <v>1</v>
      </c>
      <c r="E1234" s="488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6756</v>
      </c>
      <c r="J1234"/>
      <c r="L1234"/>
      <c r="M1234"/>
    </row>
    <row r="1235" spans="1:13" ht="15" customHeight="1" x14ac:dyDescent="0.25">
      <c r="A1235" s="144">
        <v>44987</v>
      </c>
      <c r="B1235" s="59" t="s">
        <v>6490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6757</v>
      </c>
      <c r="J1235"/>
      <c r="L1235"/>
      <c r="M1235"/>
    </row>
    <row r="1236" spans="1:13" ht="15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6758</v>
      </c>
      <c r="J1236">
        <f>134000/2</f>
        <v>67000</v>
      </c>
      <c r="L1236"/>
      <c r="M1236"/>
    </row>
    <row r="1237" spans="1:13" ht="15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6758</v>
      </c>
      <c r="J1237"/>
      <c r="L1237"/>
      <c r="M1237"/>
    </row>
    <row r="1238" spans="1:13" ht="15" customHeight="1" x14ac:dyDescent="0.25">
      <c r="A1238" s="144">
        <v>44987</v>
      </c>
      <c r="B1238" s="59" t="s">
        <v>6759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6760</v>
      </c>
      <c r="J1238"/>
      <c r="L1238"/>
      <c r="M1238"/>
    </row>
    <row r="1239" spans="1:13" ht="15" customHeight="1" x14ac:dyDescent="0.25">
      <c r="A1239" s="144">
        <v>44987</v>
      </c>
      <c r="B1239" s="71" t="s">
        <v>6463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6760</v>
      </c>
      <c r="J1239"/>
      <c r="L1239"/>
      <c r="M1239"/>
    </row>
    <row r="1240" spans="1:13" ht="15" customHeight="1" x14ac:dyDescent="0.25">
      <c r="A1240" s="144">
        <v>45018</v>
      </c>
      <c r="B1240" s="83" t="s">
        <v>6761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6762</v>
      </c>
      <c r="I1240" s="59" t="s">
        <v>6763</v>
      </c>
      <c r="J1240"/>
      <c r="L1240"/>
      <c r="M1240"/>
    </row>
    <row r="1241" spans="1:13" ht="15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6762</v>
      </c>
      <c r="I1241" s="59" t="s">
        <v>6763</v>
      </c>
      <c r="J1241">
        <f>6800/4</f>
        <v>1700</v>
      </c>
      <c r="L1241"/>
      <c r="M1241"/>
    </row>
    <row r="1242" spans="1:13" ht="15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6762</v>
      </c>
      <c r="I1242" s="59" t="s">
        <v>6763</v>
      </c>
      <c r="J1242">
        <f>11200/8</f>
        <v>1400</v>
      </c>
      <c r="L1242"/>
      <c r="M1242"/>
    </row>
    <row r="1243" spans="1:13" ht="15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6764</v>
      </c>
      <c r="J1243"/>
      <c r="L1243"/>
      <c r="M1243"/>
    </row>
    <row r="1244" spans="1:13" ht="15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6765</v>
      </c>
      <c r="J1244">
        <f>2800/8</f>
        <v>350</v>
      </c>
      <c r="L1244"/>
      <c r="M1244"/>
    </row>
    <row r="1245" spans="1:13" ht="15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6766</v>
      </c>
      <c r="J1245"/>
      <c r="L1245"/>
      <c r="M1245"/>
    </row>
    <row r="1246" spans="1:13" ht="15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6767</v>
      </c>
      <c r="I1248" s="59" t="s">
        <v>6383</v>
      </c>
      <c r="J1248"/>
      <c r="L1248"/>
      <c r="M1248"/>
    </row>
    <row r="1249" spans="1:13" ht="15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6736</v>
      </c>
      <c r="I1250" s="74"/>
      <c r="J1250"/>
      <c r="L1250"/>
      <c r="M1250"/>
    </row>
    <row r="1251" spans="1:13" ht="15" customHeight="1" x14ac:dyDescent="0.25">
      <c r="A1251" s="144">
        <v>45018</v>
      </c>
      <c r="B1251" s="71" t="s">
        <v>6463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customHeight="1" x14ac:dyDescent="0.25">
      <c r="A1252" s="144">
        <v>45018</v>
      </c>
      <c r="B1252" s="59" t="s">
        <v>6300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6768</v>
      </c>
      <c r="J1252"/>
      <c r="L1252"/>
      <c r="M1252"/>
    </row>
    <row r="1253" spans="1:13" ht="15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6711</v>
      </c>
      <c r="J1254"/>
      <c r="L1254"/>
      <c r="M1254"/>
    </row>
    <row r="1255" spans="1:13" ht="15" customHeight="1" x14ac:dyDescent="0.25">
      <c r="A1255" s="144">
        <v>45018</v>
      </c>
      <c r="B1255" s="59" t="s">
        <v>6769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6770</v>
      </c>
      <c r="J1255"/>
      <c r="L1255"/>
      <c r="M1255"/>
    </row>
    <row r="1256" spans="1:13" ht="15" customHeight="1" x14ac:dyDescent="0.25">
      <c r="A1256" s="144">
        <v>45018</v>
      </c>
      <c r="B1256" s="59" t="s">
        <v>6771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6770</v>
      </c>
      <c r="J1256"/>
      <c r="L1256"/>
      <c r="M1256"/>
    </row>
    <row r="1257" spans="1:13" ht="15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6770</v>
      </c>
      <c r="J1257"/>
      <c r="L1257"/>
      <c r="M1257"/>
    </row>
    <row r="1258" spans="1:13" ht="15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6770</v>
      </c>
      <c r="J1258">
        <f>84000/6</f>
        <v>14000</v>
      </c>
      <c r="L1258"/>
      <c r="M1258"/>
    </row>
    <row r="1259" spans="1:13" ht="15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6770</v>
      </c>
      <c r="J1259"/>
      <c r="L1259"/>
      <c r="M1259"/>
    </row>
    <row r="1260" spans="1:13" ht="15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6770</v>
      </c>
      <c r="J1260"/>
      <c r="L1260"/>
      <c r="M1260"/>
    </row>
    <row r="1261" spans="1:13" ht="15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6770</v>
      </c>
      <c r="J1261"/>
      <c r="L1261"/>
      <c r="M1261"/>
    </row>
    <row r="1262" spans="1:13" ht="15" customHeight="1" x14ac:dyDescent="0.25">
      <c r="A1262" s="144">
        <v>45018</v>
      </c>
      <c r="B1262" s="66" t="s">
        <v>6412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6772</v>
      </c>
      <c r="J1262"/>
      <c r="L1262"/>
      <c r="M1262"/>
    </row>
    <row r="1263" spans="1:13" ht="15" customHeight="1" x14ac:dyDescent="0.25">
      <c r="A1263" s="144">
        <v>45018</v>
      </c>
      <c r="B1263" s="59" t="s">
        <v>6532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6772</v>
      </c>
      <c r="J1263">
        <f>135000/2</f>
        <v>67500</v>
      </c>
      <c r="L1263"/>
      <c r="M1263"/>
    </row>
    <row r="1264" spans="1:13" ht="15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6773</v>
      </c>
      <c r="J1264"/>
      <c r="L1264"/>
      <c r="M1264"/>
    </row>
    <row r="1265" spans="1:13" ht="15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6773</v>
      </c>
      <c r="J1265"/>
      <c r="L1265"/>
      <c r="M1265"/>
    </row>
    <row r="1266" spans="1:13" ht="15" customHeight="1" x14ac:dyDescent="0.25">
      <c r="A1266" s="144">
        <v>45018</v>
      </c>
      <c r="B1266" s="66" t="s">
        <v>6645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6773</v>
      </c>
      <c r="J1266"/>
      <c r="L1266"/>
      <c r="M1266"/>
    </row>
    <row r="1267" spans="1:13" ht="15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customHeight="1" x14ac:dyDescent="0.25">
      <c r="A1268" s="144">
        <v>45018</v>
      </c>
      <c r="B1268" s="66" t="s">
        <v>6645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6774</v>
      </c>
      <c r="J1268"/>
      <c r="L1268"/>
      <c r="M1268"/>
    </row>
    <row r="1269" spans="1:13" ht="15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6774</v>
      </c>
      <c r="J1269"/>
      <c r="L1269"/>
      <c r="M1269"/>
    </row>
    <row r="1270" spans="1:13" ht="15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6774</v>
      </c>
      <c r="J1270"/>
      <c r="L1270"/>
      <c r="M1270"/>
    </row>
    <row r="1271" spans="1:13" ht="15" customHeight="1" x14ac:dyDescent="0.25">
      <c r="A1271" s="144">
        <v>45018</v>
      </c>
      <c r="B1271" s="66" t="s">
        <v>6309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6676</v>
      </c>
      <c r="J1271"/>
      <c r="L1271"/>
      <c r="M1271"/>
    </row>
    <row r="1272" spans="1:13" ht="15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6676</v>
      </c>
      <c r="J1272"/>
      <c r="L1272"/>
      <c r="M1272"/>
    </row>
    <row r="1273" spans="1:13" ht="15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6775</v>
      </c>
      <c r="J1276"/>
      <c r="L1276"/>
      <c r="M1276"/>
    </row>
    <row r="1277" spans="1:13" ht="15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6775</v>
      </c>
      <c r="J1277"/>
      <c r="L1277"/>
      <c r="M1277"/>
    </row>
    <row r="1278" spans="1:13" ht="15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6775</v>
      </c>
      <c r="J1278"/>
      <c r="L1278"/>
      <c r="M1278"/>
    </row>
    <row r="1279" spans="1:13" ht="15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6775</v>
      </c>
      <c r="J1279"/>
      <c r="L1279"/>
      <c r="M1279"/>
    </row>
    <row r="1280" spans="1:13" ht="15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6775</v>
      </c>
      <c r="J1280"/>
      <c r="L1280"/>
      <c r="M1280"/>
    </row>
    <row r="1281" spans="1:13" ht="15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6775</v>
      </c>
      <c r="J1281"/>
      <c r="L1281"/>
      <c r="M1281"/>
    </row>
    <row r="1282" spans="1:13" ht="15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6776</v>
      </c>
      <c r="J1282"/>
      <c r="L1282"/>
      <c r="M1282"/>
    </row>
    <row r="1283" spans="1:13" ht="15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6776</v>
      </c>
      <c r="J1283"/>
      <c r="L1283"/>
      <c r="M1283"/>
    </row>
    <row r="1284" spans="1:13" ht="15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6776</v>
      </c>
      <c r="J1284"/>
      <c r="L1284"/>
      <c r="M1284"/>
    </row>
    <row r="1285" spans="1:13" ht="15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6776</v>
      </c>
      <c r="J1285"/>
      <c r="L1285"/>
      <c r="M1285"/>
    </row>
    <row r="1286" spans="1:13" ht="15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6776</v>
      </c>
      <c r="J1286"/>
      <c r="L1286"/>
      <c r="M1286"/>
    </row>
    <row r="1287" spans="1:13" ht="15" customHeight="1" x14ac:dyDescent="0.25">
      <c r="A1287" s="144">
        <v>45079</v>
      </c>
      <c r="B1287" s="59" t="s">
        <v>6777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6776</v>
      </c>
      <c r="J1287"/>
      <c r="L1287"/>
      <c r="M1287"/>
    </row>
    <row r="1288" spans="1:13" ht="15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6778</v>
      </c>
      <c r="J1288"/>
      <c r="L1288"/>
      <c r="M1288"/>
    </row>
    <row r="1289" spans="1:13" ht="15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6778</v>
      </c>
      <c r="J1289"/>
      <c r="L1289"/>
      <c r="M1289"/>
    </row>
    <row r="1290" spans="1:13" ht="15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6778</v>
      </c>
      <c r="J1290"/>
      <c r="L1290"/>
      <c r="M1290"/>
    </row>
    <row r="1291" spans="1:13" ht="15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6778</v>
      </c>
      <c r="J1291"/>
      <c r="L1291"/>
      <c r="M1291"/>
    </row>
    <row r="1292" spans="1:13" ht="15" customHeight="1" x14ac:dyDescent="0.25">
      <c r="A1292" s="144">
        <v>45079</v>
      </c>
      <c r="B1292" s="59" t="s">
        <v>6779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6778</v>
      </c>
      <c r="J1292"/>
      <c r="L1292"/>
      <c r="M1292"/>
    </row>
    <row r="1293" spans="1:13" ht="15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6780</v>
      </c>
      <c r="I1293" s="65" t="s">
        <v>6778</v>
      </c>
      <c r="J1293"/>
      <c r="L1293"/>
      <c r="M1293"/>
    </row>
    <row r="1294" spans="1:13" ht="15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6781</v>
      </c>
      <c r="J1300"/>
      <c r="L1300"/>
      <c r="M1300"/>
    </row>
    <row r="1301" spans="1:13" ht="15" customHeight="1" x14ac:dyDescent="0.25">
      <c r="A1301" s="144">
        <v>45079</v>
      </c>
      <c r="B1301" s="58" t="s">
        <v>6782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6781</v>
      </c>
      <c r="J1301">
        <f>1420000/4</f>
        <v>355000</v>
      </c>
      <c r="L1301"/>
      <c r="M1301"/>
    </row>
    <row r="1302" spans="1:13" ht="15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6781</v>
      </c>
      <c r="J1302"/>
      <c r="L1302"/>
      <c r="M1302"/>
    </row>
    <row r="1303" spans="1:13" ht="15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6781</v>
      </c>
      <c r="J1303"/>
      <c r="L1303"/>
      <c r="M1303"/>
    </row>
    <row r="1304" spans="1:13" ht="15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6781</v>
      </c>
      <c r="J1304"/>
      <c r="L1304"/>
      <c r="M1304"/>
    </row>
    <row r="1305" spans="1:13" ht="15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6781</v>
      </c>
      <c r="J1305"/>
      <c r="L1305"/>
      <c r="M1305"/>
    </row>
    <row r="1306" spans="1:13" ht="15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6781</v>
      </c>
      <c r="J1306"/>
      <c r="L1306"/>
      <c r="M1306"/>
    </row>
    <row r="1307" spans="1:13" ht="15" customHeight="1" x14ac:dyDescent="0.25">
      <c r="A1307" s="144">
        <v>45079</v>
      </c>
      <c r="B1307" s="59" t="s">
        <v>6533</v>
      </c>
      <c r="C1307" s="59" t="s">
        <v>6534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6781</v>
      </c>
      <c r="J1307"/>
      <c r="L1307"/>
      <c r="M1307"/>
    </row>
    <row r="1308" spans="1:13" ht="15" customHeight="1" x14ac:dyDescent="0.25">
      <c r="A1308" s="144">
        <v>45079</v>
      </c>
      <c r="B1308" s="59" t="s">
        <v>6300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6781</v>
      </c>
      <c r="J1308"/>
      <c r="L1308"/>
      <c r="M1308"/>
    </row>
    <row r="1309" spans="1:13" ht="15" customHeight="1" x14ac:dyDescent="0.25">
      <c r="A1309" s="144">
        <v>45079</v>
      </c>
      <c r="B1309" s="71" t="s">
        <v>6463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6781</v>
      </c>
      <c r="J1309"/>
      <c r="L1309"/>
      <c r="M1309"/>
    </row>
    <row r="1310" spans="1:13" ht="15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6781</v>
      </c>
      <c r="J1310"/>
      <c r="L1310"/>
      <c r="M1310"/>
    </row>
    <row r="1311" spans="1:13" ht="15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6781</v>
      </c>
      <c r="J1311"/>
      <c r="L1311"/>
      <c r="M1311"/>
    </row>
    <row r="1312" spans="1:13" ht="15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6781</v>
      </c>
      <c r="J1312"/>
      <c r="L1312"/>
      <c r="M1312"/>
    </row>
    <row r="1313" spans="1:13" ht="15" customHeight="1" x14ac:dyDescent="0.25">
      <c r="A1313" s="144">
        <v>45079</v>
      </c>
      <c r="B1313" s="71" t="s">
        <v>6783</v>
      </c>
      <c r="C1313" s="84" t="s">
        <v>2280</v>
      </c>
      <c r="D1313" s="60">
        <v>1</v>
      </c>
      <c r="E1313" s="480" t="s">
        <v>26</v>
      </c>
      <c r="F1313" s="497">
        <v>380000</v>
      </c>
      <c r="G1313" s="64">
        <f t="shared" si="46"/>
        <v>380000</v>
      </c>
      <c r="H1313" s="65" t="s">
        <v>1421</v>
      </c>
      <c r="I1313" s="74" t="s">
        <v>6781</v>
      </c>
      <c r="J1313"/>
      <c r="L1313"/>
      <c r="M1313"/>
    </row>
    <row r="1314" spans="1:13" ht="15" customHeight="1" x14ac:dyDescent="0.25">
      <c r="A1314" s="144">
        <v>45079</v>
      </c>
      <c r="B1314" s="59" t="s">
        <v>822</v>
      </c>
      <c r="C1314" s="59" t="s">
        <v>6784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6785</v>
      </c>
      <c r="J1314"/>
      <c r="L1314"/>
      <c r="M1314"/>
    </row>
    <row r="1315" spans="1:13" ht="15" customHeight="1" x14ac:dyDescent="0.25">
      <c r="A1315" s="144">
        <v>45079</v>
      </c>
      <c r="B1315" s="59" t="s">
        <v>822</v>
      </c>
      <c r="C1315" s="59" t="s">
        <v>6786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6785</v>
      </c>
      <c r="J1315"/>
      <c r="L1315"/>
      <c r="M1315"/>
    </row>
    <row r="1316" spans="1:13" ht="15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6787</v>
      </c>
      <c r="J1316"/>
      <c r="L1316"/>
      <c r="M1316"/>
    </row>
    <row r="1317" spans="1:13" ht="15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6787</v>
      </c>
      <c r="J1317"/>
      <c r="L1317"/>
      <c r="M1317"/>
    </row>
    <row r="1318" spans="1:13" ht="15" customHeight="1" x14ac:dyDescent="0.25">
      <c r="A1318" s="144">
        <v>45079</v>
      </c>
      <c r="B1318" s="59" t="s">
        <v>6533</v>
      </c>
      <c r="C1318" s="59" t="s">
        <v>6534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6787</v>
      </c>
      <c r="J1318"/>
      <c r="L1318"/>
      <c r="M1318"/>
    </row>
    <row r="1319" spans="1:13" ht="15" customHeight="1" x14ac:dyDescent="0.25">
      <c r="A1319" s="144">
        <v>45079</v>
      </c>
      <c r="B1319" s="59" t="s">
        <v>6380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6787</v>
      </c>
      <c r="J1319"/>
      <c r="L1319"/>
      <c r="M1319"/>
    </row>
    <row r="1320" spans="1:13" ht="15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6787</v>
      </c>
      <c r="J1320"/>
      <c r="L1320"/>
      <c r="M1320"/>
    </row>
    <row r="1321" spans="1:13" ht="15" customHeight="1" x14ac:dyDescent="0.25">
      <c r="A1321" s="144">
        <v>45079</v>
      </c>
      <c r="B1321" s="59" t="s">
        <v>6532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6787</v>
      </c>
      <c r="J1321"/>
      <c r="L1321"/>
      <c r="M1321"/>
    </row>
    <row r="1322" spans="1:13" ht="15" customHeight="1" x14ac:dyDescent="0.25">
      <c r="A1322" s="144">
        <v>45079</v>
      </c>
      <c r="B1322" s="59" t="s">
        <v>6402</v>
      </c>
      <c r="C1322" s="59" t="s">
        <v>6403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6787</v>
      </c>
      <c r="J1322"/>
      <c r="L1322"/>
      <c r="M1322"/>
    </row>
    <row r="1323" spans="1:13" ht="15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6787</v>
      </c>
      <c r="J1323"/>
      <c r="L1323"/>
      <c r="M1323"/>
    </row>
    <row r="1324" spans="1:13" ht="15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6787</v>
      </c>
      <c r="J1324"/>
      <c r="L1324"/>
      <c r="M1324"/>
    </row>
    <row r="1325" spans="1:13" ht="15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6787</v>
      </c>
      <c r="J1325"/>
      <c r="L1325"/>
      <c r="M1325"/>
    </row>
    <row r="1326" spans="1:13" ht="15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6787</v>
      </c>
      <c r="J1326"/>
      <c r="L1326"/>
      <c r="M1326"/>
    </row>
    <row r="1327" spans="1:13" ht="15" customHeight="1" x14ac:dyDescent="0.25">
      <c r="A1327" s="144">
        <v>45079</v>
      </c>
      <c r="B1327" s="59" t="s">
        <v>6643</v>
      </c>
      <c r="C1327" s="59" t="s">
        <v>6424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6787</v>
      </c>
      <c r="J1327"/>
      <c r="L1327"/>
      <c r="M1327"/>
    </row>
    <row r="1328" spans="1:13" ht="15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6587</v>
      </c>
      <c r="I1334" s="59"/>
      <c r="J1334"/>
      <c r="L1334"/>
      <c r="M1334"/>
    </row>
    <row r="1335" spans="1:13" ht="15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6587</v>
      </c>
      <c r="I1335" s="59"/>
      <c r="J1335"/>
      <c r="L1335"/>
      <c r="M1335"/>
    </row>
    <row r="1336" spans="1:13" ht="15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6587</v>
      </c>
      <c r="I1336" s="59"/>
      <c r="J1336"/>
      <c r="L1336"/>
      <c r="M1336"/>
    </row>
    <row r="1337" spans="1:13" ht="15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6587</v>
      </c>
      <c r="I1337" s="59"/>
      <c r="J1337"/>
      <c r="L1337"/>
      <c r="M1337"/>
    </row>
    <row r="1338" spans="1:13" ht="15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6587</v>
      </c>
      <c r="I1338" s="59"/>
      <c r="J1338"/>
      <c r="L1338"/>
      <c r="M1338"/>
    </row>
    <row r="1339" spans="1:13" ht="15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6587</v>
      </c>
      <c r="I1339" s="59"/>
      <c r="J1339"/>
      <c r="L1339"/>
      <c r="M1339"/>
    </row>
    <row r="1340" spans="1:13" ht="15" customHeight="1" x14ac:dyDescent="0.25">
      <c r="A1340" s="144">
        <v>45079</v>
      </c>
      <c r="B1340" s="66" t="s">
        <v>6412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6788</v>
      </c>
      <c r="J1340"/>
      <c r="L1340"/>
      <c r="M1340"/>
    </row>
    <row r="1341" spans="1:13" ht="15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6789</v>
      </c>
      <c r="J1341"/>
      <c r="L1341"/>
      <c r="M1341"/>
    </row>
    <row r="1342" spans="1:13" ht="15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6789</v>
      </c>
      <c r="J1342"/>
      <c r="L1342"/>
      <c r="M1342"/>
    </row>
    <row r="1343" spans="1:13" ht="15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6789</v>
      </c>
      <c r="J1343"/>
      <c r="L1343"/>
      <c r="M1343"/>
    </row>
    <row r="1344" spans="1:13" ht="15" customHeight="1" x14ac:dyDescent="0.25">
      <c r="A1344" s="144">
        <v>45079</v>
      </c>
      <c r="B1344" s="59" t="s">
        <v>6643</v>
      </c>
      <c r="C1344" s="59" t="s">
        <v>6424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6789</v>
      </c>
      <c r="J1344"/>
      <c r="L1344"/>
      <c r="M1344"/>
    </row>
    <row r="1345" spans="1:13" ht="15" customHeight="1" x14ac:dyDescent="0.25">
      <c r="A1345" s="144">
        <v>45079</v>
      </c>
      <c r="B1345" s="59" t="s">
        <v>6643</v>
      </c>
      <c r="C1345" s="59" t="s">
        <v>6424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6790</v>
      </c>
      <c r="J1346"/>
      <c r="L1346"/>
      <c r="M1346"/>
    </row>
    <row r="1347" spans="1:13" ht="15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8">
        <v>410000</v>
      </c>
      <c r="G1347" s="73">
        <f t="shared" si="46"/>
        <v>410000</v>
      </c>
      <c r="H1347" s="120" t="s">
        <v>3126</v>
      </c>
      <c r="I1347" s="59" t="s">
        <v>6790</v>
      </c>
      <c r="J1347"/>
      <c r="L1347"/>
      <c r="M1347"/>
    </row>
    <row r="1348" spans="1:13" ht="15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6791</v>
      </c>
      <c r="J1348"/>
      <c r="L1348"/>
      <c r="M1348"/>
    </row>
    <row r="1349" spans="1:13" ht="15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6791</v>
      </c>
      <c r="J1349"/>
      <c r="L1349"/>
      <c r="M1349"/>
    </row>
    <row r="1350" spans="1:13" ht="15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6791</v>
      </c>
      <c r="J1350"/>
      <c r="L1350"/>
      <c r="M1350"/>
    </row>
    <row r="1351" spans="1:13" ht="15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6791</v>
      </c>
      <c r="J1351"/>
      <c r="L1351"/>
      <c r="M1351"/>
    </row>
    <row r="1352" spans="1:13" ht="15" customHeight="1" x14ac:dyDescent="0.25">
      <c r="A1352" s="144">
        <v>45079</v>
      </c>
      <c r="B1352" s="59" t="s">
        <v>6792</v>
      </c>
      <c r="C1352" s="59" t="s">
        <v>6793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6794</v>
      </c>
      <c r="J1352"/>
      <c r="L1352"/>
      <c r="M1352"/>
    </row>
    <row r="1353" spans="1:13" ht="15" customHeight="1" x14ac:dyDescent="0.25">
      <c r="A1353" s="144">
        <v>45079</v>
      </c>
      <c r="B1353" s="85" t="s">
        <v>1432</v>
      </c>
      <c r="C1353" s="124" t="s">
        <v>6795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6794</v>
      </c>
      <c r="J1353"/>
      <c r="L1353"/>
      <c r="M1353"/>
    </row>
    <row r="1354" spans="1:13" ht="15" customHeight="1" x14ac:dyDescent="0.25">
      <c r="A1354" s="144">
        <v>45079</v>
      </c>
      <c r="B1354" s="85" t="s">
        <v>1432</v>
      </c>
      <c r="C1354" s="124" t="s">
        <v>6796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6794</v>
      </c>
      <c r="J1354"/>
      <c r="L1354"/>
      <c r="M1354"/>
    </row>
    <row r="1355" spans="1:13" ht="15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6797</v>
      </c>
      <c r="I1355" s="59" t="s">
        <v>6794</v>
      </c>
      <c r="J1355"/>
      <c r="L1355"/>
      <c r="M1355"/>
    </row>
    <row r="1356" spans="1:13" ht="15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5912</v>
      </c>
      <c r="I1356" s="59" t="s">
        <v>6794</v>
      </c>
      <c r="J1356"/>
      <c r="L1356"/>
      <c r="M1356"/>
    </row>
    <row r="1357" spans="1:13" ht="15" customHeight="1" x14ac:dyDescent="0.25">
      <c r="A1357" s="144">
        <v>45079</v>
      </c>
      <c r="B1357" s="58" t="s">
        <v>6798</v>
      </c>
      <c r="C1357" s="59" t="s">
        <v>6799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6800</v>
      </c>
      <c r="J1357"/>
      <c r="L1357"/>
      <c r="M1357"/>
    </row>
    <row r="1358" spans="1:13" ht="15" customHeight="1" x14ac:dyDescent="0.25">
      <c r="A1358" s="144">
        <v>45079</v>
      </c>
      <c r="B1358" s="59" t="s">
        <v>62</v>
      </c>
      <c r="C1358" s="59" t="s">
        <v>6801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6802</v>
      </c>
      <c r="J1358"/>
      <c r="L1358"/>
      <c r="M1358"/>
    </row>
    <row r="1359" spans="1:13" ht="15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6803</v>
      </c>
      <c r="J1359"/>
      <c r="L1359"/>
      <c r="M1359"/>
    </row>
    <row r="1360" spans="1:13" ht="15" customHeight="1" x14ac:dyDescent="0.25">
      <c r="A1360" s="144">
        <v>45109</v>
      </c>
      <c r="B1360" s="59" t="s">
        <v>6643</v>
      </c>
      <c r="C1360" s="59" t="s">
        <v>6424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6803</v>
      </c>
      <c r="J1360"/>
      <c r="L1360"/>
      <c r="M1360"/>
    </row>
    <row r="1361" spans="1:13" ht="15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6804</v>
      </c>
      <c r="J1362"/>
      <c r="L1362"/>
      <c r="M1362"/>
    </row>
    <row r="1363" spans="1:13" ht="15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6804</v>
      </c>
      <c r="J1363"/>
      <c r="L1363"/>
      <c r="M1363"/>
    </row>
    <row r="1364" spans="1:13" ht="15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6804</v>
      </c>
      <c r="J1364"/>
      <c r="L1364"/>
      <c r="M1364"/>
    </row>
    <row r="1365" spans="1:13" ht="15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6805</v>
      </c>
      <c r="J1382"/>
      <c r="L1382"/>
      <c r="M1382"/>
    </row>
    <row r="1383" spans="1:13" ht="15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6805</v>
      </c>
      <c r="J1383"/>
      <c r="L1383"/>
      <c r="M1383"/>
    </row>
    <row r="1384" spans="1:13" ht="15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6805</v>
      </c>
      <c r="J1384"/>
      <c r="L1384"/>
      <c r="M1384"/>
    </row>
    <row r="1385" spans="1:13" ht="15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6805</v>
      </c>
      <c r="J1385"/>
      <c r="L1385"/>
      <c r="M1385"/>
    </row>
    <row r="1386" spans="1:13" ht="15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6805</v>
      </c>
      <c r="J1386"/>
      <c r="L1386"/>
      <c r="M1386"/>
    </row>
    <row r="1387" spans="1:13" ht="15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customHeight="1" x14ac:dyDescent="0.25">
      <c r="A1389" s="144">
        <v>45109</v>
      </c>
      <c r="B1389" s="59" t="s">
        <v>6806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6788</v>
      </c>
      <c r="J1389"/>
      <c r="L1389"/>
      <c r="M1389"/>
    </row>
    <row r="1390" spans="1:13" ht="15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customHeight="1" x14ac:dyDescent="0.25">
      <c r="A1391" s="493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6807</v>
      </c>
      <c r="J1397"/>
      <c r="L1397"/>
      <c r="M1397"/>
    </row>
    <row r="1398" spans="1:13" ht="15" customHeight="1" x14ac:dyDescent="0.25">
      <c r="A1398" s="144">
        <v>45140</v>
      </c>
      <c r="B1398" s="59" t="s">
        <v>6808</v>
      </c>
      <c r="C1398" s="59" t="s">
        <v>6809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6807</v>
      </c>
      <c r="J1398"/>
      <c r="L1398"/>
      <c r="M1398"/>
    </row>
    <row r="1399" spans="1:13" ht="15" customHeight="1" x14ac:dyDescent="0.25">
      <c r="A1399" s="144">
        <v>45140</v>
      </c>
      <c r="B1399" s="59" t="s">
        <v>62</v>
      </c>
      <c r="C1399" s="59" t="s">
        <v>6810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6807</v>
      </c>
      <c r="J1399"/>
      <c r="L1399"/>
      <c r="M1399"/>
    </row>
    <row r="1400" spans="1:13" ht="15" customHeight="1" x14ac:dyDescent="0.25">
      <c r="A1400" s="144">
        <v>45140</v>
      </c>
      <c r="B1400" s="118" t="s">
        <v>6811</v>
      </c>
      <c r="C1400" s="83" t="s">
        <v>6812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6813</v>
      </c>
      <c r="J1400"/>
      <c r="L1400"/>
      <c r="M1400"/>
    </row>
    <row r="1401" spans="1:13" ht="15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6813</v>
      </c>
      <c r="J1401"/>
      <c r="L1401"/>
      <c r="M1401"/>
    </row>
    <row r="1402" spans="1:13" ht="15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6807</v>
      </c>
      <c r="J1402"/>
      <c r="L1402"/>
      <c r="M1402"/>
    </row>
    <row r="1403" spans="1:13" ht="15" customHeight="1" x14ac:dyDescent="0.25">
      <c r="A1403" s="144">
        <v>45140</v>
      </c>
      <c r="B1403" s="59" t="s">
        <v>6814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customHeight="1" x14ac:dyDescent="0.25">
      <c r="A1404" s="144">
        <v>45140</v>
      </c>
      <c r="B1404" s="58" t="s">
        <v>6582</v>
      </c>
      <c r="C1404" s="59" t="s">
        <v>6583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customHeight="1" x14ac:dyDescent="0.25">
      <c r="A1408" s="144">
        <v>45140</v>
      </c>
      <c r="B1408" s="138" t="s">
        <v>6463</v>
      </c>
      <c r="C1408" s="83" t="s">
        <v>434</v>
      </c>
      <c r="D1408" s="141">
        <v>1</v>
      </c>
      <c r="E1408" s="480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6815</v>
      </c>
      <c r="J1408"/>
      <c r="L1408"/>
      <c r="M1408"/>
    </row>
    <row r="1409" spans="1:13" ht="15" customHeight="1" x14ac:dyDescent="0.25">
      <c r="A1409" s="144">
        <v>45140</v>
      </c>
      <c r="B1409" s="59" t="s">
        <v>6806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6815</v>
      </c>
      <c r="J1409"/>
      <c r="L1409"/>
      <c r="M1409"/>
    </row>
    <row r="1410" spans="1:13" ht="15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6816</v>
      </c>
      <c r="J1411"/>
      <c r="L1411"/>
      <c r="M1411"/>
    </row>
    <row r="1412" spans="1:13" ht="15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6816</v>
      </c>
      <c r="J1412"/>
      <c r="L1412"/>
      <c r="M1412"/>
    </row>
    <row r="1413" spans="1:13" ht="15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6816</v>
      </c>
      <c r="J1413"/>
      <c r="L1413"/>
      <c r="M1413"/>
    </row>
    <row r="1414" spans="1:13" ht="15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6816</v>
      </c>
      <c r="J1414"/>
      <c r="L1414"/>
      <c r="M1414"/>
    </row>
    <row r="1415" spans="1:13" ht="15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6816</v>
      </c>
      <c r="J1415"/>
      <c r="L1415"/>
      <c r="M1415"/>
    </row>
    <row r="1416" spans="1:13" ht="15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6816</v>
      </c>
      <c r="J1416"/>
      <c r="L1416"/>
      <c r="M1416"/>
    </row>
    <row r="1417" spans="1:13" ht="15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6816</v>
      </c>
      <c r="J1417"/>
      <c r="L1417"/>
      <c r="M1417"/>
    </row>
    <row r="1418" spans="1:13" ht="15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6816</v>
      </c>
      <c r="J1418"/>
      <c r="L1418"/>
      <c r="M1418"/>
    </row>
    <row r="1419" spans="1:13" ht="15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6817</v>
      </c>
      <c r="J1419"/>
      <c r="L1419"/>
      <c r="M1419"/>
    </row>
    <row r="1420" spans="1:13" ht="15" customHeight="1" x14ac:dyDescent="0.25">
      <c r="A1420" s="144">
        <v>45140</v>
      </c>
      <c r="B1420" s="59" t="s">
        <v>6818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6819</v>
      </c>
      <c r="J1424"/>
      <c r="L1424"/>
      <c r="M1424"/>
    </row>
    <row r="1425" spans="1:13" ht="15" customHeight="1" x14ac:dyDescent="0.25">
      <c r="A1425" s="144">
        <v>45140</v>
      </c>
      <c r="B1425" s="58" t="s">
        <v>6820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6186</v>
      </c>
      <c r="I1425" s="74"/>
      <c r="J1425"/>
      <c r="L1425"/>
      <c r="M1425"/>
    </row>
    <row r="1426" spans="1:13" ht="15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customHeight="1" x14ac:dyDescent="0.25">
      <c r="A1437" s="144">
        <v>45171</v>
      </c>
      <c r="B1437" s="59" t="s">
        <v>6821</v>
      </c>
      <c r="C1437" s="59" t="s">
        <v>6822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customHeight="1" x14ac:dyDescent="0.25">
      <c r="A1439" s="144">
        <v>45171</v>
      </c>
      <c r="B1439" s="81" t="s">
        <v>1538</v>
      </c>
      <c r="C1439" s="110" t="s">
        <v>6823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6824</v>
      </c>
      <c r="J1439"/>
      <c r="L1439"/>
      <c r="M1439"/>
    </row>
    <row r="1440" spans="1:13" ht="15" customHeight="1" x14ac:dyDescent="0.25">
      <c r="A1440" s="144">
        <v>45171</v>
      </c>
      <c r="B1440" s="59" t="s">
        <v>659</v>
      </c>
      <c r="C1440" s="110" t="s">
        <v>6823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6824</v>
      </c>
      <c r="J1440"/>
      <c r="L1440"/>
      <c r="M1440"/>
    </row>
    <row r="1441" spans="1:13" ht="15" customHeight="1" x14ac:dyDescent="0.25">
      <c r="A1441" s="144">
        <v>45171</v>
      </c>
      <c r="B1441" s="59" t="s">
        <v>660</v>
      </c>
      <c r="C1441" s="110" t="s">
        <v>6823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6824</v>
      </c>
      <c r="J1441">
        <f>136000/4</f>
        <v>34000</v>
      </c>
      <c r="L1441"/>
      <c r="M1441"/>
    </row>
    <row r="1442" spans="1:13" ht="15" customHeight="1" x14ac:dyDescent="0.25">
      <c r="A1442" s="144">
        <v>45171</v>
      </c>
      <c r="B1442" s="59" t="s">
        <v>1540</v>
      </c>
      <c r="C1442" s="110" t="s">
        <v>6823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6824</v>
      </c>
      <c r="J1442"/>
      <c r="L1442"/>
      <c r="M1442"/>
    </row>
    <row r="1443" spans="1:13" ht="15" customHeight="1" x14ac:dyDescent="0.25">
      <c r="A1443" s="144">
        <v>45171</v>
      </c>
      <c r="B1443" s="59" t="s">
        <v>1541</v>
      </c>
      <c r="C1443" s="110" t="s">
        <v>6823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6824</v>
      </c>
      <c r="J1443"/>
      <c r="L1443"/>
      <c r="M1443"/>
    </row>
    <row r="1444" spans="1:13" ht="15" customHeight="1" x14ac:dyDescent="0.25">
      <c r="A1444" s="144">
        <v>45171</v>
      </c>
      <c r="B1444" s="59" t="s">
        <v>1542</v>
      </c>
      <c r="C1444" s="110" t="s">
        <v>6823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6824</v>
      </c>
      <c r="J1444"/>
      <c r="L1444"/>
      <c r="M1444"/>
    </row>
    <row r="1445" spans="1:13" ht="15" customHeight="1" x14ac:dyDescent="0.25">
      <c r="A1445" s="144">
        <v>45171</v>
      </c>
      <c r="B1445" s="59" t="s">
        <v>1543</v>
      </c>
      <c r="C1445" s="110" t="s">
        <v>6823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6824</v>
      </c>
      <c r="J1445"/>
      <c r="L1445"/>
      <c r="M1445"/>
    </row>
    <row r="1446" spans="1:13" ht="15" customHeight="1" x14ac:dyDescent="0.25">
      <c r="A1446" s="144">
        <v>45171</v>
      </c>
      <c r="B1446" s="59" t="s">
        <v>1544</v>
      </c>
      <c r="C1446" s="110" t="s">
        <v>6823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6824</v>
      </c>
      <c r="J1446"/>
      <c r="L1446"/>
      <c r="M1446"/>
    </row>
    <row r="1447" spans="1:13" ht="15" customHeight="1" x14ac:dyDescent="0.25">
      <c r="A1447" s="144">
        <v>45171</v>
      </c>
      <c r="B1447" s="59" t="s">
        <v>1545</v>
      </c>
      <c r="C1447" s="110" t="s">
        <v>6823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6824</v>
      </c>
      <c r="J1447"/>
      <c r="L1447"/>
      <c r="M1447"/>
    </row>
    <row r="1448" spans="1:13" ht="15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6825</v>
      </c>
      <c r="J1448"/>
      <c r="L1448"/>
      <c r="M1448"/>
    </row>
    <row r="1449" spans="1:13" ht="15" customHeight="1" x14ac:dyDescent="0.25">
      <c r="A1449" s="144">
        <v>45171</v>
      </c>
      <c r="B1449" s="93" t="s">
        <v>6826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6824</v>
      </c>
      <c r="J1449"/>
      <c r="L1449"/>
      <c r="M1449"/>
    </row>
    <row r="1450" spans="1:13" ht="15" customHeight="1" x14ac:dyDescent="0.25">
      <c r="A1450" s="144">
        <v>45171</v>
      </c>
      <c r="B1450" s="118" t="s">
        <v>6827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6824</v>
      </c>
      <c r="J1450"/>
      <c r="L1450"/>
      <c r="M1450"/>
    </row>
    <row r="1451" spans="1:13" ht="15" customHeight="1" x14ac:dyDescent="0.25">
      <c r="A1451" s="144">
        <v>45171</v>
      </c>
      <c r="B1451" s="81" t="s">
        <v>6828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6824</v>
      </c>
      <c r="J1451"/>
      <c r="L1451"/>
      <c r="M1451"/>
    </row>
    <row r="1452" spans="1:13" ht="15" customHeight="1" x14ac:dyDescent="0.25">
      <c r="A1452" s="144">
        <v>45171</v>
      </c>
      <c r="B1452" s="85" t="s">
        <v>6829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6825</v>
      </c>
      <c r="J1452"/>
      <c r="L1452"/>
      <c r="M1452"/>
    </row>
    <row r="1453" spans="1:13" ht="15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6825</v>
      </c>
      <c r="J1453"/>
      <c r="L1453"/>
      <c r="M1453"/>
    </row>
    <row r="1454" spans="1:13" ht="15" customHeight="1" x14ac:dyDescent="0.25">
      <c r="A1454" s="144">
        <v>45171</v>
      </c>
      <c r="B1454" s="81" t="s">
        <v>6830</v>
      </c>
      <c r="C1454" s="59" t="s">
        <v>6831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6819</v>
      </c>
      <c r="J1455"/>
      <c r="L1455"/>
      <c r="M1455"/>
    </row>
    <row r="1456" spans="1:13" ht="15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6832</v>
      </c>
      <c r="J1460"/>
      <c r="L1460"/>
      <c r="M1460"/>
    </row>
    <row r="1461" spans="1:13" ht="15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6832</v>
      </c>
      <c r="J1461"/>
      <c r="L1461"/>
      <c r="M1461"/>
    </row>
    <row r="1462" spans="1:13" ht="15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6832</v>
      </c>
      <c r="J1462"/>
      <c r="L1462"/>
      <c r="M1462"/>
    </row>
    <row r="1463" spans="1:13" ht="15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6832</v>
      </c>
      <c r="J1463"/>
      <c r="L1463"/>
      <c r="M1463"/>
    </row>
    <row r="1464" spans="1:13" ht="15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6833</v>
      </c>
      <c r="J1464"/>
      <c r="L1464"/>
      <c r="M1464"/>
    </row>
    <row r="1465" spans="1:13" ht="15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6834</v>
      </c>
      <c r="J1465"/>
      <c r="L1465"/>
      <c r="M1465"/>
    </row>
    <row r="1466" spans="1:13" ht="15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customHeight="1" x14ac:dyDescent="0.25">
      <c r="A1470" s="144">
        <v>45201</v>
      </c>
      <c r="B1470" s="59" t="s">
        <v>6490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6835</v>
      </c>
      <c r="J1470"/>
      <c r="L1470"/>
      <c r="M1470"/>
    </row>
    <row r="1471" spans="1:13" ht="15" customHeight="1" x14ac:dyDescent="0.25">
      <c r="A1471" s="144">
        <v>45201</v>
      </c>
      <c r="B1471" s="59" t="s">
        <v>6393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6835</v>
      </c>
      <c r="J1471"/>
      <c r="L1471"/>
      <c r="M1471"/>
    </row>
    <row r="1472" spans="1:13" ht="15" customHeight="1" x14ac:dyDescent="0.25">
      <c r="A1472" s="144">
        <v>45201</v>
      </c>
      <c r="B1472" s="59" t="s">
        <v>6394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6835</v>
      </c>
      <c r="J1472">
        <f>180000/4</f>
        <v>45000</v>
      </c>
      <c r="L1472"/>
      <c r="M1472"/>
    </row>
    <row r="1473" spans="1:13" ht="15" customHeight="1" x14ac:dyDescent="0.25">
      <c r="A1473" s="144">
        <v>45201</v>
      </c>
      <c r="B1473" s="59" t="s">
        <v>6299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6835</v>
      </c>
      <c r="J1473"/>
      <c r="L1473"/>
      <c r="M1473"/>
    </row>
    <row r="1474" spans="1:13" ht="15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6835</v>
      </c>
      <c r="J1474"/>
      <c r="L1474"/>
      <c r="M1474"/>
    </row>
    <row r="1475" spans="1:13" ht="15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6835</v>
      </c>
      <c r="J1475"/>
      <c r="L1475"/>
      <c r="M1475"/>
    </row>
    <row r="1476" spans="1:13" ht="15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6836</v>
      </c>
      <c r="I1476" s="74" t="s">
        <v>6837</v>
      </c>
      <c r="J1476"/>
      <c r="L1476"/>
      <c r="M1476"/>
    </row>
    <row r="1477" spans="1:13" ht="15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6836</v>
      </c>
      <c r="I1477" s="74" t="s">
        <v>6837</v>
      </c>
      <c r="J1477"/>
      <c r="L1477"/>
      <c r="M1477"/>
    </row>
    <row r="1478" spans="1:13" ht="15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6836</v>
      </c>
      <c r="I1478" s="74" t="s">
        <v>6837</v>
      </c>
      <c r="J1478"/>
      <c r="L1478"/>
      <c r="M1478"/>
    </row>
    <row r="1479" spans="1:13" ht="15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6817</v>
      </c>
      <c r="J1479"/>
      <c r="L1479"/>
      <c r="M1479"/>
    </row>
    <row r="1480" spans="1:13" ht="15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6838</v>
      </c>
      <c r="J1481"/>
      <c r="L1481"/>
      <c r="M1481"/>
    </row>
    <row r="1482" spans="1:13" ht="15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6838</v>
      </c>
      <c r="J1482"/>
      <c r="L1482"/>
      <c r="M1482"/>
    </row>
    <row r="1483" spans="1:13" ht="15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6838</v>
      </c>
      <c r="J1483"/>
      <c r="L1483"/>
      <c r="M1483"/>
    </row>
    <row r="1484" spans="1:13" ht="15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6838</v>
      </c>
      <c r="J1484"/>
      <c r="L1484"/>
      <c r="M1484"/>
    </row>
    <row r="1485" spans="1:13" ht="15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6839</v>
      </c>
      <c r="J1485"/>
      <c r="L1485"/>
      <c r="M1485"/>
    </row>
    <row r="1486" spans="1:13" ht="15" customHeight="1" x14ac:dyDescent="0.25">
      <c r="A1486" s="144">
        <v>45201</v>
      </c>
      <c r="B1486" s="59" t="s">
        <v>6299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6839</v>
      </c>
      <c r="J1486"/>
      <c r="L1486"/>
      <c r="M1486"/>
    </row>
    <row r="1487" spans="1:13" ht="15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6839</v>
      </c>
      <c r="J1487"/>
      <c r="L1487"/>
      <c r="M1487"/>
    </row>
    <row r="1488" spans="1:13" ht="15" customHeight="1" x14ac:dyDescent="0.25">
      <c r="A1488" s="144">
        <v>45201</v>
      </c>
      <c r="B1488" s="58" t="s">
        <v>6645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6840</v>
      </c>
      <c r="I1488" s="74" t="s">
        <v>6841</v>
      </c>
      <c r="J1488"/>
      <c r="L1488"/>
      <c r="M1488"/>
    </row>
    <row r="1489" spans="1:13" ht="15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6840</v>
      </c>
      <c r="I1489" s="74" t="s">
        <v>6841</v>
      </c>
      <c r="J1489"/>
      <c r="L1489"/>
      <c r="M1489"/>
    </row>
    <row r="1490" spans="1:13" ht="15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x14ac:dyDescent="0.25">
      <c r="A1492" s="144">
        <v>45232</v>
      </c>
      <c r="B1492" s="59" t="s">
        <v>6745</v>
      </c>
      <c r="C1492" s="110" t="s">
        <v>6842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6843</v>
      </c>
      <c r="J1492"/>
      <c r="L1492"/>
      <c r="M1492"/>
    </row>
    <row r="1493" spans="1:13" ht="15" customHeight="1" x14ac:dyDescent="0.25">
      <c r="A1493" s="144">
        <v>45232</v>
      </c>
      <c r="B1493" s="59" t="s">
        <v>6745</v>
      </c>
      <c r="C1493" s="83" t="s">
        <v>6844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6843</v>
      </c>
      <c r="J1493"/>
      <c r="L1493"/>
      <c r="M1493"/>
    </row>
    <row r="1494" spans="1:13" ht="15" customHeight="1" x14ac:dyDescent="0.25">
      <c r="A1494" s="144">
        <v>45232</v>
      </c>
      <c r="B1494" s="58" t="s">
        <v>6845</v>
      </c>
      <c r="C1494" s="110" t="s">
        <v>6846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6843</v>
      </c>
      <c r="J1494"/>
      <c r="L1494"/>
      <c r="M1494"/>
    </row>
    <row r="1495" spans="1:13" ht="15" customHeight="1" x14ac:dyDescent="0.25">
      <c r="A1495" s="144">
        <v>45232</v>
      </c>
      <c r="B1495" s="118" t="s">
        <v>6748</v>
      </c>
      <c r="C1495" s="83" t="s">
        <v>6847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6843</v>
      </c>
      <c r="J1495"/>
      <c r="L1495"/>
      <c r="M1495"/>
    </row>
    <row r="1496" spans="1:13" ht="15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6843</v>
      </c>
      <c r="J1496"/>
      <c r="L1496"/>
      <c r="M1496"/>
    </row>
    <row r="1497" spans="1:13" ht="15" customHeight="1" x14ac:dyDescent="0.25">
      <c r="A1497" s="144">
        <v>45232</v>
      </c>
      <c r="B1497" s="59" t="s">
        <v>6367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6843</v>
      </c>
      <c r="J1497"/>
      <c r="L1497"/>
      <c r="M1497"/>
    </row>
    <row r="1498" spans="1:13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6797</v>
      </c>
      <c r="I1498" s="59" t="s">
        <v>6843</v>
      </c>
      <c r="J1498"/>
      <c r="L1498"/>
      <c r="M1498"/>
    </row>
    <row r="1499" spans="1:13" ht="15" customHeight="1" x14ac:dyDescent="0.25">
      <c r="A1499" s="144">
        <v>45232</v>
      </c>
      <c r="B1499" s="66" t="s">
        <v>6848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6843</v>
      </c>
      <c r="J1499"/>
      <c r="L1499"/>
      <c r="M1499"/>
    </row>
    <row r="1500" spans="1:13" ht="15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6843</v>
      </c>
      <c r="J1500"/>
      <c r="L1500"/>
      <c r="M1500"/>
    </row>
    <row r="1501" spans="1:13" ht="15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6849</v>
      </c>
      <c r="J1502"/>
      <c r="L1502"/>
      <c r="M1502"/>
    </row>
    <row r="1503" spans="1:13" ht="15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6850</v>
      </c>
      <c r="J1503"/>
      <c r="L1503"/>
      <c r="M1503"/>
    </row>
    <row r="1504" spans="1:13" ht="15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6850</v>
      </c>
      <c r="J1504"/>
      <c r="L1504"/>
      <c r="M1504"/>
    </row>
    <row r="1505" spans="1:13" ht="15" customHeight="1" x14ac:dyDescent="0.25">
      <c r="A1505" s="144">
        <v>45232</v>
      </c>
      <c r="B1505" s="58" t="s">
        <v>1556</v>
      </c>
      <c r="C1505" s="83" t="s">
        <v>6851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6850</v>
      </c>
      <c r="J1505"/>
      <c r="L1505"/>
      <c r="M1505"/>
    </row>
    <row r="1506" spans="1:13" ht="15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6852</v>
      </c>
      <c r="J1506"/>
      <c r="L1506"/>
      <c r="M1506"/>
    </row>
    <row r="1507" spans="1:13" ht="15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6853</v>
      </c>
      <c r="J1509"/>
      <c r="L1509"/>
      <c r="M1509"/>
    </row>
    <row r="1510" spans="1:13" ht="15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6853</v>
      </c>
      <c r="J1510"/>
      <c r="L1510"/>
      <c r="M1510"/>
    </row>
    <row r="1511" spans="1:13" ht="15" customHeight="1" x14ac:dyDescent="0.25">
      <c r="A1511" s="144">
        <v>45232</v>
      </c>
      <c r="B1511" s="59" t="s">
        <v>6490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6854</v>
      </c>
      <c r="I1511" s="74" t="s">
        <v>6855</v>
      </c>
      <c r="J1511"/>
      <c r="L1511"/>
      <c r="M1511"/>
    </row>
    <row r="1512" spans="1:13" ht="15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6856</v>
      </c>
      <c r="J1512"/>
      <c r="L1512"/>
      <c r="M1512"/>
    </row>
    <row r="1513" spans="1:13" ht="15" customHeight="1" x14ac:dyDescent="0.25">
      <c r="A1513" s="144">
        <v>45232</v>
      </c>
      <c r="B1513" s="58" t="s">
        <v>6582</v>
      </c>
      <c r="C1513" s="59" t="s">
        <v>6583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6856</v>
      </c>
      <c r="J1513"/>
      <c r="L1513"/>
      <c r="M1513"/>
    </row>
    <row r="1514" spans="1:13" ht="15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6856</v>
      </c>
      <c r="J1514"/>
      <c r="L1514"/>
      <c r="M1514"/>
    </row>
    <row r="1515" spans="1:13" ht="15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6856</v>
      </c>
      <c r="J1515"/>
      <c r="L1515"/>
      <c r="M1515"/>
    </row>
    <row r="1516" spans="1:13" ht="15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customHeight="1" x14ac:dyDescent="0.25">
      <c r="A1519" s="144">
        <v>45232</v>
      </c>
      <c r="B1519" s="59" t="s">
        <v>6490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6857</v>
      </c>
      <c r="J1519"/>
      <c r="L1519"/>
      <c r="M1519"/>
    </row>
    <row r="1520" spans="1:13" ht="15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6857</v>
      </c>
      <c r="J1520"/>
      <c r="L1520"/>
      <c r="M1520"/>
    </row>
    <row r="1521" spans="1:13" ht="15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6858</v>
      </c>
      <c r="J1521"/>
      <c r="L1521"/>
      <c r="M1521"/>
    </row>
    <row r="1522" spans="1:13" ht="15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6858</v>
      </c>
      <c r="J1522"/>
      <c r="L1522"/>
      <c r="M1522"/>
    </row>
    <row r="1523" spans="1:13" ht="15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6858</v>
      </c>
      <c r="J1523"/>
      <c r="L1523"/>
      <c r="M1523"/>
    </row>
    <row r="1524" spans="1:13" ht="15" customHeight="1" x14ac:dyDescent="0.25">
      <c r="A1524" s="144" t="s">
        <v>1591</v>
      </c>
      <c r="B1524" s="59" t="s">
        <v>810</v>
      </c>
      <c r="C1524" s="110" t="s">
        <v>6859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6860</v>
      </c>
      <c r="J1524"/>
      <c r="L1524"/>
      <c r="M1524"/>
    </row>
    <row r="1525" spans="1:13" ht="15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6861</v>
      </c>
      <c r="J1529" t="s">
        <v>6340</v>
      </c>
      <c r="L1529"/>
      <c r="M1529"/>
    </row>
    <row r="1530" spans="1:13" ht="15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6861</v>
      </c>
      <c r="J1530"/>
      <c r="L1530"/>
      <c r="M1530"/>
    </row>
    <row r="1531" spans="1:13" ht="15" customHeight="1" x14ac:dyDescent="0.25">
      <c r="A1531" s="144" t="s">
        <v>1591</v>
      </c>
      <c r="B1531" s="58" t="s">
        <v>6862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6863</v>
      </c>
      <c r="J1531">
        <f>1360000/2</f>
        <v>680000</v>
      </c>
      <c r="L1531"/>
      <c r="M1531"/>
    </row>
    <row r="1532" spans="1:13" ht="15" customHeight="1" x14ac:dyDescent="0.25">
      <c r="A1532" s="144" t="s">
        <v>1591</v>
      </c>
      <c r="B1532" s="59" t="s">
        <v>6864</v>
      </c>
      <c r="C1532" s="101" t="s">
        <v>6865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6866</v>
      </c>
      <c r="J1532"/>
      <c r="L1532"/>
      <c r="M1532"/>
    </row>
    <row r="1533" spans="1:13" ht="15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6866</v>
      </c>
      <c r="J1533"/>
      <c r="L1533"/>
      <c r="M1533"/>
    </row>
    <row r="1534" spans="1:13" ht="15" customHeight="1" x14ac:dyDescent="0.25">
      <c r="A1534" s="144" t="s">
        <v>1591</v>
      </c>
      <c r="B1534" s="59" t="s">
        <v>6393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6866</v>
      </c>
      <c r="J1534"/>
      <c r="L1534"/>
      <c r="M1534"/>
    </row>
    <row r="1535" spans="1:13" ht="15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6866</v>
      </c>
      <c r="J1535"/>
      <c r="L1535"/>
      <c r="M1535"/>
    </row>
    <row r="1536" spans="1:13" ht="15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6867</v>
      </c>
      <c r="J1536"/>
      <c r="L1536"/>
      <c r="M1536"/>
    </row>
    <row r="1537" spans="1:13" ht="15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6867</v>
      </c>
      <c r="J1537"/>
      <c r="L1537"/>
      <c r="M1537"/>
    </row>
    <row r="1538" spans="1:13" ht="15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6868</v>
      </c>
      <c r="J1538"/>
      <c r="L1538"/>
      <c r="M1538"/>
    </row>
    <row r="1539" spans="1:13" ht="15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6868</v>
      </c>
      <c r="J1539"/>
      <c r="L1539"/>
      <c r="M1539"/>
    </row>
    <row r="1540" spans="1:13" ht="15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6868</v>
      </c>
      <c r="J1540"/>
      <c r="L1540"/>
      <c r="M1540"/>
    </row>
    <row r="1541" spans="1:13" ht="15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6868</v>
      </c>
      <c r="J1541"/>
      <c r="L1541"/>
      <c r="M1541"/>
    </row>
    <row r="1542" spans="1:13" ht="15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customHeight="1" x14ac:dyDescent="0.25">
      <c r="A1548" s="144" t="s">
        <v>1591</v>
      </c>
      <c r="B1548" s="59" t="s">
        <v>6869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customHeight="1" x14ac:dyDescent="0.25">
      <c r="A1549" s="144" t="s">
        <v>1591</v>
      </c>
      <c r="B1549" s="59" t="s">
        <v>6870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6871</v>
      </c>
      <c r="J1558"/>
      <c r="L1558"/>
      <c r="M1558"/>
    </row>
    <row r="1559" spans="1:13" ht="15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6871</v>
      </c>
      <c r="J1559"/>
      <c r="L1559"/>
      <c r="M1559"/>
    </row>
    <row r="1560" spans="1:13" ht="15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6871</v>
      </c>
      <c r="J1560"/>
      <c r="L1560"/>
      <c r="M1560"/>
    </row>
    <row r="1561" spans="1:13" ht="15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6871</v>
      </c>
      <c r="J1561"/>
      <c r="L1561"/>
      <c r="M1561"/>
    </row>
    <row r="1562" spans="1:13" ht="15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6871</v>
      </c>
      <c r="J1562"/>
      <c r="L1562"/>
      <c r="M1562"/>
    </row>
    <row r="1563" spans="1:13" ht="15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6872</v>
      </c>
      <c r="I1563" s="74" t="s">
        <v>6871</v>
      </c>
      <c r="J1563"/>
      <c r="L1563"/>
      <c r="M1563"/>
    </row>
    <row r="1564" spans="1:13" ht="15" customHeight="1" x14ac:dyDescent="0.25">
      <c r="A1564" s="144" t="s">
        <v>1616</v>
      </c>
      <c r="B1564" s="59" t="s">
        <v>6873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6872</v>
      </c>
      <c r="I1564" s="74" t="s">
        <v>6871</v>
      </c>
      <c r="J1564"/>
      <c r="L1564"/>
      <c r="M1564"/>
    </row>
    <row r="1565" spans="1:13" ht="15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6872</v>
      </c>
      <c r="I1565" s="74" t="s">
        <v>6871</v>
      </c>
      <c r="J1565"/>
      <c r="L1565"/>
      <c r="M1565"/>
    </row>
    <row r="1566" spans="1:13" ht="15" customHeight="1" x14ac:dyDescent="0.25">
      <c r="A1566" s="144" t="s">
        <v>1616</v>
      </c>
      <c r="B1566" s="59" t="s">
        <v>6874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6871</v>
      </c>
      <c r="J1566"/>
      <c r="L1566"/>
      <c r="M1566"/>
    </row>
    <row r="1567" spans="1:13" ht="15" customHeight="1" x14ac:dyDescent="0.25">
      <c r="A1567" s="144" t="s">
        <v>1616</v>
      </c>
      <c r="B1567" s="71" t="s">
        <v>54</v>
      </c>
      <c r="C1567" s="59" t="s">
        <v>6875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6871</v>
      </c>
      <c r="J1567"/>
      <c r="L1567"/>
      <c r="M1567"/>
    </row>
    <row r="1568" spans="1:13" ht="15" customHeight="1" x14ac:dyDescent="0.25">
      <c r="A1568" s="144" t="s">
        <v>1616</v>
      </c>
      <c r="B1568" s="58" t="s">
        <v>1430</v>
      </c>
      <c r="C1568" s="59" t="s">
        <v>6876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6871</v>
      </c>
      <c r="J1568"/>
      <c r="L1568">
        <f>86/3</f>
        <v>28.666666666666668</v>
      </c>
      <c r="M1568"/>
    </row>
    <row r="1569" spans="1:13" ht="15" customHeight="1" x14ac:dyDescent="0.25">
      <c r="A1569" s="144" t="s">
        <v>1616</v>
      </c>
      <c r="B1569" s="58" t="s">
        <v>1430</v>
      </c>
      <c r="C1569" s="59" t="s">
        <v>6877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6871</v>
      </c>
      <c r="J1569"/>
      <c r="L1569"/>
      <c r="M1569"/>
    </row>
    <row r="1570" spans="1:13" ht="15" customHeight="1" x14ac:dyDescent="0.25">
      <c r="A1570" s="144" t="s">
        <v>1616</v>
      </c>
      <c r="B1570" s="58" t="s">
        <v>1430</v>
      </c>
      <c r="C1570" s="59" t="s">
        <v>6878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6871</v>
      </c>
      <c r="J1570"/>
      <c r="L1570"/>
      <c r="M1570"/>
    </row>
    <row r="1571" spans="1:13" ht="15" customHeight="1" x14ac:dyDescent="0.25">
      <c r="A1571" s="144" t="s">
        <v>1616</v>
      </c>
      <c r="B1571" s="58" t="s">
        <v>1430</v>
      </c>
      <c r="C1571" s="59" t="s">
        <v>6879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6871</v>
      </c>
      <c r="J1571"/>
      <c r="L1571"/>
      <c r="M1571"/>
    </row>
    <row r="1572" spans="1:13" ht="15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6429</v>
      </c>
      <c r="I1572" s="74" t="s">
        <v>6880</v>
      </c>
      <c r="J1572"/>
      <c r="L1572"/>
      <c r="M1572"/>
    </row>
    <row r="1573" spans="1:13" ht="15" customHeight="1" x14ac:dyDescent="0.25">
      <c r="A1573" s="144" t="s">
        <v>1616</v>
      </c>
      <c r="B1573" s="71" t="s">
        <v>54</v>
      </c>
      <c r="C1573" s="59" t="s">
        <v>6881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6882</v>
      </c>
      <c r="I1573" s="74" t="s">
        <v>6880</v>
      </c>
      <c r="J1573"/>
      <c r="L1573"/>
      <c r="M1573"/>
    </row>
    <row r="1574" spans="1:13" ht="15" customHeight="1" x14ac:dyDescent="0.25">
      <c r="A1574" s="144" t="s">
        <v>1616</v>
      </c>
      <c r="B1574" s="85" t="s">
        <v>1432</v>
      </c>
      <c r="C1574" s="192" t="s">
        <v>6883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6880</v>
      </c>
      <c r="J1574"/>
      <c r="L1574"/>
      <c r="M1574"/>
    </row>
    <row r="1575" spans="1:13" ht="15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6882</v>
      </c>
      <c r="I1575" s="74" t="s">
        <v>6880</v>
      </c>
      <c r="J1575"/>
      <c r="L1575"/>
      <c r="M1575"/>
    </row>
    <row r="1576" spans="1:13" ht="15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6882</v>
      </c>
      <c r="I1576" s="74" t="s">
        <v>6880</v>
      </c>
      <c r="J1576"/>
      <c r="L1576"/>
      <c r="M1576"/>
    </row>
    <row r="1577" spans="1:13" ht="15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6880</v>
      </c>
      <c r="J1577"/>
      <c r="L1577"/>
      <c r="M1577"/>
    </row>
    <row r="1578" spans="1:13" ht="15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6880</v>
      </c>
      <c r="J1578"/>
      <c r="L1578"/>
      <c r="M1578"/>
    </row>
    <row r="1579" spans="1:13" ht="15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6880</v>
      </c>
      <c r="J1579"/>
      <c r="L1579"/>
      <c r="M1579"/>
    </row>
    <row r="1580" spans="1:13" ht="15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6884</v>
      </c>
      <c r="J1580"/>
      <c r="L1580"/>
      <c r="M1580"/>
    </row>
    <row r="1581" spans="1:13" ht="15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6884</v>
      </c>
      <c r="J1581"/>
      <c r="L1581"/>
      <c r="M1581"/>
    </row>
    <row r="1582" spans="1:13" ht="15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6885</v>
      </c>
      <c r="J1582"/>
      <c r="L1582"/>
      <c r="M1582"/>
    </row>
    <row r="1583" spans="1:13" ht="15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6885</v>
      </c>
      <c r="J1583"/>
      <c r="L1583"/>
      <c r="M1583"/>
    </row>
    <row r="1584" spans="1:13" ht="15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6885</v>
      </c>
      <c r="J1584" t="s">
        <v>6340</v>
      </c>
      <c r="L1584"/>
      <c r="M1584"/>
    </row>
    <row r="1585" spans="1:13" ht="15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6885</v>
      </c>
      <c r="J1585"/>
      <c r="L1585"/>
      <c r="M1585"/>
    </row>
    <row r="1586" spans="1:13" ht="15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6885</v>
      </c>
      <c r="J1586"/>
      <c r="L1586"/>
      <c r="M1586"/>
    </row>
    <row r="1587" spans="1:13" ht="15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6885</v>
      </c>
      <c r="J1587"/>
      <c r="L1587"/>
      <c r="M1587"/>
    </row>
    <row r="1588" spans="1:13" ht="15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6886</v>
      </c>
      <c r="J1588"/>
      <c r="L1588"/>
      <c r="M1588"/>
    </row>
    <row r="1589" spans="1:13" ht="15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6886</v>
      </c>
      <c r="J1589"/>
      <c r="L1589"/>
      <c r="M1589"/>
    </row>
    <row r="1590" spans="1:13" ht="15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6886</v>
      </c>
      <c r="J1590"/>
      <c r="L1590"/>
      <c r="M1590"/>
    </row>
    <row r="1591" spans="1:13" ht="15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6887</v>
      </c>
      <c r="J1591"/>
      <c r="L1591"/>
      <c r="M1591"/>
    </row>
    <row r="1592" spans="1:13" ht="15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6888</v>
      </c>
      <c r="J1592"/>
      <c r="L1592"/>
      <c r="M1592"/>
    </row>
    <row r="1593" spans="1:13" ht="15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6888</v>
      </c>
      <c r="J1593"/>
      <c r="L1593"/>
      <c r="M1593"/>
    </row>
    <row r="1594" spans="1:13" ht="15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6889</v>
      </c>
      <c r="J1594"/>
      <c r="L1594"/>
      <c r="M1594"/>
    </row>
    <row r="1595" spans="1:13" ht="15" customHeight="1" x14ac:dyDescent="0.25">
      <c r="A1595" s="144" t="s">
        <v>1616</v>
      </c>
      <c r="B1595" s="58" t="s">
        <v>6890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6891</v>
      </c>
      <c r="J1595"/>
      <c r="L1595"/>
      <c r="M1595"/>
    </row>
    <row r="1596" spans="1:13" ht="15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6239</v>
      </c>
      <c r="I1596" s="74" t="s">
        <v>6892</v>
      </c>
      <c r="J1596"/>
      <c r="L1596"/>
      <c r="M1596"/>
    </row>
    <row r="1597" spans="1:13" ht="15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6892</v>
      </c>
      <c r="J1597"/>
      <c r="L1597"/>
      <c r="M1597"/>
    </row>
    <row r="1598" spans="1:13" ht="15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6893</v>
      </c>
      <c r="I1598" s="59" t="s">
        <v>6894</v>
      </c>
      <c r="J1598"/>
      <c r="L1598"/>
      <c r="M1598"/>
    </row>
    <row r="1599" spans="1:13" ht="15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6893</v>
      </c>
      <c r="I1599" s="59" t="s">
        <v>6894</v>
      </c>
      <c r="J1599"/>
      <c r="L1599"/>
      <c r="M1599"/>
    </row>
    <row r="1600" spans="1:13" ht="15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6893</v>
      </c>
      <c r="I1600" s="59" t="s">
        <v>6894</v>
      </c>
      <c r="J1600"/>
      <c r="L1600"/>
      <c r="M1600"/>
    </row>
    <row r="1601" spans="1:13" ht="15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6895</v>
      </c>
      <c r="J1601"/>
      <c r="L1601"/>
      <c r="M1601"/>
    </row>
    <row r="1602" spans="1:13" ht="15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6895</v>
      </c>
      <c r="J1602"/>
      <c r="L1602"/>
      <c r="M1602"/>
    </row>
    <row r="1603" spans="1:13" ht="15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6896</v>
      </c>
      <c r="J1603"/>
      <c r="L1603"/>
      <c r="M1603"/>
    </row>
    <row r="1604" spans="1:13" ht="15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6896</v>
      </c>
      <c r="J1604"/>
      <c r="L1604"/>
      <c r="M1604"/>
    </row>
    <row r="1605" spans="1:13" ht="15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6897</v>
      </c>
      <c r="J1611"/>
      <c r="L1611"/>
      <c r="M1611"/>
    </row>
    <row r="1612" spans="1:13" ht="15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6897</v>
      </c>
      <c r="J1614"/>
      <c r="L1614"/>
      <c r="M1614"/>
    </row>
    <row r="1615" spans="1:13" ht="15" customHeight="1" x14ac:dyDescent="0.25">
      <c r="A1615" s="144" t="s">
        <v>1647</v>
      </c>
      <c r="B1615" s="59" t="s">
        <v>6377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6898</v>
      </c>
      <c r="J1615"/>
      <c r="L1615"/>
      <c r="M1615"/>
    </row>
    <row r="1616" spans="1:13" ht="15" customHeight="1" x14ac:dyDescent="0.25">
      <c r="A1616" s="144" t="s">
        <v>1647</v>
      </c>
      <c r="B1616" s="58" t="s">
        <v>1430</v>
      </c>
      <c r="C1616" s="59" t="s">
        <v>6899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6900</v>
      </c>
      <c r="J1616"/>
      <c r="L1616"/>
      <c r="M1616"/>
    </row>
    <row r="1617" spans="1:13" ht="15" customHeight="1" x14ac:dyDescent="0.25">
      <c r="A1617" s="144" t="s">
        <v>1647</v>
      </c>
      <c r="B1617" s="59" t="s">
        <v>810</v>
      </c>
      <c r="C1617" s="59" t="s">
        <v>6901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6902</v>
      </c>
      <c r="J1617"/>
      <c r="L1617"/>
      <c r="M1617"/>
    </row>
    <row r="1618" spans="1:13" ht="15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6902</v>
      </c>
      <c r="J1618"/>
      <c r="L1618"/>
      <c r="M1618"/>
    </row>
    <row r="1619" spans="1:13" ht="15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6903</v>
      </c>
      <c r="I1619" s="59" t="s">
        <v>6902</v>
      </c>
      <c r="J1619"/>
      <c r="L1619"/>
      <c r="M1619"/>
    </row>
    <row r="1620" spans="1:13" ht="15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6902</v>
      </c>
      <c r="J1620"/>
      <c r="L1620"/>
      <c r="M1620"/>
    </row>
    <row r="1621" spans="1:13" ht="15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6902</v>
      </c>
      <c r="J1621"/>
      <c r="L1621"/>
      <c r="M1621"/>
    </row>
    <row r="1622" spans="1:13" ht="15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6904</v>
      </c>
      <c r="J1622"/>
      <c r="K1622">
        <f>19/3</f>
        <v>6.333333333333333</v>
      </c>
      <c r="L1622"/>
      <c r="M1622"/>
    </row>
    <row r="1623" spans="1:13" ht="15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6904</v>
      </c>
      <c r="J1623"/>
      <c r="L1623"/>
      <c r="M1623"/>
    </row>
    <row r="1624" spans="1:13" ht="15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customHeight="1" x14ac:dyDescent="0.25">
      <c r="A1627" s="144" t="s">
        <v>1647</v>
      </c>
      <c r="B1627" s="59" t="s">
        <v>6905</v>
      </c>
      <c r="C1627" s="110" t="s">
        <v>6906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6907</v>
      </c>
      <c r="J1627"/>
      <c r="L1627"/>
      <c r="M1627"/>
    </row>
    <row r="1628" spans="1:13" ht="15" customHeight="1" x14ac:dyDescent="0.25">
      <c r="A1628" s="144" t="s">
        <v>1647</v>
      </c>
      <c r="B1628" s="59" t="s">
        <v>6905</v>
      </c>
      <c r="C1628" s="110" t="s">
        <v>6908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6907</v>
      </c>
      <c r="J1628"/>
      <c r="L1628"/>
      <c r="M1628"/>
    </row>
    <row r="1629" spans="1:13" ht="15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6907</v>
      </c>
      <c r="J1629"/>
      <c r="L1629"/>
      <c r="M1629"/>
    </row>
    <row r="1630" spans="1:13" ht="15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6907</v>
      </c>
      <c r="J1630"/>
      <c r="L1630"/>
      <c r="M1630"/>
    </row>
    <row r="1631" spans="1:13" ht="15" customHeight="1" x14ac:dyDescent="0.25">
      <c r="A1631" s="144" t="s">
        <v>1647</v>
      </c>
      <c r="B1631" s="71" t="s">
        <v>6487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6909</v>
      </c>
      <c r="J1631"/>
      <c r="L1631"/>
      <c r="M1631"/>
    </row>
    <row r="1632" spans="1:13" ht="15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6910</v>
      </c>
      <c r="J1632"/>
      <c r="L1632"/>
      <c r="M1632"/>
    </row>
    <row r="1633" spans="1:13" ht="15" customHeight="1" x14ac:dyDescent="0.25">
      <c r="A1633" s="144" t="s">
        <v>1647</v>
      </c>
      <c r="B1633" s="59" t="s">
        <v>6394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6910</v>
      </c>
      <c r="J1633"/>
      <c r="L1633"/>
      <c r="M1633"/>
    </row>
    <row r="1634" spans="1:13" ht="15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6910</v>
      </c>
      <c r="J1634"/>
      <c r="L1634"/>
      <c r="M1634"/>
    </row>
    <row r="1635" spans="1:13" ht="15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6911</v>
      </c>
      <c r="J1635"/>
      <c r="L1635"/>
      <c r="M1635"/>
    </row>
    <row r="1636" spans="1:13" ht="15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6911</v>
      </c>
      <c r="J1636"/>
      <c r="L1636"/>
      <c r="M1636"/>
    </row>
    <row r="1637" spans="1:13" ht="15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6911</v>
      </c>
      <c r="J1637"/>
      <c r="L1637"/>
      <c r="M1637"/>
    </row>
    <row r="1638" spans="1:13" ht="15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6911</v>
      </c>
      <c r="J1638"/>
      <c r="L1638"/>
      <c r="M1638"/>
    </row>
    <row r="1639" spans="1:13" ht="15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6911</v>
      </c>
      <c r="J1639"/>
      <c r="L1639"/>
      <c r="M1639"/>
    </row>
    <row r="1640" spans="1:13" ht="15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6911</v>
      </c>
      <c r="J1640"/>
      <c r="L1640"/>
      <c r="M1640"/>
    </row>
    <row r="1641" spans="1:13" ht="15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customHeight="1" x14ac:dyDescent="0.25">
      <c r="A1642" s="144" t="s">
        <v>1647</v>
      </c>
      <c r="B1642" s="71" t="s">
        <v>6912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6913</v>
      </c>
      <c r="J1642"/>
      <c r="L1642"/>
      <c r="M1642"/>
    </row>
    <row r="1643" spans="1:13" ht="15" customHeight="1" x14ac:dyDescent="0.25">
      <c r="A1643" s="144" t="s">
        <v>1647</v>
      </c>
      <c r="B1643" s="59" t="s">
        <v>6300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6913</v>
      </c>
      <c r="J1643"/>
      <c r="L1643"/>
      <c r="M1643"/>
    </row>
    <row r="1644" spans="1:13" ht="15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6914</v>
      </c>
      <c r="J1644"/>
      <c r="L1644"/>
      <c r="M1644"/>
    </row>
    <row r="1645" spans="1:13" ht="15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6914</v>
      </c>
      <c r="J1645"/>
      <c r="L1645"/>
      <c r="M1645"/>
    </row>
    <row r="1646" spans="1:13" ht="15" customHeight="1" x14ac:dyDescent="0.25">
      <c r="A1646" s="144" t="s">
        <v>1647</v>
      </c>
      <c r="B1646" s="59" t="s">
        <v>6299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6914</v>
      </c>
      <c r="J1646"/>
      <c r="L1646"/>
      <c r="M1646"/>
    </row>
    <row r="1647" spans="1:13" ht="15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6914</v>
      </c>
      <c r="J1647"/>
      <c r="L1647"/>
      <c r="M1647"/>
    </row>
    <row r="1648" spans="1:13" ht="15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6914</v>
      </c>
      <c r="J1648"/>
      <c r="L1648"/>
      <c r="M1648"/>
    </row>
    <row r="1649" spans="1:13" ht="15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6914</v>
      </c>
      <c r="J1649"/>
      <c r="L1649"/>
      <c r="M1649"/>
    </row>
    <row r="1650" spans="1:13" ht="15" customHeight="1" x14ac:dyDescent="0.25">
      <c r="A1650" s="144" t="s">
        <v>1647</v>
      </c>
      <c r="B1650" s="71" t="s">
        <v>6487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6914</v>
      </c>
      <c r="J1650"/>
      <c r="K1650">
        <f>9000000/225000</f>
        <v>40</v>
      </c>
      <c r="L1650"/>
      <c r="M1650"/>
    </row>
    <row r="1651" spans="1:13" ht="15" customHeight="1" x14ac:dyDescent="0.25">
      <c r="A1651" s="144" t="s">
        <v>1647</v>
      </c>
      <c r="B1651" s="59" t="s">
        <v>6393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6914</v>
      </c>
      <c r="J1651"/>
      <c r="L1651"/>
      <c r="M1651"/>
    </row>
    <row r="1652" spans="1:13" ht="15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6914</v>
      </c>
      <c r="J1652"/>
      <c r="L1652"/>
      <c r="M1652"/>
    </row>
    <row r="1653" spans="1:13" ht="15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6914</v>
      </c>
      <c r="J1653"/>
      <c r="L1653"/>
      <c r="M1653"/>
    </row>
    <row r="1654" spans="1:13" ht="15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6914</v>
      </c>
      <c r="J1654"/>
      <c r="L1654"/>
      <c r="M1654"/>
    </row>
    <row r="1655" spans="1:13" ht="15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6914</v>
      </c>
      <c r="J1655"/>
      <c r="L1655"/>
      <c r="M1655"/>
    </row>
    <row r="1656" spans="1:13" ht="15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6915</v>
      </c>
      <c r="I1676" s="59"/>
      <c r="J1676"/>
      <c r="L1676"/>
      <c r="M1676"/>
    </row>
    <row r="1677" spans="1:13" ht="15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6916</v>
      </c>
      <c r="J1677"/>
      <c r="L1677"/>
      <c r="M1677"/>
    </row>
    <row r="1678" spans="1:13" ht="15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6916</v>
      </c>
      <c r="J1678"/>
      <c r="L1678"/>
      <c r="M1678"/>
    </row>
    <row r="1679" spans="1:13" ht="15" customHeight="1" x14ac:dyDescent="0.25">
      <c r="A1679" s="144" t="s">
        <v>1673</v>
      </c>
      <c r="B1679" s="71" t="s">
        <v>6912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6917</v>
      </c>
      <c r="J1679"/>
      <c r="L1679"/>
      <c r="M1679"/>
    </row>
    <row r="1680" spans="1:13" ht="15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6918</v>
      </c>
      <c r="J1680"/>
      <c r="L1680"/>
      <c r="M1680"/>
    </row>
    <row r="1681" spans="1:13" ht="15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6918</v>
      </c>
      <c r="J1681"/>
      <c r="L1681"/>
      <c r="M1681"/>
    </row>
    <row r="1682" spans="1:13" ht="15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6918</v>
      </c>
      <c r="J1682"/>
      <c r="L1682"/>
      <c r="M1682"/>
    </row>
    <row r="1683" spans="1:13" ht="15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6919</v>
      </c>
      <c r="J1686"/>
      <c r="L1686"/>
      <c r="M1686"/>
    </row>
    <row r="1687" spans="1:13" ht="15" customHeight="1" x14ac:dyDescent="0.25">
      <c r="A1687" s="144" t="s">
        <v>1673</v>
      </c>
      <c r="B1687" s="59" t="s">
        <v>1621</v>
      </c>
      <c r="C1687" s="83" t="s">
        <v>6920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6921</v>
      </c>
      <c r="J1687"/>
      <c r="L1687"/>
      <c r="M1687"/>
    </row>
    <row r="1688" spans="1:13" ht="15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6921</v>
      </c>
      <c r="J1688"/>
      <c r="L1688"/>
      <c r="M1688"/>
    </row>
    <row r="1689" spans="1:13" ht="15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6921</v>
      </c>
      <c r="J1689"/>
      <c r="L1689"/>
      <c r="M1689"/>
    </row>
    <row r="1690" spans="1:13" ht="15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customHeight="1" x14ac:dyDescent="0.25">
      <c r="A1701" s="59" t="s">
        <v>1707</v>
      </c>
      <c r="B1701" s="118" t="s">
        <v>6922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customHeight="1" x14ac:dyDescent="0.25">
      <c r="A1709" s="59" t="s">
        <v>1707</v>
      </c>
      <c r="B1709" s="59" t="s">
        <v>6923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6924</v>
      </c>
      <c r="I1710" s="59" t="s">
        <v>6925</v>
      </c>
      <c r="J1710"/>
      <c r="L1710"/>
      <c r="M1710"/>
    </row>
    <row r="1711" spans="1:13" ht="15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6926</v>
      </c>
      <c r="J1711"/>
      <c r="L1711"/>
      <c r="M1711"/>
    </row>
    <row r="1712" spans="1:13" ht="15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6926</v>
      </c>
      <c r="J1712"/>
      <c r="L1712"/>
      <c r="M1712"/>
    </row>
    <row r="1713" spans="1:13" ht="15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6927</v>
      </c>
      <c r="J1713"/>
      <c r="L1713"/>
      <c r="M1713"/>
    </row>
    <row r="1714" spans="1:13" ht="15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6927</v>
      </c>
      <c r="J1714"/>
      <c r="L1714"/>
      <c r="M1714"/>
    </row>
    <row r="1715" spans="1:13" ht="15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6928</v>
      </c>
      <c r="J1715"/>
      <c r="L1715"/>
      <c r="M1715"/>
    </row>
    <row r="1716" spans="1:13" ht="15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6929</v>
      </c>
      <c r="J1716"/>
      <c r="L1716"/>
      <c r="M1716"/>
    </row>
    <row r="1717" spans="1:13" ht="15" customHeight="1" x14ac:dyDescent="0.25">
      <c r="A1717" s="59" t="s">
        <v>1707</v>
      </c>
      <c r="B1717" s="59" t="s">
        <v>6930</v>
      </c>
      <c r="C1717" s="110" t="s">
        <v>27</v>
      </c>
      <c r="D1717" s="60">
        <v>1</v>
      </c>
      <c r="E1717" s="77" t="s">
        <v>26</v>
      </c>
      <c r="F1717" s="499" t="s">
        <v>6931</v>
      </c>
      <c r="G1717" s="500" t="s">
        <v>6931</v>
      </c>
      <c r="H1717" s="65" t="s">
        <v>6225</v>
      </c>
      <c r="I1717" s="74" t="s">
        <v>6929</v>
      </c>
      <c r="J1717"/>
      <c r="L1717"/>
      <c r="M1717"/>
    </row>
    <row r="1718" spans="1:13" ht="15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6929</v>
      </c>
      <c r="J1718"/>
      <c r="L1718"/>
      <c r="M1718"/>
    </row>
    <row r="1719" spans="1:13" ht="15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6929</v>
      </c>
      <c r="J1719"/>
      <c r="L1719"/>
      <c r="M1719"/>
    </row>
    <row r="1720" spans="1:13" ht="15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6929</v>
      </c>
      <c r="J1720"/>
      <c r="L1720"/>
      <c r="M1720"/>
    </row>
    <row r="1721" spans="1:13" ht="15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6929</v>
      </c>
      <c r="J1721"/>
      <c r="L1721"/>
      <c r="M1721"/>
    </row>
    <row r="1722" spans="1:13" ht="15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6929</v>
      </c>
      <c r="J1722"/>
      <c r="L1722"/>
      <c r="M1722"/>
    </row>
    <row r="1723" spans="1:13" ht="15" customHeight="1" x14ac:dyDescent="0.25">
      <c r="A1723" s="59" t="s">
        <v>1707</v>
      </c>
      <c r="B1723" s="66" t="s">
        <v>6932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6933</v>
      </c>
      <c r="J1723"/>
      <c r="L1723"/>
      <c r="M1723"/>
    </row>
    <row r="1724" spans="1:13" ht="15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6934</v>
      </c>
      <c r="I1724" s="74" t="s">
        <v>6933</v>
      </c>
      <c r="J1724"/>
      <c r="L1724"/>
      <c r="M1724"/>
    </row>
    <row r="1725" spans="1:13" ht="15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6934</v>
      </c>
      <c r="I1725" s="74" t="s">
        <v>6933</v>
      </c>
      <c r="J1725"/>
      <c r="L1725"/>
      <c r="M1725"/>
    </row>
    <row r="1726" spans="1:13" ht="15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6935</v>
      </c>
      <c r="J1726"/>
      <c r="L1726"/>
      <c r="M1726"/>
    </row>
    <row r="1727" spans="1:13" ht="15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6935</v>
      </c>
      <c r="J1727"/>
      <c r="L1727"/>
      <c r="M1727"/>
    </row>
    <row r="1728" spans="1:13" ht="15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6935</v>
      </c>
      <c r="J1728"/>
      <c r="L1728"/>
      <c r="M1728"/>
    </row>
    <row r="1729" spans="1:13" ht="15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6936</v>
      </c>
      <c r="J1729"/>
      <c r="L1729"/>
      <c r="M1729"/>
    </row>
    <row r="1730" spans="1:13" ht="15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6936</v>
      </c>
      <c r="J1730"/>
      <c r="L1730"/>
      <c r="M1730"/>
    </row>
    <row r="1731" spans="1:13" ht="15" customHeight="1" x14ac:dyDescent="0.25">
      <c r="A1731" s="59" t="s">
        <v>1707</v>
      </c>
      <c r="B1731" s="59" t="s">
        <v>6937</v>
      </c>
      <c r="C1731" s="110" t="s">
        <v>6938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6939</v>
      </c>
      <c r="J1731"/>
      <c r="L1731"/>
      <c r="M1731"/>
    </row>
    <row r="1732" spans="1:13" ht="15" customHeight="1" x14ac:dyDescent="0.25">
      <c r="A1732" s="59" t="s">
        <v>1707</v>
      </c>
      <c r="B1732" s="59" t="s">
        <v>6937</v>
      </c>
      <c r="C1732" s="59" t="s">
        <v>6940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6939</v>
      </c>
      <c r="J1732"/>
      <c r="L1732"/>
      <c r="M1732"/>
    </row>
    <row r="1733" spans="1:13" ht="15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6914</v>
      </c>
      <c r="J1733"/>
      <c r="L1733"/>
      <c r="M1733"/>
    </row>
    <row r="1734" spans="1:13" ht="15" customHeight="1" x14ac:dyDescent="0.25">
      <c r="A1734" s="59" t="s">
        <v>1707</v>
      </c>
      <c r="B1734" s="71" t="s">
        <v>6941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6914</v>
      </c>
      <c r="J1734"/>
      <c r="L1734"/>
      <c r="M1734"/>
    </row>
    <row r="1735" spans="1:13" ht="15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customHeight="1" x14ac:dyDescent="0.25">
      <c r="A1736" s="59" t="s">
        <v>1730</v>
      </c>
      <c r="B1736" s="59" t="s">
        <v>6942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customHeight="1" x14ac:dyDescent="0.25">
      <c r="A1738" s="59" t="s">
        <v>1730</v>
      </c>
      <c r="B1738" s="83" t="s">
        <v>6943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6944</v>
      </c>
      <c r="J1738"/>
      <c r="L1738"/>
      <c r="M1738"/>
    </row>
    <row r="1739" spans="1:13" ht="15" customHeight="1" x14ac:dyDescent="0.25">
      <c r="A1739" s="59" t="s">
        <v>1730</v>
      </c>
      <c r="B1739" s="59" t="s">
        <v>6945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6944</v>
      </c>
      <c r="J1739"/>
      <c r="L1739"/>
      <c r="M1739"/>
    </row>
    <row r="1740" spans="1:13" ht="15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customHeight="1" x14ac:dyDescent="0.25">
      <c r="A1744" s="59" t="s">
        <v>1730</v>
      </c>
      <c r="B1744" s="59" t="s">
        <v>6946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6947</v>
      </c>
      <c r="J1756"/>
      <c r="L1756"/>
      <c r="M1756"/>
    </row>
    <row r="1757" spans="1:13" ht="15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6947</v>
      </c>
      <c r="J1757"/>
      <c r="L1757"/>
      <c r="M1757"/>
    </row>
    <row r="1758" spans="1:13" ht="15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6948</v>
      </c>
      <c r="I1758" s="59"/>
      <c r="J1758"/>
      <c r="L1758"/>
      <c r="M1758"/>
    </row>
    <row r="1759" spans="1:13" ht="15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6948</v>
      </c>
      <c r="I1759" s="59"/>
      <c r="J1759"/>
      <c r="L1759"/>
      <c r="M1759"/>
    </row>
    <row r="1760" spans="1:13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6949</v>
      </c>
      <c r="J1763"/>
      <c r="L1763"/>
      <c r="M1763"/>
    </row>
    <row r="1764" spans="1:13" ht="15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6949</v>
      </c>
      <c r="J1764"/>
      <c r="L1764"/>
      <c r="M1764"/>
    </row>
    <row r="1765" spans="1:13" ht="15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6949</v>
      </c>
      <c r="J1765"/>
      <c r="L1765"/>
      <c r="M1765"/>
    </row>
    <row r="1766" spans="1:13" ht="15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6949</v>
      </c>
      <c r="J1766"/>
      <c r="L1766"/>
      <c r="M1766"/>
    </row>
    <row r="1767" spans="1:13" ht="15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6949</v>
      </c>
      <c r="J1767"/>
      <c r="L1767"/>
      <c r="M1767"/>
    </row>
    <row r="1768" spans="1:13" ht="15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6950</v>
      </c>
      <c r="J1768"/>
      <c r="L1768"/>
      <c r="M1768"/>
    </row>
    <row r="1769" spans="1:13" ht="15" customHeight="1" x14ac:dyDescent="0.25">
      <c r="A1769" s="59" t="s">
        <v>1730</v>
      </c>
      <c r="B1769" s="59" t="s">
        <v>6300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6914</v>
      </c>
      <c r="J1769"/>
      <c r="L1769"/>
      <c r="M1769"/>
    </row>
    <row r="1770" spans="1:13" ht="15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6939</v>
      </c>
      <c r="J1770"/>
      <c r="L1770"/>
      <c r="M1770"/>
    </row>
    <row r="1771" spans="1:13" ht="15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customHeight="1" x14ac:dyDescent="0.25">
      <c r="A1773" s="59" t="s">
        <v>1730</v>
      </c>
      <c r="B1773" s="59" t="s">
        <v>2367</v>
      </c>
      <c r="C1773" s="192" t="s">
        <v>6951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6952</v>
      </c>
      <c r="J1773"/>
      <c r="L1773"/>
      <c r="M1773"/>
    </row>
    <row r="1774" spans="1:13" ht="15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6952</v>
      </c>
      <c r="J1774"/>
      <c r="L1774"/>
      <c r="M1774"/>
    </row>
    <row r="1775" spans="1:13" ht="15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6625</v>
      </c>
      <c r="J1776"/>
      <c r="L1776"/>
      <c r="M1776"/>
    </row>
    <row r="1777" spans="1:13" ht="15" customHeight="1" x14ac:dyDescent="0.25">
      <c r="A1777" s="59" t="s">
        <v>1753</v>
      </c>
      <c r="B1777" s="93" t="s">
        <v>6953</v>
      </c>
      <c r="C1777" s="93" t="s">
        <v>6954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6625</v>
      </c>
      <c r="J1777"/>
      <c r="L1777"/>
      <c r="M1777"/>
    </row>
    <row r="1778" spans="1:13" ht="15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6955</v>
      </c>
      <c r="J1778"/>
      <c r="L1778"/>
      <c r="M1778"/>
    </row>
    <row r="1779" spans="1:13" ht="15" customHeight="1" x14ac:dyDescent="0.25">
      <c r="A1779" s="59" t="s">
        <v>1753</v>
      </c>
      <c r="B1779" s="59" t="s">
        <v>6923</v>
      </c>
      <c r="C1779" s="110" t="s">
        <v>6956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6957</v>
      </c>
      <c r="J1779"/>
      <c r="L1779"/>
      <c r="M1779"/>
    </row>
    <row r="1780" spans="1:13" ht="15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6958</v>
      </c>
      <c r="I1780" s="59" t="s">
        <v>6959</v>
      </c>
      <c r="J1780"/>
      <c r="L1780"/>
      <c r="M1780"/>
    </row>
    <row r="1781" spans="1:13" ht="15" customHeight="1" x14ac:dyDescent="0.25">
      <c r="A1781" s="59" t="s">
        <v>1753</v>
      </c>
      <c r="B1781" s="59" t="s">
        <v>6622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6958</v>
      </c>
      <c r="I1781" s="59" t="s">
        <v>6959</v>
      </c>
      <c r="J1781"/>
      <c r="L1781"/>
      <c r="M1781"/>
    </row>
    <row r="1782" spans="1:13" ht="15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6960</v>
      </c>
      <c r="J1782"/>
      <c r="L1782"/>
      <c r="M1782"/>
    </row>
    <row r="1783" spans="1:13" ht="15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6960</v>
      </c>
      <c r="J1783"/>
      <c r="L1783"/>
      <c r="M1783"/>
    </row>
    <row r="1784" spans="1:13" ht="15" customHeight="1" x14ac:dyDescent="0.25">
      <c r="A1784" s="59" t="s">
        <v>1753</v>
      </c>
      <c r="B1784" s="59" t="s">
        <v>6961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6960</v>
      </c>
      <c r="J1784"/>
      <c r="L1784"/>
      <c r="M1784"/>
    </row>
    <row r="1785" spans="1:13" ht="15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6960</v>
      </c>
      <c r="J1785"/>
      <c r="L1785"/>
      <c r="M1785"/>
    </row>
    <row r="1786" spans="1:13" ht="15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6960</v>
      </c>
      <c r="J1786"/>
      <c r="L1786"/>
      <c r="M1786"/>
    </row>
    <row r="1787" spans="1:13" ht="15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6962</v>
      </c>
      <c r="J1787"/>
      <c r="L1787"/>
      <c r="M1787"/>
    </row>
    <row r="1788" spans="1:13" ht="15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6962</v>
      </c>
      <c r="J1788"/>
      <c r="L1788"/>
      <c r="M1788"/>
    </row>
    <row r="1789" spans="1:13" ht="15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6963</v>
      </c>
      <c r="J1789"/>
      <c r="L1789"/>
      <c r="M1789"/>
    </row>
    <row r="1790" spans="1:13" ht="15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6964</v>
      </c>
      <c r="J1790"/>
      <c r="L1790"/>
      <c r="M1790"/>
    </row>
    <row r="1791" spans="1:13" ht="15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6964</v>
      </c>
      <c r="J1791"/>
      <c r="L1791"/>
      <c r="M1791"/>
    </row>
    <row r="1792" spans="1:13" ht="15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6964</v>
      </c>
      <c r="J1792"/>
      <c r="L1792"/>
      <c r="M1792"/>
    </row>
    <row r="1793" spans="1:13" ht="15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6965</v>
      </c>
      <c r="J1799"/>
      <c r="L1799"/>
      <c r="M1799"/>
    </row>
    <row r="1800" spans="1:13" ht="15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6965</v>
      </c>
      <c r="J1800"/>
      <c r="L1800"/>
      <c r="M1800"/>
    </row>
    <row r="1801" spans="1:13" ht="15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6965</v>
      </c>
      <c r="J1801"/>
      <c r="L1801"/>
      <c r="M1801"/>
    </row>
    <row r="1802" spans="1:13" ht="15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6965</v>
      </c>
      <c r="J1802"/>
      <c r="L1802"/>
      <c r="M1802"/>
    </row>
    <row r="1803" spans="1:13" ht="15" customHeight="1" x14ac:dyDescent="0.25">
      <c r="A1803" s="59" t="s">
        <v>1753</v>
      </c>
      <c r="B1803" s="59" t="s">
        <v>6966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6967</v>
      </c>
      <c r="J1803"/>
      <c r="L1803"/>
      <c r="M1803"/>
    </row>
    <row r="1804" spans="1:13" ht="15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6967</v>
      </c>
      <c r="J1804"/>
      <c r="L1804"/>
      <c r="M1804"/>
    </row>
    <row r="1805" spans="1:13" ht="15" customHeight="1" x14ac:dyDescent="0.25">
      <c r="A1805" s="59" t="s">
        <v>1753</v>
      </c>
      <c r="B1805" s="71" t="s">
        <v>6689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6967</v>
      </c>
      <c r="J1805"/>
      <c r="L1805"/>
      <c r="M1805"/>
    </row>
    <row r="1806" spans="1:13" ht="15" customHeight="1" x14ac:dyDescent="0.25">
      <c r="A1806" s="59" t="s">
        <v>1753</v>
      </c>
      <c r="B1806" s="59" t="s">
        <v>6663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6967</v>
      </c>
      <c r="J1806"/>
      <c r="L1806"/>
      <c r="M1806"/>
    </row>
    <row r="1807" spans="1:13" ht="15" customHeight="1" x14ac:dyDescent="0.25">
      <c r="A1807" s="59" t="s">
        <v>1753</v>
      </c>
      <c r="B1807" s="59" t="s">
        <v>6968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6967</v>
      </c>
      <c r="J1807"/>
      <c r="L1807"/>
      <c r="M1807"/>
    </row>
    <row r="1808" spans="1:13" ht="15" customHeight="1" x14ac:dyDescent="0.25">
      <c r="A1808" s="59" t="s">
        <v>1753</v>
      </c>
      <c r="B1808" s="85" t="s">
        <v>6969</v>
      </c>
      <c r="C1808" s="89" t="s">
        <v>6970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6971</v>
      </c>
      <c r="J1808"/>
      <c r="L1808"/>
      <c r="M1808"/>
    </row>
    <row r="1809" spans="1:13" ht="15" customHeight="1" x14ac:dyDescent="0.25">
      <c r="A1809" s="59" t="s">
        <v>1753</v>
      </c>
      <c r="B1809" s="85" t="s">
        <v>6969</v>
      </c>
      <c r="C1809" s="110" t="s">
        <v>6972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6971</v>
      </c>
      <c r="J1809"/>
      <c r="L1809"/>
      <c r="M1809"/>
    </row>
    <row r="1810" spans="1:13" ht="15" customHeight="1" x14ac:dyDescent="0.25">
      <c r="A1810" s="59" t="s">
        <v>1753</v>
      </c>
      <c r="B1810" s="85" t="s">
        <v>6969</v>
      </c>
      <c r="C1810" s="89" t="s">
        <v>6973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6971</v>
      </c>
      <c r="J1810"/>
      <c r="L1810"/>
      <c r="M1810"/>
    </row>
    <row r="1811" spans="1:13" ht="15" customHeight="1" x14ac:dyDescent="0.25">
      <c r="A1811" s="59" t="s">
        <v>1753</v>
      </c>
      <c r="B1811" s="59" t="s">
        <v>323</v>
      </c>
      <c r="C1811" s="84" t="s">
        <v>6974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6971</v>
      </c>
      <c r="J1811"/>
      <c r="L1811"/>
      <c r="M1811"/>
    </row>
    <row r="1812" spans="1:13" ht="15" customHeight="1" x14ac:dyDescent="0.25">
      <c r="A1812" s="59" t="s">
        <v>1753</v>
      </c>
      <c r="B1812" s="59" t="s">
        <v>323</v>
      </c>
      <c r="C1812" s="192" t="s">
        <v>6975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6971</v>
      </c>
      <c r="J1812"/>
      <c r="L1812"/>
      <c r="M1812"/>
    </row>
    <row r="1813" spans="1:13" ht="15" customHeight="1" x14ac:dyDescent="0.25">
      <c r="A1813" s="59" t="s">
        <v>1753</v>
      </c>
      <c r="B1813" s="59" t="s">
        <v>323</v>
      </c>
      <c r="C1813" s="110" t="s">
        <v>6976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6971</v>
      </c>
      <c r="J1813"/>
      <c r="L1813"/>
      <c r="M1813"/>
    </row>
    <row r="1814" spans="1:13" ht="15" customHeight="1" x14ac:dyDescent="0.25">
      <c r="A1814" s="59" t="s">
        <v>1753</v>
      </c>
      <c r="B1814" s="59" t="s">
        <v>323</v>
      </c>
      <c r="C1814" s="59" t="s">
        <v>6977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6971</v>
      </c>
      <c r="J1814"/>
      <c r="L1814"/>
      <c r="M1814"/>
    </row>
    <row r="1815" spans="1:13" ht="15" customHeight="1" x14ac:dyDescent="0.25">
      <c r="A1815" s="59" t="s">
        <v>1753</v>
      </c>
      <c r="B1815" s="59" t="s">
        <v>323</v>
      </c>
      <c r="C1815" s="110" t="s">
        <v>6978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6971</v>
      </c>
      <c r="J1815"/>
      <c r="L1815"/>
      <c r="M1815"/>
    </row>
    <row r="1816" spans="1:13" ht="15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6979</v>
      </c>
      <c r="J1816"/>
      <c r="L1816"/>
      <c r="M1816"/>
    </row>
    <row r="1817" spans="1:13" ht="15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6979</v>
      </c>
      <c r="J1817"/>
      <c r="L1817"/>
      <c r="M1817"/>
    </row>
    <row r="1818" spans="1:13" ht="15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6979</v>
      </c>
      <c r="J1818"/>
      <c r="L1818"/>
      <c r="M1818"/>
    </row>
    <row r="1819" spans="1:13" ht="15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6979</v>
      </c>
      <c r="J1819"/>
      <c r="L1819"/>
      <c r="M1819"/>
    </row>
    <row r="1820" spans="1:13" ht="15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6979</v>
      </c>
      <c r="J1820"/>
      <c r="L1820"/>
      <c r="M1820"/>
    </row>
    <row r="1821" spans="1:13" ht="15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6979</v>
      </c>
      <c r="J1821"/>
      <c r="L1821"/>
      <c r="M1821"/>
    </row>
    <row r="1822" spans="1:13" ht="15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6979</v>
      </c>
      <c r="J1822"/>
      <c r="L1822"/>
      <c r="M1822"/>
    </row>
    <row r="1823" spans="1:13" ht="15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6979</v>
      </c>
      <c r="J1823"/>
      <c r="L1823"/>
      <c r="M1823"/>
    </row>
    <row r="1824" spans="1:13" ht="15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6979</v>
      </c>
      <c r="J1824"/>
      <c r="L1824"/>
      <c r="M1824"/>
    </row>
    <row r="1825" spans="1:13" ht="15" customHeight="1" x14ac:dyDescent="0.25">
      <c r="A1825" s="59" t="s">
        <v>1753</v>
      </c>
      <c r="B1825" s="58" t="s">
        <v>6980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6979</v>
      </c>
      <c r="J1825"/>
      <c r="L1825"/>
      <c r="M1825"/>
    </row>
    <row r="1826" spans="1:13" ht="15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6981</v>
      </c>
      <c r="J1826"/>
      <c r="L1826"/>
      <c r="M1826"/>
    </row>
    <row r="1827" spans="1:13" ht="15" customHeight="1" x14ac:dyDescent="0.25">
      <c r="A1827" s="59" t="s">
        <v>1771</v>
      </c>
      <c r="B1827" s="59" t="s">
        <v>6982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6981</v>
      </c>
      <c r="J1827"/>
      <c r="L1827"/>
      <c r="M1827"/>
    </row>
    <row r="1828" spans="1:13" ht="15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6981</v>
      </c>
      <c r="J1828"/>
      <c r="L1828"/>
      <c r="M1828"/>
    </row>
    <row r="1829" spans="1:13" ht="15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customHeight="1" x14ac:dyDescent="0.25">
      <c r="A1835" s="59" t="s">
        <v>1771</v>
      </c>
      <c r="B1835" s="59" t="s">
        <v>6299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6983</v>
      </c>
      <c r="J1835"/>
      <c r="L1835"/>
      <c r="M1835"/>
    </row>
    <row r="1836" spans="1:13" ht="15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6983</v>
      </c>
      <c r="J1836"/>
      <c r="L1836"/>
      <c r="M1836"/>
    </row>
    <row r="1837" spans="1:13" ht="15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6983</v>
      </c>
      <c r="J1837"/>
      <c r="L1837"/>
      <c r="M1837"/>
    </row>
    <row r="1838" spans="1:13" ht="15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6983</v>
      </c>
      <c r="J1838"/>
      <c r="L1838"/>
      <c r="M1838"/>
    </row>
    <row r="1839" spans="1:13" ht="15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6983</v>
      </c>
      <c r="J1839"/>
      <c r="L1839"/>
      <c r="M1839"/>
    </row>
    <row r="1840" spans="1:13" ht="15" customHeight="1" x14ac:dyDescent="0.25">
      <c r="A1840" s="59" t="s">
        <v>1771</v>
      </c>
      <c r="B1840" s="71" t="s">
        <v>6941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6983</v>
      </c>
      <c r="J1840"/>
      <c r="L1840"/>
      <c r="M1840"/>
    </row>
    <row r="1841" spans="1:13" ht="15" customHeight="1" x14ac:dyDescent="0.25">
      <c r="A1841" s="59" t="s">
        <v>1771</v>
      </c>
      <c r="B1841" s="59" t="s">
        <v>1769</v>
      </c>
      <c r="C1841" s="110" t="s">
        <v>6984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6985</v>
      </c>
      <c r="J1841"/>
      <c r="L1841"/>
      <c r="M1841"/>
    </row>
    <row r="1842" spans="1:13" ht="15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6985</v>
      </c>
      <c r="J1842"/>
      <c r="L1842"/>
      <c r="M1842"/>
    </row>
    <row r="1843" spans="1:13" ht="15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6985</v>
      </c>
      <c r="J1843"/>
      <c r="L1843"/>
      <c r="M1843"/>
    </row>
    <row r="1844" spans="1:13" ht="15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6986</v>
      </c>
      <c r="I1847" s="59" t="s">
        <v>6987</v>
      </c>
      <c r="J1847"/>
      <c r="L1847"/>
      <c r="M1847"/>
    </row>
    <row r="1848" spans="1:13" ht="15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6988</v>
      </c>
      <c r="I1848" s="59" t="s">
        <v>6987</v>
      </c>
      <c r="J1848"/>
      <c r="L1848"/>
      <c r="M1848"/>
    </row>
    <row r="1849" spans="1:13" ht="15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6987</v>
      </c>
      <c r="J1849"/>
      <c r="L1849"/>
      <c r="M1849"/>
    </row>
    <row r="1850" spans="1:13" ht="15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6987</v>
      </c>
      <c r="J1850"/>
      <c r="L1850"/>
      <c r="M1850"/>
    </row>
    <row r="1851" spans="1:13" ht="15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6989</v>
      </c>
      <c r="I1851" s="59" t="s">
        <v>6987</v>
      </c>
      <c r="J1851"/>
      <c r="L1851"/>
      <c r="M1851"/>
    </row>
    <row r="1852" spans="1:13" ht="15" customHeight="1" x14ac:dyDescent="0.25">
      <c r="A1852" s="59" t="s">
        <v>1771</v>
      </c>
      <c r="B1852" s="59" t="s">
        <v>6942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customHeight="1" x14ac:dyDescent="0.25">
      <c r="A1855" s="59" t="s">
        <v>1771</v>
      </c>
      <c r="B1855" s="66" t="s">
        <v>6412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6990</v>
      </c>
      <c r="J1855"/>
      <c r="L1855"/>
      <c r="M1855"/>
    </row>
    <row r="1856" spans="1:13" ht="15" customHeight="1" x14ac:dyDescent="0.25">
      <c r="A1856" s="59" t="s">
        <v>1771</v>
      </c>
      <c r="B1856" s="66" t="s">
        <v>6412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6991</v>
      </c>
      <c r="J1856"/>
      <c r="L1856"/>
      <c r="M1856"/>
    </row>
    <row r="1857" spans="1:13" ht="15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6992</v>
      </c>
      <c r="J1857"/>
      <c r="L1857"/>
      <c r="M1857"/>
    </row>
    <row r="1858" spans="1:13" ht="15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6992</v>
      </c>
      <c r="J1858"/>
      <c r="L1858"/>
      <c r="M1858"/>
    </row>
    <row r="1859" spans="1:13" ht="15" customHeight="1" x14ac:dyDescent="0.25">
      <c r="A1859" s="59" t="s">
        <v>1795</v>
      </c>
      <c r="B1859" s="58" t="s">
        <v>6643</v>
      </c>
      <c r="C1859" s="84" t="s">
        <v>6424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6992</v>
      </c>
      <c r="J1859"/>
      <c r="L1859"/>
      <c r="M1859"/>
    </row>
    <row r="1860" spans="1:13" ht="15" customHeight="1" x14ac:dyDescent="0.25">
      <c r="A1860" s="59" t="s">
        <v>1795</v>
      </c>
      <c r="B1860" s="59" t="s">
        <v>6993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6994</v>
      </c>
      <c r="J1861"/>
      <c r="L1861"/>
      <c r="M1861"/>
    </row>
    <row r="1862" spans="1:13" ht="15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6625</v>
      </c>
      <c r="J1862"/>
      <c r="L1862"/>
      <c r="M1862"/>
    </row>
    <row r="1863" spans="1:13" ht="15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customHeight="1" x14ac:dyDescent="0.25">
      <c r="A1865" s="59" t="s">
        <v>1795</v>
      </c>
      <c r="B1865" s="59" t="s">
        <v>6995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6996</v>
      </c>
      <c r="J1867"/>
      <c r="L1867"/>
      <c r="M1867"/>
    </row>
    <row r="1868" spans="1:13" ht="15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6997</v>
      </c>
      <c r="J1868"/>
      <c r="L1868"/>
      <c r="M1868"/>
    </row>
    <row r="1869" spans="1:13" ht="15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6997</v>
      </c>
      <c r="J1869"/>
      <c r="L1869"/>
      <c r="M1869"/>
    </row>
    <row r="1870" spans="1:13" ht="15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6998</v>
      </c>
      <c r="J1875"/>
      <c r="L1875"/>
      <c r="M1875"/>
    </row>
    <row r="1876" spans="1:13" ht="15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6999</v>
      </c>
      <c r="J1876"/>
      <c r="L1876"/>
      <c r="M1876"/>
    </row>
    <row r="1877" spans="1:13" ht="15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6983</v>
      </c>
      <c r="J1878"/>
      <c r="L1878"/>
      <c r="M1878"/>
    </row>
    <row r="1879" spans="1:13" ht="15" customHeight="1" x14ac:dyDescent="0.25">
      <c r="A1879" s="59" t="s">
        <v>1795</v>
      </c>
      <c r="B1879" s="59" t="s">
        <v>1799</v>
      </c>
      <c r="C1879" s="245" t="s">
        <v>7000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7001</v>
      </c>
      <c r="J1879"/>
      <c r="L1879"/>
      <c r="M1879"/>
    </row>
    <row r="1880" spans="1:13" ht="15" customHeight="1" x14ac:dyDescent="0.25">
      <c r="A1880" s="59" t="s">
        <v>1795</v>
      </c>
      <c r="B1880" s="59" t="s">
        <v>1799</v>
      </c>
      <c r="C1880" s="245" t="s">
        <v>7002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7001</v>
      </c>
      <c r="J1880"/>
      <c r="L1880"/>
      <c r="M1880"/>
    </row>
    <row r="1881" spans="1:13" ht="15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7001</v>
      </c>
      <c r="J1881"/>
      <c r="L1881"/>
      <c r="M1881"/>
    </row>
    <row r="1882" spans="1:13" ht="15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7001</v>
      </c>
      <c r="J1882"/>
      <c r="L1882"/>
      <c r="M1882"/>
    </row>
    <row r="1883" spans="1:13" ht="15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7003</v>
      </c>
      <c r="J1883"/>
      <c r="L1883"/>
      <c r="M1883"/>
    </row>
    <row r="1884" spans="1:13" ht="15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7004</v>
      </c>
      <c r="I1884" s="59" t="s">
        <v>7003</v>
      </c>
      <c r="J1884"/>
      <c r="L1884"/>
      <c r="M1884"/>
    </row>
    <row r="1885" spans="1:13" ht="15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7005</v>
      </c>
      <c r="I1885" s="59" t="s">
        <v>7003</v>
      </c>
      <c r="J1885"/>
      <c r="L1885"/>
      <c r="M1885"/>
    </row>
    <row r="1886" spans="1:13" ht="15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7003</v>
      </c>
      <c r="J1886"/>
      <c r="L1886"/>
      <c r="M1886"/>
    </row>
    <row r="1887" spans="1:13" ht="15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7006</v>
      </c>
      <c r="I1887" s="74" t="s">
        <v>7007</v>
      </c>
      <c r="J1887"/>
      <c r="L1887"/>
      <c r="M1887"/>
    </row>
    <row r="1888" spans="1:13" ht="15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customHeight="1" x14ac:dyDescent="0.25">
      <c r="A1920" s="59" t="s">
        <v>1795</v>
      </c>
      <c r="B1920" s="71" t="s">
        <v>7008</v>
      </c>
      <c r="C1920" s="59" t="s">
        <v>7009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7010</v>
      </c>
      <c r="J1920"/>
      <c r="L1920"/>
      <c r="M1920"/>
    </row>
    <row r="1921" spans="1:13" ht="15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7010</v>
      </c>
      <c r="J1921"/>
      <c r="L1921"/>
      <c r="M1921"/>
    </row>
    <row r="1922" spans="1:13" ht="15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7010</v>
      </c>
      <c r="J1922"/>
      <c r="L1922"/>
      <c r="M1922"/>
    </row>
    <row r="1923" spans="1:13" ht="15" customHeight="1" x14ac:dyDescent="0.25">
      <c r="A1923" s="59" t="s">
        <v>1795</v>
      </c>
      <c r="B1923" s="59" t="s">
        <v>1712</v>
      </c>
      <c r="C1923" s="83" t="s">
        <v>7011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7012</v>
      </c>
      <c r="I1923" s="59" t="s">
        <v>7013</v>
      </c>
      <c r="J1923"/>
      <c r="L1923"/>
      <c r="M1923"/>
    </row>
    <row r="1924" spans="1:13" ht="15" customHeight="1" x14ac:dyDescent="0.25">
      <c r="A1924" s="59" t="s">
        <v>1795</v>
      </c>
      <c r="B1924" s="59" t="s">
        <v>1712</v>
      </c>
      <c r="C1924" s="59" t="s">
        <v>7014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7012</v>
      </c>
      <c r="I1924" s="59" t="s">
        <v>7013</v>
      </c>
      <c r="J1924"/>
      <c r="L1924"/>
      <c r="M1924"/>
    </row>
    <row r="1925" spans="1:13" ht="15" customHeight="1" x14ac:dyDescent="0.25">
      <c r="A1925" s="59" t="s">
        <v>1795</v>
      </c>
      <c r="B1925" s="59" t="s">
        <v>1712</v>
      </c>
      <c r="C1925" s="59" t="s">
        <v>7015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7012</v>
      </c>
      <c r="I1925" s="59" t="s">
        <v>7013</v>
      </c>
      <c r="J1925"/>
      <c r="L1925"/>
      <c r="M1925"/>
    </row>
    <row r="1926" spans="1:13" ht="15" customHeight="1" x14ac:dyDescent="0.25">
      <c r="A1926" s="59" t="s">
        <v>1795</v>
      </c>
      <c r="B1926" s="59" t="s">
        <v>1712</v>
      </c>
      <c r="C1926" s="59" t="s">
        <v>7016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7012</v>
      </c>
      <c r="I1926" s="59" t="s">
        <v>7013</v>
      </c>
      <c r="J1926"/>
      <c r="L1926"/>
      <c r="M1926"/>
    </row>
    <row r="1927" spans="1:13" ht="15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7012</v>
      </c>
      <c r="I1927" s="59" t="s">
        <v>7013</v>
      </c>
      <c r="J1927"/>
      <c r="L1927"/>
      <c r="M1927"/>
    </row>
    <row r="1928" spans="1:13" ht="15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7012</v>
      </c>
      <c r="I1928" s="59" t="s">
        <v>7013</v>
      </c>
      <c r="J1928"/>
      <c r="L1928"/>
      <c r="M1928"/>
    </row>
    <row r="1929" spans="1:13" ht="15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7017</v>
      </c>
      <c r="J1938"/>
      <c r="L1938"/>
      <c r="M1938"/>
    </row>
    <row r="1939" spans="1:13" ht="15" customHeight="1" x14ac:dyDescent="0.25">
      <c r="A1939" s="59" t="s">
        <v>1869</v>
      </c>
      <c r="B1939" s="59" t="s">
        <v>6966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7017</v>
      </c>
      <c r="J1939"/>
      <c r="L1939"/>
      <c r="M1939"/>
    </row>
    <row r="1940" spans="1:13" ht="15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customHeight="1" x14ac:dyDescent="0.25">
      <c r="A1941" s="59" t="s">
        <v>1869</v>
      </c>
      <c r="B1941" s="59" t="s">
        <v>6966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7018</v>
      </c>
      <c r="J1941"/>
      <c r="L1941"/>
      <c r="M1941"/>
    </row>
    <row r="1942" spans="1:13" ht="15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7018</v>
      </c>
      <c r="J1942" t="s">
        <v>6340</v>
      </c>
      <c r="L1942"/>
      <c r="M1942"/>
    </row>
    <row r="1943" spans="1:13" ht="15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7019</v>
      </c>
      <c r="J1943"/>
      <c r="L1943"/>
      <c r="M1943"/>
    </row>
    <row r="1944" spans="1:13" ht="15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7019</v>
      </c>
      <c r="J1944"/>
      <c r="L1944"/>
      <c r="M1944"/>
    </row>
    <row r="1945" spans="1:13" ht="15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7019</v>
      </c>
      <c r="J1945"/>
      <c r="L1945"/>
      <c r="M1945"/>
    </row>
    <row r="1946" spans="1:13" ht="15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7020</v>
      </c>
      <c r="J1951"/>
      <c r="L1951"/>
      <c r="M1951"/>
    </row>
    <row r="1952" spans="1:13" ht="15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7020</v>
      </c>
      <c r="J1952"/>
      <c r="L1952"/>
      <c r="M1952"/>
    </row>
    <row r="1953" spans="1:13" ht="15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7020</v>
      </c>
      <c r="J1953"/>
      <c r="L1953"/>
      <c r="M1953"/>
    </row>
    <row r="1954" spans="1:13" ht="15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7020</v>
      </c>
      <c r="J1954"/>
      <c r="L1954"/>
      <c r="M1954"/>
    </row>
    <row r="1955" spans="1:13" ht="15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7020</v>
      </c>
      <c r="J1955"/>
      <c r="L1955"/>
      <c r="M1955"/>
    </row>
    <row r="1956" spans="1:13" ht="15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7021</v>
      </c>
      <c r="J1967"/>
      <c r="L1967"/>
      <c r="M1967"/>
    </row>
    <row r="1968" spans="1:13" ht="15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7021</v>
      </c>
      <c r="J1968"/>
      <c r="L1968"/>
      <c r="M1968"/>
    </row>
    <row r="1969" spans="1:13" ht="15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7022</v>
      </c>
      <c r="J1969"/>
      <c r="L1969"/>
      <c r="M1969"/>
    </row>
    <row r="1970" spans="1:13" ht="15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7022</v>
      </c>
      <c r="J1970"/>
      <c r="L1970"/>
      <c r="M1970"/>
    </row>
    <row r="1971" spans="1:13" ht="15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7022</v>
      </c>
      <c r="J1971"/>
      <c r="L1971"/>
      <c r="M1971"/>
    </row>
    <row r="1972" spans="1:13" ht="15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7023</v>
      </c>
      <c r="J1972"/>
      <c r="L1972"/>
      <c r="M1972"/>
    </row>
    <row r="1973" spans="1:13" ht="15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7023</v>
      </c>
      <c r="J1973"/>
      <c r="L1973"/>
      <c r="M1973"/>
    </row>
    <row r="1974" spans="1:13" ht="15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7023</v>
      </c>
      <c r="J1974"/>
      <c r="L1974"/>
      <c r="M1974"/>
    </row>
    <row r="1975" spans="1:13" ht="15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7023</v>
      </c>
      <c r="J1975"/>
      <c r="L1975"/>
      <c r="M1975"/>
    </row>
    <row r="1976" spans="1:13" ht="15" customHeight="1" x14ac:dyDescent="0.25">
      <c r="A1976" s="59" t="s">
        <v>1869</v>
      </c>
      <c r="B1976" s="71" t="s">
        <v>7024</v>
      </c>
      <c r="C1976" s="59" t="s">
        <v>7025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7026</v>
      </c>
      <c r="J1976"/>
      <c r="L1976"/>
      <c r="M1976"/>
    </row>
    <row r="1977" spans="1:13" ht="15" customHeight="1" x14ac:dyDescent="0.25">
      <c r="A1977" s="59" t="s">
        <v>1869</v>
      </c>
      <c r="B1977" s="71" t="s">
        <v>7024</v>
      </c>
      <c r="C1977" s="59" t="s">
        <v>7027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7028</v>
      </c>
      <c r="I1977" s="74" t="s">
        <v>7026</v>
      </c>
      <c r="J1977"/>
      <c r="L1977"/>
      <c r="M1977"/>
    </row>
    <row r="1978" spans="1:13" ht="15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7026</v>
      </c>
      <c r="J1978"/>
      <c r="L1978"/>
      <c r="M1978"/>
    </row>
    <row r="1979" spans="1:13" ht="15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7026</v>
      </c>
      <c r="J1979"/>
      <c r="L1979"/>
      <c r="M1979"/>
    </row>
    <row r="1980" spans="1:13" ht="15" customHeight="1" x14ac:dyDescent="0.25">
      <c r="A1980" s="59" t="s">
        <v>1869</v>
      </c>
      <c r="B1980" s="71" t="s">
        <v>7008</v>
      </c>
      <c r="C1980" s="59" t="s">
        <v>7029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7026</v>
      </c>
      <c r="J1980"/>
      <c r="L1980"/>
      <c r="M1980"/>
    </row>
    <row r="1981" spans="1:13" ht="15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7026</v>
      </c>
      <c r="J1981"/>
      <c r="L1981"/>
      <c r="M1981"/>
    </row>
    <row r="1982" spans="1:13" ht="15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7026</v>
      </c>
      <c r="J1982"/>
      <c r="L1982"/>
      <c r="M1982"/>
    </row>
    <row r="1983" spans="1:13" ht="15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7030</v>
      </c>
      <c r="I1983" s="74" t="s">
        <v>7031</v>
      </c>
      <c r="J1983"/>
      <c r="L1983"/>
      <c r="M1983"/>
    </row>
    <row r="1984" spans="1:13" ht="15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7032</v>
      </c>
      <c r="I1984" s="74" t="s">
        <v>7031</v>
      </c>
      <c r="J1984"/>
      <c r="L1984"/>
      <c r="M1984"/>
    </row>
    <row r="1985" spans="1:13" ht="15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7032</v>
      </c>
      <c r="I1985" s="74" t="s">
        <v>7031</v>
      </c>
      <c r="J1985"/>
      <c r="L1985"/>
      <c r="M1985"/>
    </row>
    <row r="1986" spans="1:13" ht="15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7032</v>
      </c>
      <c r="I1986" s="74" t="s">
        <v>7031</v>
      </c>
      <c r="J1986" t="s">
        <v>6340</v>
      </c>
      <c r="L1986"/>
      <c r="M1986"/>
    </row>
    <row r="1987" spans="1:13" ht="15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7032</v>
      </c>
      <c r="I1987" s="74" t="s">
        <v>7031</v>
      </c>
      <c r="J1987"/>
      <c r="L1987"/>
      <c r="M1987"/>
    </row>
    <row r="1988" spans="1:13" ht="15" customHeight="1" x14ac:dyDescent="0.25">
      <c r="A1988" s="59" t="s">
        <v>1869</v>
      </c>
      <c r="B1988" s="59" t="s">
        <v>1710</v>
      </c>
      <c r="C1988" s="110" t="s">
        <v>7033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7034</v>
      </c>
      <c r="J1988"/>
      <c r="L1988"/>
      <c r="M1988"/>
    </row>
    <row r="1989" spans="1:13" ht="15" customHeight="1" x14ac:dyDescent="0.25">
      <c r="A1989" s="59" t="s">
        <v>1869</v>
      </c>
      <c r="B1989" s="59" t="s">
        <v>1710</v>
      </c>
      <c r="C1989" s="110" t="s">
        <v>7035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7034</v>
      </c>
      <c r="J1989"/>
      <c r="L1989"/>
      <c r="M1989"/>
    </row>
    <row r="1990" spans="1:13" ht="15" customHeight="1" x14ac:dyDescent="0.25">
      <c r="A1990" s="59" t="s">
        <v>1869</v>
      </c>
      <c r="B1990" s="59" t="s">
        <v>1710</v>
      </c>
      <c r="C1990" s="110" t="s">
        <v>7036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7034</v>
      </c>
      <c r="J1990"/>
      <c r="L1990"/>
      <c r="M1990"/>
    </row>
    <row r="1991" spans="1:13" ht="15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7037</v>
      </c>
      <c r="J1998"/>
      <c r="L1998"/>
      <c r="M1998"/>
    </row>
    <row r="1999" spans="1:13" ht="15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7037</v>
      </c>
      <c r="J1999"/>
      <c r="L1999"/>
      <c r="M1999"/>
    </row>
    <row r="2000" spans="1:13" ht="15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7037</v>
      </c>
      <c r="J2000"/>
      <c r="L2000"/>
      <c r="M2000"/>
    </row>
    <row r="2001" spans="1:13" ht="15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7037</v>
      </c>
      <c r="J2001"/>
      <c r="L2001"/>
      <c r="M2001"/>
    </row>
    <row r="2002" spans="1:13" ht="15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7037</v>
      </c>
      <c r="J2002"/>
      <c r="L2002"/>
      <c r="M2002"/>
    </row>
    <row r="2003" spans="1:13" ht="15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7037</v>
      </c>
      <c r="J2009"/>
      <c r="L2009"/>
      <c r="M2009"/>
    </row>
    <row r="2010" spans="1:13" ht="15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7037</v>
      </c>
      <c r="J2010"/>
      <c r="L2010"/>
      <c r="M2010"/>
    </row>
    <row r="2011" spans="1:13" ht="15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7037</v>
      </c>
      <c r="J2011"/>
      <c r="L2011"/>
      <c r="M2011"/>
    </row>
    <row r="2012" spans="1:13" ht="15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7037</v>
      </c>
      <c r="J2012"/>
      <c r="L2012"/>
      <c r="M2012"/>
    </row>
    <row r="2013" spans="1:13" ht="15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7037</v>
      </c>
      <c r="J2013"/>
      <c r="L2013"/>
      <c r="M2013"/>
    </row>
    <row r="2014" spans="1:13" ht="15" customHeight="1" x14ac:dyDescent="0.25">
      <c r="A2014" s="59" t="s">
        <v>1895</v>
      </c>
      <c r="B2014" s="59" t="s">
        <v>6533</v>
      </c>
      <c r="C2014" s="59" t="s">
        <v>6534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7038</v>
      </c>
      <c r="J2014"/>
      <c r="L2014"/>
      <c r="M2014"/>
    </row>
    <row r="2015" spans="1:13" ht="15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7038</v>
      </c>
      <c r="J2015"/>
      <c r="L2015"/>
      <c r="M2015"/>
    </row>
    <row r="2016" spans="1:13" ht="15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7038</v>
      </c>
      <c r="J2016"/>
      <c r="L2016"/>
      <c r="M2016"/>
    </row>
    <row r="2017" spans="1:13" ht="15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7039</v>
      </c>
      <c r="J2017"/>
      <c r="L2017"/>
      <c r="M2017"/>
    </row>
    <row r="2018" spans="1:13" ht="15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customHeight="1" x14ac:dyDescent="0.25">
      <c r="A2019" s="59" t="s">
        <v>1895</v>
      </c>
      <c r="B2019" s="59" t="s">
        <v>7040</v>
      </c>
      <c r="C2019" s="110" t="s">
        <v>7041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7042</v>
      </c>
      <c r="J2019"/>
      <c r="L2019"/>
      <c r="M2019"/>
    </row>
    <row r="2020" spans="1:13" ht="15" customHeight="1" x14ac:dyDescent="0.25">
      <c r="A2020" s="59" t="s">
        <v>1895</v>
      </c>
      <c r="B2020" s="59" t="s">
        <v>7040</v>
      </c>
      <c r="C2020" s="110" t="s">
        <v>7043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7042</v>
      </c>
      <c r="J2020"/>
      <c r="L2020"/>
      <c r="M2020"/>
    </row>
    <row r="2021" spans="1:13" ht="15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7042</v>
      </c>
      <c r="J2021"/>
      <c r="L2021"/>
      <c r="M2021"/>
    </row>
    <row r="2022" spans="1:13" ht="15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7044</v>
      </c>
      <c r="J2024"/>
      <c r="L2024"/>
      <c r="M2024"/>
    </row>
    <row r="2025" spans="1:13" ht="15" customHeight="1" x14ac:dyDescent="0.25">
      <c r="A2025" s="59" t="s">
        <v>1895</v>
      </c>
      <c r="B2025" s="138" t="s">
        <v>6463</v>
      </c>
      <c r="C2025" s="83" t="s">
        <v>434</v>
      </c>
      <c r="D2025" s="141">
        <v>1</v>
      </c>
      <c r="E2025" s="480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6991</v>
      </c>
      <c r="J2025"/>
      <c r="L2025"/>
      <c r="M2025"/>
    </row>
    <row r="2026" spans="1:13" ht="15" customHeight="1" x14ac:dyDescent="0.25">
      <c r="A2026" s="59" t="s">
        <v>1895</v>
      </c>
      <c r="B2026" s="138" t="s">
        <v>6463</v>
      </c>
      <c r="C2026" s="83" t="s">
        <v>434</v>
      </c>
      <c r="D2026" s="141">
        <v>1</v>
      </c>
      <c r="E2026" s="480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customHeight="1" x14ac:dyDescent="0.25">
      <c r="A2027" s="59" t="s">
        <v>1895</v>
      </c>
      <c r="B2027" s="66" t="s">
        <v>6412</v>
      </c>
      <c r="C2027" s="121" t="s">
        <v>65</v>
      </c>
      <c r="D2027" s="60">
        <v>2</v>
      </c>
      <c r="E2027" s="480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customHeight="1" x14ac:dyDescent="0.25">
      <c r="A2028" s="59" t="s">
        <v>1895</v>
      </c>
      <c r="B2028" s="58" t="s">
        <v>6645</v>
      </c>
      <c r="C2028" s="77" t="s">
        <v>74</v>
      </c>
      <c r="D2028" s="60">
        <v>1</v>
      </c>
      <c r="E2028" s="480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7045</v>
      </c>
      <c r="J2033"/>
      <c r="L2033"/>
      <c r="M2033"/>
    </row>
    <row r="2034" spans="1:13" ht="15" customHeight="1" x14ac:dyDescent="0.25">
      <c r="A2034" s="59" t="s">
        <v>1920</v>
      </c>
      <c r="B2034" s="71" t="s">
        <v>6687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7045</v>
      </c>
      <c r="J2034"/>
      <c r="L2034"/>
      <c r="M2034"/>
    </row>
    <row r="2035" spans="1:13" ht="15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7045</v>
      </c>
      <c r="J2035"/>
      <c r="L2035"/>
      <c r="M2035"/>
    </row>
    <row r="2036" spans="1:13" ht="15" customHeight="1" x14ac:dyDescent="0.25">
      <c r="A2036" s="59" t="s">
        <v>1920</v>
      </c>
      <c r="B2036" s="59" t="s">
        <v>7046</v>
      </c>
      <c r="C2036" s="110" t="s">
        <v>7047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7048</v>
      </c>
      <c r="J2036"/>
      <c r="L2036"/>
      <c r="M2036"/>
    </row>
    <row r="2037" spans="1:13" ht="15" customHeight="1" x14ac:dyDescent="0.25">
      <c r="A2037" s="59" t="s">
        <v>1920</v>
      </c>
      <c r="B2037" s="59" t="s">
        <v>6532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7048</v>
      </c>
      <c r="J2037"/>
      <c r="L2037"/>
      <c r="M2037"/>
    </row>
    <row r="2038" spans="1:13" ht="15" customHeight="1" x14ac:dyDescent="0.25">
      <c r="A2038" s="59" t="s">
        <v>1920</v>
      </c>
      <c r="B2038" s="59" t="s">
        <v>6402</v>
      </c>
      <c r="C2038" s="59" t="s">
        <v>6403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7048</v>
      </c>
      <c r="J2038"/>
      <c r="L2038"/>
      <c r="M2038"/>
    </row>
    <row r="2039" spans="1:13" ht="15" customHeight="1" x14ac:dyDescent="0.25">
      <c r="A2039" s="59" t="s">
        <v>1920</v>
      </c>
      <c r="B2039" s="138" t="s">
        <v>6463</v>
      </c>
      <c r="C2039" s="83" t="s">
        <v>434</v>
      </c>
      <c r="D2039" s="141">
        <v>2</v>
      </c>
      <c r="E2039" s="480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7048</v>
      </c>
      <c r="J2039"/>
      <c r="L2039"/>
      <c r="M2039"/>
    </row>
    <row r="2040" spans="1:13" ht="15" customHeight="1" x14ac:dyDescent="0.25">
      <c r="A2040" s="59" t="s">
        <v>1920</v>
      </c>
      <c r="B2040" s="118" t="s">
        <v>7049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7048</v>
      </c>
      <c r="J2040"/>
      <c r="L2040"/>
      <c r="M2040"/>
    </row>
    <row r="2041" spans="1:13" ht="15" customHeight="1" x14ac:dyDescent="0.25">
      <c r="A2041" s="59" t="s">
        <v>1920</v>
      </c>
      <c r="B2041" s="59" t="s">
        <v>1710</v>
      </c>
      <c r="C2041" s="171" t="s">
        <v>7050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7048</v>
      </c>
      <c r="J2041"/>
      <c r="L2041"/>
      <c r="M2041"/>
    </row>
    <row r="2042" spans="1:13" ht="15" customHeight="1" x14ac:dyDescent="0.25">
      <c r="A2042" s="59" t="s">
        <v>1920</v>
      </c>
      <c r="B2042" s="59" t="s">
        <v>1710</v>
      </c>
      <c r="C2042" s="501" t="s">
        <v>7051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7048</v>
      </c>
      <c r="J2042"/>
      <c r="L2042"/>
      <c r="M2042"/>
    </row>
    <row r="2043" spans="1:13" ht="15" customHeight="1" x14ac:dyDescent="0.25">
      <c r="A2043" s="59" t="s">
        <v>1920</v>
      </c>
      <c r="B2043" s="59" t="s">
        <v>1710</v>
      </c>
      <c r="C2043" s="89" t="s">
        <v>7052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7048</v>
      </c>
      <c r="J2043"/>
      <c r="L2043"/>
      <c r="M2043"/>
    </row>
    <row r="2044" spans="1:13" ht="15" customHeight="1" x14ac:dyDescent="0.25">
      <c r="A2044" s="59" t="s">
        <v>1920</v>
      </c>
      <c r="B2044" s="59" t="s">
        <v>1710</v>
      </c>
      <c r="C2044" s="59" t="s">
        <v>7053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7048</v>
      </c>
      <c r="J2044"/>
      <c r="L2044"/>
      <c r="M2044"/>
    </row>
    <row r="2045" spans="1:13" ht="15" customHeight="1" x14ac:dyDescent="0.25">
      <c r="A2045" s="59" t="s">
        <v>1920</v>
      </c>
      <c r="B2045" s="59" t="s">
        <v>1710</v>
      </c>
      <c r="C2045" s="59" t="s">
        <v>7054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7048</v>
      </c>
      <c r="J2045"/>
      <c r="L2045"/>
      <c r="M2045"/>
    </row>
    <row r="2046" spans="1:13" ht="15" customHeight="1" x14ac:dyDescent="0.25">
      <c r="A2046" s="59" t="s">
        <v>1920</v>
      </c>
      <c r="B2046" s="71" t="s">
        <v>810</v>
      </c>
      <c r="C2046" s="59" t="s">
        <v>7055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7056</v>
      </c>
      <c r="J2046"/>
      <c r="L2046"/>
      <c r="M2046"/>
    </row>
    <row r="2047" spans="1:13" ht="15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7057</v>
      </c>
      <c r="J2047"/>
      <c r="L2047"/>
      <c r="M2047"/>
    </row>
    <row r="2048" spans="1:13" ht="15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7057</v>
      </c>
      <c r="J2048"/>
      <c r="L2048"/>
      <c r="M2048"/>
    </row>
    <row r="2049" spans="1:13" ht="15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customHeight="1" x14ac:dyDescent="0.25">
      <c r="A2058" s="59" t="s">
        <v>1920</v>
      </c>
      <c r="B2058" s="59" t="s">
        <v>6565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customHeight="1" x14ac:dyDescent="0.25">
      <c r="A2061" s="59" t="s">
        <v>1920</v>
      </c>
      <c r="B2061" s="59" t="s">
        <v>1927</v>
      </c>
      <c r="C2061" s="83" t="s">
        <v>7058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7059</v>
      </c>
      <c r="J2061"/>
      <c r="L2061"/>
      <c r="M2061"/>
    </row>
    <row r="2062" spans="1:13" ht="15" customHeight="1" x14ac:dyDescent="0.25">
      <c r="A2062" s="59" t="s">
        <v>1920</v>
      </c>
      <c r="B2062" s="59" t="s">
        <v>1927</v>
      </c>
      <c r="C2062" s="83" t="s">
        <v>7060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7059</v>
      </c>
      <c r="J2062"/>
      <c r="L2062"/>
      <c r="M2062"/>
    </row>
    <row r="2063" spans="1:13" ht="15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7059</v>
      </c>
      <c r="J2063"/>
      <c r="L2063"/>
      <c r="M2063"/>
    </row>
    <row r="2064" spans="1:13" ht="15" customHeight="1" x14ac:dyDescent="0.25">
      <c r="A2064" s="59" t="s">
        <v>1920</v>
      </c>
      <c r="B2064" s="59" t="s">
        <v>323</v>
      </c>
      <c r="C2064" s="59" t="s">
        <v>7061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7062</v>
      </c>
      <c r="J2064"/>
      <c r="L2064"/>
      <c r="M2064"/>
    </row>
    <row r="2065" spans="1:13" ht="15" customHeight="1" x14ac:dyDescent="0.25">
      <c r="A2065" s="59" t="s">
        <v>1920</v>
      </c>
      <c r="B2065" s="59" t="s">
        <v>323</v>
      </c>
      <c r="C2065" s="59" t="s">
        <v>7063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7062</v>
      </c>
      <c r="J2065"/>
      <c r="L2065"/>
      <c r="M2065"/>
    </row>
    <row r="2066" spans="1:13" ht="15" customHeight="1" x14ac:dyDescent="0.25">
      <c r="A2066" s="59" t="s">
        <v>1920</v>
      </c>
      <c r="B2066" s="66" t="s">
        <v>6412</v>
      </c>
      <c r="C2066" s="121" t="s">
        <v>65</v>
      </c>
      <c r="D2066" s="60">
        <v>2</v>
      </c>
      <c r="E2066" s="480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7062</v>
      </c>
      <c r="J2066"/>
      <c r="L2066"/>
      <c r="M2066"/>
    </row>
    <row r="2067" spans="1:13" ht="15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7064</v>
      </c>
      <c r="I2068" s="74" t="s">
        <v>7065</v>
      </c>
      <c r="J2068"/>
      <c r="L2068"/>
      <c r="M2068"/>
    </row>
    <row r="2069" spans="1:13" ht="15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7064</v>
      </c>
      <c r="I2069" s="74" t="s">
        <v>7065</v>
      </c>
      <c r="J2069"/>
      <c r="L2069"/>
      <c r="M2069"/>
    </row>
    <row r="2070" spans="1:13" ht="15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7064</v>
      </c>
      <c r="I2070" s="74" t="s">
        <v>7065</v>
      </c>
      <c r="J2070"/>
      <c r="L2070"/>
      <c r="M2070"/>
    </row>
    <row r="2071" spans="1:13" ht="15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7064</v>
      </c>
      <c r="I2071" s="74" t="s">
        <v>7065</v>
      </c>
      <c r="J2071"/>
      <c r="L2071"/>
      <c r="M2071"/>
    </row>
    <row r="2072" spans="1:13" ht="15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7064</v>
      </c>
      <c r="I2072" s="74" t="s">
        <v>7065</v>
      </c>
      <c r="J2072"/>
      <c r="L2072"/>
      <c r="M2072"/>
    </row>
    <row r="2073" spans="1:13" ht="15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7066</v>
      </c>
      <c r="I2073" s="74" t="s">
        <v>7067</v>
      </c>
      <c r="J2073"/>
      <c r="L2073"/>
      <c r="M2073"/>
    </row>
    <row r="2074" spans="1:13" ht="15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7066</v>
      </c>
      <c r="I2074" s="74" t="s">
        <v>7067</v>
      </c>
      <c r="J2074"/>
      <c r="L2074"/>
      <c r="M2074"/>
    </row>
    <row r="2075" spans="1:13" ht="15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7066</v>
      </c>
      <c r="I2075" s="74" t="s">
        <v>7067</v>
      </c>
      <c r="J2075"/>
      <c r="L2075"/>
      <c r="M2075"/>
    </row>
    <row r="2076" spans="1:13" ht="15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7066</v>
      </c>
      <c r="I2076" s="74" t="s">
        <v>7067</v>
      </c>
      <c r="J2076"/>
      <c r="L2076"/>
      <c r="M2076"/>
    </row>
    <row r="2077" spans="1:13" ht="15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7066</v>
      </c>
      <c r="I2077" s="74" t="s">
        <v>7067</v>
      </c>
      <c r="J2077"/>
      <c r="L2077"/>
      <c r="M2077"/>
    </row>
    <row r="2078" spans="1:13" ht="15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7066</v>
      </c>
      <c r="I2078" s="74" t="s">
        <v>7067</v>
      </c>
      <c r="J2078"/>
      <c r="L2078"/>
      <c r="M2078"/>
    </row>
    <row r="2079" spans="1:13" ht="15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6625</v>
      </c>
      <c r="J2082"/>
      <c r="L2082"/>
      <c r="M2082"/>
    </row>
    <row r="2083" spans="1:13" ht="15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6625</v>
      </c>
      <c r="J2083"/>
      <c r="L2083"/>
      <c r="M2083"/>
    </row>
    <row r="2084" spans="1:13" ht="15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6625</v>
      </c>
      <c r="J2084"/>
      <c r="L2084"/>
      <c r="M2084"/>
    </row>
    <row r="2085" spans="1:13" ht="15" customHeight="1" x14ac:dyDescent="0.25">
      <c r="A2085" s="59" t="s">
        <v>1920</v>
      </c>
      <c r="B2085" s="59" t="s">
        <v>6299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6625</v>
      </c>
      <c r="J2085"/>
      <c r="L2085"/>
      <c r="M2085"/>
    </row>
    <row r="2086" spans="1:13" ht="15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6625</v>
      </c>
      <c r="J2086"/>
      <c r="L2086"/>
      <c r="M2086"/>
    </row>
    <row r="2087" spans="1:13" ht="15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6625</v>
      </c>
      <c r="J2087"/>
      <c r="L2087"/>
      <c r="M2087"/>
    </row>
    <row r="2088" spans="1:13" ht="15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6625</v>
      </c>
      <c r="J2088"/>
      <c r="L2088"/>
      <c r="M2088"/>
    </row>
    <row r="2089" spans="1:13" ht="15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7068</v>
      </c>
      <c r="J2090"/>
      <c r="L2090"/>
      <c r="M2090"/>
    </row>
    <row r="2091" spans="1:13" ht="15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7068</v>
      </c>
      <c r="J2091"/>
      <c r="L2091"/>
      <c r="M2091"/>
    </row>
    <row r="2092" spans="1:13" ht="15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7068</v>
      </c>
      <c r="J2092"/>
      <c r="L2092"/>
      <c r="M2092"/>
    </row>
    <row r="2093" spans="1:13" ht="15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7068</v>
      </c>
      <c r="J2093"/>
      <c r="L2093"/>
      <c r="M2093"/>
    </row>
    <row r="2094" spans="1:13" ht="15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7068</v>
      </c>
      <c r="J2094"/>
      <c r="L2094"/>
      <c r="M2094"/>
    </row>
    <row r="2095" spans="1:13" ht="15" customHeight="1" x14ac:dyDescent="0.25">
      <c r="A2095" s="59" t="s">
        <v>1953</v>
      </c>
      <c r="B2095" s="59" t="s">
        <v>6942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customHeight="1" x14ac:dyDescent="0.25">
      <c r="A2097" s="59" t="s">
        <v>1953</v>
      </c>
      <c r="B2097" s="59" t="s">
        <v>810</v>
      </c>
      <c r="C2097" s="264" t="s">
        <v>7069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7070</v>
      </c>
      <c r="J2098"/>
      <c r="L2098"/>
      <c r="M2098"/>
    </row>
    <row r="2099" spans="1:13" ht="15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7070</v>
      </c>
      <c r="J2099"/>
      <c r="L2099"/>
      <c r="M2099"/>
    </row>
    <row r="2100" spans="1:13" ht="15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7070</v>
      </c>
      <c r="J2100"/>
      <c r="L2100"/>
      <c r="M2100"/>
    </row>
    <row r="2101" spans="1:13" ht="15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7070</v>
      </c>
      <c r="J2101"/>
      <c r="L2101"/>
      <c r="M2101"/>
    </row>
    <row r="2102" spans="1:13" ht="15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7070</v>
      </c>
      <c r="J2102"/>
      <c r="L2102"/>
      <c r="M2102"/>
    </row>
    <row r="2103" spans="1:13" ht="15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7071</v>
      </c>
      <c r="J2103"/>
      <c r="L2103"/>
      <c r="M2103"/>
    </row>
    <row r="2104" spans="1:13" ht="15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7071</v>
      </c>
      <c r="J2104"/>
      <c r="L2104"/>
      <c r="M2104"/>
    </row>
    <row r="2105" spans="1:13" ht="15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7072</v>
      </c>
      <c r="I2112" s="74"/>
      <c r="J2112"/>
      <c r="L2112"/>
      <c r="M2112"/>
    </row>
    <row r="2113" spans="1:13" ht="15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7073</v>
      </c>
      <c r="J2116"/>
      <c r="L2116"/>
      <c r="M2116"/>
    </row>
    <row r="2117" spans="1:13" ht="15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7073</v>
      </c>
      <c r="J2117"/>
      <c r="L2117"/>
      <c r="M2117"/>
    </row>
    <row r="2118" spans="1:13" ht="15" customHeight="1" x14ac:dyDescent="0.25">
      <c r="A2118" s="59" t="s">
        <v>1953</v>
      </c>
      <c r="B2118" s="59" t="s">
        <v>6533</v>
      </c>
      <c r="C2118" s="59" t="s">
        <v>6534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7073</v>
      </c>
      <c r="J2118"/>
      <c r="L2118"/>
      <c r="M2118"/>
    </row>
    <row r="2119" spans="1:13" ht="15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7073</v>
      </c>
      <c r="J2119"/>
      <c r="L2119"/>
      <c r="M2119"/>
    </row>
    <row r="2120" spans="1:13" ht="15" customHeight="1" x14ac:dyDescent="0.25">
      <c r="A2120" s="59" t="s">
        <v>1953</v>
      </c>
      <c r="B2120" s="58" t="s">
        <v>6357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7074</v>
      </c>
      <c r="J2121"/>
      <c r="L2121"/>
      <c r="M2121"/>
    </row>
    <row r="2122" spans="1:13" ht="15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7074</v>
      </c>
      <c r="J2122"/>
      <c r="L2122"/>
      <c r="M2122"/>
    </row>
    <row r="2123" spans="1:13" ht="15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7074</v>
      </c>
      <c r="J2123"/>
      <c r="L2123"/>
      <c r="M2123"/>
    </row>
    <row r="2124" spans="1:13" ht="15" customHeight="1" x14ac:dyDescent="0.25">
      <c r="A2124" s="59" t="s">
        <v>1953</v>
      </c>
      <c r="B2124" s="59" t="s">
        <v>6393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7074</v>
      </c>
      <c r="J2124"/>
      <c r="L2124"/>
      <c r="M2124"/>
    </row>
    <row r="2125" spans="1:13" ht="15" customHeight="1" x14ac:dyDescent="0.25">
      <c r="A2125" s="59" t="s">
        <v>1953</v>
      </c>
      <c r="B2125" s="59" t="s">
        <v>6394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7074</v>
      </c>
      <c r="J2125"/>
      <c r="L2125"/>
      <c r="M2125"/>
    </row>
    <row r="2126" spans="1:13" ht="15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7075</v>
      </c>
      <c r="J2126"/>
      <c r="L2126"/>
      <c r="M2126"/>
    </row>
    <row r="2127" spans="1:13" ht="15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7075</v>
      </c>
      <c r="J2127"/>
      <c r="L2127"/>
      <c r="M2127"/>
    </row>
    <row r="2128" spans="1:13" ht="15" customHeight="1" x14ac:dyDescent="0.25">
      <c r="A2128" s="59" t="s">
        <v>1953</v>
      </c>
      <c r="B2128" s="59" t="s">
        <v>6394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7075</v>
      </c>
      <c r="J2128"/>
      <c r="L2128"/>
      <c r="M2128"/>
    </row>
    <row r="2129" spans="1:13" ht="15" customHeight="1" x14ac:dyDescent="0.25">
      <c r="A2129" s="59" t="s">
        <v>1953</v>
      </c>
      <c r="B2129" s="138" t="s">
        <v>6463</v>
      </c>
      <c r="C2129" s="83" t="s">
        <v>434</v>
      </c>
      <c r="D2129" s="141">
        <v>1</v>
      </c>
      <c r="E2129" s="480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7076</v>
      </c>
      <c r="J2129"/>
      <c r="L2129"/>
      <c r="M2129"/>
    </row>
    <row r="2130" spans="1:13" ht="15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7077</v>
      </c>
      <c r="J2130"/>
      <c r="L2130"/>
      <c r="M2130"/>
    </row>
    <row r="2131" spans="1:13" ht="15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7077</v>
      </c>
      <c r="J2131"/>
      <c r="L2131"/>
      <c r="M2131"/>
    </row>
    <row r="2132" spans="1:13" ht="15" customHeight="1" x14ac:dyDescent="0.25">
      <c r="A2132" s="59" t="s">
        <v>1953</v>
      </c>
      <c r="B2132" s="59" t="s">
        <v>323</v>
      </c>
      <c r="C2132" s="92" t="s">
        <v>7078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7079</v>
      </c>
      <c r="J2132"/>
      <c r="L2132"/>
      <c r="M2132"/>
    </row>
    <row r="2133" spans="1:13" ht="15" customHeight="1" x14ac:dyDescent="0.25">
      <c r="A2133" s="59" t="s">
        <v>1953</v>
      </c>
      <c r="B2133" s="59" t="s">
        <v>323</v>
      </c>
      <c r="C2133" s="92" t="s">
        <v>7080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7079</v>
      </c>
      <c r="J2133"/>
      <c r="L2133"/>
      <c r="M2133"/>
    </row>
    <row r="2134" spans="1:13" ht="15" customHeight="1" x14ac:dyDescent="0.25">
      <c r="A2134" s="59" t="s">
        <v>1953</v>
      </c>
      <c r="B2134" s="138" t="s">
        <v>6463</v>
      </c>
      <c r="C2134" s="83" t="s">
        <v>434</v>
      </c>
      <c r="D2134" s="141">
        <v>1</v>
      </c>
      <c r="E2134" s="480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7081</v>
      </c>
      <c r="J2134"/>
      <c r="L2134"/>
      <c r="M2134"/>
    </row>
    <row r="2135" spans="1:13" ht="15" customHeight="1" x14ac:dyDescent="0.25">
      <c r="A2135" s="59" t="s">
        <v>1953</v>
      </c>
      <c r="B2135" s="66" t="s">
        <v>6412</v>
      </c>
      <c r="C2135" s="121" t="s">
        <v>65</v>
      </c>
      <c r="D2135" s="60">
        <v>1</v>
      </c>
      <c r="E2135" s="480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7081</v>
      </c>
      <c r="J2135"/>
      <c r="L2135"/>
      <c r="M2135"/>
    </row>
    <row r="2136" spans="1:13" ht="15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2" t="s">
        <v>7082</v>
      </c>
      <c r="J2137"/>
      <c r="L2137"/>
      <c r="M2137"/>
    </row>
    <row r="2138" spans="1:13" ht="15" customHeight="1" x14ac:dyDescent="0.25">
      <c r="A2138" s="59" t="s">
        <v>1953</v>
      </c>
      <c r="B2138" s="58" t="s">
        <v>7083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2" t="s">
        <v>7082</v>
      </c>
      <c r="J2138"/>
      <c r="L2138"/>
      <c r="M2138"/>
    </row>
    <row r="2139" spans="1:13" ht="15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2" t="s">
        <v>7084</v>
      </c>
      <c r="J2140"/>
      <c r="L2140"/>
      <c r="M2140"/>
    </row>
    <row r="2141" spans="1:13" ht="15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2" t="s">
        <v>7084</v>
      </c>
      <c r="J2141"/>
      <c r="L2141"/>
      <c r="M2141"/>
    </row>
    <row r="2142" spans="1:13" ht="15" customHeight="1" x14ac:dyDescent="0.25">
      <c r="A2142" s="59" t="s">
        <v>1953</v>
      </c>
      <c r="B2142" s="59" t="s">
        <v>6533</v>
      </c>
      <c r="C2142" s="59" t="s">
        <v>6534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7085</v>
      </c>
      <c r="J2142"/>
      <c r="L2142"/>
      <c r="M2142"/>
    </row>
    <row r="2143" spans="1:13" ht="15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7085</v>
      </c>
      <c r="J2143"/>
      <c r="L2143"/>
      <c r="M2143"/>
    </row>
    <row r="2144" spans="1:13" ht="15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customHeight="1" x14ac:dyDescent="0.25">
      <c r="A2149" s="472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customHeight="1" x14ac:dyDescent="0.25">
      <c r="A2154" s="144">
        <v>44929</v>
      </c>
      <c r="B2154" s="59" t="s">
        <v>1968</v>
      </c>
      <c r="C2154" s="83" t="s">
        <v>7086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7072</v>
      </c>
      <c r="I2155" s="59"/>
      <c r="J2155"/>
      <c r="L2155"/>
      <c r="M2155"/>
    </row>
    <row r="2156" spans="1:13" ht="15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7087</v>
      </c>
      <c r="I2157" s="74" t="s">
        <v>7088</v>
      </c>
      <c r="J2157"/>
      <c r="L2157"/>
      <c r="M2157"/>
    </row>
    <row r="2158" spans="1:13" ht="15" customHeight="1" x14ac:dyDescent="0.25">
      <c r="A2158" s="144">
        <v>44929</v>
      </c>
      <c r="B2158" s="59" t="s">
        <v>6612</v>
      </c>
      <c r="C2158" s="59" t="s">
        <v>7089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7088</v>
      </c>
      <c r="J2158"/>
      <c r="L2158"/>
      <c r="M2158"/>
    </row>
    <row r="2159" spans="1:13" ht="15" customHeight="1" x14ac:dyDescent="0.25">
      <c r="A2159" s="144">
        <v>44929</v>
      </c>
      <c r="B2159" s="59" t="s">
        <v>7090</v>
      </c>
      <c r="C2159" s="264" t="s">
        <v>7091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7088</v>
      </c>
      <c r="J2159"/>
      <c r="L2159"/>
      <c r="M2159"/>
    </row>
    <row r="2160" spans="1:13" ht="15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7088</v>
      </c>
      <c r="J2160"/>
      <c r="L2160"/>
      <c r="M2160"/>
    </row>
    <row r="2161" spans="1:13" ht="15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7088</v>
      </c>
      <c r="J2161"/>
      <c r="L2161"/>
      <c r="M2161"/>
    </row>
    <row r="2162" spans="1:13" ht="15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7092</v>
      </c>
      <c r="I2162" s="74" t="s">
        <v>7088</v>
      </c>
      <c r="J2162"/>
      <c r="L2162"/>
      <c r="M2162"/>
    </row>
    <row r="2163" spans="1:13" ht="15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7093</v>
      </c>
      <c r="J2163"/>
      <c r="L2163"/>
      <c r="M2163"/>
    </row>
    <row r="2164" spans="1:13" ht="15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7093</v>
      </c>
      <c r="J2164"/>
      <c r="L2164"/>
      <c r="M2164"/>
    </row>
    <row r="2165" spans="1:13" ht="15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7094</v>
      </c>
      <c r="J2165"/>
      <c r="L2165"/>
      <c r="M2165"/>
    </row>
    <row r="2166" spans="1:13" ht="15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7094</v>
      </c>
      <c r="J2166"/>
      <c r="L2166"/>
      <c r="M2166"/>
    </row>
    <row r="2167" spans="1:13" ht="15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7095</v>
      </c>
      <c r="J2168"/>
      <c r="L2168"/>
      <c r="M2168"/>
    </row>
    <row r="2169" spans="1:13" ht="15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7096</v>
      </c>
      <c r="J2169"/>
      <c r="L2169"/>
      <c r="M2169"/>
    </row>
    <row r="2170" spans="1:13" ht="15" customHeight="1" x14ac:dyDescent="0.25">
      <c r="A2170" s="144">
        <v>44929</v>
      </c>
      <c r="B2170" s="59" t="s">
        <v>6681</v>
      </c>
      <c r="C2170" s="84" t="s">
        <v>6682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7097</v>
      </c>
      <c r="I2170" s="74" t="s">
        <v>7098</v>
      </c>
      <c r="J2170"/>
      <c r="L2170"/>
      <c r="M2170"/>
    </row>
    <row r="2171" spans="1:13" ht="15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7099</v>
      </c>
      <c r="I2171" s="74" t="s">
        <v>7100</v>
      </c>
      <c r="J2171"/>
      <c r="L2171"/>
      <c r="M2171"/>
    </row>
    <row r="2172" spans="1:13" ht="15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7101</v>
      </c>
      <c r="I2172" s="74" t="s">
        <v>7100</v>
      </c>
      <c r="J2172"/>
      <c r="L2172"/>
      <c r="M2172"/>
    </row>
    <row r="2173" spans="1:13" ht="15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7102</v>
      </c>
      <c r="J2173"/>
      <c r="L2173"/>
      <c r="M2173"/>
    </row>
    <row r="2174" spans="1:13" ht="15" customHeight="1" x14ac:dyDescent="0.25">
      <c r="A2174" s="144">
        <v>44960</v>
      </c>
      <c r="B2174" s="59" t="s">
        <v>7103</v>
      </c>
      <c r="C2174" s="264" t="s">
        <v>7104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7105</v>
      </c>
      <c r="J2174"/>
      <c r="L2174"/>
      <c r="M2174"/>
    </row>
    <row r="2175" spans="1:13" ht="15" customHeight="1" x14ac:dyDescent="0.25">
      <c r="A2175" s="144">
        <v>44960</v>
      </c>
      <c r="B2175" s="59" t="s">
        <v>7103</v>
      </c>
      <c r="C2175" s="84" t="s">
        <v>7106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7105</v>
      </c>
      <c r="J2175"/>
      <c r="L2175"/>
      <c r="M2175"/>
    </row>
    <row r="2176" spans="1:13" ht="15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7105</v>
      </c>
      <c r="J2176"/>
      <c r="L2176"/>
      <c r="M2176"/>
    </row>
    <row r="2177" spans="1:13" ht="15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7105</v>
      </c>
      <c r="J2177"/>
      <c r="L2177"/>
      <c r="M2177"/>
    </row>
    <row r="2178" spans="1:13" ht="15" customHeight="1" x14ac:dyDescent="0.25">
      <c r="A2178" s="144">
        <v>44960</v>
      </c>
      <c r="B2178" s="59" t="s">
        <v>7103</v>
      </c>
      <c r="C2178" s="264" t="s">
        <v>7107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7108</v>
      </c>
      <c r="J2178"/>
      <c r="L2178"/>
      <c r="M2178"/>
    </row>
    <row r="2179" spans="1:13" ht="15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7108</v>
      </c>
      <c r="J2179"/>
      <c r="L2179"/>
      <c r="M2179"/>
    </row>
    <row r="2180" spans="1:13" ht="15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7108</v>
      </c>
      <c r="J2180"/>
      <c r="L2180"/>
      <c r="M2180"/>
    </row>
    <row r="2181" spans="1:13" ht="15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7072</v>
      </c>
      <c r="I2182" s="74"/>
      <c r="J2182"/>
      <c r="L2182"/>
      <c r="M2182"/>
    </row>
    <row r="2183" spans="1:13" ht="15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7072</v>
      </c>
      <c r="I2183" s="59"/>
      <c r="J2183"/>
      <c r="L2183"/>
      <c r="M2183"/>
    </row>
    <row r="2184" spans="1:13" ht="15" customHeight="1" x14ac:dyDescent="0.25">
      <c r="A2184" s="144">
        <v>44960</v>
      </c>
      <c r="B2184" s="59" t="s">
        <v>6873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7072</v>
      </c>
      <c r="I2184" s="59"/>
      <c r="J2184"/>
      <c r="L2184"/>
      <c r="M2184"/>
    </row>
    <row r="2185" spans="1:13" ht="15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7109</v>
      </c>
      <c r="J2191"/>
      <c r="L2191"/>
      <c r="M2191"/>
    </row>
    <row r="2192" spans="1:13" ht="15" customHeight="1" x14ac:dyDescent="0.25">
      <c r="A2192" s="144">
        <v>44960</v>
      </c>
      <c r="B2192" s="58" t="s">
        <v>6820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7110</v>
      </c>
      <c r="I2192" s="59" t="s">
        <v>7109</v>
      </c>
      <c r="J2192"/>
      <c r="L2192"/>
      <c r="M2192"/>
    </row>
    <row r="2193" spans="1:13" ht="15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7111</v>
      </c>
      <c r="I2193" s="59" t="s">
        <v>7109</v>
      </c>
      <c r="J2193"/>
      <c r="L2193"/>
      <c r="M2193"/>
    </row>
    <row r="2194" spans="1:13" ht="15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7109</v>
      </c>
      <c r="J2194"/>
      <c r="L2194"/>
      <c r="M2194"/>
    </row>
    <row r="2195" spans="1:13" ht="15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7109</v>
      </c>
      <c r="J2195"/>
      <c r="L2195"/>
      <c r="M2195"/>
    </row>
    <row r="2196" spans="1:13" ht="15" customHeight="1" x14ac:dyDescent="0.25">
      <c r="A2196" s="144">
        <v>44960</v>
      </c>
      <c r="B2196" s="71" t="s">
        <v>54</v>
      </c>
      <c r="C2196" s="59" t="s">
        <v>7112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34" t="s">
        <v>7113</v>
      </c>
      <c r="I2196" s="59" t="s">
        <v>7109</v>
      </c>
      <c r="J2196"/>
      <c r="L2196"/>
      <c r="M2196"/>
    </row>
    <row r="2197" spans="1:13" ht="15" customHeight="1" x14ac:dyDescent="0.25">
      <c r="A2197" s="144">
        <v>44960</v>
      </c>
      <c r="B2197" s="71" t="s">
        <v>54</v>
      </c>
      <c r="C2197" s="59" t="s">
        <v>7114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36"/>
      <c r="I2197" s="59" t="s">
        <v>7109</v>
      </c>
      <c r="J2197"/>
      <c r="L2197"/>
      <c r="M2197"/>
    </row>
    <row r="2198" spans="1:13" ht="15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7115</v>
      </c>
      <c r="J2198"/>
      <c r="L2198"/>
      <c r="M2198"/>
    </row>
    <row r="2199" spans="1:13" ht="15" customHeight="1" x14ac:dyDescent="0.25">
      <c r="A2199" s="144">
        <v>44960</v>
      </c>
      <c r="B2199" s="59" t="s">
        <v>7116</v>
      </c>
      <c r="C2199" s="59" t="s">
        <v>7117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7115</v>
      </c>
      <c r="J2199"/>
      <c r="L2199"/>
      <c r="M2199"/>
    </row>
    <row r="2200" spans="1:13" ht="15" customHeight="1" x14ac:dyDescent="0.25">
      <c r="A2200" s="144">
        <v>44960</v>
      </c>
      <c r="B2200" s="59" t="s">
        <v>7116</v>
      </c>
      <c r="C2200" s="59" t="s">
        <v>7118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7115</v>
      </c>
      <c r="J2200"/>
      <c r="L2200"/>
      <c r="M2200"/>
    </row>
    <row r="2201" spans="1:13" ht="15" customHeight="1" x14ac:dyDescent="0.25">
      <c r="A2201" s="144">
        <v>44960</v>
      </c>
      <c r="B2201" s="59" t="s">
        <v>7116</v>
      </c>
      <c r="C2201" s="59" t="s">
        <v>7119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7115</v>
      </c>
      <c r="J2201"/>
      <c r="L2201"/>
      <c r="M2201"/>
    </row>
    <row r="2202" spans="1:13" ht="15" customHeight="1" x14ac:dyDescent="0.25">
      <c r="A2202" s="144">
        <v>44960</v>
      </c>
      <c r="B2202" s="59" t="s">
        <v>7116</v>
      </c>
      <c r="C2202" s="59" t="s">
        <v>7120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7115</v>
      </c>
      <c r="J2202"/>
      <c r="L2202"/>
      <c r="M2202"/>
    </row>
    <row r="2203" spans="1:13" ht="15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7115</v>
      </c>
      <c r="J2203"/>
      <c r="L2203"/>
      <c r="M2203"/>
    </row>
    <row r="2204" spans="1:13" ht="15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3" t="s">
        <v>7121</v>
      </c>
      <c r="J2204"/>
      <c r="L2204"/>
      <c r="M2204"/>
    </row>
    <row r="2205" spans="1:13" ht="15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6158</v>
      </c>
      <c r="I2205" s="503" t="s">
        <v>7121</v>
      </c>
      <c r="J2205"/>
      <c r="L2205"/>
      <c r="M2205"/>
    </row>
    <row r="2206" spans="1:13" ht="15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6158</v>
      </c>
      <c r="I2206" s="503" t="s">
        <v>7121</v>
      </c>
      <c r="J2206"/>
      <c r="L2206"/>
      <c r="M2206"/>
    </row>
    <row r="2207" spans="1:13" ht="15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6158</v>
      </c>
      <c r="I2207" s="503" t="s">
        <v>7121</v>
      </c>
      <c r="J2207"/>
      <c r="L2207"/>
      <c r="M2207"/>
    </row>
    <row r="2208" spans="1:13" ht="15" customHeight="1" x14ac:dyDescent="0.25">
      <c r="A2208" s="144">
        <v>44960</v>
      </c>
      <c r="B2208" s="59" t="s">
        <v>7116</v>
      </c>
      <c r="C2208" s="59" t="s">
        <v>7122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6158</v>
      </c>
      <c r="I2208" s="503" t="s">
        <v>7121</v>
      </c>
      <c r="J2208"/>
      <c r="L2208"/>
      <c r="M2208"/>
    </row>
    <row r="2209" spans="1:13" ht="15" customHeight="1" x14ac:dyDescent="0.25">
      <c r="A2209" s="144">
        <v>44960</v>
      </c>
      <c r="B2209" s="59" t="s">
        <v>7116</v>
      </c>
      <c r="C2209" s="59" t="s">
        <v>7123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6158</v>
      </c>
      <c r="I2209" s="503" t="s">
        <v>7121</v>
      </c>
      <c r="J2209"/>
      <c r="L2209"/>
      <c r="M2209"/>
    </row>
    <row r="2210" spans="1:13" ht="15" customHeight="1" x14ac:dyDescent="0.25">
      <c r="A2210" s="144">
        <v>44960</v>
      </c>
      <c r="B2210" s="59" t="s">
        <v>7116</v>
      </c>
      <c r="C2210" s="59" t="s">
        <v>7124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6158</v>
      </c>
      <c r="I2210" s="503" t="s">
        <v>7121</v>
      </c>
      <c r="J2210"/>
      <c r="L2210"/>
      <c r="M2210"/>
    </row>
    <row r="2211" spans="1:13" ht="15" customHeight="1" x14ac:dyDescent="0.25">
      <c r="A2211" s="144">
        <v>44960</v>
      </c>
      <c r="B2211" s="59" t="s">
        <v>7116</v>
      </c>
      <c r="C2211" s="59" t="s">
        <v>7125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6158</v>
      </c>
      <c r="I2211" s="503" t="s">
        <v>7121</v>
      </c>
      <c r="J2211"/>
      <c r="L2211"/>
      <c r="M2211"/>
    </row>
    <row r="2212" spans="1:13" ht="15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7126</v>
      </c>
      <c r="I2218" s="59"/>
      <c r="J2218"/>
      <c r="L2218"/>
      <c r="M2218"/>
    </row>
    <row r="2219" spans="1:13" ht="15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customHeight="1" x14ac:dyDescent="0.25">
      <c r="A2226" s="144">
        <v>44988</v>
      </c>
      <c r="B2226" s="71" t="s">
        <v>6335</v>
      </c>
      <c r="C2226" s="59" t="s">
        <v>6336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3"/>
      <c r="J2231"/>
      <c r="L2231"/>
      <c r="M2231"/>
    </row>
    <row r="2232" spans="1:13" ht="15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7127</v>
      </c>
      <c r="J2234"/>
      <c r="L2234"/>
      <c r="M2234"/>
    </row>
    <row r="2235" spans="1:13" ht="15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7127</v>
      </c>
      <c r="J2235"/>
      <c r="L2235"/>
      <c r="M2235"/>
    </row>
    <row r="2236" spans="1:13" ht="15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7127</v>
      </c>
      <c r="J2236"/>
      <c r="L2236"/>
      <c r="M2236"/>
    </row>
    <row r="2237" spans="1:13" ht="15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7128</v>
      </c>
      <c r="J2237"/>
      <c r="L2237"/>
      <c r="M2237"/>
    </row>
    <row r="2238" spans="1:13" ht="15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7128</v>
      </c>
      <c r="J2238"/>
      <c r="L2238"/>
      <c r="M2238"/>
    </row>
    <row r="2239" spans="1:13" ht="15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7128</v>
      </c>
      <c r="J2239"/>
      <c r="L2239"/>
      <c r="M2239"/>
    </row>
    <row r="2240" spans="1:13" ht="15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7128</v>
      </c>
      <c r="J2240"/>
      <c r="L2240"/>
      <c r="M2240"/>
    </row>
    <row r="2241" spans="1:13" ht="15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7128</v>
      </c>
      <c r="J2241"/>
      <c r="L2241"/>
      <c r="M2241"/>
    </row>
    <row r="2242" spans="1:13" ht="15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7128</v>
      </c>
      <c r="J2242"/>
      <c r="L2242"/>
      <c r="M2242"/>
    </row>
    <row r="2243" spans="1:13" ht="15" customHeight="1" x14ac:dyDescent="0.25">
      <c r="A2243" s="144">
        <v>44988</v>
      </c>
      <c r="B2243" s="59" t="s">
        <v>6533</v>
      </c>
      <c r="C2243" s="59" t="s">
        <v>6534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7128</v>
      </c>
      <c r="J2243"/>
      <c r="L2243"/>
      <c r="M2243"/>
    </row>
    <row r="2244" spans="1:13" ht="15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7128</v>
      </c>
      <c r="J2244"/>
      <c r="L2244"/>
      <c r="M2244"/>
    </row>
    <row r="2245" spans="1:13" ht="15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7128</v>
      </c>
      <c r="J2245"/>
      <c r="L2245"/>
      <c r="M2245"/>
    </row>
    <row r="2246" spans="1:13" ht="15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4" t="s">
        <v>7129</v>
      </c>
      <c r="I2246" s="59"/>
      <c r="J2246"/>
      <c r="L2246"/>
      <c r="M2246"/>
    </row>
    <row r="2247" spans="1:13" ht="15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4" t="s">
        <v>7129</v>
      </c>
      <c r="I2247" s="59"/>
      <c r="J2247"/>
      <c r="L2247"/>
      <c r="M2247"/>
    </row>
    <row r="2248" spans="1:13" ht="15" customHeight="1" x14ac:dyDescent="0.25">
      <c r="A2248" s="144">
        <v>44988</v>
      </c>
      <c r="B2248" s="58" t="s">
        <v>6582</v>
      </c>
      <c r="C2248" s="59" t="s">
        <v>6583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4" t="s">
        <v>7129</v>
      </c>
      <c r="I2248" s="74"/>
      <c r="J2248"/>
      <c r="L2248"/>
      <c r="M2248"/>
    </row>
    <row r="2249" spans="1:13" ht="15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4" t="s">
        <v>7129</v>
      </c>
      <c r="I2249" s="59"/>
      <c r="J2249"/>
      <c r="L2249"/>
      <c r="M2249"/>
    </row>
    <row r="2250" spans="1:13" ht="15" customHeight="1" x14ac:dyDescent="0.25">
      <c r="A2250" s="144">
        <v>44988</v>
      </c>
      <c r="B2250" s="59" t="s">
        <v>7130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4" t="s">
        <v>7129</v>
      </c>
      <c r="I2250" s="59"/>
      <c r="J2250"/>
      <c r="L2250"/>
      <c r="M2250"/>
    </row>
    <row r="2251" spans="1:13" ht="15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7131</v>
      </c>
      <c r="J2251"/>
      <c r="L2251"/>
      <c r="M2251"/>
    </row>
    <row r="2252" spans="1:13" ht="15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7132</v>
      </c>
      <c r="J2253"/>
      <c r="L2253"/>
      <c r="M2253"/>
    </row>
    <row r="2254" spans="1:13" ht="15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7132</v>
      </c>
      <c r="J2254"/>
      <c r="L2254"/>
      <c r="M2254"/>
    </row>
    <row r="2255" spans="1:13" ht="15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7132</v>
      </c>
      <c r="J2255"/>
      <c r="L2255"/>
      <c r="M2255"/>
    </row>
    <row r="2256" spans="1:13" ht="15" customHeight="1" x14ac:dyDescent="0.25">
      <c r="A2256" s="144">
        <v>44988</v>
      </c>
      <c r="B2256" s="59" t="s">
        <v>7133</v>
      </c>
      <c r="C2256" s="83" t="s">
        <v>7134</v>
      </c>
      <c r="D2256" s="87">
        <v>0.5</v>
      </c>
      <c r="E2256" s="159" t="s">
        <v>7135</v>
      </c>
      <c r="F2256" s="64">
        <v>150000</v>
      </c>
      <c r="G2256" s="114">
        <f t="shared" si="67"/>
        <v>75000</v>
      </c>
      <c r="H2256" s="65" t="s">
        <v>556</v>
      </c>
      <c r="I2256" s="503" t="s">
        <v>7136</v>
      </c>
      <c r="J2256"/>
      <c r="L2256"/>
      <c r="M2256"/>
    </row>
    <row r="2257" spans="1:13" ht="15" customHeight="1" x14ac:dyDescent="0.25">
      <c r="A2257" s="144">
        <v>44988</v>
      </c>
      <c r="B2257" s="59" t="s">
        <v>6622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3" t="s">
        <v>7136</v>
      </c>
      <c r="J2257"/>
      <c r="L2257"/>
      <c r="M2257"/>
    </row>
    <row r="2258" spans="1:13" ht="15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7137</v>
      </c>
      <c r="I2258" s="503" t="s">
        <v>7136</v>
      </c>
      <c r="J2258"/>
      <c r="L2258"/>
      <c r="M2258"/>
    </row>
    <row r="2259" spans="1:13" ht="15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7138</v>
      </c>
      <c r="J2259"/>
      <c r="L2259"/>
      <c r="M2259"/>
    </row>
    <row r="2260" spans="1:13" ht="15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7138</v>
      </c>
      <c r="J2260"/>
      <c r="L2260"/>
      <c r="M2260"/>
    </row>
    <row r="2261" spans="1:13" ht="15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6767</v>
      </c>
      <c r="I2261" s="74" t="s">
        <v>7139</v>
      </c>
      <c r="J2261"/>
      <c r="L2261"/>
      <c r="M2261"/>
    </row>
    <row r="2262" spans="1:13" ht="15" customHeight="1" x14ac:dyDescent="0.25">
      <c r="A2262" s="144">
        <v>44988</v>
      </c>
      <c r="B2262" s="59" t="s">
        <v>6307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6767</v>
      </c>
      <c r="I2262" s="74" t="s">
        <v>7139</v>
      </c>
      <c r="J2262"/>
      <c r="L2262"/>
      <c r="M2262"/>
    </row>
    <row r="2263" spans="1:13" ht="15" customHeight="1" x14ac:dyDescent="0.25">
      <c r="A2263" s="144">
        <v>44988</v>
      </c>
      <c r="B2263" s="59" t="s">
        <v>6864</v>
      </c>
      <c r="C2263" s="101" t="s">
        <v>6865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6625</v>
      </c>
      <c r="J2271"/>
      <c r="L2271"/>
      <c r="M2271"/>
    </row>
    <row r="2272" spans="1:13" ht="15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6625</v>
      </c>
      <c r="J2272"/>
      <c r="L2272"/>
      <c r="M2272"/>
    </row>
    <row r="2273" spans="1:13" ht="15" customHeight="1" x14ac:dyDescent="0.25">
      <c r="A2273" s="144">
        <v>45019</v>
      </c>
      <c r="B2273" s="59" t="s">
        <v>7140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7141</v>
      </c>
      <c r="J2273"/>
      <c r="L2273"/>
      <c r="M2273"/>
    </row>
    <row r="2274" spans="1:13" ht="15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7141</v>
      </c>
      <c r="J2274"/>
      <c r="L2274"/>
      <c r="M2274"/>
    </row>
    <row r="2275" spans="1:13" ht="15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7141</v>
      </c>
      <c r="J2275"/>
      <c r="L2275"/>
      <c r="M2275"/>
    </row>
    <row r="2276" spans="1:13" ht="15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7141</v>
      </c>
      <c r="J2276"/>
      <c r="L2276"/>
      <c r="M2276"/>
    </row>
    <row r="2277" spans="1:13" ht="15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7141</v>
      </c>
      <c r="J2277"/>
      <c r="L2277"/>
      <c r="M2277"/>
    </row>
    <row r="2278" spans="1:13" ht="15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7142</v>
      </c>
      <c r="J2278"/>
      <c r="L2278"/>
      <c r="M2278"/>
    </row>
    <row r="2279" spans="1:13" ht="15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7142</v>
      </c>
      <c r="J2279"/>
      <c r="L2279"/>
      <c r="M2279"/>
    </row>
    <row r="2280" spans="1:13" ht="15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7142</v>
      </c>
      <c r="J2280"/>
      <c r="L2280"/>
      <c r="M2280"/>
    </row>
    <row r="2281" spans="1:13" ht="15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customHeight="1" x14ac:dyDescent="0.25">
      <c r="A2284" s="144">
        <v>45019</v>
      </c>
      <c r="B2284" s="71" t="s">
        <v>7143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customHeight="1" x14ac:dyDescent="0.25">
      <c r="A2285" s="144">
        <v>45019</v>
      </c>
      <c r="B2285" s="59" t="s">
        <v>7144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7145</v>
      </c>
      <c r="J2285"/>
      <c r="L2285"/>
      <c r="M2285"/>
    </row>
    <row r="2286" spans="1:13" ht="15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7145</v>
      </c>
      <c r="J2286"/>
      <c r="L2286"/>
      <c r="M2286"/>
    </row>
    <row r="2287" spans="1:13" ht="15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7145</v>
      </c>
      <c r="J2287"/>
      <c r="L2287"/>
      <c r="M2287"/>
    </row>
    <row r="2288" spans="1:13" ht="15" customHeight="1" x14ac:dyDescent="0.25">
      <c r="A2288" s="144">
        <v>45019</v>
      </c>
      <c r="B2288" s="59" t="s">
        <v>6307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7145</v>
      </c>
      <c r="J2288"/>
      <c r="L2288"/>
      <c r="M2288"/>
    </row>
    <row r="2289" spans="1:13" ht="15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7145</v>
      </c>
      <c r="J2289"/>
      <c r="L2289"/>
      <c r="M2289"/>
    </row>
    <row r="2290" spans="1:13" ht="15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7145</v>
      </c>
      <c r="J2290"/>
      <c r="L2290"/>
      <c r="M2290"/>
    </row>
    <row r="2291" spans="1:13" ht="15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7146</v>
      </c>
      <c r="J2291"/>
      <c r="L2291"/>
      <c r="M2291"/>
    </row>
    <row r="2292" spans="1:13" ht="15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7146</v>
      </c>
      <c r="J2292"/>
      <c r="L2292"/>
      <c r="M2292"/>
    </row>
    <row r="2293" spans="1:13" ht="15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7146</v>
      </c>
      <c r="J2293"/>
      <c r="L2293"/>
      <c r="M2293"/>
    </row>
    <row r="2294" spans="1:13" ht="15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7146</v>
      </c>
      <c r="J2294"/>
      <c r="L2294"/>
      <c r="M2294"/>
    </row>
    <row r="2295" spans="1:13" ht="15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7146</v>
      </c>
      <c r="J2295"/>
      <c r="L2295"/>
      <c r="M2295"/>
    </row>
    <row r="2296" spans="1:13" ht="15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customHeight="1" x14ac:dyDescent="0.25">
      <c r="A2297" s="144">
        <v>45019</v>
      </c>
      <c r="B2297" s="59" t="s">
        <v>7147</v>
      </c>
      <c r="C2297" s="59" t="s">
        <v>7148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7149</v>
      </c>
      <c r="I2298" s="74"/>
      <c r="J2298"/>
      <c r="L2298"/>
      <c r="M2298"/>
    </row>
    <row r="2299" spans="1:13" ht="15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5"/>
      <c r="J2299"/>
      <c r="L2299"/>
      <c r="M2299"/>
    </row>
    <row r="2300" spans="1:13" ht="15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7150</v>
      </c>
      <c r="J2300"/>
      <c r="L2300"/>
      <c r="M2300"/>
    </row>
    <row r="2301" spans="1:13" ht="15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7150</v>
      </c>
      <c r="J2301"/>
      <c r="L2301"/>
      <c r="M2301"/>
    </row>
    <row r="2302" spans="1:13" ht="15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7150</v>
      </c>
      <c r="J2302"/>
      <c r="L2302"/>
      <c r="M2302"/>
    </row>
    <row r="2303" spans="1:13" ht="15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7150</v>
      </c>
      <c r="J2303"/>
      <c r="L2303"/>
      <c r="M2303"/>
    </row>
    <row r="2304" spans="1:13" ht="15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7150</v>
      </c>
      <c r="J2304"/>
      <c r="L2304"/>
      <c r="M2304"/>
    </row>
    <row r="2305" spans="1:13" ht="15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7150</v>
      </c>
      <c r="J2305"/>
      <c r="L2305"/>
      <c r="M2305"/>
    </row>
    <row r="2306" spans="1:13" ht="15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7150</v>
      </c>
      <c r="J2306"/>
      <c r="L2306"/>
      <c r="M2306"/>
    </row>
    <row r="2307" spans="1:13" ht="15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7150</v>
      </c>
      <c r="J2307"/>
      <c r="L2307"/>
      <c r="M2307"/>
    </row>
    <row r="2308" spans="1:13" ht="15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7150</v>
      </c>
      <c r="J2308"/>
      <c r="L2308"/>
      <c r="M2308"/>
    </row>
    <row r="2309" spans="1:13" ht="15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7151</v>
      </c>
      <c r="J2309"/>
      <c r="L2309"/>
      <c r="M2309"/>
    </row>
    <row r="2310" spans="1:13" ht="15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6625</v>
      </c>
      <c r="J2312"/>
      <c r="L2312"/>
      <c r="M2312"/>
    </row>
    <row r="2313" spans="1:13" ht="15" customHeight="1" x14ac:dyDescent="0.25">
      <c r="A2313" s="144">
        <v>45019</v>
      </c>
      <c r="B2313" s="59" t="s">
        <v>7140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6625</v>
      </c>
      <c r="J2313"/>
      <c r="L2313"/>
      <c r="M2313"/>
    </row>
    <row r="2314" spans="1:13" ht="15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6625</v>
      </c>
      <c r="J2314"/>
      <c r="L2314"/>
      <c r="M2314"/>
    </row>
    <row r="2315" spans="1:13" ht="15" customHeight="1" x14ac:dyDescent="0.25">
      <c r="A2315" s="144">
        <v>45019</v>
      </c>
      <c r="B2315" s="59" t="s">
        <v>6533</v>
      </c>
      <c r="C2315" s="59" t="s">
        <v>6534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6625</v>
      </c>
      <c r="J2315"/>
      <c r="L2315"/>
      <c r="M2315"/>
    </row>
    <row r="2316" spans="1:13" ht="15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6625</v>
      </c>
      <c r="J2316"/>
      <c r="L2316"/>
      <c r="M2316"/>
    </row>
    <row r="2317" spans="1:13" ht="15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customHeight="1" x14ac:dyDescent="0.25">
      <c r="A2319" s="144">
        <v>45080</v>
      </c>
      <c r="B2319" s="59" t="s">
        <v>7152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7153</v>
      </c>
      <c r="J2319"/>
      <c r="L2319"/>
      <c r="M2319"/>
    </row>
    <row r="2320" spans="1:13" ht="15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7154</v>
      </c>
      <c r="J2325"/>
      <c r="L2325"/>
      <c r="M2325"/>
    </row>
    <row r="2326" spans="1:13" ht="15" customHeight="1" x14ac:dyDescent="0.25">
      <c r="A2326" s="144">
        <v>45080</v>
      </c>
      <c r="B2326" s="59" t="s">
        <v>6300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7154</v>
      </c>
      <c r="J2326"/>
      <c r="L2326"/>
      <c r="M2326"/>
    </row>
    <row r="2327" spans="1:13" ht="15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7155</v>
      </c>
      <c r="I2327" s="74" t="s">
        <v>7156</v>
      </c>
      <c r="J2327"/>
      <c r="L2327"/>
      <c r="M2327"/>
    </row>
    <row r="2328" spans="1:13" ht="15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7155</v>
      </c>
      <c r="I2328" s="74" t="s">
        <v>7156</v>
      </c>
      <c r="J2328"/>
      <c r="L2328"/>
      <c r="M2328"/>
    </row>
    <row r="2329" spans="1:13" ht="15" customHeight="1" x14ac:dyDescent="0.25">
      <c r="A2329" s="144">
        <v>45080</v>
      </c>
      <c r="B2329" s="59" t="s">
        <v>7157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7156</v>
      </c>
      <c r="J2329"/>
      <c r="L2329"/>
      <c r="M2329"/>
    </row>
    <row r="2330" spans="1:13" ht="15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customHeight="1" x14ac:dyDescent="0.25">
      <c r="A2331" s="144">
        <v>45080</v>
      </c>
      <c r="B2331" s="59" t="s">
        <v>6873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customHeight="1" x14ac:dyDescent="0.25">
      <c r="A2333" s="144">
        <v>45080</v>
      </c>
      <c r="B2333" s="59" t="s">
        <v>6647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customHeight="1" x14ac:dyDescent="0.25">
      <c r="A2334" s="144">
        <v>45080</v>
      </c>
      <c r="B2334" s="59" t="s">
        <v>6648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customHeight="1" x14ac:dyDescent="0.25">
      <c r="A2336" s="144">
        <v>45080</v>
      </c>
      <c r="B2336" s="118" t="s">
        <v>7158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7159</v>
      </c>
      <c r="J2337"/>
      <c r="L2337"/>
      <c r="M2337"/>
    </row>
    <row r="2338" spans="1:13" ht="15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7159</v>
      </c>
      <c r="J2338"/>
      <c r="L2338"/>
      <c r="M2338"/>
    </row>
    <row r="2339" spans="1:13" ht="15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7159</v>
      </c>
      <c r="J2339"/>
      <c r="L2339"/>
      <c r="M2339"/>
    </row>
    <row r="2340" spans="1:13" ht="15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7159</v>
      </c>
      <c r="J2340"/>
      <c r="L2340"/>
      <c r="M2340"/>
    </row>
    <row r="2341" spans="1:13" ht="15" customHeight="1" x14ac:dyDescent="0.25">
      <c r="A2341" s="144">
        <v>45080</v>
      </c>
      <c r="B2341" s="71" t="s">
        <v>212</v>
      </c>
      <c r="C2341" s="71" t="s">
        <v>7160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7161</v>
      </c>
      <c r="J2341"/>
      <c r="L2341"/>
      <c r="M2341"/>
    </row>
    <row r="2342" spans="1:13" ht="15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6625</v>
      </c>
      <c r="J2342"/>
      <c r="L2342"/>
      <c r="M2342"/>
    </row>
    <row r="2343" spans="1:13" ht="15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6625</v>
      </c>
      <c r="J2343"/>
      <c r="L2343"/>
      <c r="M2343"/>
    </row>
    <row r="2344" spans="1:13" ht="15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7162</v>
      </c>
      <c r="J2344"/>
      <c r="L2344"/>
      <c r="M2344"/>
    </row>
    <row r="2345" spans="1:13" ht="15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7162</v>
      </c>
      <c r="J2345"/>
      <c r="L2345"/>
      <c r="M2345"/>
    </row>
    <row r="2346" spans="1:13" ht="15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7162</v>
      </c>
      <c r="J2346"/>
      <c r="L2346"/>
      <c r="M2346"/>
    </row>
    <row r="2347" spans="1:13" ht="15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7162</v>
      </c>
      <c r="J2347"/>
      <c r="L2347"/>
      <c r="M2347"/>
    </row>
    <row r="2348" spans="1:13" ht="15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5" t="s">
        <v>7163</v>
      </c>
      <c r="J2348"/>
      <c r="L2348"/>
      <c r="M2348"/>
    </row>
    <row r="2349" spans="1:13" ht="15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7164</v>
      </c>
      <c r="J2349"/>
      <c r="L2349"/>
      <c r="M2349"/>
    </row>
    <row r="2350" spans="1:13" ht="15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7164</v>
      </c>
      <c r="J2350"/>
      <c r="L2350"/>
      <c r="M2350"/>
    </row>
    <row r="2351" spans="1:13" ht="15" customHeight="1" x14ac:dyDescent="0.25">
      <c r="A2351" s="144">
        <v>45080</v>
      </c>
      <c r="B2351" s="71" t="s">
        <v>6335</v>
      </c>
      <c r="C2351" s="59" t="s">
        <v>6336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7164</v>
      </c>
      <c r="J2351"/>
      <c r="L2351"/>
      <c r="M2351"/>
    </row>
    <row r="2352" spans="1:13" ht="15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customHeight="1" x14ac:dyDescent="0.25">
      <c r="A2353" s="144">
        <v>45080</v>
      </c>
      <c r="B2353" s="59" t="s">
        <v>7165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7166</v>
      </c>
      <c r="J2353"/>
      <c r="L2353"/>
      <c r="M2353"/>
    </row>
    <row r="2354" spans="1:13" ht="15" customHeight="1" x14ac:dyDescent="0.25">
      <c r="A2354" s="144">
        <v>45080</v>
      </c>
      <c r="B2354" s="59" t="s">
        <v>7165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7166</v>
      </c>
      <c r="J2354"/>
      <c r="L2354"/>
      <c r="M2354"/>
    </row>
    <row r="2355" spans="1:13" ht="15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customHeight="1" x14ac:dyDescent="0.25">
      <c r="A2356" s="144">
        <v>45110</v>
      </c>
      <c r="B2356" s="59" t="s">
        <v>6532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7167</v>
      </c>
      <c r="J2356"/>
      <c r="L2356"/>
      <c r="M2356"/>
    </row>
    <row r="2357" spans="1:13" ht="15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7167</v>
      </c>
      <c r="J2357"/>
      <c r="L2357"/>
      <c r="M2357"/>
    </row>
    <row r="2358" spans="1:13" ht="15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5647</v>
      </c>
      <c r="I2358" s="74" t="s">
        <v>7168</v>
      </c>
      <c r="J2358"/>
      <c r="L2358"/>
      <c r="M2358"/>
    </row>
    <row r="2359" spans="1:13" ht="15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5647</v>
      </c>
      <c r="I2359" s="74" t="s">
        <v>7168</v>
      </c>
      <c r="J2359"/>
      <c r="L2359"/>
      <c r="M2359"/>
    </row>
    <row r="2360" spans="1:13" ht="15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customHeight="1" x14ac:dyDescent="0.25">
      <c r="A2369" s="144">
        <v>45110</v>
      </c>
      <c r="B2369" s="59" t="s">
        <v>6377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7169</v>
      </c>
      <c r="J2369"/>
      <c r="L2369"/>
      <c r="M2369"/>
    </row>
    <row r="2370" spans="1:13" ht="15" customHeight="1" x14ac:dyDescent="0.25">
      <c r="A2370" s="144">
        <v>45110</v>
      </c>
      <c r="B2370" s="59" t="s">
        <v>6377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7169</v>
      </c>
      <c r="J2370"/>
      <c r="L2370"/>
      <c r="M2370"/>
    </row>
    <row r="2371" spans="1:13" ht="15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5944</v>
      </c>
      <c r="I2371" s="74" t="s">
        <v>7169</v>
      </c>
      <c r="J2371"/>
      <c r="L2371"/>
      <c r="M2371"/>
    </row>
    <row r="2372" spans="1:13" ht="15" customHeight="1" x14ac:dyDescent="0.25">
      <c r="A2372" s="144">
        <v>45110</v>
      </c>
      <c r="B2372" s="59" t="s">
        <v>7170</v>
      </c>
      <c r="C2372" s="223" t="s">
        <v>7171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7169</v>
      </c>
      <c r="J2372"/>
      <c r="L2372"/>
      <c r="M2372"/>
    </row>
    <row r="2373" spans="1:13" ht="15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7172</v>
      </c>
      <c r="J2374"/>
      <c r="L2374"/>
      <c r="M2374"/>
    </row>
    <row r="2375" spans="1:13" ht="15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7172</v>
      </c>
      <c r="J2375"/>
      <c r="L2375"/>
      <c r="M2375"/>
    </row>
    <row r="2376" spans="1:13" ht="15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7172</v>
      </c>
      <c r="J2376"/>
      <c r="L2376"/>
      <c r="M2376"/>
    </row>
    <row r="2377" spans="1:13" ht="15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7172</v>
      </c>
      <c r="J2377"/>
      <c r="L2377"/>
      <c r="M2377"/>
    </row>
    <row r="2378" spans="1:13" ht="15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7173</v>
      </c>
      <c r="J2378"/>
      <c r="L2378"/>
      <c r="M2378"/>
    </row>
    <row r="2379" spans="1:13" ht="15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7173</v>
      </c>
      <c r="J2379"/>
      <c r="L2379"/>
      <c r="M2379"/>
    </row>
    <row r="2380" spans="1:13" ht="15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7173</v>
      </c>
      <c r="J2380"/>
      <c r="L2380"/>
      <c r="M2380"/>
    </row>
    <row r="2381" spans="1:13" ht="15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5"/>
      <c r="J2384"/>
      <c r="L2384"/>
      <c r="M2384"/>
    </row>
    <row r="2385" spans="1:13" ht="15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customHeight="1" x14ac:dyDescent="0.25">
      <c r="A2391" s="144">
        <v>45110</v>
      </c>
      <c r="B2391" s="59" t="s">
        <v>6299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7174</v>
      </c>
      <c r="J2391"/>
      <c r="L2391"/>
      <c r="M2391"/>
    </row>
    <row r="2392" spans="1:13" ht="15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7174</v>
      </c>
      <c r="J2392"/>
      <c r="L2392"/>
      <c r="M2392"/>
    </row>
    <row r="2393" spans="1:13" ht="15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7175</v>
      </c>
      <c r="J2393"/>
      <c r="L2393"/>
      <c r="M2393"/>
    </row>
    <row r="2394" spans="1:13" ht="15" customHeight="1" x14ac:dyDescent="0.25">
      <c r="A2394" s="144">
        <v>45141</v>
      </c>
      <c r="B2394" s="59" t="s">
        <v>6307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7175</v>
      </c>
      <c r="J2394"/>
      <c r="L2394"/>
      <c r="M2394"/>
    </row>
    <row r="2395" spans="1:13" ht="15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7175</v>
      </c>
      <c r="J2395"/>
      <c r="L2395"/>
      <c r="M2395"/>
    </row>
    <row r="2396" spans="1:13" ht="15" customHeight="1" x14ac:dyDescent="0.25">
      <c r="A2396" s="144">
        <v>45141</v>
      </c>
      <c r="B2396" s="59" t="s">
        <v>7176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7175</v>
      </c>
      <c r="J2396"/>
      <c r="L2396"/>
      <c r="M2396"/>
    </row>
    <row r="2397" spans="1:13" ht="15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7175</v>
      </c>
      <c r="J2397"/>
      <c r="L2397"/>
      <c r="M2397"/>
    </row>
    <row r="2398" spans="1:13" ht="15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7175</v>
      </c>
      <c r="J2398"/>
      <c r="L2398"/>
      <c r="M2398"/>
    </row>
    <row r="2399" spans="1:13" ht="15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customHeight="1" x14ac:dyDescent="0.25">
      <c r="A2416" s="144">
        <v>45141</v>
      </c>
      <c r="B2416" s="59" t="s">
        <v>7177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7178</v>
      </c>
      <c r="I2417" s="74" t="s">
        <v>7179</v>
      </c>
      <c r="J2417"/>
      <c r="L2417"/>
      <c r="M2417"/>
    </row>
    <row r="2418" spans="1:13" ht="15" customHeight="1" x14ac:dyDescent="0.25">
      <c r="A2418" s="144">
        <v>45141</v>
      </c>
      <c r="B2418" s="59" t="s">
        <v>7180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7179</v>
      </c>
      <c r="J2418"/>
      <c r="L2418"/>
      <c r="M2418"/>
    </row>
    <row r="2419" spans="1:13" ht="15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7179</v>
      </c>
      <c r="J2419"/>
      <c r="L2419"/>
      <c r="M2419"/>
    </row>
    <row r="2420" spans="1:13" ht="15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7179</v>
      </c>
      <c r="J2420"/>
      <c r="L2420"/>
      <c r="M2420"/>
    </row>
    <row r="2421" spans="1:13" ht="15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7179</v>
      </c>
      <c r="J2421"/>
      <c r="L2421"/>
      <c r="M2421"/>
    </row>
    <row r="2422" spans="1:13" ht="15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7179</v>
      </c>
      <c r="J2422"/>
      <c r="L2422"/>
      <c r="M2422"/>
    </row>
    <row r="2423" spans="1:13" ht="15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7179</v>
      </c>
      <c r="J2423"/>
      <c r="L2423"/>
      <c r="M2423"/>
    </row>
    <row r="2424" spans="1:13" ht="15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7181</v>
      </c>
      <c r="I2424" s="74" t="s">
        <v>7179</v>
      </c>
      <c r="J2424"/>
      <c r="L2424"/>
      <c r="M2424"/>
    </row>
    <row r="2425" spans="1:13" ht="15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7182</v>
      </c>
      <c r="I2425" s="74" t="s">
        <v>7179</v>
      </c>
      <c r="J2425"/>
      <c r="L2425"/>
      <c r="M2425"/>
    </row>
    <row r="2426" spans="1:13" ht="15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7182</v>
      </c>
      <c r="I2426" s="74" t="s">
        <v>7179</v>
      </c>
      <c r="J2426"/>
      <c r="L2426"/>
      <c r="M2426"/>
    </row>
    <row r="2427" spans="1:13" ht="15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7179</v>
      </c>
      <c r="J2427"/>
      <c r="L2427"/>
      <c r="M2427"/>
    </row>
    <row r="2428" spans="1:13" ht="15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7183</v>
      </c>
      <c r="J2428"/>
      <c r="L2428"/>
      <c r="M2428"/>
    </row>
    <row r="2429" spans="1:13" ht="15" customHeight="1" x14ac:dyDescent="0.25">
      <c r="A2429" s="144">
        <v>45141</v>
      </c>
      <c r="B2429" s="59" t="s">
        <v>6377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7183</v>
      </c>
      <c r="J2429"/>
      <c r="L2429"/>
      <c r="M2429"/>
    </row>
    <row r="2430" spans="1:13" ht="15" customHeight="1" x14ac:dyDescent="0.25">
      <c r="A2430" s="144">
        <v>45141</v>
      </c>
      <c r="B2430" s="59" t="s">
        <v>7184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7183</v>
      </c>
      <c r="J2430"/>
      <c r="L2430"/>
      <c r="M2430"/>
    </row>
    <row r="2431" spans="1:13" ht="15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7185</v>
      </c>
      <c r="J2432"/>
      <c r="L2432"/>
      <c r="M2432"/>
    </row>
    <row r="2433" spans="1:13" ht="15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7185</v>
      </c>
      <c r="J2433"/>
      <c r="L2433"/>
      <c r="M2433"/>
    </row>
    <row r="2434" spans="1:13" ht="15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7185</v>
      </c>
      <c r="J2434"/>
      <c r="L2434"/>
      <c r="M2434"/>
    </row>
    <row r="2435" spans="1:13" ht="15" customHeight="1" x14ac:dyDescent="0.25">
      <c r="A2435" s="144">
        <v>45141</v>
      </c>
      <c r="B2435" s="59" t="s">
        <v>7186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customHeight="1" x14ac:dyDescent="0.25">
      <c r="A2437" s="144">
        <v>45172</v>
      </c>
      <c r="B2437" s="59" t="s">
        <v>7116</v>
      </c>
      <c r="C2437" s="59" t="s">
        <v>7187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7188</v>
      </c>
      <c r="J2437"/>
      <c r="L2437"/>
      <c r="M2437"/>
    </row>
    <row r="2438" spans="1:13" ht="15" customHeight="1" x14ac:dyDescent="0.25">
      <c r="A2438" s="144">
        <v>45172</v>
      </c>
      <c r="B2438" s="59" t="s">
        <v>7116</v>
      </c>
      <c r="C2438" s="59" t="s">
        <v>7189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7188</v>
      </c>
      <c r="J2438"/>
      <c r="L2438"/>
      <c r="M2438"/>
    </row>
    <row r="2439" spans="1:13" ht="15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7188</v>
      </c>
      <c r="J2439"/>
      <c r="L2439"/>
      <c r="M2439"/>
    </row>
    <row r="2440" spans="1:13" ht="15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7188</v>
      </c>
      <c r="J2440"/>
      <c r="L2440"/>
      <c r="M2440"/>
    </row>
    <row r="2441" spans="1:13" ht="15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7188</v>
      </c>
      <c r="J2441"/>
      <c r="L2441"/>
      <c r="M2441"/>
    </row>
    <row r="2442" spans="1:13" ht="15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7190</v>
      </c>
      <c r="I2442" s="74" t="s">
        <v>7191</v>
      </c>
      <c r="J2442"/>
      <c r="L2442"/>
      <c r="M2442"/>
    </row>
    <row r="2443" spans="1:13" ht="15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7192</v>
      </c>
      <c r="I2443" s="74" t="s">
        <v>7191</v>
      </c>
      <c r="J2443"/>
      <c r="L2443"/>
      <c r="M2443"/>
    </row>
    <row r="2444" spans="1:13" ht="15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7191</v>
      </c>
      <c r="J2444"/>
      <c r="L2444"/>
      <c r="M2444"/>
    </row>
    <row r="2445" spans="1:13" ht="15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7191</v>
      </c>
      <c r="J2445"/>
      <c r="L2445"/>
      <c r="M2445"/>
    </row>
    <row r="2446" spans="1:13" ht="15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7193</v>
      </c>
      <c r="J2446"/>
      <c r="L2446"/>
      <c r="M2446"/>
    </row>
    <row r="2447" spans="1:13" ht="15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customHeight="1" x14ac:dyDescent="0.25">
      <c r="A2451" s="144">
        <v>45172</v>
      </c>
      <c r="B2451" s="59" t="s">
        <v>6394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customHeight="1" x14ac:dyDescent="0.25">
      <c r="A2456" s="144">
        <v>45172</v>
      </c>
      <c r="B2456" s="59" t="s">
        <v>7140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customHeight="1" x14ac:dyDescent="0.25">
      <c r="A2458" s="144">
        <v>45172</v>
      </c>
      <c r="B2458" s="59" t="s">
        <v>6864</v>
      </c>
      <c r="C2458" s="101" t="s">
        <v>6865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customHeight="1" x14ac:dyDescent="0.25">
      <c r="A2460" s="144">
        <v>45172</v>
      </c>
      <c r="B2460" s="58" t="s">
        <v>7194</v>
      </c>
      <c r="C2460" s="58" t="s">
        <v>7195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6127</v>
      </c>
      <c r="I2460" s="74" t="s">
        <v>7196</v>
      </c>
      <c r="J2460"/>
      <c r="L2460"/>
      <c r="M2460"/>
    </row>
    <row r="2461" spans="1:13" ht="15" customHeight="1" x14ac:dyDescent="0.25">
      <c r="A2461" s="144">
        <v>45172</v>
      </c>
      <c r="B2461" s="58" t="s">
        <v>2292</v>
      </c>
      <c r="C2461" s="59" t="s">
        <v>7197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7196</v>
      </c>
      <c r="J2461"/>
      <c r="L2461"/>
      <c r="M2461"/>
    </row>
    <row r="2462" spans="1:13" ht="15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6127</v>
      </c>
      <c r="I2462" s="74" t="s">
        <v>7196</v>
      </c>
      <c r="J2462"/>
      <c r="L2462"/>
      <c r="M2462"/>
    </row>
    <row r="2463" spans="1:13" ht="15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customHeight="1" x14ac:dyDescent="0.25">
      <c r="A2464" s="144">
        <v>45172</v>
      </c>
      <c r="B2464" s="71" t="s">
        <v>58</v>
      </c>
      <c r="C2464" s="59" t="s">
        <v>7198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7199</v>
      </c>
      <c r="J2464"/>
      <c r="L2464"/>
      <c r="M2464"/>
    </row>
    <row r="2465" spans="1:13" ht="15" customHeight="1" x14ac:dyDescent="0.25">
      <c r="A2465" s="144">
        <v>45172</v>
      </c>
      <c r="B2465" s="71" t="s">
        <v>58</v>
      </c>
      <c r="C2465" s="59" t="s">
        <v>7200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7199</v>
      </c>
      <c r="J2465"/>
      <c r="L2465"/>
      <c r="M2465"/>
    </row>
    <row r="2466" spans="1:13" ht="15" customHeight="1" x14ac:dyDescent="0.25">
      <c r="A2466" s="144">
        <v>45172</v>
      </c>
      <c r="B2466" s="71" t="s">
        <v>58</v>
      </c>
      <c r="C2466" s="59" t="s">
        <v>7201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7199</v>
      </c>
      <c r="J2466"/>
      <c r="L2466"/>
      <c r="M2466"/>
    </row>
    <row r="2467" spans="1:13" ht="15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7202</v>
      </c>
      <c r="J2467"/>
      <c r="L2467"/>
      <c r="M2467"/>
    </row>
    <row r="2468" spans="1:13" ht="15" customHeight="1" x14ac:dyDescent="0.25">
      <c r="A2468" s="144">
        <v>45172</v>
      </c>
      <c r="B2468" s="59" t="s">
        <v>6422</v>
      </c>
      <c r="C2468" s="223" t="s">
        <v>7203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7204</v>
      </c>
      <c r="J2468"/>
      <c r="L2468"/>
      <c r="M2468"/>
    </row>
    <row r="2469" spans="1:13" ht="15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7204</v>
      </c>
      <c r="J2469"/>
      <c r="L2469"/>
      <c r="M2469"/>
    </row>
    <row r="2470" spans="1:13" ht="15" customHeight="1" x14ac:dyDescent="0.25">
      <c r="A2470" s="144">
        <v>45172</v>
      </c>
      <c r="B2470" s="58" t="s">
        <v>6643</v>
      </c>
      <c r="C2470" s="59" t="s">
        <v>6424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7204</v>
      </c>
      <c r="J2470"/>
      <c r="L2470"/>
      <c r="M2470"/>
    </row>
    <row r="2471" spans="1:13" ht="15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7205</v>
      </c>
      <c r="J2481"/>
      <c r="L2481"/>
      <c r="M2481"/>
    </row>
    <row r="2482" spans="1:13" ht="15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7205</v>
      </c>
      <c r="J2482"/>
      <c r="L2482"/>
      <c r="M2482"/>
    </row>
    <row r="2483" spans="1:13" ht="15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7205</v>
      </c>
      <c r="J2483"/>
      <c r="L2483"/>
      <c r="M2483"/>
    </row>
    <row r="2484" spans="1:13" ht="15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7205</v>
      </c>
      <c r="J2484"/>
      <c r="L2484"/>
      <c r="M2484"/>
    </row>
    <row r="2485" spans="1:13" ht="15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7206</v>
      </c>
      <c r="J2485"/>
      <c r="L2485"/>
      <c r="M2485"/>
    </row>
    <row r="2486" spans="1:13" ht="15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7206</v>
      </c>
      <c r="J2486"/>
      <c r="L2486"/>
      <c r="M2486"/>
    </row>
    <row r="2487" spans="1:13" ht="15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7206</v>
      </c>
      <c r="J2487"/>
      <c r="L2487"/>
      <c r="M2487"/>
    </row>
    <row r="2488" spans="1:13" ht="15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7206</v>
      </c>
      <c r="J2488"/>
      <c r="L2488"/>
      <c r="M2488"/>
    </row>
    <row r="2489" spans="1:13" ht="15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7206</v>
      </c>
      <c r="J2489"/>
      <c r="L2489"/>
      <c r="M2489"/>
    </row>
    <row r="2490" spans="1:13" ht="15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7206</v>
      </c>
      <c r="J2490"/>
      <c r="L2490"/>
      <c r="M2490"/>
    </row>
    <row r="2491" spans="1:13" ht="15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7206</v>
      </c>
      <c r="J2491"/>
      <c r="L2491"/>
      <c r="M2491"/>
    </row>
    <row r="2492" spans="1:13" ht="15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7207</v>
      </c>
      <c r="J2496"/>
      <c r="L2496"/>
      <c r="M2496"/>
    </row>
    <row r="2497" spans="1:13" ht="15" customHeight="1" x14ac:dyDescent="0.25">
      <c r="A2497" s="144">
        <v>45202</v>
      </c>
      <c r="B2497" s="59" t="s">
        <v>729</v>
      </c>
      <c r="C2497" s="83" t="s">
        <v>7208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7207</v>
      </c>
      <c r="J2497"/>
      <c r="L2497"/>
      <c r="M2497"/>
    </row>
    <row r="2498" spans="1:13" ht="15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7207</v>
      </c>
      <c r="J2498"/>
      <c r="L2498"/>
      <c r="M2498"/>
    </row>
    <row r="2499" spans="1:13" ht="15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7209</v>
      </c>
      <c r="J2499"/>
      <c r="L2499"/>
      <c r="M2499"/>
    </row>
    <row r="2500" spans="1:13" ht="15" customHeight="1" x14ac:dyDescent="0.25">
      <c r="A2500" s="144">
        <v>45202</v>
      </c>
      <c r="B2500" s="59" t="s">
        <v>729</v>
      </c>
      <c r="C2500" s="83" t="s">
        <v>7208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7209</v>
      </c>
      <c r="J2500"/>
      <c r="L2500"/>
      <c r="M2500"/>
    </row>
    <row r="2501" spans="1:13" ht="15" customHeight="1" x14ac:dyDescent="0.25">
      <c r="A2501" s="144">
        <v>45202</v>
      </c>
      <c r="B2501" s="59" t="s">
        <v>810</v>
      </c>
      <c r="C2501" s="264" t="s">
        <v>7210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7211</v>
      </c>
      <c r="J2501"/>
      <c r="L2501"/>
      <c r="M2501"/>
    </row>
    <row r="2502" spans="1:13" ht="15" customHeight="1" x14ac:dyDescent="0.25">
      <c r="A2502" s="144">
        <v>45202</v>
      </c>
      <c r="B2502" s="59" t="s">
        <v>810</v>
      </c>
      <c r="C2502" s="264" t="s">
        <v>7212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7211</v>
      </c>
      <c r="J2502"/>
      <c r="L2502"/>
      <c r="M2502"/>
    </row>
    <row r="2503" spans="1:13" ht="15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7211</v>
      </c>
      <c r="J2503"/>
      <c r="L2503"/>
      <c r="M2503"/>
    </row>
    <row r="2504" spans="1:13" ht="15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7213</v>
      </c>
      <c r="J2504"/>
      <c r="L2504"/>
      <c r="M2504"/>
    </row>
    <row r="2505" spans="1:13" ht="15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7213</v>
      </c>
      <c r="J2505"/>
      <c r="L2505"/>
      <c r="M2505"/>
    </row>
    <row r="2506" spans="1:13" ht="15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7213</v>
      </c>
      <c r="J2506"/>
      <c r="L2506"/>
      <c r="M2506"/>
    </row>
    <row r="2507" spans="1:13" ht="15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7213</v>
      </c>
      <c r="J2507"/>
      <c r="L2507"/>
      <c r="M2507"/>
    </row>
    <row r="2508" spans="1:13" ht="15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7213</v>
      </c>
      <c r="J2508"/>
      <c r="L2508"/>
      <c r="M2508"/>
    </row>
    <row r="2509" spans="1:13" ht="15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7213</v>
      </c>
      <c r="J2509"/>
      <c r="L2509"/>
      <c r="M2509"/>
    </row>
    <row r="2510" spans="1:13" ht="15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7214</v>
      </c>
      <c r="J2510"/>
      <c r="L2510"/>
      <c r="M2510"/>
    </row>
    <row r="2511" spans="1:13" ht="15" customHeight="1" x14ac:dyDescent="0.25">
      <c r="A2511" s="144">
        <v>45202</v>
      </c>
      <c r="B2511" s="59" t="s">
        <v>729</v>
      </c>
      <c r="C2511" s="83" t="s">
        <v>7208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7214</v>
      </c>
      <c r="J2511"/>
      <c r="L2511"/>
      <c r="M2511"/>
    </row>
    <row r="2512" spans="1:13" ht="15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7214</v>
      </c>
      <c r="J2512"/>
      <c r="L2512"/>
      <c r="M2512"/>
    </row>
    <row r="2513" spans="1:13" ht="15" customHeight="1" x14ac:dyDescent="0.25">
      <c r="A2513" s="144">
        <v>45202</v>
      </c>
      <c r="B2513" s="59" t="s">
        <v>62</v>
      </c>
      <c r="C2513" s="59" t="s">
        <v>7215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7216</v>
      </c>
      <c r="J2513"/>
      <c r="L2513"/>
      <c r="M2513"/>
    </row>
    <row r="2514" spans="1:13" ht="15" customHeight="1" x14ac:dyDescent="0.25">
      <c r="A2514" s="144">
        <v>45202</v>
      </c>
      <c r="B2514" s="59" t="s">
        <v>62</v>
      </c>
      <c r="C2514" s="59" t="s">
        <v>7217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7216</v>
      </c>
      <c r="J2514"/>
      <c r="L2514"/>
      <c r="M2514"/>
    </row>
    <row r="2515" spans="1:13" ht="15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7218</v>
      </c>
      <c r="J2519"/>
      <c r="L2519"/>
      <c r="M2519"/>
    </row>
    <row r="2520" spans="1:13" ht="15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7219</v>
      </c>
      <c r="J2524"/>
      <c r="L2524"/>
      <c r="M2524"/>
    </row>
    <row r="2525" spans="1:13" ht="15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7219</v>
      </c>
      <c r="J2525"/>
      <c r="L2525"/>
      <c r="M2525"/>
    </row>
    <row r="2526" spans="1:13" ht="15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7219</v>
      </c>
      <c r="J2526"/>
      <c r="L2526"/>
      <c r="M2526"/>
    </row>
    <row r="2527" spans="1:13" ht="15" customHeight="1" x14ac:dyDescent="0.25">
      <c r="A2527" s="144">
        <v>45233</v>
      </c>
      <c r="B2527" s="59" t="s">
        <v>6297</v>
      </c>
      <c r="C2527" s="59" t="s">
        <v>6298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7220</v>
      </c>
      <c r="J2527"/>
      <c r="L2527"/>
      <c r="M2527"/>
    </row>
    <row r="2528" spans="1:13" ht="15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7220</v>
      </c>
      <c r="J2528"/>
      <c r="L2528"/>
      <c r="M2528"/>
    </row>
    <row r="2529" spans="1:13" ht="15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7220</v>
      </c>
      <c r="J2529"/>
      <c r="L2529"/>
      <c r="M2529"/>
    </row>
    <row r="2530" spans="1:13" ht="15" customHeight="1" x14ac:dyDescent="0.25">
      <c r="A2530" s="144">
        <v>45233</v>
      </c>
      <c r="B2530" s="58" t="s">
        <v>7221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7222</v>
      </c>
      <c r="J2530"/>
      <c r="L2530"/>
      <c r="M2530"/>
    </row>
    <row r="2531" spans="1:13" ht="15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7222</v>
      </c>
      <c r="J2531"/>
      <c r="L2531"/>
      <c r="M2531"/>
    </row>
    <row r="2532" spans="1:13" ht="15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7223</v>
      </c>
      <c r="J2532"/>
      <c r="L2532"/>
      <c r="M2532"/>
    </row>
    <row r="2533" spans="1:13" ht="15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7224</v>
      </c>
      <c r="J2533"/>
      <c r="L2533"/>
      <c r="M2533"/>
    </row>
    <row r="2534" spans="1:13" ht="15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7224</v>
      </c>
      <c r="J2534"/>
      <c r="L2534"/>
      <c r="M2534"/>
    </row>
    <row r="2535" spans="1:13" ht="15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7225</v>
      </c>
      <c r="J2535"/>
      <c r="L2535"/>
      <c r="M2535"/>
    </row>
    <row r="2536" spans="1:13" ht="15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7225</v>
      </c>
      <c r="J2536"/>
      <c r="L2536"/>
      <c r="M2536"/>
    </row>
    <row r="2537" spans="1:13" ht="15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7226</v>
      </c>
      <c r="J2537"/>
      <c r="L2537"/>
      <c r="M2537"/>
    </row>
    <row r="2538" spans="1:13" ht="15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7226</v>
      </c>
      <c r="J2538"/>
      <c r="L2538"/>
      <c r="M2538"/>
    </row>
    <row r="2539" spans="1:13" ht="15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6587</v>
      </c>
      <c r="I2539" s="74" t="s">
        <v>7227</v>
      </c>
      <c r="J2539"/>
      <c r="L2539"/>
      <c r="M2539"/>
    </row>
    <row r="2540" spans="1:13" ht="15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6587</v>
      </c>
      <c r="I2540" s="74" t="s">
        <v>7227</v>
      </c>
      <c r="J2540"/>
      <c r="L2540"/>
      <c r="M2540"/>
    </row>
    <row r="2541" spans="1:13" ht="15" customHeight="1" x14ac:dyDescent="0.25">
      <c r="A2541" s="144">
        <v>45233</v>
      </c>
      <c r="B2541" s="481" t="s">
        <v>210</v>
      </c>
      <c r="C2541" s="481" t="s">
        <v>211</v>
      </c>
      <c r="D2541" s="482">
        <v>9</v>
      </c>
      <c r="E2541" s="487" t="s">
        <v>37</v>
      </c>
      <c r="F2541" s="506">
        <v>33000</v>
      </c>
      <c r="G2541" s="485">
        <f>F2541*D2541</f>
        <v>297000</v>
      </c>
      <c r="H2541" s="486" t="s">
        <v>7228</v>
      </c>
      <c r="I2541" s="487"/>
      <c r="J2541"/>
      <c r="L2541"/>
      <c r="M2541"/>
    </row>
    <row r="2542" spans="1:13" ht="15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7229</v>
      </c>
      <c r="J2545"/>
      <c r="L2545"/>
      <c r="M2545"/>
    </row>
    <row r="2546" spans="1:13" ht="15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7229</v>
      </c>
      <c r="J2546"/>
      <c r="L2546"/>
      <c r="M2546"/>
    </row>
    <row r="2547" spans="1:13" ht="15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7229</v>
      </c>
      <c r="J2547"/>
      <c r="L2547"/>
      <c r="M2547"/>
    </row>
    <row r="2548" spans="1:13" ht="15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7229</v>
      </c>
      <c r="J2548"/>
      <c r="L2548"/>
      <c r="M2548"/>
    </row>
    <row r="2549" spans="1:13" ht="15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7229</v>
      </c>
      <c r="J2549"/>
      <c r="L2549"/>
      <c r="M2549"/>
    </row>
    <row r="2550" spans="1:13" ht="15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7229</v>
      </c>
      <c r="J2550"/>
      <c r="L2550"/>
      <c r="M2550"/>
    </row>
    <row r="2551" spans="1:13" ht="15" customHeight="1" x14ac:dyDescent="0.25">
      <c r="A2551" s="144">
        <v>45233</v>
      </c>
      <c r="B2551" s="59" t="s">
        <v>7230</v>
      </c>
      <c r="C2551" s="83" t="s">
        <v>7231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7232</v>
      </c>
      <c r="J2551"/>
      <c r="L2551"/>
      <c r="M2551"/>
    </row>
    <row r="2552" spans="1:13" ht="15" customHeight="1" x14ac:dyDescent="0.25">
      <c r="A2552" s="144">
        <v>45233</v>
      </c>
      <c r="B2552" s="59" t="s">
        <v>7230</v>
      </c>
      <c r="C2552" s="83" t="s">
        <v>7233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7232</v>
      </c>
      <c r="J2552"/>
      <c r="L2552"/>
      <c r="M2552"/>
    </row>
    <row r="2553" spans="1:13" ht="15" customHeight="1" x14ac:dyDescent="0.25">
      <c r="A2553" s="144">
        <v>45233</v>
      </c>
      <c r="B2553" s="59" t="s">
        <v>7230</v>
      </c>
      <c r="C2553" s="83" t="s">
        <v>7234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7232</v>
      </c>
      <c r="J2553"/>
      <c r="L2553"/>
      <c r="M2553"/>
    </row>
    <row r="2554" spans="1:13" x14ac:dyDescent="0.25">
      <c r="A2554" s="144">
        <v>45233</v>
      </c>
      <c r="B2554" s="59" t="s">
        <v>7230</v>
      </c>
      <c r="C2554" s="83" t="s">
        <v>7235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7232</v>
      </c>
      <c r="J2554"/>
      <c r="L2554"/>
      <c r="M2554"/>
    </row>
    <row r="2555" spans="1:13" x14ac:dyDescent="0.25">
      <c r="A2555" s="144">
        <v>45233</v>
      </c>
      <c r="B2555" s="59" t="s">
        <v>7230</v>
      </c>
      <c r="C2555" s="83" t="s">
        <v>7236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7232</v>
      </c>
      <c r="J2555"/>
      <c r="L2555"/>
      <c r="M2555"/>
    </row>
    <row r="2556" spans="1:13" ht="15" customHeight="1" x14ac:dyDescent="0.25">
      <c r="A2556" s="144">
        <v>45233</v>
      </c>
      <c r="B2556" s="59" t="s">
        <v>7230</v>
      </c>
      <c r="C2556" s="83" t="s">
        <v>7237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7232</v>
      </c>
      <c r="J2556"/>
      <c r="L2556"/>
      <c r="M2556"/>
    </row>
    <row r="2557" spans="1:13" ht="15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7232</v>
      </c>
      <c r="J2557"/>
      <c r="L2557"/>
      <c r="M2557"/>
    </row>
    <row r="2558" spans="1:13" ht="15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7232</v>
      </c>
      <c r="J2558"/>
      <c r="L2558"/>
      <c r="M2558"/>
    </row>
    <row r="2559" spans="1:13" ht="15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7238</v>
      </c>
      <c r="J2559"/>
      <c r="L2559"/>
      <c r="M2559"/>
    </row>
    <row r="2560" spans="1:13" ht="15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7238</v>
      </c>
      <c r="J2560"/>
      <c r="L2560"/>
      <c r="M2560"/>
    </row>
    <row r="2561" spans="1:13" ht="15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7238</v>
      </c>
      <c r="J2561"/>
      <c r="L2561"/>
      <c r="M2561"/>
    </row>
    <row r="2562" spans="1:13" ht="15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7238</v>
      </c>
      <c r="J2562"/>
      <c r="L2562"/>
      <c r="M2562"/>
    </row>
    <row r="2563" spans="1:13" ht="15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7238</v>
      </c>
      <c r="J2563"/>
      <c r="L2563"/>
      <c r="M2563"/>
    </row>
    <row r="2564" spans="1:13" ht="15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7238</v>
      </c>
      <c r="J2564"/>
      <c r="L2564"/>
      <c r="M2564"/>
    </row>
    <row r="2565" spans="1:13" ht="15" customHeight="1" x14ac:dyDescent="0.25">
      <c r="A2565" s="144">
        <v>45233</v>
      </c>
      <c r="B2565" s="59" t="s">
        <v>7230</v>
      </c>
      <c r="C2565" s="59" t="s">
        <v>7239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7238</v>
      </c>
      <c r="J2565"/>
      <c r="L2565"/>
      <c r="M2565"/>
    </row>
    <row r="2566" spans="1:13" ht="15" customHeight="1" x14ac:dyDescent="0.25">
      <c r="A2566" s="144">
        <v>45233</v>
      </c>
      <c r="B2566" s="59" t="s">
        <v>7230</v>
      </c>
      <c r="C2566" s="59" t="s">
        <v>7240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7238</v>
      </c>
      <c r="J2566"/>
      <c r="L2566"/>
      <c r="M2566"/>
    </row>
    <row r="2567" spans="1:13" ht="15" customHeight="1" x14ac:dyDescent="0.25">
      <c r="A2567" s="144">
        <v>45233</v>
      </c>
      <c r="B2567" s="59" t="s">
        <v>7230</v>
      </c>
      <c r="C2567" s="59" t="s">
        <v>7241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7238</v>
      </c>
      <c r="J2567"/>
      <c r="L2567"/>
      <c r="M2567"/>
    </row>
    <row r="2568" spans="1:13" ht="15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7238</v>
      </c>
      <c r="J2568"/>
      <c r="L2568"/>
      <c r="M2568"/>
    </row>
    <row r="2569" spans="1:13" ht="15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7238</v>
      </c>
      <c r="J2569"/>
      <c r="L2569"/>
      <c r="M2569"/>
    </row>
    <row r="2570" spans="1:13" ht="15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7242</v>
      </c>
      <c r="I2570" s="59"/>
      <c r="J2570"/>
      <c r="L2570"/>
      <c r="M2570"/>
    </row>
    <row r="2571" spans="1:13" ht="15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7242</v>
      </c>
      <c r="I2571" s="59"/>
      <c r="J2571"/>
      <c r="L2571"/>
      <c r="M2571"/>
    </row>
    <row r="2572" spans="1:13" ht="15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7242</v>
      </c>
      <c r="I2572" s="59"/>
      <c r="J2572"/>
      <c r="L2572"/>
      <c r="M2572"/>
    </row>
    <row r="2573" spans="1:13" ht="15" customHeight="1" x14ac:dyDescent="0.25">
      <c r="A2573" s="144">
        <v>45233</v>
      </c>
      <c r="B2573" s="59" t="s">
        <v>879</v>
      </c>
      <c r="C2573" s="59" t="s">
        <v>7243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7244</v>
      </c>
      <c r="J2573"/>
      <c r="L2573"/>
      <c r="M2573"/>
    </row>
    <row r="2574" spans="1:13" ht="15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7244</v>
      </c>
      <c r="J2574"/>
      <c r="L2574"/>
      <c r="M2574"/>
    </row>
    <row r="2575" spans="1:13" ht="15" customHeight="1" x14ac:dyDescent="0.25">
      <c r="A2575" s="144">
        <v>45233</v>
      </c>
      <c r="B2575" s="58" t="s">
        <v>2225</v>
      </c>
      <c r="C2575" s="246" t="s">
        <v>361</v>
      </c>
      <c r="D2575" s="507" t="s">
        <v>1838</v>
      </c>
      <c r="E2575" s="69" t="s">
        <v>25</v>
      </c>
      <c r="F2575" s="508">
        <v>55000</v>
      </c>
      <c r="G2575" s="64">
        <f t="shared" si="76"/>
        <v>55000</v>
      </c>
      <c r="H2575" s="65" t="s">
        <v>629</v>
      </c>
      <c r="I2575" s="74" t="s">
        <v>7244</v>
      </c>
      <c r="J2575"/>
      <c r="L2575"/>
      <c r="M2575"/>
    </row>
    <row r="2576" spans="1:13" ht="15" customHeight="1" x14ac:dyDescent="0.25">
      <c r="A2576" s="144">
        <v>45233</v>
      </c>
      <c r="B2576" s="59" t="s">
        <v>879</v>
      </c>
      <c r="C2576" s="59" t="s">
        <v>7245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7246</v>
      </c>
      <c r="J2576"/>
      <c r="L2576"/>
      <c r="M2576"/>
    </row>
    <row r="2577" spans="1:13" ht="15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7246</v>
      </c>
      <c r="J2577"/>
      <c r="L2577"/>
      <c r="M2577"/>
    </row>
    <row r="2578" spans="1:13" x14ac:dyDescent="0.25">
      <c r="A2578" s="144">
        <v>45233</v>
      </c>
      <c r="B2578" s="58" t="s">
        <v>2225</v>
      </c>
      <c r="C2578" s="246" t="s">
        <v>361</v>
      </c>
      <c r="D2578" s="507" t="s">
        <v>1838</v>
      </c>
      <c r="E2578" s="69" t="s">
        <v>25</v>
      </c>
      <c r="F2578" s="508">
        <v>55000</v>
      </c>
      <c r="G2578" s="64">
        <f t="shared" si="76"/>
        <v>55000</v>
      </c>
      <c r="H2578" s="120" t="s">
        <v>947</v>
      </c>
      <c r="I2578" s="59" t="s">
        <v>7246</v>
      </c>
      <c r="J2578"/>
      <c r="L2578"/>
      <c r="M2578"/>
    </row>
    <row r="2579" spans="1:13" ht="15" customHeight="1" x14ac:dyDescent="0.25">
      <c r="A2579" s="144">
        <v>45233</v>
      </c>
      <c r="B2579" s="59" t="s">
        <v>62</v>
      </c>
      <c r="C2579" s="59" t="s">
        <v>7247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7248</v>
      </c>
      <c r="I2579" s="59" t="s">
        <v>7249</v>
      </c>
      <c r="J2579"/>
      <c r="L2579"/>
      <c r="M2579"/>
    </row>
    <row r="2580" spans="1:13" ht="15" customHeight="1" x14ac:dyDescent="0.25">
      <c r="A2580" s="144">
        <v>45233</v>
      </c>
      <c r="B2580" s="59" t="s">
        <v>62</v>
      </c>
      <c r="C2580" s="59" t="s">
        <v>7250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7248</v>
      </c>
      <c r="I2580" s="59" t="s">
        <v>7249</v>
      </c>
      <c r="J2580"/>
      <c r="L2580"/>
      <c r="M2580"/>
    </row>
    <row r="2581" spans="1:13" ht="15" customHeight="1" x14ac:dyDescent="0.25">
      <c r="A2581" s="144">
        <v>45233</v>
      </c>
      <c r="B2581" s="59" t="s">
        <v>879</v>
      </c>
      <c r="C2581" s="59" t="s">
        <v>7251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7248</v>
      </c>
      <c r="I2581" s="59" t="s">
        <v>7249</v>
      </c>
      <c r="J2581"/>
      <c r="L2581"/>
      <c r="M2581"/>
    </row>
    <row r="2582" spans="1:13" ht="15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7248</v>
      </c>
      <c r="I2582" s="59" t="s">
        <v>7249</v>
      </c>
      <c r="J2582"/>
      <c r="L2582"/>
      <c r="M2582"/>
    </row>
    <row r="2583" spans="1:13" ht="15" customHeight="1" x14ac:dyDescent="0.25">
      <c r="A2583" s="144">
        <v>45233</v>
      </c>
      <c r="B2583" s="58" t="s">
        <v>2225</v>
      </c>
      <c r="C2583" s="246" t="s">
        <v>361</v>
      </c>
      <c r="D2583" s="507" t="s">
        <v>1838</v>
      </c>
      <c r="E2583" s="69" t="s">
        <v>25</v>
      </c>
      <c r="F2583" s="508">
        <v>55000</v>
      </c>
      <c r="G2583" s="64">
        <f t="shared" si="76"/>
        <v>55000</v>
      </c>
      <c r="H2583" s="120" t="s">
        <v>7248</v>
      </c>
      <c r="I2583" s="59" t="s">
        <v>7249</v>
      </c>
      <c r="J2583"/>
      <c r="L2583"/>
      <c r="M2583"/>
    </row>
    <row r="2584" spans="1:13" ht="15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customHeight="1" x14ac:dyDescent="0.25">
      <c r="A2586" s="59" t="s">
        <v>2232</v>
      </c>
      <c r="B2586" s="58" t="s">
        <v>6890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7252</v>
      </c>
      <c r="J2586"/>
      <c r="L2586"/>
      <c r="M2586"/>
    </row>
    <row r="2587" spans="1:13" ht="15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7252</v>
      </c>
      <c r="J2587"/>
      <c r="L2587"/>
      <c r="M2587"/>
    </row>
    <row r="2588" spans="1:13" ht="15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7252</v>
      </c>
      <c r="J2588"/>
      <c r="L2588"/>
      <c r="M2588"/>
    </row>
    <row r="2589" spans="1:13" ht="15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7252</v>
      </c>
      <c r="J2589"/>
      <c r="L2589"/>
      <c r="M2589"/>
    </row>
    <row r="2590" spans="1:13" ht="15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7253</v>
      </c>
      <c r="I2590" s="74" t="s">
        <v>7252</v>
      </c>
      <c r="J2590"/>
      <c r="L2590"/>
      <c r="M2590"/>
    </row>
    <row r="2591" spans="1:13" ht="15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7252</v>
      </c>
      <c r="J2591"/>
      <c r="L2591"/>
      <c r="M2591"/>
    </row>
    <row r="2592" spans="1:13" ht="15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7254</v>
      </c>
      <c r="I2592" s="74" t="s">
        <v>7252</v>
      </c>
      <c r="J2592"/>
      <c r="L2592"/>
      <c r="M2592"/>
    </row>
    <row r="2593" spans="1:13" ht="15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7254</v>
      </c>
      <c r="I2593" s="74" t="s">
        <v>7252</v>
      </c>
      <c r="J2593"/>
      <c r="L2593"/>
      <c r="M2593"/>
    </row>
    <row r="2594" spans="1:13" ht="15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7254</v>
      </c>
      <c r="I2594" s="74" t="s">
        <v>7252</v>
      </c>
      <c r="J2594"/>
      <c r="L2594"/>
      <c r="M2594"/>
    </row>
    <row r="2595" spans="1:13" ht="15" customHeight="1" x14ac:dyDescent="0.25">
      <c r="A2595" s="59" t="s">
        <v>2232</v>
      </c>
      <c r="B2595" s="71" t="s">
        <v>7255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7256</v>
      </c>
      <c r="I2595" s="74" t="s">
        <v>7252</v>
      </c>
      <c r="J2595"/>
      <c r="L2595"/>
      <c r="M2595"/>
    </row>
    <row r="2596" spans="1:13" ht="15" customHeight="1" x14ac:dyDescent="0.25">
      <c r="A2596" s="59" t="s">
        <v>2232</v>
      </c>
      <c r="B2596" s="71" t="s">
        <v>7257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7256</v>
      </c>
      <c r="I2596" s="74" t="s">
        <v>7252</v>
      </c>
      <c r="J2596"/>
      <c r="L2596"/>
      <c r="M2596"/>
    </row>
    <row r="2597" spans="1:13" ht="15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7258</v>
      </c>
      <c r="I2597" s="74" t="s">
        <v>7252</v>
      </c>
      <c r="J2597"/>
      <c r="L2597"/>
      <c r="M2597"/>
    </row>
    <row r="2598" spans="1:13" ht="15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7252</v>
      </c>
      <c r="J2598"/>
      <c r="L2598"/>
      <c r="M2598"/>
    </row>
    <row r="2599" spans="1:13" ht="15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7252</v>
      </c>
      <c r="J2599"/>
      <c r="L2599"/>
      <c r="M2599"/>
    </row>
    <row r="2600" spans="1:13" ht="15" customHeight="1" x14ac:dyDescent="0.25">
      <c r="A2600" s="59" t="s">
        <v>2232</v>
      </c>
      <c r="B2600" s="81" t="s">
        <v>7259</v>
      </c>
      <c r="C2600" s="93" t="s">
        <v>7260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7261</v>
      </c>
      <c r="I2600" s="74" t="s">
        <v>7262</v>
      </c>
      <c r="J2600"/>
      <c r="L2600"/>
      <c r="M2600"/>
    </row>
    <row r="2601" spans="1:13" ht="15" customHeight="1" x14ac:dyDescent="0.25">
      <c r="A2601" s="59" t="s">
        <v>2232</v>
      </c>
      <c r="B2601" s="58" t="s">
        <v>6568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7263</v>
      </c>
      <c r="I2601" s="74" t="s">
        <v>7262</v>
      </c>
      <c r="J2601"/>
      <c r="L2601"/>
      <c r="M2601"/>
    </row>
    <row r="2602" spans="1:13" ht="15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7264</v>
      </c>
      <c r="I2602" s="74" t="s">
        <v>7262</v>
      </c>
      <c r="J2602"/>
      <c r="L2602"/>
      <c r="M2602"/>
    </row>
    <row r="2603" spans="1:13" ht="15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7264</v>
      </c>
      <c r="I2603" s="74" t="s">
        <v>7262</v>
      </c>
      <c r="J2603"/>
      <c r="L2603"/>
      <c r="M2603"/>
    </row>
    <row r="2604" spans="1:13" ht="15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7264</v>
      </c>
      <c r="I2604" s="74" t="s">
        <v>7262</v>
      </c>
      <c r="J2604"/>
      <c r="L2604"/>
      <c r="M2604"/>
    </row>
    <row r="2605" spans="1:13" ht="15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7265</v>
      </c>
      <c r="I2605" s="74" t="s">
        <v>7262</v>
      </c>
      <c r="J2605"/>
      <c r="L2605"/>
      <c r="M2605"/>
    </row>
    <row r="2606" spans="1:13" ht="15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7262</v>
      </c>
      <c r="J2606"/>
      <c r="L2606"/>
      <c r="M2606"/>
    </row>
    <row r="2607" spans="1:13" ht="15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7266</v>
      </c>
      <c r="J2607"/>
      <c r="L2607"/>
      <c r="M2607"/>
    </row>
    <row r="2608" spans="1:13" ht="15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7266</v>
      </c>
      <c r="J2608"/>
      <c r="L2608"/>
      <c r="M2608"/>
    </row>
    <row r="2609" spans="1:13" ht="15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7266</v>
      </c>
      <c r="J2609"/>
      <c r="L2609"/>
      <c r="M2609"/>
    </row>
    <row r="2610" spans="1:13" ht="15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7267</v>
      </c>
      <c r="J2619"/>
      <c r="L2619"/>
      <c r="M2619"/>
    </row>
    <row r="2620" spans="1:13" ht="15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7267</v>
      </c>
      <c r="J2620"/>
      <c r="L2620"/>
      <c r="M2620"/>
    </row>
    <row r="2621" spans="1:13" ht="15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7267</v>
      </c>
      <c r="J2621"/>
      <c r="L2621"/>
      <c r="M2621"/>
    </row>
    <row r="2622" spans="1:13" ht="15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7267</v>
      </c>
      <c r="J2622"/>
      <c r="L2622"/>
      <c r="M2622"/>
    </row>
    <row r="2623" spans="1:13" ht="15" customHeight="1" x14ac:dyDescent="0.25">
      <c r="A2623" s="59" t="s">
        <v>2232</v>
      </c>
      <c r="B2623" s="59" t="s">
        <v>62</v>
      </c>
      <c r="C2623" s="59" t="s">
        <v>7268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5647</v>
      </c>
      <c r="I2623" s="74" t="s">
        <v>7269</v>
      </c>
      <c r="J2623"/>
      <c r="L2623"/>
      <c r="M2623"/>
    </row>
    <row r="2624" spans="1:13" ht="15" customHeight="1" x14ac:dyDescent="0.25">
      <c r="A2624" s="59" t="s">
        <v>2232</v>
      </c>
      <c r="B2624" s="59" t="s">
        <v>62</v>
      </c>
      <c r="C2624" s="59" t="s">
        <v>7270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5647</v>
      </c>
      <c r="I2624" s="74" t="s">
        <v>7269</v>
      </c>
      <c r="J2624"/>
      <c r="L2624"/>
      <c r="M2624"/>
    </row>
    <row r="2625" spans="1:13" ht="15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7271</v>
      </c>
      <c r="I2636" s="74" t="s">
        <v>7272</v>
      </c>
      <c r="J2636"/>
      <c r="L2636"/>
      <c r="M2636"/>
    </row>
    <row r="2637" spans="1:13" ht="15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7273</v>
      </c>
      <c r="J2637"/>
      <c r="L2637"/>
      <c r="M2637"/>
    </row>
    <row r="2638" spans="1:13" ht="15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7273</v>
      </c>
      <c r="J2638"/>
      <c r="L2638"/>
      <c r="M2638"/>
    </row>
    <row r="2639" spans="1:13" ht="15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7273</v>
      </c>
      <c r="J2639"/>
      <c r="L2639"/>
      <c r="M2639"/>
    </row>
    <row r="2640" spans="1:13" ht="15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7273</v>
      </c>
      <c r="J2640"/>
      <c r="L2640"/>
      <c r="M2640"/>
    </row>
    <row r="2641" spans="1:13" ht="15" customHeight="1" x14ac:dyDescent="0.25">
      <c r="A2641" s="59" t="s">
        <v>2256</v>
      </c>
      <c r="B2641" s="59" t="s">
        <v>6299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7273</v>
      </c>
      <c r="J2641"/>
      <c r="L2641"/>
      <c r="M2641"/>
    </row>
    <row r="2642" spans="1:13" ht="15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7273</v>
      </c>
      <c r="J2642"/>
      <c r="L2642"/>
      <c r="M2642"/>
    </row>
    <row r="2643" spans="1:13" ht="15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7273</v>
      </c>
      <c r="J2643"/>
      <c r="L2643"/>
      <c r="M2643"/>
    </row>
    <row r="2644" spans="1:13" ht="15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customHeight="1" x14ac:dyDescent="0.25">
      <c r="A2647" s="59" t="s">
        <v>2256</v>
      </c>
      <c r="B2647" s="59" t="s">
        <v>7274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customHeight="1" x14ac:dyDescent="0.25">
      <c r="A2652" s="59" t="s">
        <v>2256</v>
      </c>
      <c r="B2652" s="59" t="s">
        <v>7275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7276</v>
      </c>
      <c r="J2652"/>
      <c r="L2652"/>
      <c r="M2652"/>
    </row>
    <row r="2653" spans="1:13" ht="15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7276</v>
      </c>
      <c r="J2653"/>
      <c r="L2653"/>
      <c r="M2653"/>
    </row>
    <row r="2654" spans="1:13" ht="15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7276</v>
      </c>
      <c r="J2654"/>
      <c r="L2654"/>
      <c r="M2654"/>
    </row>
    <row r="2655" spans="1:13" ht="15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7276</v>
      </c>
      <c r="J2655"/>
      <c r="L2655"/>
      <c r="M2655"/>
    </row>
    <row r="2656" spans="1:13" ht="15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7277</v>
      </c>
      <c r="I2656" s="74" t="s">
        <v>7276</v>
      </c>
      <c r="J2656"/>
      <c r="L2656"/>
      <c r="M2656"/>
    </row>
    <row r="2657" spans="1:13" ht="15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7276</v>
      </c>
      <c r="J2657"/>
      <c r="L2657"/>
      <c r="M2657"/>
    </row>
    <row r="2658" spans="1:13" ht="15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7276</v>
      </c>
      <c r="J2658"/>
      <c r="L2658"/>
      <c r="M2658"/>
    </row>
    <row r="2659" spans="1:13" ht="15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7276</v>
      </c>
      <c r="J2659"/>
      <c r="L2659"/>
      <c r="M2659"/>
    </row>
    <row r="2660" spans="1:13" ht="15" customHeight="1" x14ac:dyDescent="0.25">
      <c r="A2660" s="59" t="s">
        <v>2256</v>
      </c>
      <c r="B2660" s="58" t="s">
        <v>7278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7276</v>
      </c>
      <c r="J2660"/>
      <c r="L2660"/>
      <c r="M2660"/>
    </row>
    <row r="2661" spans="1:13" ht="15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7276</v>
      </c>
      <c r="J2661"/>
      <c r="L2661"/>
      <c r="M2661"/>
    </row>
    <row r="2662" spans="1:13" ht="15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7276</v>
      </c>
      <c r="J2662"/>
      <c r="L2662"/>
      <c r="M2662"/>
    </row>
    <row r="2663" spans="1:13" ht="15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7276</v>
      </c>
      <c r="J2663"/>
      <c r="L2663"/>
      <c r="M2663"/>
    </row>
    <row r="2664" spans="1:13" ht="15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7279</v>
      </c>
      <c r="I2664" s="74" t="s">
        <v>7276</v>
      </c>
      <c r="J2664"/>
      <c r="L2664"/>
      <c r="M2664"/>
    </row>
    <row r="2665" spans="1:13" ht="15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7276</v>
      </c>
      <c r="J2665"/>
      <c r="L2665"/>
      <c r="M2665"/>
    </row>
    <row r="2666" spans="1:13" ht="15" customHeight="1" x14ac:dyDescent="0.25">
      <c r="A2666" s="59" t="s">
        <v>2256</v>
      </c>
      <c r="B2666" s="59" t="s">
        <v>879</v>
      </c>
      <c r="C2666" s="84" t="s">
        <v>7251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7280</v>
      </c>
      <c r="J2666"/>
      <c r="L2666"/>
      <c r="M2666"/>
    </row>
    <row r="2667" spans="1:13" ht="15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7280</v>
      </c>
      <c r="J2667"/>
      <c r="L2667"/>
      <c r="M2667"/>
    </row>
    <row r="2668" spans="1:13" ht="15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7281</v>
      </c>
      <c r="J2668"/>
      <c r="L2668"/>
      <c r="M2668"/>
    </row>
    <row r="2669" spans="1:13" ht="15" customHeight="1" x14ac:dyDescent="0.25">
      <c r="A2669" s="59" t="s">
        <v>2256</v>
      </c>
      <c r="B2669" s="59" t="s">
        <v>7282</v>
      </c>
      <c r="C2669" s="59" t="s">
        <v>7283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7284</v>
      </c>
      <c r="J2669"/>
      <c r="L2669"/>
      <c r="M2669"/>
    </row>
    <row r="2670" spans="1:13" ht="15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7284</v>
      </c>
      <c r="J2670"/>
      <c r="L2670"/>
      <c r="M2670"/>
    </row>
    <row r="2671" spans="1:13" ht="15" customHeight="1" x14ac:dyDescent="0.25">
      <c r="A2671" s="59" t="s">
        <v>2256</v>
      </c>
      <c r="B2671" s="509" t="s">
        <v>6147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7284</v>
      </c>
      <c r="J2671"/>
      <c r="L2671"/>
      <c r="M2671"/>
    </row>
    <row r="2672" spans="1:13" ht="15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7284</v>
      </c>
      <c r="J2672"/>
      <c r="L2672"/>
      <c r="M2672"/>
    </row>
    <row r="2673" spans="1:13" ht="15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7284</v>
      </c>
      <c r="J2673"/>
      <c r="L2673"/>
      <c r="M2673"/>
    </row>
    <row r="2674" spans="1:13" ht="15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7284</v>
      </c>
      <c r="J2674"/>
      <c r="L2674"/>
      <c r="M2674"/>
    </row>
    <row r="2675" spans="1:13" ht="15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7285</v>
      </c>
      <c r="J2675"/>
      <c r="L2675"/>
      <c r="M2675"/>
    </row>
    <row r="2676" spans="1:13" ht="15" customHeight="1" x14ac:dyDescent="0.25">
      <c r="A2676" s="59" t="s">
        <v>2256</v>
      </c>
      <c r="B2676" s="93" t="s">
        <v>6953</v>
      </c>
      <c r="C2676" s="93" t="s">
        <v>6954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7285</v>
      </c>
      <c r="J2676"/>
      <c r="L2676"/>
      <c r="M2676"/>
    </row>
    <row r="2677" spans="1:13" ht="15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7286</v>
      </c>
      <c r="I2677" s="74" t="s">
        <v>7287</v>
      </c>
      <c r="J2677"/>
      <c r="L2677"/>
      <c r="M2677"/>
    </row>
    <row r="2678" spans="1:13" ht="15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7288</v>
      </c>
      <c r="J2679"/>
      <c r="L2679"/>
      <c r="M2679"/>
    </row>
    <row r="2680" spans="1:13" ht="15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7288</v>
      </c>
      <c r="J2680"/>
      <c r="L2680"/>
      <c r="M2680"/>
    </row>
    <row r="2681" spans="1:13" ht="15" customHeight="1" x14ac:dyDescent="0.25">
      <c r="A2681" s="59" t="s">
        <v>2297</v>
      </c>
      <c r="B2681" s="59" t="s">
        <v>7289</v>
      </c>
      <c r="C2681" s="223" t="s">
        <v>7290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7291</v>
      </c>
      <c r="J2681"/>
      <c r="L2681"/>
      <c r="M2681"/>
    </row>
    <row r="2682" spans="1:13" ht="15" customHeight="1" x14ac:dyDescent="0.25">
      <c r="A2682" s="59" t="s">
        <v>2297</v>
      </c>
      <c r="B2682" s="59" t="s">
        <v>7289</v>
      </c>
      <c r="C2682" s="223" t="s">
        <v>7292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7291</v>
      </c>
      <c r="J2682"/>
      <c r="L2682"/>
      <c r="M2682"/>
    </row>
    <row r="2683" spans="1:13" ht="15" customHeight="1" x14ac:dyDescent="0.25">
      <c r="A2683" s="59" t="s">
        <v>2297</v>
      </c>
      <c r="B2683" s="59" t="s">
        <v>7289</v>
      </c>
      <c r="C2683" s="223" t="s">
        <v>7293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7291</v>
      </c>
      <c r="J2683"/>
      <c r="L2683"/>
      <c r="M2683"/>
    </row>
    <row r="2684" spans="1:13" ht="15" customHeight="1" x14ac:dyDescent="0.25">
      <c r="A2684" s="59" t="s">
        <v>2297</v>
      </c>
      <c r="B2684" s="59" t="s">
        <v>7289</v>
      </c>
      <c r="C2684" s="59" t="s">
        <v>7294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7291</v>
      </c>
      <c r="J2684"/>
      <c r="L2684"/>
      <c r="M2684"/>
    </row>
    <row r="2685" spans="1:13" ht="15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7291</v>
      </c>
      <c r="J2685"/>
      <c r="L2685"/>
      <c r="M2685"/>
    </row>
    <row r="2686" spans="1:13" ht="15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7291</v>
      </c>
      <c r="J2686"/>
      <c r="L2686"/>
      <c r="M2686"/>
    </row>
    <row r="2687" spans="1:13" ht="15" customHeight="1" x14ac:dyDescent="0.25">
      <c r="A2687" s="59" t="s">
        <v>2297</v>
      </c>
      <c r="B2687" s="58" t="s">
        <v>2225</v>
      </c>
      <c r="C2687" s="246" t="s">
        <v>361</v>
      </c>
      <c r="D2687" s="507" t="s">
        <v>1835</v>
      </c>
      <c r="E2687" s="69" t="s">
        <v>25</v>
      </c>
      <c r="F2687" s="508">
        <v>55000</v>
      </c>
      <c r="G2687" s="64">
        <f t="shared" si="78"/>
        <v>165000</v>
      </c>
      <c r="H2687" s="65" t="s">
        <v>1755</v>
      </c>
      <c r="I2687" s="74" t="s">
        <v>7291</v>
      </c>
      <c r="J2687"/>
      <c r="L2687"/>
      <c r="M2687"/>
    </row>
    <row r="2688" spans="1:13" ht="15" customHeight="1" x14ac:dyDescent="0.25">
      <c r="A2688" s="59" t="s">
        <v>2297</v>
      </c>
      <c r="B2688" s="71" t="s">
        <v>58</v>
      </c>
      <c r="C2688" s="59" t="s">
        <v>7295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7296</v>
      </c>
      <c r="I2688" s="74" t="s">
        <v>7297</v>
      </c>
      <c r="J2688"/>
      <c r="L2688"/>
      <c r="M2688"/>
    </row>
    <row r="2689" spans="1:13" ht="15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7297</v>
      </c>
      <c r="J2689"/>
      <c r="L2689"/>
      <c r="M2689"/>
    </row>
    <row r="2690" spans="1:13" ht="15" customHeight="1" x14ac:dyDescent="0.25">
      <c r="A2690" s="59" t="s">
        <v>2297</v>
      </c>
      <c r="B2690" s="59" t="s">
        <v>879</v>
      </c>
      <c r="C2690" s="84" t="s">
        <v>7298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7299</v>
      </c>
      <c r="I2690" s="74" t="s">
        <v>7297</v>
      </c>
      <c r="J2690"/>
      <c r="L2690"/>
      <c r="M2690"/>
    </row>
    <row r="2691" spans="1:13" ht="15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7300</v>
      </c>
      <c r="J2691"/>
      <c r="L2691"/>
      <c r="M2691"/>
    </row>
    <row r="2692" spans="1:13" ht="15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7300</v>
      </c>
      <c r="J2692"/>
      <c r="L2692"/>
      <c r="M2692"/>
    </row>
    <row r="2693" spans="1:13" ht="15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7301</v>
      </c>
      <c r="J2697"/>
      <c r="L2697"/>
      <c r="M2697"/>
    </row>
    <row r="2698" spans="1:13" ht="15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7301</v>
      </c>
      <c r="J2698"/>
      <c r="L2698"/>
      <c r="M2698"/>
    </row>
    <row r="2699" spans="1:13" ht="15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customHeight="1" x14ac:dyDescent="0.25">
      <c r="A2700" s="59" t="s">
        <v>2297</v>
      </c>
      <c r="B2700" s="59" t="s">
        <v>7289</v>
      </c>
      <c r="C2700" s="223" t="s">
        <v>7302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7303</v>
      </c>
      <c r="I2700" s="74" t="s">
        <v>7304</v>
      </c>
      <c r="J2700"/>
      <c r="L2700"/>
      <c r="M2700"/>
    </row>
    <row r="2701" spans="1:13" ht="15" customHeight="1" x14ac:dyDescent="0.25">
      <c r="A2701" s="59" t="s">
        <v>2297</v>
      </c>
      <c r="B2701" s="59" t="s">
        <v>7289</v>
      </c>
      <c r="C2701" s="223" t="s">
        <v>7305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7178</v>
      </c>
      <c r="I2701" s="74" t="s">
        <v>7304</v>
      </c>
      <c r="J2701"/>
      <c r="L2701"/>
      <c r="M2701"/>
    </row>
    <row r="2702" spans="1:13" ht="15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7306</v>
      </c>
      <c r="I2702" s="74" t="s">
        <v>7304</v>
      </c>
      <c r="J2702"/>
      <c r="L2702"/>
      <c r="M2702"/>
    </row>
    <row r="2703" spans="1:13" ht="15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7304</v>
      </c>
      <c r="J2703"/>
      <c r="L2703"/>
      <c r="M2703"/>
    </row>
    <row r="2704" spans="1:13" ht="15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7307</v>
      </c>
      <c r="J2704"/>
      <c r="L2704"/>
      <c r="M2704"/>
    </row>
    <row r="2705" spans="1:13" ht="15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7307</v>
      </c>
      <c r="J2705"/>
      <c r="L2705"/>
      <c r="M2705"/>
    </row>
    <row r="2706" spans="1:13" ht="15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customHeight="1" x14ac:dyDescent="0.25">
      <c r="A2708" s="59" t="s">
        <v>2297</v>
      </c>
      <c r="B2708" s="59" t="s">
        <v>1708</v>
      </c>
      <c r="C2708" s="59" t="s">
        <v>7308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7309</v>
      </c>
      <c r="J2708"/>
      <c r="L2708"/>
      <c r="M2708"/>
    </row>
    <row r="2709" spans="1:13" ht="15" customHeight="1" x14ac:dyDescent="0.25">
      <c r="A2709" s="59" t="s">
        <v>2297</v>
      </c>
      <c r="B2709" s="59" t="s">
        <v>1708</v>
      </c>
      <c r="C2709" s="59" t="s">
        <v>7310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7309</v>
      </c>
      <c r="J2709"/>
      <c r="L2709"/>
      <c r="M2709"/>
    </row>
    <row r="2710" spans="1:13" ht="15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7309</v>
      </c>
      <c r="J2710"/>
      <c r="L2710"/>
      <c r="M2710"/>
    </row>
    <row r="2711" spans="1:13" ht="15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7309</v>
      </c>
      <c r="J2711"/>
      <c r="L2711"/>
      <c r="M2711"/>
    </row>
    <row r="2712" spans="1:13" ht="15" customHeight="1" x14ac:dyDescent="0.25">
      <c r="A2712" s="59" t="s">
        <v>2297</v>
      </c>
      <c r="B2712" s="59" t="s">
        <v>7311</v>
      </c>
      <c r="C2712" s="67" t="s">
        <v>7312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7313</v>
      </c>
      <c r="I2712" s="74" t="s">
        <v>7309</v>
      </c>
      <c r="J2712"/>
      <c r="L2712"/>
      <c r="M2712"/>
    </row>
    <row r="2713" spans="1:13" ht="15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7309</v>
      </c>
      <c r="J2713"/>
      <c r="L2713"/>
      <c r="M2713"/>
    </row>
    <row r="2714" spans="1:13" ht="15" customHeight="1" x14ac:dyDescent="0.25">
      <c r="A2714" s="59" t="s">
        <v>2297</v>
      </c>
      <c r="B2714" s="58" t="s">
        <v>7314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7315</v>
      </c>
      <c r="J2714"/>
      <c r="L2714"/>
      <c r="M2714"/>
    </row>
    <row r="2715" spans="1:13" ht="15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7315</v>
      </c>
      <c r="J2715"/>
      <c r="L2715"/>
      <c r="M2715"/>
    </row>
    <row r="2716" spans="1:13" ht="15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7315</v>
      </c>
      <c r="J2716"/>
      <c r="L2716"/>
      <c r="M2716"/>
    </row>
    <row r="2717" spans="1:13" ht="15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7315</v>
      </c>
      <c r="J2717"/>
      <c r="L2717"/>
      <c r="M2717"/>
    </row>
    <row r="2718" spans="1:13" ht="15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7315</v>
      </c>
      <c r="J2718"/>
      <c r="L2718"/>
      <c r="M2718"/>
    </row>
    <row r="2719" spans="1:13" ht="15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7315</v>
      </c>
      <c r="J2719"/>
      <c r="L2719"/>
      <c r="M2719"/>
    </row>
    <row r="2720" spans="1:13" ht="15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7315</v>
      </c>
      <c r="J2720"/>
      <c r="L2720"/>
      <c r="M2720"/>
    </row>
    <row r="2721" spans="1:13" ht="15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7315</v>
      </c>
      <c r="J2721"/>
      <c r="L2721"/>
      <c r="M2721"/>
    </row>
    <row r="2722" spans="1:13" ht="15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7315</v>
      </c>
      <c r="J2722"/>
      <c r="L2722"/>
      <c r="M2722"/>
    </row>
    <row r="2723" spans="1:13" ht="15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7315</v>
      </c>
      <c r="J2723"/>
      <c r="L2723"/>
      <c r="M2723"/>
    </row>
    <row r="2724" spans="1:13" ht="15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7316</v>
      </c>
      <c r="I2724" s="74" t="s">
        <v>7317</v>
      </c>
      <c r="J2724"/>
      <c r="L2724"/>
      <c r="M2724"/>
    </row>
    <row r="2725" spans="1:13" ht="15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7316</v>
      </c>
      <c r="I2725" s="74" t="s">
        <v>7317</v>
      </c>
      <c r="J2725"/>
      <c r="L2725"/>
      <c r="M2725"/>
    </row>
    <row r="2726" spans="1:13" ht="15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7316</v>
      </c>
      <c r="I2726" s="74" t="s">
        <v>7317</v>
      </c>
      <c r="J2726"/>
      <c r="L2726"/>
      <c r="M2726"/>
    </row>
    <row r="2727" spans="1:13" ht="15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7316</v>
      </c>
      <c r="I2727" s="74" t="s">
        <v>7317</v>
      </c>
      <c r="J2727"/>
      <c r="L2727"/>
      <c r="M2727"/>
    </row>
    <row r="2728" spans="1:13" ht="15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customHeight="1" x14ac:dyDescent="0.25">
      <c r="A2739" s="59" t="s">
        <v>107</v>
      </c>
      <c r="B2739" s="71" t="s">
        <v>7318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7319</v>
      </c>
      <c r="J2739"/>
      <c r="L2739"/>
      <c r="M2739"/>
    </row>
    <row r="2740" spans="1:13" ht="15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7319</v>
      </c>
      <c r="J2740"/>
      <c r="L2740"/>
      <c r="M2740"/>
    </row>
    <row r="2741" spans="1:13" ht="15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7320</v>
      </c>
      <c r="J2741"/>
      <c r="L2741"/>
      <c r="M2741"/>
    </row>
    <row r="2742" spans="1:13" ht="15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7320</v>
      </c>
      <c r="J2742"/>
      <c r="L2742"/>
      <c r="M2742"/>
    </row>
    <row r="2743" spans="1:13" ht="15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7320</v>
      </c>
      <c r="J2743"/>
      <c r="L2743"/>
      <c r="M2743"/>
    </row>
    <row r="2744" spans="1:13" ht="15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7320</v>
      </c>
      <c r="J2744"/>
      <c r="L2744"/>
      <c r="M2744"/>
    </row>
    <row r="2745" spans="1:13" ht="15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customHeight="1" x14ac:dyDescent="0.25">
      <c r="A2747" s="59" t="s">
        <v>107</v>
      </c>
      <c r="B2747" s="59" t="s">
        <v>7321</v>
      </c>
      <c r="C2747" s="67" t="s">
        <v>7322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7323</v>
      </c>
      <c r="J2747"/>
      <c r="L2747"/>
      <c r="M2747"/>
    </row>
    <row r="2748" spans="1:13" ht="15" customHeight="1" x14ac:dyDescent="0.25">
      <c r="A2748" s="59" t="s">
        <v>107</v>
      </c>
      <c r="B2748" s="58" t="s">
        <v>7324</v>
      </c>
      <c r="C2748" s="59" t="s">
        <v>7325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7323</v>
      </c>
      <c r="J2748"/>
      <c r="L2748"/>
      <c r="M2748"/>
    </row>
    <row r="2749" spans="1:13" ht="15" customHeight="1" x14ac:dyDescent="0.25">
      <c r="A2749" s="59" t="s">
        <v>107</v>
      </c>
      <c r="B2749" s="58" t="s">
        <v>7324</v>
      </c>
      <c r="C2749" s="59" t="s">
        <v>7326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7323</v>
      </c>
      <c r="J2749"/>
      <c r="L2749"/>
      <c r="M2749"/>
    </row>
    <row r="2750" spans="1:13" ht="15" customHeight="1" x14ac:dyDescent="0.25">
      <c r="A2750" s="59" t="s">
        <v>107</v>
      </c>
      <c r="B2750" s="58" t="s">
        <v>7324</v>
      </c>
      <c r="C2750" s="59" t="s">
        <v>7327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7323</v>
      </c>
      <c r="J2750"/>
      <c r="L2750"/>
      <c r="M2750"/>
    </row>
    <row r="2751" spans="1:13" ht="15" customHeight="1" x14ac:dyDescent="0.25">
      <c r="A2751" s="59" t="s">
        <v>107</v>
      </c>
      <c r="B2751" s="58" t="s">
        <v>7324</v>
      </c>
      <c r="C2751" s="59" t="s">
        <v>7328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7323</v>
      </c>
      <c r="J2751"/>
      <c r="L2751"/>
      <c r="M2751"/>
    </row>
    <row r="2752" spans="1:13" ht="15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7329</v>
      </c>
      <c r="J2758"/>
      <c r="L2758"/>
      <c r="M2758"/>
    </row>
    <row r="2759" spans="1:13" ht="15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customHeight="1" x14ac:dyDescent="0.25">
      <c r="A2768" s="59" t="s">
        <v>2342</v>
      </c>
      <c r="B2768" s="59" t="s">
        <v>7330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7331</v>
      </c>
      <c r="J2771"/>
      <c r="L2771"/>
      <c r="M2771"/>
    </row>
    <row r="2772" spans="1:13" ht="15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7331</v>
      </c>
      <c r="J2772"/>
      <c r="L2772"/>
      <c r="M2772"/>
    </row>
    <row r="2773" spans="1:13" ht="15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7331</v>
      </c>
      <c r="J2773"/>
      <c r="L2773"/>
      <c r="M2773"/>
    </row>
    <row r="2774" spans="1:13" ht="15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7332</v>
      </c>
      <c r="J2774"/>
      <c r="L2774"/>
      <c r="M2774"/>
    </row>
    <row r="2775" spans="1:13" ht="15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7332</v>
      </c>
      <c r="J2775"/>
      <c r="L2775"/>
      <c r="M2775"/>
    </row>
    <row r="2776" spans="1:13" ht="15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7332</v>
      </c>
      <c r="J2776"/>
      <c r="L2776"/>
      <c r="M2776"/>
    </row>
    <row r="2777" spans="1:13" ht="15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7333</v>
      </c>
      <c r="I2777" s="74"/>
      <c r="J2777"/>
      <c r="L2777"/>
      <c r="M2777"/>
    </row>
    <row r="2778" spans="1:13" ht="15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7334</v>
      </c>
      <c r="J2791"/>
      <c r="L2791"/>
      <c r="M2791"/>
    </row>
    <row r="2792" spans="1:13" ht="15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7334</v>
      </c>
      <c r="J2792"/>
      <c r="L2792"/>
      <c r="M2792"/>
    </row>
    <row r="2793" spans="1:13" ht="15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7334</v>
      </c>
      <c r="J2793"/>
      <c r="L2793"/>
      <c r="M2793"/>
    </row>
    <row r="2794" spans="1:13" ht="15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7334</v>
      </c>
      <c r="J2794"/>
      <c r="L2794"/>
      <c r="M2794"/>
    </row>
    <row r="2795" spans="1:13" ht="15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7335</v>
      </c>
      <c r="J2795"/>
      <c r="L2795"/>
      <c r="M2795"/>
    </row>
    <row r="2796" spans="1:13" ht="15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7335</v>
      </c>
      <c r="J2796"/>
      <c r="L2796"/>
      <c r="M2796"/>
    </row>
    <row r="2797" spans="1:13" ht="15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7335</v>
      </c>
      <c r="J2797"/>
      <c r="L2797"/>
      <c r="M2797"/>
    </row>
    <row r="2798" spans="1:13" ht="15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7335</v>
      </c>
      <c r="J2798"/>
      <c r="L2798"/>
      <c r="M2798"/>
    </row>
    <row r="2799" spans="1:13" ht="15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6817</v>
      </c>
      <c r="J2799"/>
      <c r="L2799"/>
      <c r="M2799"/>
    </row>
    <row r="2800" spans="1:13" ht="15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7336</v>
      </c>
      <c r="J2800"/>
      <c r="L2800"/>
      <c r="M2800"/>
    </row>
    <row r="2801" spans="1:13" ht="15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7336</v>
      </c>
      <c r="J2801"/>
      <c r="L2801"/>
      <c r="M2801"/>
    </row>
    <row r="2802" spans="1:13" ht="15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7336</v>
      </c>
      <c r="J2802"/>
      <c r="L2802"/>
      <c r="M2802"/>
    </row>
    <row r="2803" spans="1:13" ht="15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7337</v>
      </c>
      <c r="J2803"/>
      <c r="L2803"/>
      <c r="M2803"/>
    </row>
    <row r="2804" spans="1:13" ht="15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7337</v>
      </c>
      <c r="J2804"/>
      <c r="L2804"/>
      <c r="M2804"/>
    </row>
    <row r="2805" spans="1:13" ht="15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7337</v>
      </c>
      <c r="J2805"/>
      <c r="L2805"/>
      <c r="M2805"/>
    </row>
    <row r="2806" spans="1:13" ht="15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7338</v>
      </c>
      <c r="J2806"/>
      <c r="L2806"/>
      <c r="M2806"/>
    </row>
    <row r="2807" spans="1:13" ht="15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7338</v>
      </c>
      <c r="J2807"/>
      <c r="L2807"/>
      <c r="M2807"/>
    </row>
    <row r="2808" spans="1:13" ht="15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7338</v>
      </c>
      <c r="J2808"/>
      <c r="L2808"/>
      <c r="M2808"/>
    </row>
    <row r="2809" spans="1:13" ht="15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7338</v>
      </c>
      <c r="J2809"/>
      <c r="L2809"/>
      <c r="M2809"/>
    </row>
    <row r="2810" spans="1:13" ht="15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7339</v>
      </c>
    </row>
    <row r="2815" spans="1:13" ht="15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7340</v>
      </c>
      <c r="I2820" s="74" t="s">
        <v>7252</v>
      </c>
      <c r="J2820"/>
      <c r="L2820"/>
      <c r="M2820"/>
    </row>
    <row r="2821" spans="1:13" ht="15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7331</v>
      </c>
      <c r="J2821"/>
      <c r="L2821"/>
      <c r="M2821"/>
    </row>
    <row r="2822" spans="1:13" ht="15" customHeight="1" x14ac:dyDescent="0.25">
      <c r="A2822" s="59" t="s">
        <v>2364</v>
      </c>
      <c r="B2822" s="59" t="s">
        <v>7341</v>
      </c>
      <c r="C2822" s="84" t="s">
        <v>7342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7343</v>
      </c>
      <c r="J2822"/>
      <c r="L2822"/>
      <c r="M2822"/>
    </row>
    <row r="2823" spans="1:13" ht="15" customHeight="1" x14ac:dyDescent="0.25">
      <c r="A2823" s="59" t="s">
        <v>2364</v>
      </c>
      <c r="B2823" s="59" t="s">
        <v>7341</v>
      </c>
      <c r="C2823" s="84" t="s">
        <v>7344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7343</v>
      </c>
      <c r="J2823"/>
      <c r="L2823"/>
      <c r="M2823"/>
    </row>
    <row r="2824" spans="1:13" ht="15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customHeight="1" x14ac:dyDescent="0.25">
      <c r="A2828" s="59" t="s">
        <v>2382</v>
      </c>
      <c r="B2828" s="59" t="s">
        <v>7345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customHeight="1" x14ac:dyDescent="0.25">
      <c r="A2833" s="59" t="s">
        <v>2382</v>
      </c>
      <c r="B2833" s="59" t="s">
        <v>7341</v>
      </c>
      <c r="C2833" s="84" t="s">
        <v>7346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7347</v>
      </c>
      <c r="I2833" s="74" t="s">
        <v>7348</v>
      </c>
      <c r="J2833"/>
      <c r="L2833"/>
      <c r="M2833"/>
    </row>
    <row r="2834" spans="1:13" ht="15" customHeight="1" x14ac:dyDescent="0.25">
      <c r="A2834" s="59" t="s">
        <v>2382</v>
      </c>
      <c r="B2834" s="59" t="s">
        <v>7341</v>
      </c>
      <c r="C2834" s="84" t="s">
        <v>7349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7347</v>
      </c>
      <c r="I2834" s="74" t="s">
        <v>7348</v>
      </c>
      <c r="J2834"/>
      <c r="L2834"/>
      <c r="M2834"/>
    </row>
    <row r="2835" spans="1:13" ht="15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7350</v>
      </c>
      <c r="J2835"/>
      <c r="L2835"/>
      <c r="M2835"/>
    </row>
    <row r="2836" spans="1:13" ht="15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7350</v>
      </c>
      <c r="J2836"/>
      <c r="L2836"/>
      <c r="M2836"/>
    </row>
    <row r="2837" spans="1:13" ht="15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7350</v>
      </c>
      <c r="J2837"/>
      <c r="L2837"/>
      <c r="M2837"/>
    </row>
    <row r="2838" spans="1:13" ht="15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7350</v>
      </c>
      <c r="J2838"/>
      <c r="L2838"/>
      <c r="M2838"/>
    </row>
    <row r="2839" spans="1:13" ht="15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7350</v>
      </c>
      <c r="J2839"/>
      <c r="L2839"/>
      <c r="M2839"/>
    </row>
    <row r="2840" spans="1:13" ht="15" customHeight="1" x14ac:dyDescent="0.25">
      <c r="A2840" s="59" t="s">
        <v>2382</v>
      </c>
      <c r="B2840" s="59" t="s">
        <v>2367</v>
      </c>
      <c r="C2840" s="59" t="s">
        <v>7251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7350</v>
      </c>
      <c r="J2840"/>
      <c r="L2840"/>
      <c r="M2840"/>
    </row>
    <row r="2841" spans="1:13" ht="15" customHeight="1" x14ac:dyDescent="0.25">
      <c r="A2841" s="59" t="s">
        <v>2382</v>
      </c>
      <c r="B2841" s="59" t="s">
        <v>2367</v>
      </c>
      <c r="C2841" s="124" t="s">
        <v>7351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7350</v>
      </c>
      <c r="J2841"/>
      <c r="L2841"/>
      <c r="M2841"/>
    </row>
    <row r="2842" spans="1:13" ht="15" customHeight="1" x14ac:dyDescent="0.25">
      <c r="A2842" s="59" t="s">
        <v>2382</v>
      </c>
      <c r="B2842" s="59" t="s">
        <v>2367</v>
      </c>
      <c r="C2842" s="124" t="s">
        <v>7352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7350</v>
      </c>
      <c r="J2842"/>
      <c r="L2842"/>
      <c r="M2842"/>
    </row>
    <row r="2843" spans="1:13" ht="15" customHeight="1" x14ac:dyDescent="0.25">
      <c r="A2843" s="59" t="s">
        <v>2382</v>
      </c>
      <c r="B2843" s="59" t="s">
        <v>2367</v>
      </c>
      <c r="C2843" s="124" t="s">
        <v>7353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7350</v>
      </c>
      <c r="J2843"/>
      <c r="L2843"/>
      <c r="M2843"/>
    </row>
    <row r="2844" spans="1:13" ht="15" customHeight="1" x14ac:dyDescent="0.25">
      <c r="A2844" s="59" t="s">
        <v>2382</v>
      </c>
      <c r="B2844" s="58" t="s">
        <v>7354</v>
      </c>
      <c r="C2844" s="84" t="s">
        <v>7355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7356</v>
      </c>
      <c r="I2844" s="74" t="s">
        <v>7350</v>
      </c>
      <c r="J2844"/>
      <c r="L2844"/>
      <c r="M2844"/>
    </row>
    <row r="2845" spans="1:13" ht="15" customHeight="1" x14ac:dyDescent="0.25">
      <c r="A2845" s="59" t="s">
        <v>2382</v>
      </c>
      <c r="B2845" s="58" t="s">
        <v>7354</v>
      </c>
      <c r="C2845" s="84" t="s">
        <v>7357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7356</v>
      </c>
      <c r="I2845" s="74" t="s">
        <v>7350</v>
      </c>
      <c r="J2845"/>
      <c r="L2845"/>
      <c r="M2845"/>
    </row>
    <row r="2846" spans="1:13" ht="15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7358</v>
      </c>
      <c r="J2846"/>
      <c r="L2846"/>
      <c r="M2846"/>
    </row>
    <row r="2847" spans="1:13" ht="15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7358</v>
      </c>
      <c r="J2847"/>
      <c r="L2847"/>
      <c r="M2847"/>
    </row>
    <row r="2848" spans="1:13" ht="15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7358</v>
      </c>
      <c r="J2848"/>
      <c r="L2848"/>
      <c r="M2848"/>
    </row>
    <row r="2849" spans="1:13" ht="15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7358</v>
      </c>
      <c r="J2849"/>
      <c r="L2849"/>
      <c r="M2849"/>
    </row>
    <row r="2850" spans="1:13" ht="15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7358</v>
      </c>
      <c r="J2850"/>
      <c r="L2850"/>
      <c r="M2850"/>
    </row>
    <row r="2851" spans="1:13" ht="15" customHeight="1" x14ac:dyDescent="0.25">
      <c r="A2851" s="59" t="s">
        <v>2382</v>
      </c>
      <c r="B2851" s="71" t="s">
        <v>54</v>
      </c>
      <c r="C2851" s="89" t="s">
        <v>7359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7358</v>
      </c>
      <c r="J2851"/>
      <c r="L2851"/>
      <c r="M2851"/>
    </row>
    <row r="2852" spans="1:13" ht="15" customHeight="1" x14ac:dyDescent="0.25">
      <c r="A2852" s="59" t="s">
        <v>2382</v>
      </c>
      <c r="B2852" s="71" t="s">
        <v>54</v>
      </c>
      <c r="C2852" s="59" t="s">
        <v>7360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7358</v>
      </c>
      <c r="J2852"/>
      <c r="L2852"/>
      <c r="M2852"/>
    </row>
    <row r="2853" spans="1:13" ht="15" customHeight="1" x14ac:dyDescent="0.25">
      <c r="A2853" s="59" t="s">
        <v>2382</v>
      </c>
      <c r="B2853" s="59" t="s">
        <v>2368</v>
      </c>
      <c r="C2853" s="84" t="s">
        <v>7361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7358</v>
      </c>
      <c r="J2853"/>
      <c r="L2853"/>
      <c r="M2853"/>
    </row>
    <row r="2854" spans="1:13" ht="15" customHeight="1" x14ac:dyDescent="0.25">
      <c r="A2854" s="59" t="s">
        <v>2382</v>
      </c>
      <c r="B2854" s="59" t="s">
        <v>2368</v>
      </c>
      <c r="C2854" s="59" t="s">
        <v>7362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7358</v>
      </c>
      <c r="J2854"/>
      <c r="L2854"/>
      <c r="M2854"/>
    </row>
    <row r="2855" spans="1:13" ht="15" customHeight="1" x14ac:dyDescent="0.25">
      <c r="A2855" s="59" t="s">
        <v>2382</v>
      </c>
      <c r="B2855" s="59" t="s">
        <v>2368</v>
      </c>
      <c r="C2855" s="59" t="s">
        <v>7363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7358</v>
      </c>
      <c r="J2855"/>
      <c r="L2855"/>
      <c r="M2855"/>
    </row>
    <row r="2856" spans="1:13" ht="15" customHeight="1" x14ac:dyDescent="0.25">
      <c r="A2856" s="59" t="s">
        <v>2382</v>
      </c>
      <c r="B2856" s="59" t="s">
        <v>2368</v>
      </c>
      <c r="C2856" s="59" t="s">
        <v>7364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7358</v>
      </c>
      <c r="J2856"/>
      <c r="L2856"/>
      <c r="M2856"/>
    </row>
    <row r="2857" spans="1:13" ht="15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7358</v>
      </c>
      <c r="J2857"/>
      <c r="L2857"/>
      <c r="M2857"/>
    </row>
    <row r="2858" spans="1:13" ht="15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7365</v>
      </c>
      <c r="J2859"/>
      <c r="L2859"/>
      <c r="M2859"/>
    </row>
    <row r="2860" spans="1:13" ht="15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7366</v>
      </c>
      <c r="J2863"/>
      <c r="L2863"/>
      <c r="M2863"/>
    </row>
    <row r="2864" spans="1:13" ht="15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7366</v>
      </c>
      <c r="J2864"/>
      <c r="L2864"/>
      <c r="M2864"/>
    </row>
    <row r="2865" spans="1:13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6625</v>
      </c>
      <c r="J2865"/>
      <c r="L2865"/>
      <c r="M2865"/>
    </row>
    <row r="2866" spans="1:13" ht="15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6625</v>
      </c>
      <c r="J2866"/>
      <c r="L2866"/>
      <c r="M2866"/>
    </row>
    <row r="2867" spans="1:13" ht="15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6625</v>
      </c>
      <c r="J2867"/>
      <c r="L2867"/>
      <c r="M2867"/>
    </row>
    <row r="2868" spans="1:13" ht="15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6625</v>
      </c>
      <c r="J2868"/>
      <c r="L2868"/>
      <c r="M2868"/>
    </row>
    <row r="2869" spans="1:13" ht="15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6625</v>
      </c>
      <c r="J2869"/>
      <c r="L2869"/>
      <c r="M2869"/>
    </row>
    <row r="2870" spans="1:13" ht="15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6625</v>
      </c>
      <c r="J2870"/>
      <c r="L2870"/>
      <c r="M2870"/>
    </row>
    <row r="2871" spans="1:13" ht="15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6625</v>
      </c>
      <c r="J2871"/>
      <c r="L2871"/>
      <c r="M2871"/>
    </row>
    <row r="2872" spans="1:13" ht="15" customHeight="1" x14ac:dyDescent="0.25">
      <c r="A2872" s="59" t="s">
        <v>2382</v>
      </c>
      <c r="B2872" s="59" t="s">
        <v>7341</v>
      </c>
      <c r="C2872" s="84" t="s">
        <v>7346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7367</v>
      </c>
      <c r="J2872"/>
      <c r="L2872"/>
      <c r="M2872"/>
    </row>
    <row r="2873" spans="1:13" ht="15" customHeight="1" x14ac:dyDescent="0.25">
      <c r="A2873" s="59" t="s">
        <v>2382</v>
      </c>
      <c r="B2873" s="59" t="s">
        <v>7341</v>
      </c>
      <c r="C2873" s="84" t="s">
        <v>7349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7367</v>
      </c>
      <c r="J2873"/>
      <c r="L2873"/>
      <c r="M2873"/>
    </row>
    <row r="2874" spans="1:13" ht="15" customHeight="1" x14ac:dyDescent="0.25">
      <c r="A2874" s="59" t="s">
        <v>2382</v>
      </c>
      <c r="B2874" s="58" t="s">
        <v>7368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7369</v>
      </c>
      <c r="I2874" s="74" t="s">
        <v>7365</v>
      </c>
      <c r="J2874"/>
      <c r="L2874"/>
      <c r="M2874"/>
    </row>
    <row r="2875" spans="1:13" ht="15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customHeight="1" x14ac:dyDescent="0.25">
      <c r="A2880" s="59" t="s">
        <v>2409</v>
      </c>
      <c r="B2880" s="59" t="s">
        <v>6696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7370</v>
      </c>
      <c r="J2892"/>
      <c r="L2892"/>
      <c r="M2892"/>
    </row>
    <row r="2893" spans="1:13" ht="15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7370</v>
      </c>
      <c r="J2893"/>
      <c r="L2893"/>
      <c r="M2893"/>
    </row>
    <row r="2894" spans="1:13" ht="15" customHeight="1" x14ac:dyDescent="0.25">
      <c r="A2894" s="59" t="s">
        <v>2409</v>
      </c>
      <c r="B2894" s="59" t="s">
        <v>6533</v>
      </c>
      <c r="C2894" s="59" t="s">
        <v>6534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7370</v>
      </c>
      <c r="J2894"/>
      <c r="L2894"/>
      <c r="M2894"/>
    </row>
    <row r="2895" spans="1:13" ht="15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7370</v>
      </c>
      <c r="J2895"/>
      <c r="L2895"/>
      <c r="M2895"/>
    </row>
    <row r="2896" spans="1:13" ht="15" customHeight="1" x14ac:dyDescent="0.25">
      <c r="A2896" s="59" t="s">
        <v>2409</v>
      </c>
      <c r="B2896" s="59" t="s">
        <v>6299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7370</v>
      </c>
      <c r="J2896"/>
      <c r="L2896"/>
      <c r="M2896"/>
    </row>
    <row r="2897" spans="1:13" ht="15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7370</v>
      </c>
      <c r="J2897"/>
      <c r="L2897"/>
      <c r="M2897"/>
    </row>
    <row r="2898" spans="1:13" ht="15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7370</v>
      </c>
      <c r="J2898"/>
      <c r="L2898"/>
      <c r="M2898"/>
    </row>
    <row r="2899" spans="1:13" ht="15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7371</v>
      </c>
      <c r="J2899"/>
      <c r="L2899"/>
      <c r="M2899"/>
    </row>
    <row r="2900" spans="1:13" ht="15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7371</v>
      </c>
      <c r="J2900"/>
      <c r="L2900"/>
      <c r="M2900"/>
    </row>
    <row r="2901" spans="1:13" ht="15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7371</v>
      </c>
      <c r="J2901"/>
      <c r="L2901"/>
      <c r="M2901"/>
    </row>
    <row r="2902" spans="1:13" ht="15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7372</v>
      </c>
      <c r="J2902"/>
      <c r="L2902"/>
      <c r="M2902"/>
    </row>
    <row r="2903" spans="1:13" ht="15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7372</v>
      </c>
      <c r="J2903"/>
      <c r="L2903"/>
      <c r="M2903"/>
    </row>
    <row r="2904" spans="1:13" ht="15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7373</v>
      </c>
      <c r="J2909"/>
      <c r="L2909"/>
      <c r="M2909"/>
    </row>
    <row r="2910" spans="1:13" ht="15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7373</v>
      </c>
      <c r="J2910"/>
      <c r="L2910"/>
      <c r="M2910"/>
    </row>
    <row r="2911" spans="1:13" ht="15" customHeight="1" x14ac:dyDescent="0.25">
      <c r="A2911" s="59" t="s">
        <v>2409</v>
      </c>
      <c r="B2911" s="59" t="s">
        <v>2367</v>
      </c>
      <c r="C2911" s="84" t="s">
        <v>7374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7373</v>
      </c>
      <c r="J2911"/>
      <c r="L2911"/>
      <c r="M2911"/>
    </row>
    <row r="2912" spans="1:13" ht="15" customHeight="1" x14ac:dyDescent="0.25">
      <c r="A2912" s="59" t="s">
        <v>2409</v>
      </c>
      <c r="B2912" s="59" t="s">
        <v>2367</v>
      </c>
      <c r="C2912" s="59" t="s">
        <v>7375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7373</v>
      </c>
      <c r="J2912"/>
      <c r="L2912"/>
      <c r="M2912"/>
    </row>
    <row r="2913" spans="1:13" ht="15" customHeight="1" x14ac:dyDescent="0.25">
      <c r="A2913" s="59" t="s">
        <v>2409</v>
      </c>
      <c r="B2913" s="59" t="s">
        <v>2367</v>
      </c>
      <c r="C2913" s="59" t="s">
        <v>7376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7373</v>
      </c>
      <c r="J2913"/>
      <c r="L2913"/>
      <c r="M2913"/>
    </row>
    <row r="2914" spans="1:13" ht="15" customHeight="1" x14ac:dyDescent="0.25">
      <c r="A2914" s="59" t="s">
        <v>2409</v>
      </c>
      <c r="B2914" s="59" t="s">
        <v>2367</v>
      </c>
      <c r="C2914" s="59" t="s">
        <v>7298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7373</v>
      </c>
      <c r="J2914"/>
      <c r="L2914"/>
      <c r="M2914"/>
    </row>
    <row r="2915" spans="1:13" ht="15" customHeight="1" x14ac:dyDescent="0.25">
      <c r="A2915" s="59" t="s">
        <v>2409</v>
      </c>
      <c r="B2915" s="59" t="s">
        <v>2367</v>
      </c>
      <c r="C2915" s="83" t="s">
        <v>7377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7373</v>
      </c>
      <c r="J2915"/>
      <c r="L2915"/>
      <c r="M2915"/>
    </row>
    <row r="2916" spans="1:13" ht="15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7378</v>
      </c>
      <c r="J2918"/>
      <c r="L2918"/>
      <c r="M2918"/>
    </row>
    <row r="2919" spans="1:13" ht="15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7378</v>
      </c>
      <c r="J2919"/>
      <c r="L2919"/>
      <c r="M2919"/>
    </row>
    <row r="2920" spans="1:13" ht="15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7378</v>
      </c>
      <c r="J2920"/>
      <c r="L2920"/>
      <c r="M2920"/>
    </row>
    <row r="2921" spans="1:13" ht="15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7378</v>
      </c>
      <c r="J2921"/>
      <c r="L2921"/>
      <c r="M2921"/>
    </row>
    <row r="2922" spans="1:13" ht="15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customHeight="1" x14ac:dyDescent="0.25">
      <c r="A2923" s="276" t="s">
        <v>2421</v>
      </c>
      <c r="B2923" s="59" t="s">
        <v>7379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customHeight="1" x14ac:dyDescent="0.25">
      <c r="A2928" s="276" t="s">
        <v>2421</v>
      </c>
      <c r="B2928" s="71" t="s">
        <v>54</v>
      </c>
      <c r="C2928" s="59" t="s">
        <v>7380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7381</v>
      </c>
      <c r="J2928"/>
      <c r="L2928"/>
      <c r="M2928"/>
    </row>
    <row r="2929" spans="1:13" ht="15" customHeight="1" x14ac:dyDescent="0.25">
      <c r="A2929" s="276" t="s">
        <v>2421</v>
      </c>
      <c r="B2929" s="71" t="s">
        <v>54</v>
      </c>
      <c r="C2929" s="59" t="s">
        <v>7382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7381</v>
      </c>
      <c r="J2929"/>
      <c r="L2929"/>
      <c r="M2929"/>
    </row>
    <row r="2930" spans="1:13" ht="15" customHeight="1" x14ac:dyDescent="0.25">
      <c r="A2930" s="276" t="s">
        <v>2421</v>
      </c>
      <c r="B2930" s="59" t="s">
        <v>62</v>
      </c>
      <c r="C2930" s="59" t="s">
        <v>7383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6767</v>
      </c>
      <c r="I2930" s="74" t="s">
        <v>7384</v>
      </c>
      <c r="J2930"/>
      <c r="L2930"/>
      <c r="M2930"/>
    </row>
    <row r="2931" spans="1:13" ht="15" customHeight="1" x14ac:dyDescent="0.25">
      <c r="A2931" s="276" t="s">
        <v>2421</v>
      </c>
      <c r="B2931" s="59" t="s">
        <v>62</v>
      </c>
      <c r="C2931" s="59" t="s">
        <v>7385</v>
      </c>
      <c r="D2931" s="60">
        <v>1</v>
      </c>
      <c r="E2931" s="75" t="s">
        <v>29</v>
      </c>
      <c r="F2931" s="73" t="s">
        <v>7386</v>
      </c>
      <c r="G2931" s="64" t="e">
        <f t="shared" si="85"/>
        <v>#VALUE!</v>
      </c>
      <c r="H2931" s="65" t="s">
        <v>6767</v>
      </c>
      <c r="I2931" s="74" t="s">
        <v>7384</v>
      </c>
      <c r="J2931"/>
      <c r="L2931"/>
      <c r="M2931"/>
    </row>
    <row r="2932" spans="1:13" ht="15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7387</v>
      </c>
      <c r="J2932"/>
      <c r="L2932"/>
      <c r="M2932"/>
    </row>
    <row r="2933" spans="1:13" ht="15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7387</v>
      </c>
      <c r="J2933"/>
      <c r="L2933"/>
      <c r="M2933"/>
    </row>
    <row r="2934" spans="1:13" ht="15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7387</v>
      </c>
      <c r="J2934"/>
      <c r="L2934"/>
      <c r="M2934"/>
    </row>
    <row r="2935" spans="1:13" ht="15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7387</v>
      </c>
      <c r="J2935"/>
      <c r="L2935"/>
      <c r="M2935"/>
    </row>
    <row r="2936" spans="1:13" ht="15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7387</v>
      </c>
      <c r="J2936"/>
      <c r="L2936"/>
      <c r="M2936"/>
    </row>
    <row r="2937" spans="1:13" ht="15" customHeight="1" x14ac:dyDescent="0.25">
      <c r="A2937" s="276" t="s">
        <v>2421</v>
      </c>
      <c r="B2937" s="59" t="s">
        <v>6299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7387</v>
      </c>
      <c r="J2937"/>
      <c r="L2937"/>
      <c r="M2937"/>
    </row>
    <row r="2938" spans="1:13" ht="15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7387</v>
      </c>
      <c r="J2938"/>
      <c r="L2938"/>
      <c r="M2938"/>
    </row>
    <row r="2939" spans="1:13" ht="15" customHeight="1" x14ac:dyDescent="0.25">
      <c r="A2939" s="276" t="s">
        <v>2421</v>
      </c>
      <c r="B2939" s="59" t="s">
        <v>6393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7387</v>
      </c>
      <c r="J2939"/>
      <c r="L2939"/>
      <c r="M2939"/>
    </row>
    <row r="2940" spans="1:13" ht="15" customHeight="1" x14ac:dyDescent="0.25">
      <c r="A2940" s="276" t="s">
        <v>2421</v>
      </c>
      <c r="B2940" s="59" t="s">
        <v>7140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7387</v>
      </c>
      <c r="J2940"/>
      <c r="L2940"/>
      <c r="M2940"/>
    </row>
    <row r="2941" spans="1:13" ht="15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7387</v>
      </c>
      <c r="J2941"/>
      <c r="L2941"/>
      <c r="M2941"/>
    </row>
    <row r="2942" spans="1:13" ht="15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7387</v>
      </c>
      <c r="J2942"/>
      <c r="L2942"/>
      <c r="M2942"/>
    </row>
    <row r="2943" spans="1:13" ht="15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7387</v>
      </c>
      <c r="J2943"/>
      <c r="L2943"/>
      <c r="M2943"/>
    </row>
    <row r="2944" spans="1:13" ht="15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7387</v>
      </c>
      <c r="J2944"/>
      <c r="L2944"/>
      <c r="M2944"/>
    </row>
    <row r="2945" spans="1:13" ht="15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7387</v>
      </c>
      <c r="J2945"/>
      <c r="L2945"/>
      <c r="M2945"/>
    </row>
    <row r="2946" spans="1:13" ht="15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7388</v>
      </c>
      <c r="J2947"/>
      <c r="L2947"/>
      <c r="M2947"/>
    </row>
    <row r="2948" spans="1:13" ht="15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7388</v>
      </c>
      <c r="J2948"/>
      <c r="L2948"/>
      <c r="M2948"/>
    </row>
    <row r="2949" spans="1:13" ht="15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7388</v>
      </c>
      <c r="J2949"/>
      <c r="L2949"/>
      <c r="M2949"/>
    </row>
    <row r="2950" spans="1:13" ht="15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7388</v>
      </c>
      <c r="J2950"/>
      <c r="L2950"/>
      <c r="M2950"/>
    </row>
    <row r="2951" spans="1:13" ht="15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7388</v>
      </c>
      <c r="J2951"/>
      <c r="L2951"/>
      <c r="M2951"/>
    </row>
    <row r="2952" spans="1:13" ht="15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7388</v>
      </c>
      <c r="J2952"/>
      <c r="L2952"/>
      <c r="M2952"/>
    </row>
    <row r="2953" spans="1:13" ht="15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7388</v>
      </c>
      <c r="J2953"/>
      <c r="L2953"/>
      <c r="M2953"/>
    </row>
    <row r="2954" spans="1:13" ht="15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7389</v>
      </c>
      <c r="J2954"/>
      <c r="L2954"/>
      <c r="M2954"/>
    </row>
    <row r="2955" spans="1:13" ht="15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7389</v>
      </c>
      <c r="J2955"/>
      <c r="L2955"/>
      <c r="M2955"/>
    </row>
    <row r="2956" spans="1:13" ht="15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7390</v>
      </c>
      <c r="J2956"/>
      <c r="L2956"/>
      <c r="M2956"/>
    </row>
    <row r="2957" spans="1:13" ht="15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7390</v>
      </c>
      <c r="J2957"/>
      <c r="L2957"/>
      <c r="M2957"/>
    </row>
    <row r="2958" spans="1:13" ht="15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7390</v>
      </c>
      <c r="J2958"/>
      <c r="L2958"/>
      <c r="M2958"/>
    </row>
    <row r="2959" spans="1:13" ht="15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7390</v>
      </c>
      <c r="J2959"/>
      <c r="L2959"/>
      <c r="M2959"/>
    </row>
    <row r="2960" spans="1:13" ht="15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7390</v>
      </c>
      <c r="J2960"/>
      <c r="L2960"/>
      <c r="M2960"/>
    </row>
    <row r="2961" spans="1:13" ht="15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7391</v>
      </c>
      <c r="J2961"/>
      <c r="L2961"/>
      <c r="M2961"/>
    </row>
    <row r="2962" spans="1:13" ht="15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7391</v>
      </c>
      <c r="J2962"/>
      <c r="L2962"/>
      <c r="M2962"/>
    </row>
    <row r="2963" spans="1:13" ht="15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7391</v>
      </c>
      <c r="J2963"/>
      <c r="L2963"/>
      <c r="M2963"/>
    </row>
    <row r="2964" spans="1:13" ht="15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7391</v>
      </c>
      <c r="J2964"/>
      <c r="L2964"/>
      <c r="M2964"/>
    </row>
    <row r="2965" spans="1:13" ht="15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7391</v>
      </c>
      <c r="J2965"/>
      <c r="L2965"/>
      <c r="M2965"/>
    </row>
    <row r="2966" spans="1:13" ht="15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7387</v>
      </c>
      <c r="J2971"/>
      <c r="L2971"/>
      <c r="M2971"/>
    </row>
    <row r="2972" spans="1:13" ht="15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7387</v>
      </c>
      <c r="J2972"/>
      <c r="L2972"/>
      <c r="M2972"/>
    </row>
    <row r="2973" spans="1:13" ht="15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7387</v>
      </c>
      <c r="J2973"/>
      <c r="L2973"/>
      <c r="M2973"/>
    </row>
    <row r="2974" spans="1:13" ht="15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7387</v>
      </c>
      <c r="J2974"/>
      <c r="L2974"/>
      <c r="M2974"/>
    </row>
    <row r="2975" spans="1:13" ht="15" customHeight="1" x14ac:dyDescent="0.25">
      <c r="A2975" s="144" t="s">
        <v>378</v>
      </c>
      <c r="B2975" s="59" t="s">
        <v>7392</v>
      </c>
      <c r="C2975" s="59" t="s">
        <v>7393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7387</v>
      </c>
      <c r="J2975"/>
      <c r="L2975"/>
      <c r="M2975"/>
    </row>
    <row r="2976" spans="1:13" ht="15" customHeight="1" x14ac:dyDescent="0.25">
      <c r="A2976" s="144" t="s">
        <v>378</v>
      </c>
      <c r="B2976" s="71" t="s">
        <v>7394</v>
      </c>
      <c r="C2976" s="59" t="s">
        <v>7393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7387</v>
      </c>
      <c r="J2976"/>
      <c r="L2976"/>
      <c r="M2976"/>
    </row>
    <row r="2977" spans="1:13" ht="15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7387</v>
      </c>
      <c r="J2977"/>
      <c r="L2977"/>
      <c r="M2977"/>
    </row>
    <row r="2978" spans="1:13" ht="15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7395</v>
      </c>
      <c r="I2978" s="74" t="s">
        <v>7396</v>
      </c>
      <c r="J2978"/>
      <c r="L2978"/>
      <c r="M2978"/>
    </row>
    <row r="2979" spans="1:13" ht="15" customHeight="1" x14ac:dyDescent="0.25">
      <c r="A2979" s="144" t="s">
        <v>378</v>
      </c>
      <c r="B2979" s="81" t="s">
        <v>7397</v>
      </c>
      <c r="C2979" s="59" t="s">
        <v>7398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7395</v>
      </c>
      <c r="I2979" s="74" t="s">
        <v>7396</v>
      </c>
      <c r="J2979"/>
      <c r="L2979"/>
      <c r="M2979"/>
    </row>
    <row r="2980" spans="1:13" ht="15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7399</v>
      </c>
      <c r="I2982" s="74" t="s">
        <v>7400</v>
      </c>
      <c r="J2982"/>
      <c r="L2982"/>
      <c r="M2982"/>
    </row>
    <row r="2983" spans="1:13" ht="15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7401</v>
      </c>
      <c r="I2983" s="74" t="s">
        <v>7400</v>
      </c>
      <c r="J2983"/>
      <c r="L2983"/>
      <c r="M2983"/>
    </row>
    <row r="2984" spans="1:13" ht="15" customHeight="1" x14ac:dyDescent="0.25">
      <c r="A2984" s="144" t="s">
        <v>378</v>
      </c>
      <c r="B2984" s="58" t="s">
        <v>7402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7401</v>
      </c>
      <c r="I2984" s="74" t="s">
        <v>7400</v>
      </c>
      <c r="J2984"/>
      <c r="L2984"/>
      <c r="M2984"/>
    </row>
    <row r="2985" spans="1:13" ht="15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7400</v>
      </c>
      <c r="J2985"/>
      <c r="L2985"/>
      <c r="M2985"/>
    </row>
    <row r="2986" spans="1:13" ht="15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7403</v>
      </c>
      <c r="J2986"/>
      <c r="L2986"/>
      <c r="M2986"/>
    </row>
    <row r="2987" spans="1:13" ht="15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7404</v>
      </c>
      <c r="J2987"/>
      <c r="L2987"/>
      <c r="M2987"/>
    </row>
    <row r="2988" spans="1:13" ht="15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7404</v>
      </c>
      <c r="J2988"/>
      <c r="L2988"/>
      <c r="M2988"/>
    </row>
    <row r="2989" spans="1:13" ht="15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customHeight="1" x14ac:dyDescent="0.25">
      <c r="A3002" s="144" t="s">
        <v>2452</v>
      </c>
      <c r="B3002" s="59" t="s">
        <v>7140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7405</v>
      </c>
      <c r="J3003"/>
      <c r="L3003"/>
      <c r="M3003"/>
    </row>
    <row r="3004" spans="1:13" ht="15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7406</v>
      </c>
      <c r="J3006"/>
      <c r="L3006"/>
      <c r="M3006"/>
    </row>
    <row r="3007" spans="1:13" ht="15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7406</v>
      </c>
      <c r="J3007"/>
      <c r="L3007"/>
      <c r="M3007"/>
    </row>
    <row r="3008" spans="1:13" ht="15" customHeight="1" x14ac:dyDescent="0.25">
      <c r="A3008" s="144" t="s">
        <v>2452</v>
      </c>
      <c r="B3008" s="59" t="s">
        <v>2368</v>
      </c>
      <c r="C3008" s="84" t="s">
        <v>7407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7406</v>
      </c>
      <c r="J3008"/>
      <c r="L3008"/>
      <c r="M3008"/>
    </row>
    <row r="3009" spans="1:13" ht="15" customHeight="1" x14ac:dyDescent="0.25">
      <c r="A3009" s="144" t="s">
        <v>2452</v>
      </c>
      <c r="B3009" s="59" t="s">
        <v>2368</v>
      </c>
      <c r="C3009" s="59" t="s">
        <v>7408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7406</v>
      </c>
      <c r="J3009"/>
      <c r="L3009"/>
      <c r="M3009"/>
    </row>
    <row r="3010" spans="1:13" ht="15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7409</v>
      </c>
      <c r="J3010"/>
      <c r="L3010"/>
      <c r="M3010"/>
    </row>
    <row r="3011" spans="1:13" ht="15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customHeight="1" x14ac:dyDescent="0.25">
      <c r="A3015" s="144" t="s">
        <v>2452</v>
      </c>
      <c r="B3015" s="59" t="s">
        <v>7410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7411</v>
      </c>
      <c r="J3016"/>
      <c r="L3016"/>
      <c r="M3016"/>
    </row>
    <row r="3017" spans="1:13" ht="15" customHeight="1" x14ac:dyDescent="0.25">
      <c r="A3017" s="144" t="s">
        <v>2452</v>
      </c>
      <c r="B3017" s="93" t="s">
        <v>6953</v>
      </c>
      <c r="C3017" s="93" t="s">
        <v>6954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7411</v>
      </c>
      <c r="J3017"/>
      <c r="L3017"/>
      <c r="M3017"/>
    </row>
    <row r="3018" spans="1:13" ht="15" customHeight="1" x14ac:dyDescent="0.25">
      <c r="A3018" s="144" t="s">
        <v>2452</v>
      </c>
      <c r="B3018" s="59" t="s">
        <v>6604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7411</v>
      </c>
      <c r="J3018"/>
      <c r="L3018"/>
      <c r="M3018"/>
    </row>
    <row r="3019" spans="1:13" ht="15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7411</v>
      </c>
      <c r="J3019"/>
      <c r="L3019"/>
      <c r="M3019"/>
    </row>
    <row r="3020" spans="1:13" ht="15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7412</v>
      </c>
      <c r="J3020"/>
      <c r="L3020"/>
      <c r="M3020"/>
    </row>
    <row r="3021" spans="1:13" ht="15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7412</v>
      </c>
      <c r="J3021"/>
      <c r="L3021"/>
      <c r="M3021"/>
    </row>
    <row r="3022" spans="1:13" ht="15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7412</v>
      </c>
      <c r="J3022"/>
      <c r="L3022"/>
      <c r="M3022"/>
    </row>
    <row r="3023" spans="1:13" ht="15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7413</v>
      </c>
      <c r="J3024"/>
      <c r="L3024"/>
      <c r="M3024"/>
    </row>
    <row r="3025" spans="1:13" ht="15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7413</v>
      </c>
      <c r="J3025"/>
      <c r="L3025"/>
      <c r="M3025"/>
    </row>
    <row r="3026" spans="1:13" ht="15" customHeight="1" x14ac:dyDescent="0.25">
      <c r="A3026" s="144" t="s">
        <v>2452</v>
      </c>
      <c r="B3026" s="59" t="s">
        <v>7414</v>
      </c>
      <c r="C3026" s="110" t="s">
        <v>7415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7416</v>
      </c>
      <c r="J3026"/>
      <c r="L3026"/>
      <c r="M3026"/>
    </row>
    <row r="3027" spans="1:13" ht="15" customHeight="1" x14ac:dyDescent="0.25">
      <c r="A3027" s="144" t="s">
        <v>2452</v>
      </c>
      <c r="B3027" s="59" t="s">
        <v>7414</v>
      </c>
      <c r="C3027" s="89" t="s">
        <v>7417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7416</v>
      </c>
      <c r="J3027"/>
      <c r="L3027"/>
      <c r="M3027"/>
    </row>
    <row r="3028" spans="1:13" ht="15" customHeight="1" x14ac:dyDescent="0.25">
      <c r="A3028" s="144" t="s">
        <v>2452</v>
      </c>
      <c r="B3028" s="59" t="s">
        <v>1916</v>
      </c>
      <c r="C3028" s="245" t="s">
        <v>7418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7416</v>
      </c>
      <c r="J3028"/>
      <c r="L3028"/>
      <c r="M3028"/>
    </row>
    <row r="3029" spans="1:13" ht="15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7416</v>
      </c>
      <c r="J3029"/>
      <c r="L3029"/>
      <c r="M3029"/>
    </row>
    <row r="3030" spans="1:13" ht="15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7416</v>
      </c>
      <c r="J3030"/>
      <c r="L3030"/>
      <c r="M3030"/>
    </row>
    <row r="3031" spans="1:13" ht="15" customHeight="1" x14ac:dyDescent="0.25">
      <c r="A3031" s="144" t="s">
        <v>382</v>
      </c>
      <c r="B3031" s="59" t="s">
        <v>7144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7419</v>
      </c>
      <c r="J3031"/>
      <c r="L3031"/>
      <c r="M3031"/>
    </row>
    <row r="3032" spans="1:13" ht="15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7419</v>
      </c>
      <c r="J3032"/>
      <c r="L3032"/>
      <c r="M3032"/>
    </row>
    <row r="3033" spans="1:13" ht="15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7420</v>
      </c>
      <c r="J3033"/>
      <c r="L3033"/>
      <c r="M3033"/>
    </row>
    <row r="3034" spans="1:13" ht="15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7421</v>
      </c>
      <c r="J3034"/>
      <c r="L3034"/>
      <c r="M3034"/>
    </row>
    <row r="3035" spans="1:13" ht="15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7421</v>
      </c>
      <c r="J3035"/>
      <c r="L3035"/>
      <c r="M3035"/>
    </row>
    <row r="3036" spans="1:13" ht="15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7422</v>
      </c>
      <c r="J3036"/>
      <c r="L3036"/>
      <c r="M3036"/>
    </row>
    <row r="3037" spans="1:13" ht="15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7422</v>
      </c>
      <c r="J3037"/>
      <c r="L3037"/>
      <c r="M3037"/>
    </row>
    <row r="3038" spans="1:13" ht="15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7422</v>
      </c>
      <c r="J3038"/>
      <c r="L3038"/>
      <c r="M3038"/>
    </row>
    <row r="3039" spans="1:13" ht="15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7422</v>
      </c>
      <c r="J3039"/>
      <c r="L3039"/>
      <c r="M3039"/>
    </row>
    <row r="3040" spans="1:13" ht="15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7422</v>
      </c>
      <c r="J3040"/>
      <c r="L3040"/>
      <c r="M3040"/>
    </row>
    <row r="3041" spans="1:13" ht="15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customHeight="1" x14ac:dyDescent="0.25">
      <c r="A3049" s="144" t="s">
        <v>382</v>
      </c>
      <c r="B3049" s="59" t="s">
        <v>6393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7423</v>
      </c>
      <c r="J3049"/>
      <c r="L3049"/>
      <c r="M3049"/>
    </row>
    <row r="3050" spans="1:13" ht="15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7423</v>
      </c>
      <c r="J3050"/>
      <c r="L3050"/>
      <c r="M3050"/>
    </row>
    <row r="3051" spans="1:13" ht="15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7423</v>
      </c>
      <c r="J3051"/>
      <c r="L3051"/>
      <c r="M3051"/>
    </row>
    <row r="3052" spans="1:13" ht="15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7423</v>
      </c>
      <c r="J3052"/>
      <c r="L3052"/>
      <c r="M3052"/>
    </row>
    <row r="3053" spans="1:13" ht="15" customHeight="1" x14ac:dyDescent="0.25">
      <c r="A3053" s="144" t="s">
        <v>382</v>
      </c>
      <c r="B3053" s="59" t="s">
        <v>6299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7423</v>
      </c>
      <c r="J3053"/>
      <c r="L3053"/>
      <c r="M3053"/>
    </row>
    <row r="3054" spans="1:13" ht="15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7423</v>
      </c>
      <c r="J3054"/>
      <c r="L3054"/>
      <c r="M3054"/>
    </row>
    <row r="3055" spans="1:13" ht="15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7423</v>
      </c>
      <c r="J3055"/>
      <c r="L3055"/>
      <c r="M3055"/>
    </row>
    <row r="3056" spans="1:13" ht="15" customHeight="1" x14ac:dyDescent="0.25">
      <c r="A3056" s="144" t="s">
        <v>382</v>
      </c>
      <c r="B3056" s="59" t="s">
        <v>7140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7423</v>
      </c>
      <c r="J3056"/>
      <c r="L3056"/>
      <c r="M3056"/>
    </row>
    <row r="3057" spans="1:13" ht="15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6625</v>
      </c>
      <c r="J3057"/>
      <c r="L3057"/>
      <c r="M3057"/>
    </row>
    <row r="3058" spans="1:13" ht="15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7424</v>
      </c>
      <c r="I3059" s="74" t="s">
        <v>7425</v>
      </c>
      <c r="J3059"/>
      <c r="L3059"/>
      <c r="M3059"/>
    </row>
    <row r="3060" spans="1:13" ht="15" customHeight="1" x14ac:dyDescent="0.25">
      <c r="A3060" s="144" t="s">
        <v>382</v>
      </c>
      <c r="B3060" s="85" t="s">
        <v>7426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7427</v>
      </c>
      <c r="I3060" s="74" t="s">
        <v>7425</v>
      </c>
      <c r="J3060"/>
      <c r="L3060"/>
      <c r="M3060"/>
    </row>
    <row r="3061" spans="1:13" ht="15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7425</v>
      </c>
      <c r="J3061"/>
      <c r="L3061"/>
      <c r="M3061"/>
    </row>
    <row r="3062" spans="1:13" ht="15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7425</v>
      </c>
      <c r="J3062"/>
      <c r="L3062"/>
      <c r="M3062"/>
    </row>
    <row r="3063" spans="1:13" ht="15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7428</v>
      </c>
      <c r="J3063"/>
      <c r="L3063"/>
      <c r="M3063"/>
    </row>
    <row r="3064" spans="1:13" ht="15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7428</v>
      </c>
      <c r="J3064"/>
      <c r="L3064"/>
      <c r="M3064"/>
    </row>
    <row r="3065" spans="1:13" ht="15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7428</v>
      </c>
      <c r="J3065"/>
      <c r="L3065"/>
      <c r="M3065"/>
    </row>
    <row r="3066" spans="1:13" ht="15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customHeight="1" x14ac:dyDescent="0.25">
      <c r="A3068" s="144" t="s">
        <v>382</v>
      </c>
      <c r="B3068" s="59" t="s">
        <v>6485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customHeight="1" x14ac:dyDescent="0.25">
      <c r="A3072" s="144" t="s">
        <v>382</v>
      </c>
      <c r="B3072" s="59" t="s">
        <v>1708</v>
      </c>
      <c r="C3072" s="59" t="s">
        <v>7429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7430</v>
      </c>
      <c r="J3072"/>
      <c r="L3072"/>
      <c r="M3072"/>
    </row>
    <row r="3073" spans="1:13" ht="15" customHeight="1" x14ac:dyDescent="0.25">
      <c r="A3073" s="144" t="s">
        <v>382</v>
      </c>
      <c r="B3073" s="59" t="s">
        <v>1708</v>
      </c>
      <c r="C3073" s="59" t="s">
        <v>7431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7430</v>
      </c>
      <c r="J3073"/>
      <c r="L3073"/>
      <c r="M3073"/>
    </row>
    <row r="3074" spans="1:13" ht="15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7430</v>
      </c>
      <c r="J3074"/>
      <c r="L3074"/>
      <c r="M3074"/>
    </row>
    <row r="3075" spans="1:13" ht="15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7430</v>
      </c>
      <c r="J3075"/>
      <c r="L3075"/>
      <c r="M3075"/>
    </row>
    <row r="3076" spans="1:13" ht="15" customHeight="1" x14ac:dyDescent="0.25">
      <c r="A3076" s="144" t="s">
        <v>382</v>
      </c>
      <c r="B3076" s="59" t="s">
        <v>879</v>
      </c>
      <c r="C3076" s="59" t="s">
        <v>7432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7433</v>
      </c>
      <c r="J3076"/>
      <c r="L3076"/>
      <c r="M3076"/>
    </row>
    <row r="3077" spans="1:13" ht="15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7433</v>
      </c>
      <c r="J3077"/>
      <c r="L3077"/>
      <c r="M3077"/>
    </row>
    <row r="3078" spans="1:13" ht="15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7433</v>
      </c>
      <c r="J3078"/>
      <c r="L3078"/>
      <c r="M3078"/>
    </row>
    <row r="3079" spans="1:13" ht="15" customHeight="1" x14ac:dyDescent="0.25">
      <c r="A3079" s="144" t="s">
        <v>382</v>
      </c>
      <c r="B3079" s="59" t="s">
        <v>7434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7435</v>
      </c>
      <c r="J3079"/>
      <c r="L3079"/>
      <c r="M3079"/>
    </row>
    <row r="3080" spans="1:13" ht="15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7435</v>
      </c>
      <c r="J3080"/>
      <c r="L3080"/>
      <c r="M3080"/>
    </row>
    <row r="3081" spans="1:13" ht="15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7435</v>
      </c>
      <c r="J3081"/>
      <c r="L3081"/>
      <c r="M3081"/>
    </row>
    <row r="3082" spans="1:13" ht="15" customHeight="1" x14ac:dyDescent="0.25">
      <c r="A3082" s="144" t="s">
        <v>382</v>
      </c>
      <c r="B3082" s="59" t="s">
        <v>1916</v>
      </c>
      <c r="C3082" s="245" t="s">
        <v>7436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7437</v>
      </c>
      <c r="J3082"/>
      <c r="L3082"/>
      <c r="M3082"/>
    </row>
    <row r="3083" spans="1:13" ht="15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7437</v>
      </c>
      <c r="J3083"/>
      <c r="L3083"/>
      <c r="M3083"/>
    </row>
    <row r="3084" spans="1:13" ht="15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7437</v>
      </c>
      <c r="J3084"/>
      <c r="L3084"/>
      <c r="M3084"/>
    </row>
    <row r="3085" spans="1:13" ht="15" customHeight="1" x14ac:dyDescent="0.25">
      <c r="A3085" s="144" t="s">
        <v>382</v>
      </c>
      <c r="B3085" s="59" t="s">
        <v>7414</v>
      </c>
      <c r="C3085" s="110" t="s">
        <v>7438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7439</v>
      </c>
      <c r="J3085"/>
      <c r="L3085"/>
      <c r="M3085"/>
    </row>
    <row r="3086" spans="1:13" ht="15" customHeight="1" x14ac:dyDescent="0.25">
      <c r="A3086" s="144" t="s">
        <v>382</v>
      </c>
      <c r="B3086" s="59" t="s">
        <v>7414</v>
      </c>
      <c r="C3086" s="89" t="s">
        <v>7440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7439</v>
      </c>
      <c r="J3086"/>
      <c r="L3086"/>
      <c r="M3086"/>
    </row>
    <row r="3087" spans="1:13" ht="15" customHeight="1" x14ac:dyDescent="0.25">
      <c r="A3087" s="144" t="s">
        <v>382</v>
      </c>
      <c r="B3087" s="59" t="s">
        <v>7414</v>
      </c>
      <c r="C3087" s="110" t="s">
        <v>7415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7416</v>
      </c>
      <c r="J3087"/>
      <c r="L3087"/>
      <c r="M3087"/>
    </row>
    <row r="3088" spans="1:13" ht="15" customHeight="1" x14ac:dyDescent="0.25">
      <c r="A3088" s="144" t="s">
        <v>382</v>
      </c>
      <c r="B3088" s="59" t="s">
        <v>7414</v>
      </c>
      <c r="C3088" s="89" t="s">
        <v>7417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7416</v>
      </c>
      <c r="J3088"/>
      <c r="L3088"/>
      <c r="M3088"/>
    </row>
    <row r="3089" spans="1:13" ht="15" customHeight="1" x14ac:dyDescent="0.25">
      <c r="A3089" s="144" t="s">
        <v>382</v>
      </c>
      <c r="B3089" s="59" t="s">
        <v>1916</v>
      </c>
      <c r="C3089" s="245" t="s">
        <v>7418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7416</v>
      </c>
      <c r="J3089"/>
      <c r="L3089"/>
      <c r="M3089"/>
    </row>
    <row r="3090" spans="1:13" ht="15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7416</v>
      </c>
      <c r="J3090"/>
      <c r="L3090"/>
      <c r="M3090"/>
    </row>
    <row r="3091" spans="1:13" ht="15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7416</v>
      </c>
      <c r="J3091"/>
      <c r="L3091"/>
      <c r="M3091"/>
    </row>
    <row r="3092" spans="1:13" ht="15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7441</v>
      </c>
      <c r="J3100"/>
      <c r="L3100"/>
      <c r="M3100"/>
    </row>
    <row r="3101" spans="1:13" ht="15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7441</v>
      </c>
      <c r="J3101"/>
      <c r="L3101"/>
      <c r="M3101"/>
    </row>
    <row r="3102" spans="1:13" ht="15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7441</v>
      </c>
      <c r="J3102"/>
      <c r="L3102"/>
      <c r="M3102"/>
    </row>
    <row r="3103" spans="1:13" ht="15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7441</v>
      </c>
      <c r="J3103"/>
      <c r="L3103"/>
      <c r="M3103"/>
    </row>
    <row r="3104" spans="1:13" ht="15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7442</v>
      </c>
      <c r="J3107"/>
      <c r="L3107"/>
      <c r="M3107"/>
    </row>
    <row r="3108" spans="1:13" ht="15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7442</v>
      </c>
      <c r="J3108"/>
      <c r="L3108"/>
      <c r="M3108"/>
    </row>
    <row r="3109" spans="1:13" ht="15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7442</v>
      </c>
      <c r="J3109"/>
      <c r="L3109"/>
      <c r="M3109"/>
    </row>
    <row r="3110" spans="1:13" ht="15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7442</v>
      </c>
      <c r="J3110"/>
      <c r="L3110"/>
      <c r="M3110"/>
    </row>
    <row r="3111" spans="1:13" ht="15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7442</v>
      </c>
      <c r="J3111"/>
      <c r="L3111"/>
      <c r="M3111"/>
    </row>
    <row r="3112" spans="1:13" ht="15" customHeight="1" x14ac:dyDescent="0.25">
      <c r="A3112" s="144" t="s">
        <v>2490</v>
      </c>
      <c r="B3112" s="481" t="s">
        <v>210</v>
      </c>
      <c r="C3112" s="481" t="s">
        <v>211</v>
      </c>
      <c r="D3112" s="510">
        <v>9</v>
      </c>
      <c r="E3112" s="511" t="s">
        <v>37</v>
      </c>
      <c r="F3112" s="512">
        <v>33000</v>
      </c>
      <c r="G3112" s="485">
        <f t="shared" si="92"/>
        <v>297000</v>
      </c>
      <c r="H3112" s="486" t="s">
        <v>7443</v>
      </c>
      <c r="I3112" s="487"/>
      <c r="J3112"/>
      <c r="L3112"/>
      <c r="M3112"/>
    </row>
    <row r="3113" spans="1:13" ht="15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7072</v>
      </c>
      <c r="I3113" s="74"/>
      <c r="J3113"/>
      <c r="L3113"/>
      <c r="M3113"/>
    </row>
    <row r="3114" spans="1:13" ht="15" customHeight="1" x14ac:dyDescent="0.25">
      <c r="A3114" s="144" t="s">
        <v>2490</v>
      </c>
      <c r="B3114" s="83" t="s">
        <v>7444</v>
      </c>
      <c r="C3114" s="85" t="s">
        <v>7445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7072</v>
      </c>
      <c r="I3114" s="74"/>
      <c r="J3114"/>
      <c r="L3114"/>
      <c r="M3114"/>
    </row>
    <row r="3115" spans="1:13" ht="15" customHeight="1" x14ac:dyDescent="0.25">
      <c r="A3115" s="144" t="s">
        <v>2490</v>
      </c>
      <c r="B3115" s="59" t="s">
        <v>7379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7072</v>
      </c>
      <c r="I3115" s="74"/>
      <c r="J3115"/>
      <c r="L3115"/>
      <c r="M3115"/>
    </row>
    <row r="3116" spans="1:13" ht="15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7072</v>
      </c>
      <c r="I3116" s="74"/>
      <c r="J3116"/>
      <c r="L3116"/>
      <c r="M3116"/>
    </row>
    <row r="3117" spans="1:13" ht="15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6625</v>
      </c>
      <c r="J3117"/>
      <c r="L3117"/>
      <c r="M3117"/>
    </row>
    <row r="3118" spans="1:13" ht="15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6625</v>
      </c>
      <c r="J3118"/>
      <c r="L3118"/>
      <c r="M3118"/>
    </row>
    <row r="3119" spans="1:13" ht="15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customHeight="1" x14ac:dyDescent="0.25">
      <c r="A3120" s="144" t="s">
        <v>2490</v>
      </c>
      <c r="B3120" s="59" t="s">
        <v>62</v>
      </c>
      <c r="C3120" s="258" t="s">
        <v>7446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7447</v>
      </c>
      <c r="J3120"/>
      <c r="L3120"/>
      <c r="M3120"/>
    </row>
    <row r="3121" spans="1:13" ht="15" customHeight="1" x14ac:dyDescent="0.25">
      <c r="A3121" s="144" t="s">
        <v>2490</v>
      </c>
      <c r="B3121" s="59" t="s">
        <v>62</v>
      </c>
      <c r="C3121" s="258" t="s">
        <v>7448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7447</v>
      </c>
      <c r="J3121"/>
      <c r="L3121"/>
      <c r="M3121"/>
    </row>
    <row r="3122" spans="1:13" ht="15" customHeight="1" x14ac:dyDescent="0.25">
      <c r="A3122" s="144" t="s">
        <v>2490</v>
      </c>
      <c r="B3122" s="59" t="s">
        <v>7449</v>
      </c>
      <c r="C3122" s="513" t="s">
        <v>7450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7451</v>
      </c>
      <c r="J3122"/>
      <c r="L3122"/>
      <c r="M3122"/>
    </row>
    <row r="3123" spans="1:13" ht="15" customHeight="1" x14ac:dyDescent="0.25">
      <c r="A3123" s="144" t="s">
        <v>2490</v>
      </c>
      <c r="B3123" s="59" t="s">
        <v>7449</v>
      </c>
      <c r="C3123" s="513" t="s">
        <v>7452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7451</v>
      </c>
      <c r="J3123"/>
      <c r="L3123"/>
      <c r="M3123"/>
    </row>
    <row r="3124" spans="1:13" ht="15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7451</v>
      </c>
      <c r="J3124"/>
      <c r="L3124"/>
      <c r="M3124"/>
    </row>
    <row r="3125" spans="1:13" ht="15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7451</v>
      </c>
      <c r="J3125"/>
      <c r="L3125"/>
      <c r="M3125"/>
    </row>
    <row r="3126" spans="1:13" ht="15" customHeight="1" x14ac:dyDescent="0.25">
      <c r="A3126" s="144" t="s">
        <v>2490</v>
      </c>
      <c r="B3126" s="59" t="s">
        <v>7453</v>
      </c>
      <c r="C3126" s="513" t="s">
        <v>7454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7455</v>
      </c>
      <c r="J3126"/>
      <c r="L3126"/>
      <c r="M3126"/>
    </row>
    <row r="3127" spans="1:13" ht="15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7455</v>
      </c>
      <c r="J3127"/>
      <c r="L3127"/>
      <c r="M3127"/>
    </row>
    <row r="3128" spans="1:13" ht="15" customHeight="1" x14ac:dyDescent="0.25">
      <c r="A3128" s="144" t="s">
        <v>2490</v>
      </c>
      <c r="B3128" s="59" t="s">
        <v>7449</v>
      </c>
      <c r="C3128" s="513" t="s">
        <v>7456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7455</v>
      </c>
      <c r="J3128"/>
      <c r="L3128"/>
      <c r="M3128"/>
    </row>
    <row r="3129" spans="1:13" ht="15" customHeight="1" x14ac:dyDescent="0.25">
      <c r="A3129" s="144" t="s">
        <v>2490</v>
      </c>
      <c r="B3129" s="59" t="s">
        <v>7449</v>
      </c>
      <c r="C3129" s="513" t="s">
        <v>7457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7455</v>
      </c>
      <c r="J3129"/>
      <c r="L3129"/>
      <c r="M3129"/>
    </row>
    <row r="3130" spans="1:13" ht="15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7455</v>
      </c>
      <c r="J3130"/>
      <c r="L3130"/>
      <c r="M3130"/>
    </row>
    <row r="3131" spans="1:13" ht="15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7455</v>
      </c>
      <c r="J3131"/>
      <c r="L3131"/>
      <c r="M3131"/>
    </row>
    <row r="3132" spans="1:13" ht="15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7458</v>
      </c>
      <c r="J3134"/>
      <c r="L3134"/>
      <c r="M3134"/>
    </row>
    <row r="3135" spans="1:13" ht="15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7458</v>
      </c>
      <c r="J3135"/>
      <c r="L3135"/>
      <c r="M3135"/>
    </row>
    <row r="3136" spans="1:13" ht="15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7458</v>
      </c>
      <c r="J3136"/>
      <c r="L3136"/>
      <c r="M3136"/>
    </row>
    <row r="3137" spans="1:13" ht="15" customHeight="1" x14ac:dyDescent="0.25">
      <c r="A3137" s="59" t="s">
        <v>2517</v>
      </c>
      <c r="B3137" s="59" t="s">
        <v>3882</v>
      </c>
      <c r="C3137" s="59" t="s">
        <v>7459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7460</v>
      </c>
      <c r="J3137"/>
      <c r="L3137"/>
      <c r="M3137"/>
    </row>
    <row r="3138" spans="1:13" ht="15" customHeight="1" x14ac:dyDescent="0.25">
      <c r="A3138" s="59" t="s">
        <v>2517</v>
      </c>
      <c r="B3138" s="59" t="s">
        <v>3882</v>
      </c>
      <c r="C3138" s="59" t="s">
        <v>7461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7460</v>
      </c>
      <c r="J3138"/>
      <c r="L3138"/>
      <c r="M3138"/>
    </row>
    <row r="3139" spans="1:13" ht="15" customHeight="1" x14ac:dyDescent="0.25">
      <c r="A3139" s="59" t="s">
        <v>2517</v>
      </c>
      <c r="B3139" s="59" t="s">
        <v>3882</v>
      </c>
      <c r="C3139" s="59" t="s">
        <v>7462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7460</v>
      </c>
      <c r="J3139"/>
      <c r="L3139"/>
      <c r="M3139"/>
    </row>
    <row r="3140" spans="1:13" ht="15" customHeight="1" x14ac:dyDescent="0.25">
      <c r="A3140" s="59" t="s">
        <v>2517</v>
      </c>
      <c r="B3140" s="59" t="s">
        <v>3882</v>
      </c>
      <c r="C3140" s="59" t="s">
        <v>7463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7460</v>
      </c>
      <c r="J3140"/>
      <c r="L3140"/>
      <c r="M3140"/>
    </row>
    <row r="3141" spans="1:13" ht="15" customHeight="1" x14ac:dyDescent="0.25">
      <c r="A3141" s="59" t="s">
        <v>2517</v>
      </c>
      <c r="B3141" s="59" t="s">
        <v>3882</v>
      </c>
      <c r="C3141" s="59" t="s">
        <v>7464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7460</v>
      </c>
      <c r="J3141"/>
      <c r="L3141"/>
      <c r="M3141"/>
    </row>
    <row r="3142" spans="1:13" ht="15" customHeight="1" x14ac:dyDescent="0.25">
      <c r="A3142" s="59" t="s">
        <v>2517</v>
      </c>
      <c r="B3142" s="59" t="s">
        <v>3882</v>
      </c>
      <c r="C3142" s="59" t="s">
        <v>7465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7460</v>
      </c>
      <c r="J3142"/>
      <c r="L3142"/>
      <c r="M3142"/>
    </row>
    <row r="3143" spans="1:13" ht="15" customHeight="1" x14ac:dyDescent="0.25">
      <c r="A3143" s="59" t="s">
        <v>2517</v>
      </c>
      <c r="B3143" s="58" t="s">
        <v>7466</v>
      </c>
      <c r="C3143" s="84" t="s">
        <v>7467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7468</v>
      </c>
      <c r="I3143" s="74" t="s">
        <v>7460</v>
      </c>
      <c r="J3143"/>
      <c r="L3143"/>
      <c r="M3143"/>
    </row>
    <row r="3144" spans="1:13" ht="15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7469</v>
      </c>
      <c r="J3144"/>
      <c r="L3144"/>
      <c r="M3144"/>
    </row>
    <row r="3145" spans="1:13" ht="15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7469</v>
      </c>
      <c r="J3145"/>
      <c r="L3145"/>
      <c r="M3145"/>
    </row>
    <row r="3146" spans="1:13" ht="15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7469</v>
      </c>
      <c r="J3146"/>
      <c r="L3146"/>
      <c r="M3146"/>
    </row>
    <row r="3147" spans="1:13" ht="15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7469</v>
      </c>
      <c r="J3147"/>
      <c r="L3147"/>
      <c r="M3147"/>
    </row>
    <row r="3148" spans="1:13" ht="15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7469</v>
      </c>
      <c r="J3148"/>
      <c r="L3148"/>
      <c r="M3148"/>
    </row>
    <row r="3149" spans="1:13" ht="15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7469</v>
      </c>
      <c r="J3149"/>
      <c r="L3149"/>
      <c r="M3149"/>
    </row>
    <row r="3150" spans="1:13" ht="15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customHeight="1" x14ac:dyDescent="0.25">
      <c r="A3152" s="59" t="s">
        <v>2517</v>
      </c>
      <c r="B3152" s="58" t="s">
        <v>7470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customHeight="1" x14ac:dyDescent="0.25">
      <c r="A3153" s="59" t="s">
        <v>2517</v>
      </c>
      <c r="B3153" s="83" t="s">
        <v>7471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customHeight="1" x14ac:dyDescent="0.25">
      <c r="A3159" s="59" t="s">
        <v>2517</v>
      </c>
      <c r="B3159" s="59" t="s">
        <v>7472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customHeight="1" x14ac:dyDescent="0.25">
      <c r="A3160" s="59" t="s">
        <v>2517</v>
      </c>
      <c r="B3160" s="59" t="s">
        <v>7473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customHeight="1" x14ac:dyDescent="0.25">
      <c r="A3161" s="59" t="s">
        <v>2517</v>
      </c>
      <c r="B3161" s="58" t="s">
        <v>7474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7475</v>
      </c>
      <c r="J3166"/>
      <c r="L3166"/>
      <c r="M3166"/>
    </row>
    <row r="3167" spans="1:13" ht="15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7475</v>
      </c>
      <c r="J3167"/>
      <c r="L3167"/>
      <c r="M3167"/>
    </row>
    <row r="3168" spans="1:13" ht="15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7475</v>
      </c>
      <c r="J3168"/>
      <c r="L3168"/>
      <c r="M3168"/>
    </row>
    <row r="3169" spans="1:13" ht="15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7476</v>
      </c>
      <c r="J3169"/>
      <c r="L3169"/>
      <c r="M3169"/>
    </row>
    <row r="3170" spans="1:13" ht="15" customHeight="1" x14ac:dyDescent="0.25">
      <c r="A3170" s="59" t="s">
        <v>2517</v>
      </c>
      <c r="B3170" s="71" t="s">
        <v>7477</v>
      </c>
      <c r="C3170" s="59" t="s">
        <v>7478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7479</v>
      </c>
      <c r="I3170" s="59" t="s">
        <v>7476</v>
      </c>
      <c r="J3170"/>
      <c r="L3170"/>
      <c r="M3170"/>
    </row>
    <row r="3171" spans="1:13" ht="15" customHeight="1" x14ac:dyDescent="0.25">
      <c r="A3171" s="59" t="s">
        <v>2517</v>
      </c>
      <c r="B3171" s="71" t="s">
        <v>7480</v>
      </c>
      <c r="C3171" s="59" t="s">
        <v>7481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7479</v>
      </c>
      <c r="I3171" s="59" t="s">
        <v>7476</v>
      </c>
      <c r="J3171"/>
      <c r="L3171"/>
      <c r="M3171"/>
    </row>
    <row r="3172" spans="1:13" ht="15" customHeight="1" x14ac:dyDescent="0.25">
      <c r="A3172" s="59" t="s">
        <v>2517</v>
      </c>
      <c r="B3172" s="71" t="s">
        <v>58</v>
      </c>
      <c r="C3172" s="59" t="s">
        <v>7482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7476</v>
      </c>
      <c r="J3172"/>
      <c r="L3172"/>
      <c r="M3172"/>
    </row>
    <row r="3173" spans="1:13" ht="15" customHeight="1" x14ac:dyDescent="0.25">
      <c r="A3173" s="59" t="s">
        <v>2517</v>
      </c>
      <c r="B3173" s="71" t="s">
        <v>58</v>
      </c>
      <c r="C3173" s="59" t="s">
        <v>7483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7476</v>
      </c>
      <c r="J3173"/>
      <c r="L3173"/>
      <c r="M3173"/>
    </row>
    <row r="3174" spans="1:13" ht="15" customHeight="1" x14ac:dyDescent="0.25">
      <c r="A3174" s="59" t="s">
        <v>2517</v>
      </c>
      <c r="B3174" s="71" t="s">
        <v>58</v>
      </c>
      <c r="C3174" s="59" t="s">
        <v>7484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7476</v>
      </c>
      <c r="J3174"/>
      <c r="L3174"/>
      <c r="M3174"/>
    </row>
    <row r="3175" spans="1:13" ht="15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7479</v>
      </c>
      <c r="I3175" s="59" t="s">
        <v>7476</v>
      </c>
      <c r="J3175"/>
      <c r="L3175"/>
      <c r="M3175"/>
    </row>
    <row r="3176" spans="1:13" ht="15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7485</v>
      </c>
      <c r="I3176" s="59" t="s">
        <v>7476</v>
      </c>
      <c r="J3176"/>
      <c r="L3176"/>
      <c r="M3176"/>
    </row>
    <row r="3177" spans="1:13" ht="15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7476</v>
      </c>
      <c r="J3177"/>
      <c r="L3177"/>
      <c r="M3177"/>
    </row>
    <row r="3178" spans="1:13" ht="15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7476</v>
      </c>
      <c r="J3178"/>
      <c r="L3178"/>
      <c r="M3178"/>
    </row>
    <row r="3179" spans="1:13" ht="15" customHeight="1" x14ac:dyDescent="0.25">
      <c r="A3179" s="59" t="s">
        <v>2517</v>
      </c>
      <c r="B3179" s="59" t="s">
        <v>7486</v>
      </c>
      <c r="C3179" s="59" t="s">
        <v>7487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6225</v>
      </c>
      <c r="I3179" s="59" t="s">
        <v>7476</v>
      </c>
      <c r="J3179"/>
      <c r="L3179"/>
      <c r="M3179"/>
    </row>
    <row r="3180" spans="1:13" ht="15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6225</v>
      </c>
      <c r="I3180" s="59" t="s">
        <v>7476</v>
      </c>
      <c r="J3180"/>
      <c r="L3180"/>
      <c r="M3180"/>
    </row>
    <row r="3181" spans="1:13" ht="15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7488</v>
      </c>
      <c r="J3181"/>
      <c r="L3181"/>
      <c r="M3181"/>
    </row>
    <row r="3182" spans="1:13" ht="15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7488</v>
      </c>
      <c r="J3182"/>
      <c r="L3182"/>
      <c r="M3182"/>
    </row>
    <row r="3183" spans="1:13" ht="15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7488</v>
      </c>
      <c r="J3183"/>
      <c r="L3183"/>
      <c r="M3183"/>
    </row>
    <row r="3184" spans="1:13" ht="15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7489</v>
      </c>
      <c r="I3184" s="59"/>
      <c r="J3184"/>
      <c r="L3184"/>
      <c r="M3184"/>
    </row>
    <row r="3185" spans="1:13" ht="15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7489</v>
      </c>
      <c r="I3185" s="59"/>
      <c r="J3185"/>
      <c r="L3185"/>
      <c r="M3185"/>
    </row>
    <row r="3186" spans="1:13" ht="15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customHeight="1" x14ac:dyDescent="0.25">
      <c r="A3195" s="276" t="s">
        <v>2541</v>
      </c>
      <c r="B3195" s="59" t="s">
        <v>7490</v>
      </c>
      <c r="C3195" s="245" t="s">
        <v>7491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7492</v>
      </c>
      <c r="J3195"/>
      <c r="L3195"/>
      <c r="M3195"/>
    </row>
    <row r="3196" spans="1:13" ht="15" customHeight="1" x14ac:dyDescent="0.25">
      <c r="A3196" s="276" t="s">
        <v>2541</v>
      </c>
      <c r="B3196" s="59" t="s">
        <v>7490</v>
      </c>
      <c r="C3196" s="245" t="s">
        <v>7493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7492</v>
      </c>
      <c r="J3196"/>
      <c r="L3196"/>
      <c r="M3196"/>
    </row>
    <row r="3197" spans="1:13" ht="15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7492</v>
      </c>
      <c r="J3197"/>
      <c r="L3197"/>
      <c r="M3197"/>
    </row>
    <row r="3198" spans="1:13" ht="15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7492</v>
      </c>
      <c r="J3198"/>
      <c r="L3198"/>
      <c r="M3198"/>
    </row>
    <row r="3199" spans="1:13" ht="15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customHeight="1" x14ac:dyDescent="0.25">
      <c r="A3200" s="276" t="s">
        <v>2541</v>
      </c>
      <c r="B3200" s="58" t="s">
        <v>7494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customHeight="1" x14ac:dyDescent="0.25">
      <c r="A3204" s="276" t="s">
        <v>2541</v>
      </c>
      <c r="B3204" s="58" t="s">
        <v>7494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customHeight="1" x14ac:dyDescent="0.25">
      <c r="A3208" s="276" t="s">
        <v>2541</v>
      </c>
      <c r="B3208" s="58" t="s">
        <v>7494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customHeight="1" x14ac:dyDescent="0.25">
      <c r="A3212" s="276" t="s">
        <v>2541</v>
      </c>
      <c r="B3212" s="58" t="s">
        <v>7494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7495</v>
      </c>
      <c r="J3216"/>
      <c r="L3216"/>
      <c r="M3216"/>
    </row>
    <row r="3217" spans="1:13" ht="15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7495</v>
      </c>
      <c r="J3217"/>
      <c r="L3217"/>
      <c r="M3217"/>
    </row>
    <row r="3218" spans="1:13" ht="15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7496</v>
      </c>
      <c r="I3218" s="74" t="s">
        <v>7423</v>
      </c>
      <c r="J3218"/>
      <c r="L3218"/>
      <c r="M3218"/>
    </row>
    <row r="3219" spans="1:13" ht="15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7496</v>
      </c>
      <c r="I3219" s="74" t="s">
        <v>7423</v>
      </c>
      <c r="J3219"/>
      <c r="L3219"/>
      <c r="M3219"/>
    </row>
    <row r="3220" spans="1:13" ht="15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customHeight="1" x14ac:dyDescent="0.25">
      <c r="A3224" s="59" t="s">
        <v>2555</v>
      </c>
      <c r="B3224" s="58" t="s">
        <v>6568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7497</v>
      </c>
      <c r="J3226"/>
      <c r="L3226"/>
      <c r="M3226"/>
    </row>
    <row r="3227" spans="1:13" ht="15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7497</v>
      </c>
      <c r="J3227"/>
      <c r="L3227"/>
      <c r="M3227"/>
    </row>
    <row r="3228" spans="1:13" ht="15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7497</v>
      </c>
      <c r="J3228"/>
      <c r="L3228"/>
      <c r="M3228"/>
    </row>
    <row r="3229" spans="1:13" ht="15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7497</v>
      </c>
      <c r="J3229"/>
      <c r="L3229"/>
      <c r="M3229"/>
    </row>
    <row r="3230" spans="1:13" ht="15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7498</v>
      </c>
      <c r="I3234" s="59" t="s">
        <v>7499</v>
      </c>
      <c r="J3234"/>
      <c r="L3234"/>
      <c r="M3234"/>
    </row>
    <row r="3235" spans="1:13" ht="15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7498</v>
      </c>
      <c r="I3235" s="59" t="s">
        <v>7499</v>
      </c>
      <c r="J3235"/>
      <c r="L3235"/>
      <c r="M3235"/>
    </row>
    <row r="3236" spans="1:13" ht="15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7498</v>
      </c>
      <c r="I3236" s="59" t="s">
        <v>7499</v>
      </c>
      <c r="J3236"/>
      <c r="L3236"/>
      <c r="M3236"/>
    </row>
    <row r="3237" spans="1:13" ht="15" customHeight="1" x14ac:dyDescent="0.25">
      <c r="A3237" s="59" t="s">
        <v>2555</v>
      </c>
      <c r="B3237" s="58" t="s">
        <v>810</v>
      </c>
      <c r="C3237" s="84" t="s">
        <v>7500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7499</v>
      </c>
      <c r="J3237"/>
      <c r="L3237"/>
      <c r="M3237"/>
    </row>
    <row r="3238" spans="1:13" ht="15" customHeight="1" x14ac:dyDescent="0.25">
      <c r="A3238" s="59" t="s">
        <v>2555</v>
      </c>
      <c r="B3238" s="59" t="s">
        <v>7410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customHeight="1" x14ac:dyDescent="0.25">
      <c r="A3239" s="59" t="s">
        <v>2555</v>
      </c>
      <c r="B3239" s="59" t="s">
        <v>7453</v>
      </c>
      <c r="C3239" s="514" t="s">
        <v>7501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7502</v>
      </c>
      <c r="J3239"/>
      <c r="L3239"/>
      <c r="M3239"/>
    </row>
    <row r="3240" spans="1:13" ht="15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7502</v>
      </c>
      <c r="J3240"/>
      <c r="L3240"/>
      <c r="M3240"/>
    </row>
    <row r="3241" spans="1:13" ht="15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7502</v>
      </c>
      <c r="J3241"/>
      <c r="L3241"/>
      <c r="M3241"/>
    </row>
    <row r="3242" spans="1:13" ht="15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7502</v>
      </c>
      <c r="J3242"/>
      <c r="L3242"/>
      <c r="M3242"/>
    </row>
    <row r="3243" spans="1:13" ht="15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6171</v>
      </c>
      <c r="I3243" s="74"/>
      <c r="J3243"/>
      <c r="L3243"/>
      <c r="M3243"/>
    </row>
    <row r="3244" spans="1:13" ht="15" customHeight="1" x14ac:dyDescent="0.25">
      <c r="A3244" s="59" t="s">
        <v>2555</v>
      </c>
      <c r="B3244" s="59" t="s">
        <v>62</v>
      </c>
      <c r="C3244" s="59" t="s">
        <v>7383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6573</v>
      </c>
      <c r="J3244"/>
      <c r="L3244"/>
      <c r="M3244"/>
    </row>
    <row r="3245" spans="1:13" ht="15" customHeight="1" x14ac:dyDescent="0.25">
      <c r="A3245" s="59" t="s">
        <v>2555</v>
      </c>
      <c r="B3245" s="59" t="s">
        <v>62</v>
      </c>
      <c r="C3245" s="84" t="s">
        <v>7503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6573</v>
      </c>
      <c r="J3245"/>
      <c r="L3245"/>
      <c r="M3245"/>
    </row>
    <row r="3246" spans="1:13" ht="15" customHeight="1" x14ac:dyDescent="0.25">
      <c r="A3246" s="59" t="s">
        <v>2555</v>
      </c>
      <c r="B3246" s="59" t="s">
        <v>62</v>
      </c>
      <c r="C3246" s="84" t="s">
        <v>7504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6573</v>
      </c>
      <c r="J3246"/>
      <c r="L3246"/>
      <c r="M3246"/>
    </row>
    <row r="3247" spans="1:13" ht="15" customHeight="1" x14ac:dyDescent="0.25">
      <c r="A3247" s="59" t="s">
        <v>2555</v>
      </c>
      <c r="B3247" s="59" t="s">
        <v>62</v>
      </c>
      <c r="C3247" s="201" t="s">
        <v>7505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6573</v>
      </c>
      <c r="J3247"/>
      <c r="L3247"/>
      <c r="M3247"/>
    </row>
    <row r="3248" spans="1:13" ht="15" customHeight="1" x14ac:dyDescent="0.25">
      <c r="A3248" s="472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7506</v>
      </c>
      <c r="J3248"/>
      <c r="L3248"/>
      <c r="M3248"/>
    </row>
    <row r="3249" spans="1:13" ht="15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7506</v>
      </c>
      <c r="J3249"/>
      <c r="L3249"/>
      <c r="M3249"/>
    </row>
    <row r="3250" spans="1:13" ht="15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7506</v>
      </c>
      <c r="J3250"/>
      <c r="L3250"/>
      <c r="M3250"/>
    </row>
    <row r="3251" spans="1:13" ht="15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7506</v>
      </c>
      <c r="J3251"/>
      <c r="L3251"/>
      <c r="M3251"/>
    </row>
    <row r="3252" spans="1:13" ht="15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6587</v>
      </c>
      <c r="I3252" s="74" t="s">
        <v>7507</v>
      </c>
      <c r="J3252"/>
      <c r="L3252"/>
      <c r="M3252"/>
    </row>
    <row r="3253" spans="1:13" ht="15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7507</v>
      </c>
      <c r="J3253"/>
      <c r="L3253"/>
      <c r="M3253"/>
    </row>
    <row r="3254" spans="1:13" ht="15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7508</v>
      </c>
      <c r="J3254"/>
      <c r="L3254"/>
      <c r="M3254"/>
    </row>
    <row r="3255" spans="1:13" ht="15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7508</v>
      </c>
      <c r="J3255"/>
      <c r="L3255"/>
      <c r="M3255"/>
    </row>
    <row r="3256" spans="1:13" ht="15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7508</v>
      </c>
      <c r="J3256"/>
      <c r="L3256"/>
      <c r="M3256"/>
    </row>
    <row r="3257" spans="1:13" ht="15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7508</v>
      </c>
      <c r="J3257"/>
      <c r="L3257"/>
      <c r="M3257"/>
    </row>
    <row r="3258" spans="1:13" ht="15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7509</v>
      </c>
      <c r="J3258"/>
      <c r="L3258"/>
      <c r="M3258"/>
    </row>
    <row r="3259" spans="1:13" ht="15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7509</v>
      </c>
      <c r="J3259"/>
      <c r="L3259"/>
      <c r="M3259"/>
    </row>
    <row r="3260" spans="1:13" ht="15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7509</v>
      </c>
      <c r="J3260"/>
      <c r="L3260"/>
      <c r="M3260"/>
    </row>
    <row r="3261" spans="1:13" ht="15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7509</v>
      </c>
      <c r="J3261"/>
      <c r="L3261"/>
      <c r="M3261"/>
    </row>
    <row r="3262" spans="1:13" ht="15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7510</v>
      </c>
      <c r="J3268"/>
      <c r="L3268"/>
      <c r="M3268"/>
    </row>
    <row r="3269" spans="1:13" ht="15" customHeight="1" x14ac:dyDescent="0.25">
      <c r="A3269" s="144">
        <v>44930</v>
      </c>
      <c r="B3269" s="71" t="s">
        <v>6687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7510</v>
      </c>
      <c r="J3269"/>
      <c r="L3269"/>
      <c r="M3269"/>
    </row>
    <row r="3270" spans="1:13" ht="15" customHeight="1" x14ac:dyDescent="0.25">
      <c r="A3270" s="144">
        <v>44930</v>
      </c>
      <c r="B3270" s="71" t="s">
        <v>6689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7510</v>
      </c>
      <c r="J3270"/>
      <c r="L3270"/>
      <c r="M3270"/>
    </row>
    <row r="3271" spans="1:13" ht="15" customHeight="1" x14ac:dyDescent="0.25">
      <c r="A3271" s="144">
        <v>44930</v>
      </c>
      <c r="B3271" s="59" t="s">
        <v>6532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7510</v>
      </c>
      <c r="J3271"/>
      <c r="L3271"/>
      <c r="M3271"/>
    </row>
    <row r="3272" spans="1:13" ht="15" customHeight="1" x14ac:dyDescent="0.25">
      <c r="A3272" s="144">
        <v>44930</v>
      </c>
      <c r="B3272" s="59" t="s">
        <v>6402</v>
      </c>
      <c r="C3272" s="59" t="s">
        <v>6403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7510</v>
      </c>
      <c r="J3272"/>
      <c r="L3272"/>
      <c r="M3272"/>
    </row>
    <row r="3273" spans="1:13" ht="15" customHeight="1" x14ac:dyDescent="0.25">
      <c r="A3273" s="144">
        <v>44930</v>
      </c>
      <c r="B3273" s="59" t="s">
        <v>62</v>
      </c>
      <c r="C3273" s="59" t="s">
        <v>7511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7512</v>
      </c>
      <c r="J3273"/>
      <c r="L3273"/>
      <c r="M3273"/>
    </row>
    <row r="3274" spans="1:13" ht="15" customHeight="1" x14ac:dyDescent="0.25">
      <c r="A3274" s="144">
        <v>44930</v>
      </c>
      <c r="B3274" s="59" t="s">
        <v>62</v>
      </c>
      <c r="C3274" s="201" t="s">
        <v>7503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7513</v>
      </c>
      <c r="J3274"/>
      <c r="L3274"/>
      <c r="M3274"/>
    </row>
    <row r="3275" spans="1:13" ht="15" customHeight="1" x14ac:dyDescent="0.25">
      <c r="A3275" s="144">
        <v>44930</v>
      </c>
      <c r="B3275" s="59" t="s">
        <v>62</v>
      </c>
      <c r="C3275" s="59" t="s">
        <v>7503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7513</v>
      </c>
      <c r="J3275"/>
      <c r="L3275"/>
      <c r="M3275"/>
    </row>
    <row r="3276" spans="1:13" ht="15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7514</v>
      </c>
      <c r="J3276"/>
      <c r="L3276"/>
      <c r="M3276"/>
    </row>
    <row r="3277" spans="1:13" ht="15" customHeight="1" x14ac:dyDescent="0.25">
      <c r="A3277" s="144">
        <v>44930</v>
      </c>
      <c r="B3277" s="118" t="s">
        <v>7515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7514</v>
      </c>
      <c r="J3277"/>
      <c r="L3277"/>
      <c r="M3277"/>
    </row>
    <row r="3278" spans="1:13" ht="15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7516</v>
      </c>
      <c r="J3278"/>
      <c r="L3278"/>
      <c r="M3278"/>
    </row>
    <row r="3279" spans="1:13" ht="15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7516</v>
      </c>
      <c r="J3279"/>
      <c r="L3279"/>
      <c r="M3279"/>
    </row>
    <row r="3280" spans="1:13" ht="15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7516</v>
      </c>
      <c r="J3280"/>
      <c r="L3280"/>
      <c r="M3280"/>
    </row>
    <row r="3281" spans="1:13" ht="15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7516</v>
      </c>
      <c r="J3281"/>
      <c r="L3281"/>
      <c r="M3281"/>
    </row>
    <row r="3282" spans="1:13" ht="15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7517</v>
      </c>
      <c r="I3282" s="59" t="s">
        <v>7516</v>
      </c>
      <c r="J3282"/>
      <c r="L3282"/>
      <c r="M3282"/>
    </row>
    <row r="3283" spans="1:13" ht="15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7516</v>
      </c>
      <c r="J3283"/>
      <c r="L3283"/>
      <c r="M3283"/>
    </row>
    <row r="3284" spans="1:13" ht="15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7516</v>
      </c>
      <c r="J3284"/>
      <c r="L3284"/>
      <c r="M3284"/>
    </row>
    <row r="3285" spans="1:13" ht="15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7516</v>
      </c>
      <c r="J3285"/>
      <c r="L3285"/>
      <c r="M3285"/>
    </row>
    <row r="3286" spans="1:13" ht="15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7516</v>
      </c>
      <c r="J3286"/>
      <c r="L3286"/>
      <c r="M3286"/>
    </row>
    <row r="3287" spans="1:13" ht="15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7518</v>
      </c>
      <c r="I3287" s="59" t="s">
        <v>7516</v>
      </c>
      <c r="J3287"/>
      <c r="L3287"/>
      <c r="M3287"/>
    </row>
    <row r="3288" spans="1:13" ht="15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7519</v>
      </c>
      <c r="J3288"/>
      <c r="L3288"/>
      <c r="M3288"/>
    </row>
    <row r="3289" spans="1:13" ht="15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7520</v>
      </c>
      <c r="I3289" s="59" t="s">
        <v>7521</v>
      </c>
      <c r="J3289"/>
      <c r="L3289"/>
      <c r="M3289"/>
    </row>
    <row r="3290" spans="1:13" ht="15" customHeight="1" x14ac:dyDescent="0.25">
      <c r="A3290" s="144">
        <v>44930</v>
      </c>
      <c r="B3290" s="59" t="s">
        <v>62</v>
      </c>
      <c r="C3290" s="59" t="s">
        <v>7268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7522</v>
      </c>
      <c r="J3290"/>
      <c r="L3290"/>
      <c r="M3290"/>
    </row>
    <row r="3291" spans="1:13" ht="15" customHeight="1" x14ac:dyDescent="0.25">
      <c r="A3291" s="144">
        <v>44930</v>
      </c>
      <c r="B3291" s="59" t="s">
        <v>62</v>
      </c>
      <c r="C3291" s="59" t="s">
        <v>7511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7522</v>
      </c>
      <c r="J3291"/>
      <c r="L3291"/>
      <c r="M3291"/>
    </row>
    <row r="3292" spans="1:13" ht="15" customHeight="1" x14ac:dyDescent="0.25">
      <c r="A3292" s="144">
        <v>44930</v>
      </c>
      <c r="B3292" s="59" t="s">
        <v>62</v>
      </c>
      <c r="C3292" s="59" t="s">
        <v>7268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7522</v>
      </c>
      <c r="J3292"/>
      <c r="L3292"/>
      <c r="M3292"/>
    </row>
    <row r="3293" spans="1:13" ht="15" customHeight="1" x14ac:dyDescent="0.25">
      <c r="A3293" s="144">
        <v>44930</v>
      </c>
      <c r="B3293" s="59" t="s">
        <v>62</v>
      </c>
      <c r="C3293" s="59" t="s">
        <v>7247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7522</v>
      </c>
      <c r="J3293"/>
      <c r="L3293"/>
      <c r="M3293"/>
    </row>
    <row r="3294" spans="1:13" ht="15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5992</v>
      </c>
      <c r="F3294" s="61">
        <v>28000</v>
      </c>
      <c r="G3294" s="64">
        <f t="shared" si="97"/>
        <v>224000</v>
      </c>
      <c r="H3294" s="59" t="s">
        <v>1625</v>
      </c>
      <c r="I3294" s="59" t="s">
        <v>7522</v>
      </c>
      <c r="J3294"/>
      <c r="L3294"/>
      <c r="M3294"/>
    </row>
    <row r="3295" spans="1:13" ht="15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5992</v>
      </c>
      <c r="F3295" s="61">
        <v>10000</v>
      </c>
      <c r="G3295" s="64">
        <f t="shared" si="97"/>
        <v>80000</v>
      </c>
      <c r="H3295" s="59" t="s">
        <v>1625</v>
      </c>
      <c r="I3295" s="59" t="s">
        <v>7522</v>
      </c>
      <c r="J3295"/>
      <c r="L3295"/>
      <c r="M3295"/>
    </row>
    <row r="3296" spans="1:13" ht="15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5992</v>
      </c>
      <c r="F3296" s="59">
        <v>29000</v>
      </c>
      <c r="G3296" s="64">
        <f t="shared" si="97"/>
        <v>232000</v>
      </c>
      <c r="H3296" s="59" t="s">
        <v>1625</v>
      </c>
      <c r="I3296" s="59" t="s">
        <v>7522</v>
      </c>
      <c r="J3296"/>
      <c r="L3296"/>
      <c r="M3296"/>
    </row>
    <row r="3297" spans="1:13" ht="15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7522</v>
      </c>
      <c r="J3297"/>
      <c r="L3297"/>
      <c r="M3297"/>
    </row>
    <row r="3298" spans="1:13" ht="15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7522</v>
      </c>
      <c r="J3298"/>
      <c r="L3298"/>
      <c r="M3298"/>
    </row>
    <row r="3299" spans="1:13" ht="15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7522</v>
      </c>
      <c r="J3299"/>
      <c r="L3299"/>
      <c r="M3299"/>
    </row>
    <row r="3300" spans="1:13" ht="15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7523</v>
      </c>
      <c r="J3300"/>
      <c r="L3300"/>
      <c r="M3300"/>
    </row>
    <row r="3301" spans="1:13" ht="15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7523</v>
      </c>
      <c r="J3301"/>
      <c r="L3301"/>
      <c r="M3301"/>
    </row>
    <row r="3302" spans="1:13" ht="15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7523</v>
      </c>
      <c r="J3302"/>
      <c r="L3302"/>
      <c r="M3302"/>
    </row>
    <row r="3303" spans="1:13" ht="15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7523</v>
      </c>
      <c r="J3303"/>
      <c r="L3303"/>
      <c r="M3303"/>
    </row>
    <row r="3304" spans="1:13" ht="15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7524</v>
      </c>
      <c r="J3304"/>
      <c r="L3304"/>
      <c r="M3304"/>
    </row>
    <row r="3305" spans="1:13" ht="15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7524</v>
      </c>
      <c r="J3305"/>
      <c r="L3305"/>
      <c r="M3305"/>
    </row>
    <row r="3306" spans="1:13" ht="15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7524</v>
      </c>
      <c r="J3308"/>
      <c r="L3308"/>
      <c r="M3308"/>
    </row>
    <row r="3309" spans="1:13" ht="15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7524</v>
      </c>
      <c r="J3309"/>
      <c r="L3309"/>
      <c r="M3309"/>
    </row>
    <row r="3310" spans="1:13" ht="15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7524</v>
      </c>
      <c r="J3310"/>
      <c r="L3310"/>
      <c r="M3310"/>
    </row>
    <row r="3311" spans="1:13" ht="15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7525</v>
      </c>
      <c r="J3316"/>
      <c r="L3316"/>
      <c r="M3316"/>
    </row>
    <row r="3317" spans="1:13" ht="15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7526</v>
      </c>
      <c r="J3317"/>
      <c r="L3317"/>
      <c r="M3317"/>
    </row>
    <row r="3318" spans="1:13" ht="15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7527</v>
      </c>
      <c r="J3318"/>
      <c r="L3318"/>
      <c r="M3318"/>
    </row>
    <row r="3319" spans="1:13" ht="15" customHeight="1" x14ac:dyDescent="0.25">
      <c r="A3319" s="144">
        <v>44989</v>
      </c>
      <c r="B3319" s="59" t="s">
        <v>6299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7527</v>
      </c>
      <c r="J3319"/>
      <c r="L3319"/>
      <c r="M3319"/>
    </row>
    <row r="3320" spans="1:13" ht="15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6229</v>
      </c>
      <c r="I3320" s="59" t="s">
        <v>7528</v>
      </c>
      <c r="J3320"/>
      <c r="L3320">
        <f>180000*1.1</f>
        <v>198000.00000000003</v>
      </c>
      <c r="M3320"/>
    </row>
    <row r="3321" spans="1:13" ht="15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6229</v>
      </c>
      <c r="I3321" s="59" t="s">
        <v>7528</v>
      </c>
      <c r="J3321"/>
      <c r="L3321"/>
      <c r="M3321"/>
    </row>
    <row r="3322" spans="1:13" ht="15" customHeight="1" x14ac:dyDescent="0.25">
      <c r="A3322" s="144">
        <v>44989</v>
      </c>
      <c r="B3322" s="59" t="s">
        <v>7529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7530</v>
      </c>
      <c r="J3322"/>
      <c r="L3322"/>
      <c r="M3322"/>
    </row>
    <row r="3323" spans="1:13" ht="15" customHeight="1" x14ac:dyDescent="0.25">
      <c r="A3323" s="144">
        <v>44989</v>
      </c>
      <c r="B3323" s="59" t="s">
        <v>7531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7530</v>
      </c>
      <c r="J3323"/>
      <c r="L3323"/>
      <c r="M3323"/>
    </row>
    <row r="3324" spans="1:13" ht="15" customHeight="1" x14ac:dyDescent="0.25">
      <c r="A3324" s="144">
        <v>44989</v>
      </c>
      <c r="B3324" s="59" t="s">
        <v>7532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7530</v>
      </c>
      <c r="J3324"/>
      <c r="L3324"/>
      <c r="M3324"/>
    </row>
    <row r="3325" spans="1:13" ht="15" customHeight="1" x14ac:dyDescent="0.25">
      <c r="A3325" s="144">
        <v>44989</v>
      </c>
      <c r="B3325" s="71" t="s">
        <v>7533</v>
      </c>
      <c r="C3325" s="77" t="s">
        <v>7260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7534</v>
      </c>
      <c r="I3325" s="59" t="s">
        <v>7535</v>
      </c>
      <c r="J3325"/>
      <c r="L3325"/>
      <c r="M3325"/>
    </row>
    <row r="3326" spans="1:13" ht="15" customHeight="1" x14ac:dyDescent="0.25">
      <c r="A3326" s="144">
        <v>44989</v>
      </c>
      <c r="B3326" s="59" t="s">
        <v>7536</v>
      </c>
      <c r="C3326" s="59" t="s">
        <v>7537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7534</v>
      </c>
      <c r="I3326" s="59" t="s">
        <v>7535</v>
      </c>
      <c r="J3326"/>
      <c r="L3326"/>
      <c r="M3326"/>
    </row>
    <row r="3327" spans="1:13" ht="15" customHeight="1" x14ac:dyDescent="0.25">
      <c r="A3327" s="144">
        <v>44989</v>
      </c>
      <c r="B3327" s="59" t="s">
        <v>2224</v>
      </c>
      <c r="C3327" s="59" t="s">
        <v>7538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7539</v>
      </c>
      <c r="J3327"/>
      <c r="L3327"/>
      <c r="M3327"/>
    </row>
    <row r="3328" spans="1:13" ht="15" customHeight="1" x14ac:dyDescent="0.25">
      <c r="A3328" s="144">
        <v>44989</v>
      </c>
      <c r="B3328" s="59" t="s">
        <v>2224</v>
      </c>
      <c r="C3328" s="59" t="s">
        <v>7540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7539</v>
      </c>
      <c r="J3328"/>
      <c r="L3328"/>
      <c r="M3328"/>
    </row>
    <row r="3329" spans="1:13" ht="15" customHeight="1" x14ac:dyDescent="0.25">
      <c r="A3329" s="144">
        <v>44989</v>
      </c>
      <c r="B3329" s="59" t="s">
        <v>2368</v>
      </c>
      <c r="C3329" s="59" t="s">
        <v>7541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7539</v>
      </c>
      <c r="J3329"/>
      <c r="L3329"/>
      <c r="M3329"/>
    </row>
    <row r="3330" spans="1:13" ht="15" customHeight="1" x14ac:dyDescent="0.25">
      <c r="A3330" s="144">
        <v>44989</v>
      </c>
      <c r="B3330" s="59" t="s">
        <v>2368</v>
      </c>
      <c r="C3330" s="59" t="s">
        <v>7542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7539</v>
      </c>
      <c r="J3330"/>
      <c r="L3330"/>
      <c r="M3330"/>
    </row>
    <row r="3331" spans="1:13" ht="15" customHeight="1" x14ac:dyDescent="0.25">
      <c r="A3331" s="144">
        <v>44989</v>
      </c>
      <c r="B3331" s="59" t="s">
        <v>2224</v>
      </c>
      <c r="C3331" s="59" t="s">
        <v>7543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7539</v>
      </c>
      <c r="J3331"/>
      <c r="L3331"/>
      <c r="M3331"/>
    </row>
    <row r="3332" spans="1:13" ht="15" customHeight="1" x14ac:dyDescent="0.25">
      <c r="A3332" s="144">
        <v>44989</v>
      </c>
      <c r="B3332" s="59" t="s">
        <v>2224</v>
      </c>
      <c r="C3332" s="59" t="s">
        <v>7544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7539</v>
      </c>
      <c r="J3332"/>
      <c r="L3332"/>
      <c r="M3332"/>
    </row>
    <row r="3333" spans="1:13" ht="15" customHeight="1" x14ac:dyDescent="0.25">
      <c r="A3333" s="144">
        <v>44989</v>
      </c>
      <c r="B3333" s="59" t="s">
        <v>6297</v>
      </c>
      <c r="C3333" s="59" t="s">
        <v>6298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7545</v>
      </c>
      <c r="J3333"/>
      <c r="L3333"/>
      <c r="M3333"/>
    </row>
    <row r="3334" spans="1:13" ht="15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7545</v>
      </c>
      <c r="J3334"/>
      <c r="L3334"/>
      <c r="M3334"/>
    </row>
    <row r="3335" spans="1:13" ht="15" customHeight="1" x14ac:dyDescent="0.25">
      <c r="A3335" s="144">
        <v>44989</v>
      </c>
      <c r="B3335" s="59" t="s">
        <v>6299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7545</v>
      </c>
      <c r="J3335"/>
      <c r="L3335"/>
      <c r="M3335"/>
    </row>
    <row r="3336" spans="1:13" ht="15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7546</v>
      </c>
      <c r="J3336"/>
      <c r="L3336"/>
      <c r="M3336"/>
    </row>
    <row r="3337" spans="1:13" ht="15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7546</v>
      </c>
      <c r="J3337"/>
      <c r="L3337"/>
      <c r="M3337"/>
    </row>
    <row r="3338" spans="1:13" ht="15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7547</v>
      </c>
      <c r="J3339"/>
      <c r="L3339"/>
      <c r="M3339"/>
    </row>
    <row r="3340" spans="1:13" ht="15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7547</v>
      </c>
      <c r="J3340"/>
      <c r="L3340"/>
      <c r="M3340"/>
    </row>
    <row r="3341" spans="1:13" ht="15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7547</v>
      </c>
      <c r="J3341"/>
      <c r="L3341"/>
      <c r="M3341"/>
    </row>
    <row r="3342" spans="1:13" ht="15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7547</v>
      </c>
      <c r="J3342"/>
      <c r="L3342"/>
      <c r="M3342"/>
    </row>
    <row r="3343" spans="1:13" ht="15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7547</v>
      </c>
      <c r="J3343"/>
      <c r="L3343"/>
      <c r="M3343"/>
    </row>
    <row r="3344" spans="1:13" ht="15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7548</v>
      </c>
      <c r="J3344"/>
      <c r="L3344"/>
      <c r="M3344"/>
    </row>
    <row r="3345" spans="1:13" ht="15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7549</v>
      </c>
      <c r="J3345"/>
      <c r="L3345"/>
      <c r="M3345"/>
    </row>
    <row r="3346" spans="1:13" ht="15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customHeight="1" x14ac:dyDescent="0.25">
      <c r="A3351" s="144">
        <v>45020</v>
      </c>
      <c r="B3351" s="59" t="s">
        <v>1505</v>
      </c>
      <c r="C3351" s="93" t="s">
        <v>7550</v>
      </c>
      <c r="D3351" s="60">
        <v>1</v>
      </c>
      <c r="E3351" s="478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7551</v>
      </c>
      <c r="J3351"/>
      <c r="L3351"/>
      <c r="M3351"/>
    </row>
    <row r="3352" spans="1:13" ht="15" customHeight="1" x14ac:dyDescent="0.25">
      <c r="A3352" s="144">
        <v>45020</v>
      </c>
      <c r="B3352" s="59" t="s">
        <v>62</v>
      </c>
      <c r="C3352" s="59" t="s">
        <v>7552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6587</v>
      </c>
      <c r="I3352" s="59" t="s">
        <v>7553</v>
      </c>
      <c r="J3352"/>
      <c r="L3352"/>
      <c r="M3352"/>
    </row>
    <row r="3353" spans="1:13" ht="15" customHeight="1" x14ac:dyDescent="0.25">
      <c r="A3353" s="144">
        <v>45020</v>
      </c>
      <c r="B3353" s="59" t="s">
        <v>62</v>
      </c>
      <c r="C3353" s="59" t="s">
        <v>7554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6587</v>
      </c>
      <c r="I3353" s="59" t="s">
        <v>7553</v>
      </c>
      <c r="J3353"/>
      <c r="L3353"/>
      <c r="M3353"/>
    </row>
    <row r="3354" spans="1:13" ht="15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7555</v>
      </c>
      <c r="J3354"/>
      <c r="L3354"/>
      <c r="M3354"/>
    </row>
    <row r="3355" spans="1:13" ht="15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7555</v>
      </c>
      <c r="J3355"/>
      <c r="L3355"/>
      <c r="M3355"/>
    </row>
    <row r="3356" spans="1:13" ht="15" customHeight="1" x14ac:dyDescent="0.25">
      <c r="A3356" s="144">
        <v>45020</v>
      </c>
      <c r="B3356" s="59" t="s">
        <v>6299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7555</v>
      </c>
      <c r="J3356"/>
      <c r="L3356"/>
      <c r="M3356"/>
    </row>
    <row r="3357" spans="1:13" ht="15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7555</v>
      </c>
      <c r="J3357"/>
      <c r="L3357"/>
      <c r="M3357"/>
    </row>
    <row r="3358" spans="1:13" ht="15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7555</v>
      </c>
      <c r="J3358"/>
      <c r="L3358"/>
      <c r="M3358"/>
    </row>
    <row r="3359" spans="1:13" ht="15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7555</v>
      </c>
      <c r="J3359"/>
      <c r="L3359"/>
      <c r="M3359"/>
    </row>
    <row r="3360" spans="1:13" ht="15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7556</v>
      </c>
      <c r="J3361"/>
      <c r="L3361"/>
      <c r="M3361"/>
    </row>
    <row r="3362" spans="1:13" ht="15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7556</v>
      </c>
      <c r="J3362"/>
      <c r="L3362"/>
      <c r="M3362"/>
    </row>
    <row r="3363" spans="1:13" ht="15" customHeight="1" x14ac:dyDescent="0.25">
      <c r="A3363" s="515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7557</v>
      </c>
      <c r="J3363"/>
      <c r="L3363"/>
      <c r="M3363"/>
    </row>
    <row r="3364" spans="1:13" ht="15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7558</v>
      </c>
      <c r="I3364" s="59" t="s">
        <v>6625</v>
      </c>
      <c r="J3364"/>
      <c r="L3364"/>
      <c r="M3364"/>
    </row>
    <row r="3365" spans="1:13" ht="15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7558</v>
      </c>
      <c r="I3365" s="74" t="s">
        <v>6625</v>
      </c>
      <c r="J3365"/>
      <c r="L3365"/>
      <c r="M3365"/>
    </row>
    <row r="3366" spans="1:13" ht="15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7559</v>
      </c>
      <c r="J3366"/>
      <c r="L3366"/>
      <c r="M3366"/>
    </row>
    <row r="3367" spans="1:13" ht="15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7559</v>
      </c>
      <c r="J3367"/>
      <c r="L3367"/>
      <c r="M3367"/>
    </row>
    <row r="3368" spans="1:13" ht="15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7559</v>
      </c>
      <c r="J3368"/>
      <c r="L3368"/>
      <c r="M3368"/>
    </row>
    <row r="3369" spans="1:13" ht="15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7559</v>
      </c>
      <c r="J3369"/>
      <c r="L3369"/>
      <c r="M3369"/>
    </row>
    <row r="3370" spans="1:13" ht="15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7559</v>
      </c>
      <c r="J3370"/>
      <c r="L3370"/>
      <c r="M3370"/>
    </row>
    <row r="3371" spans="1:13" ht="15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7559</v>
      </c>
      <c r="J3371"/>
      <c r="L3371"/>
      <c r="M3371"/>
    </row>
    <row r="3372" spans="1:13" ht="15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7559</v>
      </c>
      <c r="J3372"/>
      <c r="L3372"/>
      <c r="M3372"/>
    </row>
    <row r="3373" spans="1:13" ht="15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7559</v>
      </c>
      <c r="J3373"/>
      <c r="L3373"/>
      <c r="M3373"/>
    </row>
    <row r="3374" spans="1:13" ht="15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7559</v>
      </c>
      <c r="J3374"/>
      <c r="L3374"/>
      <c r="M3374"/>
    </row>
    <row r="3375" spans="1:13" ht="15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7559</v>
      </c>
      <c r="J3375"/>
      <c r="L3375"/>
      <c r="M3375"/>
    </row>
    <row r="3376" spans="1:13" ht="15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7559</v>
      </c>
      <c r="J3376"/>
      <c r="L3376"/>
      <c r="M3376"/>
    </row>
    <row r="3377" spans="1:13" ht="15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7559</v>
      </c>
      <c r="J3377"/>
      <c r="L3377"/>
      <c r="M3377"/>
    </row>
    <row r="3378" spans="1:13" ht="15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7559</v>
      </c>
      <c r="J3378"/>
      <c r="L3378"/>
      <c r="M3378"/>
    </row>
    <row r="3379" spans="1:13" ht="15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7559</v>
      </c>
      <c r="J3379"/>
      <c r="L3379"/>
      <c r="M3379"/>
    </row>
    <row r="3380" spans="1:13" ht="15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7559</v>
      </c>
      <c r="J3380"/>
      <c r="L3380"/>
      <c r="M3380"/>
    </row>
    <row r="3381" spans="1:13" ht="15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7559</v>
      </c>
      <c r="J3381"/>
      <c r="L3381"/>
      <c r="M3381"/>
    </row>
    <row r="3382" spans="1:13" ht="15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7560</v>
      </c>
      <c r="J3382"/>
      <c r="L3382"/>
      <c r="M3382"/>
    </row>
    <row r="3383" spans="1:13" ht="15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7560</v>
      </c>
      <c r="J3383"/>
      <c r="L3383"/>
      <c r="M3383"/>
    </row>
    <row r="3384" spans="1:13" ht="15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7560</v>
      </c>
      <c r="J3384"/>
      <c r="L3384"/>
      <c r="M3384"/>
    </row>
    <row r="3385" spans="1:13" ht="15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7560</v>
      </c>
      <c r="J3385"/>
      <c r="L3385"/>
      <c r="M3385"/>
    </row>
    <row r="3386" spans="1:13" ht="15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7560</v>
      </c>
      <c r="J3386"/>
      <c r="L3386"/>
      <c r="M3386"/>
    </row>
    <row r="3387" spans="1:13" ht="15" customHeight="1" x14ac:dyDescent="0.25">
      <c r="A3387" s="144">
        <v>45020</v>
      </c>
      <c r="B3387" s="59" t="s">
        <v>7561</v>
      </c>
      <c r="C3387" s="59" t="s">
        <v>7562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7560</v>
      </c>
      <c r="J3387"/>
      <c r="L3387"/>
      <c r="M3387"/>
    </row>
    <row r="3388" spans="1:13" ht="15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7560</v>
      </c>
      <c r="J3388"/>
      <c r="L3388"/>
      <c r="M3388"/>
    </row>
    <row r="3389" spans="1:13" ht="15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7560</v>
      </c>
      <c r="J3389"/>
      <c r="L3389"/>
      <c r="M3389"/>
    </row>
    <row r="3390" spans="1:13" ht="15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7560</v>
      </c>
      <c r="J3390"/>
      <c r="L3390"/>
      <c r="M3390"/>
    </row>
    <row r="3391" spans="1:13" ht="15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7560</v>
      </c>
      <c r="J3391"/>
      <c r="L3391"/>
      <c r="M3391"/>
    </row>
    <row r="3392" spans="1:13" ht="15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7560</v>
      </c>
      <c r="J3392"/>
      <c r="L3392"/>
      <c r="M3392"/>
    </row>
    <row r="3393" spans="1:13" ht="15" customHeight="1" x14ac:dyDescent="0.25">
      <c r="A3393" s="144">
        <v>45020</v>
      </c>
      <c r="B3393" s="59" t="s">
        <v>7563</v>
      </c>
      <c r="C3393" s="59" t="s">
        <v>7564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7560</v>
      </c>
      <c r="J3393"/>
      <c r="L3393"/>
      <c r="M3393"/>
    </row>
    <row r="3394" spans="1:13" ht="15" customHeight="1" x14ac:dyDescent="0.25">
      <c r="A3394" s="144">
        <v>45020</v>
      </c>
      <c r="B3394" s="58" t="s">
        <v>7565</v>
      </c>
      <c r="C3394" s="59" t="s">
        <v>7564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7560</v>
      </c>
      <c r="J3394"/>
      <c r="L3394"/>
      <c r="M3394"/>
    </row>
    <row r="3395" spans="1:13" ht="15" customHeight="1" x14ac:dyDescent="0.25">
      <c r="A3395" s="144">
        <v>45020</v>
      </c>
      <c r="B3395" s="59" t="s">
        <v>7566</v>
      </c>
      <c r="C3395" s="59" t="s">
        <v>7564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7560</v>
      </c>
      <c r="J3395"/>
      <c r="L3395"/>
      <c r="M3395"/>
    </row>
    <row r="3396" spans="1:13" ht="15" customHeight="1" x14ac:dyDescent="0.25">
      <c r="A3396" s="144">
        <v>45020</v>
      </c>
      <c r="B3396" s="58" t="s">
        <v>7567</v>
      </c>
      <c r="C3396" s="59" t="s">
        <v>7564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7560</v>
      </c>
      <c r="J3396"/>
      <c r="L3396"/>
      <c r="M3396"/>
    </row>
    <row r="3397" spans="1:13" ht="15" customHeight="1" x14ac:dyDescent="0.25">
      <c r="A3397" s="144">
        <v>45020</v>
      </c>
      <c r="B3397" s="59" t="s">
        <v>7568</v>
      </c>
      <c r="C3397" s="59" t="s">
        <v>7564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7560</v>
      </c>
      <c r="J3397"/>
      <c r="L3397"/>
      <c r="M3397"/>
    </row>
    <row r="3398" spans="1:13" ht="15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customHeight="1" x14ac:dyDescent="0.25">
      <c r="A3407" s="144">
        <v>45050</v>
      </c>
      <c r="B3407" s="118" t="s">
        <v>7515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7569</v>
      </c>
      <c r="J3407"/>
      <c r="L3407"/>
      <c r="M3407"/>
    </row>
    <row r="3408" spans="1:13" ht="15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7569</v>
      </c>
      <c r="J3408"/>
      <c r="L3408"/>
      <c r="M3408"/>
    </row>
    <row r="3409" spans="1:13" ht="15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7569</v>
      </c>
      <c r="J3409"/>
      <c r="L3409"/>
      <c r="M3409"/>
    </row>
    <row r="3410" spans="1:13" ht="15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7569</v>
      </c>
      <c r="J3410"/>
      <c r="L3410"/>
      <c r="M3410"/>
    </row>
    <row r="3411" spans="1:13" ht="15" customHeight="1" x14ac:dyDescent="0.25">
      <c r="A3411" s="144">
        <v>45050</v>
      </c>
      <c r="B3411" s="71" t="s">
        <v>7570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7569</v>
      </c>
      <c r="J3411"/>
      <c r="L3411"/>
      <c r="M3411"/>
    </row>
    <row r="3412" spans="1:13" ht="15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customHeight="1" x14ac:dyDescent="0.25">
      <c r="A3415" s="144">
        <v>45050</v>
      </c>
      <c r="B3415" s="59" t="s">
        <v>6393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7571</v>
      </c>
      <c r="J3415"/>
      <c r="L3415"/>
      <c r="M3415"/>
    </row>
    <row r="3416" spans="1:13" ht="15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8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7571</v>
      </c>
      <c r="J3416"/>
      <c r="L3416"/>
      <c r="M3416"/>
    </row>
    <row r="3417" spans="1:13" ht="15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7572</v>
      </c>
      <c r="J3418"/>
      <c r="L3418"/>
      <c r="M3418"/>
    </row>
    <row r="3419" spans="1:13" ht="15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7573</v>
      </c>
      <c r="I3419" s="59" t="s">
        <v>7574</v>
      </c>
      <c r="J3419"/>
      <c r="L3419"/>
      <c r="M3419"/>
    </row>
    <row r="3420" spans="1:13" ht="15" customHeight="1" x14ac:dyDescent="0.25">
      <c r="A3420" s="144">
        <v>45050</v>
      </c>
      <c r="B3420" s="58" t="s">
        <v>6890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7574</v>
      </c>
      <c r="J3420"/>
      <c r="L3420"/>
      <c r="M3420"/>
    </row>
    <row r="3421" spans="1:13" ht="15" customHeight="1" x14ac:dyDescent="0.25">
      <c r="A3421" s="144">
        <v>45050</v>
      </c>
      <c r="B3421" s="58" t="s">
        <v>6890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7574</v>
      </c>
      <c r="J3421"/>
      <c r="L3421"/>
      <c r="M3421"/>
    </row>
    <row r="3422" spans="1:13" ht="15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7574</v>
      </c>
      <c r="J3422"/>
      <c r="L3422"/>
      <c r="M3422"/>
    </row>
    <row r="3423" spans="1:13" ht="15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7574</v>
      </c>
      <c r="J3423"/>
      <c r="L3423"/>
      <c r="M3423"/>
    </row>
    <row r="3424" spans="1:13" ht="15" customHeight="1" x14ac:dyDescent="0.25">
      <c r="A3424" s="144">
        <v>45050</v>
      </c>
      <c r="B3424" s="59" t="s">
        <v>2224</v>
      </c>
      <c r="C3424" s="59" t="s">
        <v>7575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7576</v>
      </c>
      <c r="I3424" s="59" t="s">
        <v>7577</v>
      </c>
      <c r="J3424"/>
      <c r="L3424"/>
      <c r="M3424"/>
    </row>
    <row r="3425" spans="1:13" ht="15" customHeight="1" x14ac:dyDescent="0.25">
      <c r="A3425" s="144">
        <v>45050</v>
      </c>
      <c r="B3425" s="59" t="s">
        <v>2224</v>
      </c>
      <c r="C3425" s="59" t="s">
        <v>7578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7576</v>
      </c>
      <c r="I3425" s="59" t="s">
        <v>7577</v>
      </c>
      <c r="J3425"/>
      <c r="L3425"/>
      <c r="M3425"/>
    </row>
    <row r="3426" spans="1:13" ht="15" customHeight="1" x14ac:dyDescent="0.25">
      <c r="A3426" s="144">
        <v>45050</v>
      </c>
      <c r="B3426" s="59" t="s">
        <v>2224</v>
      </c>
      <c r="C3426" s="59" t="s">
        <v>7579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7576</v>
      </c>
      <c r="I3426" s="59" t="s">
        <v>7577</v>
      </c>
      <c r="J3426"/>
      <c r="L3426"/>
      <c r="M3426"/>
    </row>
    <row r="3427" spans="1:13" ht="15" customHeight="1" x14ac:dyDescent="0.25">
      <c r="A3427" s="144">
        <v>45050</v>
      </c>
      <c r="B3427" s="59" t="s">
        <v>2224</v>
      </c>
      <c r="C3427" s="59" t="s">
        <v>7580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7576</v>
      </c>
      <c r="I3427" s="59" t="s">
        <v>7577</v>
      </c>
      <c r="J3427"/>
      <c r="L3427"/>
      <c r="M3427"/>
    </row>
    <row r="3428" spans="1:13" ht="15" customHeight="1" x14ac:dyDescent="0.25">
      <c r="A3428" s="144">
        <v>45050</v>
      </c>
      <c r="B3428" s="59" t="s">
        <v>2224</v>
      </c>
      <c r="C3428" s="59" t="s">
        <v>7581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7576</v>
      </c>
      <c r="I3428" s="59" t="s">
        <v>7577</v>
      </c>
      <c r="J3428"/>
      <c r="L3428"/>
      <c r="M3428"/>
    </row>
    <row r="3429" spans="1:13" ht="15" customHeight="1" x14ac:dyDescent="0.25">
      <c r="A3429" s="144">
        <v>45050</v>
      </c>
      <c r="B3429" s="71" t="s">
        <v>54</v>
      </c>
      <c r="C3429" s="59" t="s">
        <v>7582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7583</v>
      </c>
      <c r="I3429" s="59" t="s">
        <v>7577</v>
      </c>
      <c r="J3429"/>
      <c r="L3429"/>
      <c r="M3429"/>
    </row>
    <row r="3430" spans="1:13" ht="15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7576</v>
      </c>
      <c r="I3430" s="59" t="s">
        <v>7577</v>
      </c>
      <c r="J3430"/>
      <c r="L3430"/>
      <c r="M3430"/>
    </row>
    <row r="3431" spans="1:13" ht="15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7576</v>
      </c>
      <c r="I3431" s="59" t="s">
        <v>7577</v>
      </c>
      <c r="J3431"/>
      <c r="L3431"/>
      <c r="M3431"/>
    </row>
    <row r="3432" spans="1:13" ht="15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7577</v>
      </c>
      <c r="J3432"/>
      <c r="L3432"/>
      <c r="M3432"/>
    </row>
    <row r="3433" spans="1:13" ht="15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7577</v>
      </c>
      <c r="J3433"/>
      <c r="L3433"/>
      <c r="M3433"/>
    </row>
    <row r="3434" spans="1:13" ht="15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7577</v>
      </c>
      <c r="J3434"/>
      <c r="L3434"/>
      <c r="M3434"/>
    </row>
    <row r="3435" spans="1:13" ht="15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7577</v>
      </c>
      <c r="J3435"/>
      <c r="L3435"/>
      <c r="M3435"/>
    </row>
    <row r="3436" spans="1:13" ht="15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7584</v>
      </c>
      <c r="I3436" s="59" t="s">
        <v>7577</v>
      </c>
      <c r="J3436"/>
      <c r="L3436"/>
      <c r="M3436"/>
    </row>
    <row r="3437" spans="1:13" ht="15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7577</v>
      </c>
      <c r="J3437"/>
      <c r="L3437"/>
      <c r="M3437"/>
    </row>
    <row r="3438" spans="1:13" ht="15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customHeight="1" x14ac:dyDescent="0.25">
      <c r="A3441" s="144">
        <v>45081</v>
      </c>
      <c r="B3441" s="59" t="s">
        <v>2664</v>
      </c>
      <c r="C3441" s="516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customHeight="1" x14ac:dyDescent="0.25">
      <c r="A3445" s="144">
        <v>45081</v>
      </c>
      <c r="B3445" s="66" t="s">
        <v>7585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customHeight="1" x14ac:dyDescent="0.25">
      <c r="A3448" s="144">
        <v>45081</v>
      </c>
      <c r="B3448" s="83" t="s">
        <v>1927</v>
      </c>
      <c r="C3448" s="59" t="s">
        <v>7586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7587</v>
      </c>
      <c r="J3448"/>
      <c r="L3448"/>
      <c r="M3448"/>
    </row>
    <row r="3449" spans="1:13" ht="15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7587</v>
      </c>
      <c r="J3449"/>
      <c r="L3449"/>
      <c r="M3449"/>
    </row>
    <row r="3450" spans="1:13" ht="15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7587</v>
      </c>
      <c r="J3450"/>
      <c r="L3450"/>
      <c r="M3450"/>
    </row>
    <row r="3451" spans="1:13" ht="15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7588</v>
      </c>
      <c r="J3452"/>
      <c r="L3452"/>
      <c r="M3452"/>
    </row>
    <row r="3453" spans="1:13" ht="15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7588</v>
      </c>
      <c r="J3453"/>
      <c r="L3453"/>
      <c r="M3453"/>
    </row>
    <row r="3454" spans="1:13" ht="15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7589</v>
      </c>
      <c r="J3454"/>
      <c r="L3454"/>
      <c r="M3454"/>
    </row>
    <row r="3455" spans="1:13" ht="15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7"/>
      <c r="J3455"/>
      <c r="L3455"/>
      <c r="M3455"/>
    </row>
    <row r="3456" spans="1:13" ht="15" customHeight="1" x14ac:dyDescent="0.25">
      <c r="A3456" s="144">
        <v>45111</v>
      </c>
      <c r="B3456" s="66" t="s">
        <v>7585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7"/>
      <c r="J3456"/>
      <c r="L3456"/>
      <c r="M3456"/>
    </row>
    <row r="3457" spans="1:13" ht="15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7"/>
      <c r="J3457"/>
      <c r="L3457"/>
      <c r="M3457"/>
    </row>
    <row r="3458" spans="1:13" ht="15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7"/>
      <c r="J3458"/>
      <c r="L3458"/>
      <c r="M3458"/>
    </row>
    <row r="3459" spans="1:13" ht="15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7"/>
      <c r="J3459"/>
      <c r="L3459"/>
      <c r="M3459"/>
    </row>
    <row r="3460" spans="1:13" ht="15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7"/>
      <c r="J3460"/>
      <c r="L3460"/>
      <c r="M3460"/>
    </row>
    <row r="3461" spans="1:13" ht="15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7"/>
      <c r="J3461"/>
      <c r="L3461"/>
      <c r="M3461"/>
    </row>
    <row r="3462" spans="1:13" ht="15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7"/>
      <c r="J3462"/>
      <c r="L3462"/>
      <c r="M3462"/>
    </row>
    <row r="3463" spans="1:13" ht="15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7"/>
      <c r="J3463"/>
      <c r="L3463"/>
      <c r="M3463"/>
    </row>
    <row r="3464" spans="1:13" ht="15" customHeight="1" x14ac:dyDescent="0.25">
      <c r="A3464" s="144">
        <v>45111</v>
      </c>
      <c r="B3464" s="66" t="s">
        <v>7585</v>
      </c>
      <c r="C3464" s="67"/>
      <c r="D3464" s="68" t="s">
        <v>7590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7"/>
      <c r="J3464"/>
      <c r="L3464"/>
      <c r="M3464"/>
    </row>
    <row r="3465" spans="1:13" ht="15" customHeight="1" x14ac:dyDescent="0.25">
      <c r="A3465" s="144">
        <v>45111</v>
      </c>
      <c r="B3465" s="83" t="s">
        <v>874</v>
      </c>
      <c r="C3465" s="67" t="s">
        <v>361</v>
      </c>
      <c r="D3465" s="518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7"/>
      <c r="J3465"/>
      <c r="L3465"/>
      <c r="M3465"/>
    </row>
    <row r="3466" spans="1:13" ht="15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9"/>
      <c r="J3466"/>
      <c r="L3466"/>
      <c r="M3466"/>
    </row>
    <row r="3467" spans="1:13" ht="15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9"/>
      <c r="J3467"/>
      <c r="L3467"/>
      <c r="M3467"/>
    </row>
    <row r="3468" spans="1:13" ht="15" customHeight="1" x14ac:dyDescent="0.25">
      <c r="A3468" s="144">
        <v>45111</v>
      </c>
      <c r="B3468" s="59" t="s">
        <v>2675</v>
      </c>
      <c r="C3468" s="246" t="s">
        <v>7591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7592</v>
      </c>
      <c r="J3468"/>
      <c r="L3468"/>
      <c r="M3468"/>
    </row>
    <row r="3469" spans="1:13" ht="15" customHeight="1" x14ac:dyDescent="0.25">
      <c r="A3469" s="144">
        <v>45111</v>
      </c>
      <c r="B3469" s="59" t="s">
        <v>2675</v>
      </c>
      <c r="C3469" s="246" t="s">
        <v>7593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7592</v>
      </c>
      <c r="J3469"/>
      <c r="L3469"/>
      <c r="M3469"/>
    </row>
    <row r="3470" spans="1:13" ht="15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7592</v>
      </c>
      <c r="J3470"/>
      <c r="L3470"/>
      <c r="M3470"/>
    </row>
    <row r="3471" spans="1:13" ht="15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7594</v>
      </c>
      <c r="I3471" s="59" t="s">
        <v>7592</v>
      </c>
      <c r="J3471"/>
      <c r="L3471"/>
      <c r="M3471"/>
    </row>
    <row r="3472" spans="1:13" ht="15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7592</v>
      </c>
      <c r="J3472"/>
      <c r="L3472"/>
      <c r="M3472"/>
    </row>
    <row r="3473" spans="1:13" ht="15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7592</v>
      </c>
      <c r="J3473"/>
      <c r="L3473"/>
      <c r="M3473"/>
    </row>
    <row r="3474" spans="1:13" ht="15" customHeight="1" x14ac:dyDescent="0.25">
      <c r="A3474" s="144">
        <v>45111</v>
      </c>
      <c r="B3474" s="59" t="s">
        <v>7595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7592</v>
      </c>
      <c r="J3474"/>
      <c r="L3474"/>
      <c r="M3474"/>
    </row>
    <row r="3475" spans="1:13" ht="15" customHeight="1" x14ac:dyDescent="0.25">
      <c r="A3475" s="144">
        <v>45111</v>
      </c>
      <c r="B3475" s="83" t="s">
        <v>1927</v>
      </c>
      <c r="C3475" s="59" t="s">
        <v>7596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7592</v>
      </c>
      <c r="J3475"/>
      <c r="L3475"/>
      <c r="M3475"/>
    </row>
    <row r="3476" spans="1:13" ht="15" customHeight="1" x14ac:dyDescent="0.25">
      <c r="A3476" s="144">
        <v>45111</v>
      </c>
      <c r="B3476" s="83" t="s">
        <v>1927</v>
      </c>
      <c r="C3476" s="59" t="s">
        <v>7597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7592</v>
      </c>
      <c r="J3476"/>
      <c r="L3476"/>
      <c r="M3476"/>
    </row>
    <row r="3477" spans="1:13" ht="15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customHeight="1" x14ac:dyDescent="0.25">
      <c r="A3483" s="144">
        <v>45203</v>
      </c>
      <c r="B3483" s="71" t="s">
        <v>7598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customHeight="1" x14ac:dyDescent="0.25">
      <c r="A3484" s="144">
        <v>45203</v>
      </c>
      <c r="B3484" s="71" t="s">
        <v>7599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customHeight="1" x14ac:dyDescent="0.25">
      <c r="A3485" s="144">
        <v>45203</v>
      </c>
      <c r="B3485" s="138" t="s">
        <v>6463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customHeight="1" x14ac:dyDescent="0.25">
      <c r="A3486" s="144">
        <v>45203</v>
      </c>
      <c r="B3486" s="66" t="s">
        <v>7585</v>
      </c>
      <c r="C3486" s="67" t="s">
        <v>7208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customHeight="1" x14ac:dyDescent="0.25">
      <c r="A3490" s="144">
        <v>45203</v>
      </c>
      <c r="B3490" s="83" t="s">
        <v>7600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customHeight="1" x14ac:dyDescent="0.25">
      <c r="A3496" s="144">
        <v>45203</v>
      </c>
      <c r="B3496" s="66" t="s">
        <v>7585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customHeight="1" x14ac:dyDescent="0.25">
      <c r="A3497" s="144">
        <v>45203</v>
      </c>
      <c r="B3497" s="83" t="s">
        <v>7600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customHeight="1" x14ac:dyDescent="0.25">
      <c r="A3499" s="144">
        <v>45203</v>
      </c>
      <c r="B3499" s="66" t="s">
        <v>7585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7601</v>
      </c>
      <c r="I3500" s="74"/>
      <c r="J3500"/>
      <c r="L3500"/>
      <c r="M3500"/>
    </row>
    <row r="3501" spans="1:13" ht="15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customHeight="1" x14ac:dyDescent="0.25">
      <c r="A3504" s="144">
        <v>45203</v>
      </c>
      <c r="B3504" s="59" t="s">
        <v>7602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7603</v>
      </c>
      <c r="J3504"/>
      <c r="L3504"/>
      <c r="M3504"/>
    </row>
    <row r="3505" spans="1:13" ht="15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customHeight="1" x14ac:dyDescent="0.25">
      <c r="A3507" s="144">
        <v>45203</v>
      </c>
      <c r="B3507" s="71" t="s">
        <v>810</v>
      </c>
      <c r="C3507" s="81" t="s">
        <v>7604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7605</v>
      </c>
      <c r="J3507"/>
      <c r="L3507"/>
      <c r="M3507"/>
    </row>
    <row r="3508" spans="1:13" ht="15" customHeight="1" x14ac:dyDescent="0.25">
      <c r="A3508" s="144">
        <v>45203</v>
      </c>
      <c r="B3508" s="58" t="s">
        <v>7606</v>
      </c>
      <c r="C3508" s="59" t="s">
        <v>7607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7608</v>
      </c>
      <c r="J3508"/>
      <c r="L3508"/>
      <c r="M3508"/>
    </row>
    <row r="3509" spans="1:13" ht="15" customHeight="1" x14ac:dyDescent="0.25">
      <c r="A3509" s="144">
        <v>45203</v>
      </c>
      <c r="B3509" s="58" t="s">
        <v>7606</v>
      </c>
      <c r="C3509" s="67" t="s">
        <v>7609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7608</v>
      </c>
      <c r="J3509"/>
      <c r="L3509"/>
      <c r="M3509"/>
    </row>
    <row r="3510" spans="1:13" ht="15" customHeight="1" x14ac:dyDescent="0.25">
      <c r="A3510" s="144">
        <v>45203</v>
      </c>
      <c r="B3510" s="58" t="s">
        <v>7606</v>
      </c>
      <c r="C3510" s="59" t="s">
        <v>7610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7608</v>
      </c>
      <c r="J3510"/>
      <c r="L3510"/>
      <c r="M3510"/>
    </row>
    <row r="3511" spans="1:13" ht="15" customHeight="1" x14ac:dyDescent="0.25">
      <c r="A3511" s="144">
        <v>45203</v>
      </c>
      <c r="B3511" s="71" t="s">
        <v>54</v>
      </c>
      <c r="C3511" s="59" t="s">
        <v>7611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6882</v>
      </c>
      <c r="I3511" s="59" t="s">
        <v>7608</v>
      </c>
      <c r="J3511"/>
      <c r="L3511"/>
      <c r="M3511"/>
    </row>
    <row r="3512" spans="1:13" ht="15" customHeight="1" x14ac:dyDescent="0.25">
      <c r="A3512" s="144">
        <v>45203</v>
      </c>
      <c r="B3512" s="71" t="s">
        <v>54</v>
      </c>
      <c r="C3512" s="59" t="s">
        <v>7612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7613</v>
      </c>
      <c r="I3512" s="59" t="s">
        <v>7608</v>
      </c>
      <c r="J3512"/>
      <c r="L3512"/>
      <c r="M3512"/>
    </row>
    <row r="3513" spans="1:13" ht="15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7608</v>
      </c>
      <c r="J3513"/>
      <c r="L3513"/>
      <c r="M3513"/>
    </row>
    <row r="3514" spans="1:13" ht="15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7608</v>
      </c>
      <c r="J3514"/>
      <c r="L3514"/>
      <c r="M3514"/>
    </row>
    <row r="3515" spans="1:13" ht="15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7608</v>
      </c>
      <c r="J3515"/>
      <c r="L3515"/>
      <c r="M3515"/>
    </row>
    <row r="3516" spans="1:13" ht="15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7608</v>
      </c>
      <c r="J3516"/>
      <c r="L3516"/>
      <c r="M3516"/>
    </row>
    <row r="3517" spans="1:13" ht="15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7614</v>
      </c>
      <c r="J3517"/>
      <c r="L3517"/>
      <c r="M3517"/>
    </row>
    <row r="3518" spans="1:13" ht="15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7614</v>
      </c>
      <c r="J3518"/>
      <c r="L3518"/>
      <c r="M3518"/>
    </row>
    <row r="3519" spans="1:13" ht="15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7614</v>
      </c>
      <c r="J3519"/>
      <c r="L3519"/>
      <c r="M3519"/>
    </row>
    <row r="3520" spans="1:13" ht="15" customHeight="1" x14ac:dyDescent="0.25">
      <c r="A3520" s="144">
        <v>45203</v>
      </c>
      <c r="B3520" s="59" t="s">
        <v>2224</v>
      </c>
      <c r="C3520" s="223" t="s">
        <v>7615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5957</v>
      </c>
      <c r="I3520" s="59" t="s">
        <v>7616</v>
      </c>
      <c r="J3520"/>
      <c r="L3520"/>
      <c r="M3520"/>
    </row>
    <row r="3521" spans="1:13" ht="15" customHeight="1" x14ac:dyDescent="0.25">
      <c r="A3521" s="144">
        <v>45203</v>
      </c>
      <c r="B3521" s="58" t="s">
        <v>7606</v>
      </c>
      <c r="C3521" s="59" t="s">
        <v>7617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5957</v>
      </c>
      <c r="I3521" s="59" t="s">
        <v>7616</v>
      </c>
      <c r="J3521"/>
      <c r="L3521"/>
      <c r="M3521"/>
    </row>
    <row r="3522" spans="1:13" ht="15" customHeight="1" x14ac:dyDescent="0.25">
      <c r="A3522" s="144">
        <v>45203</v>
      </c>
      <c r="B3522" s="58" t="s">
        <v>7606</v>
      </c>
      <c r="C3522" s="59" t="s">
        <v>7618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5957</v>
      </c>
      <c r="I3522" s="59" t="s">
        <v>7616</v>
      </c>
      <c r="J3522"/>
      <c r="L3522"/>
      <c r="M3522"/>
    </row>
    <row r="3523" spans="1:13" ht="15" customHeight="1" x14ac:dyDescent="0.25">
      <c r="A3523" s="144">
        <v>45203</v>
      </c>
      <c r="B3523" s="71" t="s">
        <v>54</v>
      </c>
      <c r="C3523" s="59" t="s">
        <v>7619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5957</v>
      </c>
      <c r="I3523" s="59" t="s">
        <v>7616</v>
      </c>
      <c r="J3523"/>
      <c r="L3523"/>
      <c r="M3523"/>
    </row>
    <row r="3524" spans="1:13" ht="15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5957</v>
      </c>
      <c r="I3524" s="59" t="s">
        <v>7616</v>
      </c>
      <c r="J3524"/>
      <c r="L3524"/>
      <c r="M3524"/>
    </row>
    <row r="3525" spans="1:13" ht="15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5957</v>
      </c>
      <c r="I3525" s="59" t="s">
        <v>7616</v>
      </c>
      <c r="J3525"/>
      <c r="L3525"/>
      <c r="M3525"/>
    </row>
    <row r="3526" spans="1:13" ht="15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7620</v>
      </c>
      <c r="J3526"/>
      <c r="L3526"/>
      <c r="M3526"/>
    </row>
    <row r="3527" spans="1:13" ht="15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7620</v>
      </c>
      <c r="J3527"/>
      <c r="L3527"/>
      <c r="M3527"/>
    </row>
    <row r="3528" spans="1:13" ht="15" customHeight="1" x14ac:dyDescent="0.25">
      <c r="A3528" s="144">
        <v>45234</v>
      </c>
      <c r="B3528" s="59" t="s">
        <v>703</v>
      </c>
      <c r="C3528" s="59" t="s">
        <v>99</v>
      </c>
      <c r="D3528" s="520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7620</v>
      </c>
      <c r="J3528"/>
      <c r="L3528"/>
      <c r="M3528"/>
    </row>
    <row r="3529" spans="1:13" ht="15" customHeight="1" x14ac:dyDescent="0.25">
      <c r="A3529" s="144">
        <v>45234</v>
      </c>
      <c r="B3529" s="66" t="s">
        <v>220</v>
      </c>
      <c r="C3529" s="521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customHeight="1" x14ac:dyDescent="0.25">
      <c r="A3530" s="144">
        <v>45234</v>
      </c>
      <c r="B3530" s="83" t="s">
        <v>6643</v>
      </c>
      <c r="C3530" s="128" t="s">
        <v>6424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7621</v>
      </c>
      <c r="J3532"/>
      <c r="L3532"/>
      <c r="M3532"/>
    </row>
    <row r="3533" spans="1:13" ht="15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customHeight="1" x14ac:dyDescent="0.25">
      <c r="A3534" s="144">
        <v>45234</v>
      </c>
      <c r="B3534" s="66" t="s">
        <v>7585</v>
      </c>
      <c r="C3534" s="128" t="s">
        <v>1106</v>
      </c>
      <c r="D3534" s="134" t="s">
        <v>7622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customHeight="1" x14ac:dyDescent="0.25">
      <c r="A3535" s="144">
        <v>45234</v>
      </c>
      <c r="B3535" s="66" t="s">
        <v>834</v>
      </c>
      <c r="C3535" s="522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customHeight="1" x14ac:dyDescent="0.25">
      <c r="A3537" s="144">
        <v>45234</v>
      </c>
      <c r="B3537" s="83" t="s">
        <v>7600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customHeight="1" x14ac:dyDescent="0.25">
      <c r="A3538" s="144">
        <v>45234</v>
      </c>
      <c r="B3538" s="59" t="s">
        <v>2707</v>
      </c>
      <c r="C3538" s="523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7623</v>
      </c>
      <c r="J3538"/>
      <c r="L3538"/>
      <c r="M3538"/>
    </row>
    <row r="3539" spans="1:13" ht="15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7623</v>
      </c>
      <c r="J3539"/>
      <c r="L3539"/>
      <c r="M3539"/>
    </row>
    <row r="3540" spans="1:13" ht="15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7623</v>
      </c>
      <c r="J3540"/>
      <c r="L3540"/>
      <c r="M3540"/>
    </row>
    <row r="3541" spans="1:13" ht="15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7623</v>
      </c>
      <c r="J3541"/>
      <c r="L3541"/>
      <c r="M3541"/>
    </row>
    <row r="3542" spans="1:13" ht="15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customHeight="1" x14ac:dyDescent="0.25">
      <c r="A3544" s="144">
        <v>45234</v>
      </c>
      <c r="B3544" s="59" t="s">
        <v>2571</v>
      </c>
      <c r="C3544" s="59" t="s">
        <v>7511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7624</v>
      </c>
      <c r="J3544"/>
      <c r="L3544"/>
      <c r="M3544"/>
    </row>
    <row r="3545" spans="1:13" ht="15" customHeight="1" x14ac:dyDescent="0.25">
      <c r="A3545" s="144">
        <v>45234</v>
      </c>
      <c r="B3545" s="59" t="s">
        <v>2571</v>
      </c>
      <c r="C3545" s="522" t="s">
        <v>7625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7624</v>
      </c>
      <c r="J3545"/>
      <c r="L3545"/>
      <c r="M3545"/>
    </row>
    <row r="3546" spans="1:13" ht="15" customHeight="1" x14ac:dyDescent="0.25">
      <c r="A3546" s="144">
        <v>45234</v>
      </c>
      <c r="B3546" s="138" t="s">
        <v>6463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7626</v>
      </c>
      <c r="I3546" s="59" t="s">
        <v>7627</v>
      </c>
      <c r="J3546"/>
      <c r="L3546"/>
      <c r="M3546"/>
    </row>
    <row r="3547" spans="1:13" ht="15" customHeight="1" x14ac:dyDescent="0.25">
      <c r="A3547" s="144">
        <v>45234</v>
      </c>
      <c r="B3547" s="66" t="s">
        <v>7585</v>
      </c>
      <c r="C3547" s="67" t="s">
        <v>7208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7626</v>
      </c>
      <c r="I3547" s="59" t="s">
        <v>7627</v>
      </c>
      <c r="J3547"/>
      <c r="L3547"/>
      <c r="M3547"/>
    </row>
    <row r="3548" spans="1:13" ht="15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7627</v>
      </c>
      <c r="J3548"/>
      <c r="L3548"/>
      <c r="M3548"/>
    </row>
    <row r="3549" spans="1:13" ht="15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7627</v>
      </c>
      <c r="J3549"/>
      <c r="L3549"/>
      <c r="M3549"/>
    </row>
    <row r="3550" spans="1:13" ht="15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7627</v>
      </c>
      <c r="J3550"/>
      <c r="L3550"/>
      <c r="M3550"/>
    </row>
    <row r="3551" spans="1:13" ht="15" customHeight="1" x14ac:dyDescent="0.25">
      <c r="A3551" s="144">
        <v>45234</v>
      </c>
      <c r="B3551" s="524" t="s">
        <v>7628</v>
      </c>
      <c r="C3551" s="525" t="s">
        <v>48</v>
      </c>
      <c r="D3551" s="526">
        <v>2</v>
      </c>
      <c r="E3551" s="527" t="s">
        <v>29</v>
      </c>
      <c r="F3551" s="528" t="s">
        <v>7629</v>
      </c>
      <c r="G3551" s="529" t="e">
        <f t="shared" si="105"/>
        <v>#VALUE!</v>
      </c>
      <c r="H3551" s="530" t="s">
        <v>7630</v>
      </c>
      <c r="I3551" s="531" t="s">
        <v>7627</v>
      </c>
      <c r="J3551"/>
      <c r="L3551"/>
      <c r="M3551"/>
    </row>
    <row r="3552" spans="1:13" ht="15" customHeight="1" x14ac:dyDescent="0.25">
      <c r="A3552" s="144">
        <v>45234</v>
      </c>
      <c r="B3552" s="59" t="s">
        <v>2571</v>
      </c>
      <c r="C3552" s="59" t="s">
        <v>7625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7627</v>
      </c>
      <c r="J3552"/>
      <c r="L3552"/>
      <c r="M3552"/>
    </row>
    <row r="3553" spans="1:13" ht="15" customHeight="1" x14ac:dyDescent="0.25">
      <c r="A3553" s="144">
        <v>45234</v>
      </c>
      <c r="B3553" s="59" t="s">
        <v>2571</v>
      </c>
      <c r="C3553" s="522" t="s">
        <v>7217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7627</v>
      </c>
      <c r="J3553"/>
      <c r="L3553"/>
      <c r="M3553"/>
    </row>
    <row r="3554" spans="1:13" ht="15" customHeight="1" x14ac:dyDescent="0.25">
      <c r="A3554" s="144">
        <v>45234</v>
      </c>
      <c r="B3554" s="59" t="s">
        <v>2571</v>
      </c>
      <c r="C3554" s="59" t="s">
        <v>7247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7631</v>
      </c>
      <c r="I3554" s="74" t="s">
        <v>7632</v>
      </c>
      <c r="J3554"/>
      <c r="L3554"/>
      <c r="M3554"/>
    </row>
    <row r="3555" spans="1:13" ht="15" customHeight="1" x14ac:dyDescent="0.25">
      <c r="A3555" s="144">
        <v>45234</v>
      </c>
      <c r="B3555" s="59" t="s">
        <v>2571</v>
      </c>
      <c r="C3555" s="59" t="s">
        <v>7503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7631</v>
      </c>
      <c r="I3555" s="74" t="s">
        <v>7632</v>
      </c>
      <c r="J3555"/>
      <c r="L3555"/>
      <c r="M3555"/>
    </row>
    <row r="3556" spans="1:13" ht="15" customHeight="1" x14ac:dyDescent="0.25">
      <c r="A3556" s="144">
        <v>45234</v>
      </c>
      <c r="B3556" s="59" t="s">
        <v>2571</v>
      </c>
      <c r="C3556" s="59" t="s">
        <v>7511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7631</v>
      </c>
      <c r="I3556" s="74" t="s">
        <v>7632</v>
      </c>
      <c r="J3556"/>
      <c r="L3556"/>
      <c r="M3556"/>
    </row>
    <row r="3557" spans="1:13" ht="15" customHeight="1" x14ac:dyDescent="0.25">
      <c r="A3557" s="144">
        <v>45234</v>
      </c>
      <c r="B3557" s="59" t="s">
        <v>2571</v>
      </c>
      <c r="C3557" s="59" t="s">
        <v>7625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7631</v>
      </c>
      <c r="I3557" s="74" t="s">
        <v>7632</v>
      </c>
      <c r="J3557"/>
      <c r="L3557"/>
      <c r="M3557"/>
    </row>
    <row r="3558" spans="1:13" ht="15" customHeight="1" x14ac:dyDescent="0.25">
      <c r="A3558" s="144">
        <v>45234</v>
      </c>
      <c r="B3558" s="59" t="s">
        <v>2571</v>
      </c>
      <c r="C3558" s="59" t="s">
        <v>7633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7631</v>
      </c>
      <c r="I3558" s="74" t="s">
        <v>7632</v>
      </c>
      <c r="J3558"/>
      <c r="L3558"/>
      <c r="M3558"/>
    </row>
    <row r="3559" spans="1:13" ht="15" customHeight="1" x14ac:dyDescent="0.25">
      <c r="A3559" s="144">
        <v>45234</v>
      </c>
      <c r="B3559" s="59" t="s">
        <v>2571</v>
      </c>
      <c r="C3559" s="59" t="s">
        <v>7511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7634</v>
      </c>
      <c r="I3559" s="74" t="s">
        <v>7635</v>
      </c>
      <c r="J3559"/>
      <c r="L3559"/>
      <c r="M3559"/>
    </row>
    <row r="3560" spans="1:13" ht="15" customHeight="1" x14ac:dyDescent="0.25">
      <c r="A3560" s="144">
        <v>45234</v>
      </c>
      <c r="B3560" s="59" t="s">
        <v>2571</v>
      </c>
      <c r="C3560" s="59" t="s">
        <v>7633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7634</v>
      </c>
      <c r="I3560" s="74" t="s">
        <v>7635</v>
      </c>
      <c r="J3560"/>
      <c r="L3560"/>
      <c r="M3560"/>
    </row>
    <row r="3561" spans="1:13" ht="15" customHeight="1" x14ac:dyDescent="0.25">
      <c r="A3561" s="144">
        <v>45234</v>
      </c>
      <c r="B3561" s="59" t="s">
        <v>2571</v>
      </c>
      <c r="C3561" s="59" t="s">
        <v>7503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7634</v>
      </c>
      <c r="I3561" s="74" t="s">
        <v>7635</v>
      </c>
      <c r="J3561"/>
      <c r="L3561"/>
      <c r="M3561"/>
    </row>
    <row r="3562" spans="1:13" ht="15" customHeight="1" x14ac:dyDescent="0.25">
      <c r="A3562" s="144">
        <v>45234</v>
      </c>
      <c r="B3562" s="59" t="s">
        <v>2571</v>
      </c>
      <c r="C3562" s="59" t="s">
        <v>7633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7634</v>
      </c>
      <c r="I3562" s="74" t="s">
        <v>7635</v>
      </c>
      <c r="J3562"/>
      <c r="L3562"/>
      <c r="M3562"/>
    </row>
    <row r="3563" spans="1:13" ht="15" customHeight="1" x14ac:dyDescent="0.25">
      <c r="A3563" s="144">
        <v>45234</v>
      </c>
      <c r="B3563" s="59" t="s">
        <v>2571</v>
      </c>
      <c r="C3563" s="59" t="s">
        <v>7636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7634</v>
      </c>
      <c r="I3563" s="74" t="s">
        <v>7635</v>
      </c>
      <c r="J3563"/>
      <c r="L3563"/>
      <c r="M3563"/>
    </row>
    <row r="3564" spans="1:13" ht="15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customHeight="1" x14ac:dyDescent="0.25">
      <c r="A3566" s="144">
        <v>45264</v>
      </c>
      <c r="B3566" s="66" t="s">
        <v>7585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customHeight="1" x14ac:dyDescent="0.25">
      <c r="A3567" s="144">
        <v>45264</v>
      </c>
      <c r="B3567" s="66" t="s">
        <v>834</v>
      </c>
      <c r="C3567" s="522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customHeight="1" x14ac:dyDescent="0.25">
      <c r="A3568" s="144">
        <v>45264</v>
      </c>
      <c r="B3568" s="83" t="s">
        <v>7600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customHeight="1" x14ac:dyDescent="0.25">
      <c r="A3574" s="144">
        <v>45264</v>
      </c>
      <c r="B3574" s="59" t="s">
        <v>210</v>
      </c>
      <c r="C3574" s="261" t="s">
        <v>211</v>
      </c>
      <c r="D3574" s="151" t="s">
        <v>7637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customHeight="1" x14ac:dyDescent="0.25">
      <c r="A3576" s="144">
        <v>45264</v>
      </c>
      <c r="B3576" s="59" t="s">
        <v>210</v>
      </c>
      <c r="C3576" s="261" t="s">
        <v>211</v>
      </c>
      <c r="D3576" s="151" t="s">
        <v>7637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7192</v>
      </c>
      <c r="I3583" s="59" t="s">
        <v>7638</v>
      </c>
      <c r="J3583"/>
      <c r="L3583"/>
      <c r="M3583"/>
    </row>
    <row r="3584" spans="1:13" ht="15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7638</v>
      </c>
      <c r="J3584"/>
      <c r="L3584"/>
      <c r="M3584"/>
    </row>
    <row r="3585" spans="1:13" ht="15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7638</v>
      </c>
      <c r="J3585"/>
      <c r="L3585"/>
      <c r="M3585"/>
    </row>
    <row r="3586" spans="1:13" ht="15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7638</v>
      </c>
      <c r="J3586"/>
      <c r="L3586"/>
      <c r="M3586"/>
    </row>
    <row r="3587" spans="1:13" ht="15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7638</v>
      </c>
      <c r="J3587"/>
      <c r="L3587"/>
      <c r="M3587"/>
    </row>
    <row r="3588" spans="1:13" ht="15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7639</v>
      </c>
      <c r="J3588"/>
      <c r="L3588"/>
      <c r="M3588"/>
    </row>
    <row r="3589" spans="1:13" ht="15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7639</v>
      </c>
      <c r="J3589"/>
      <c r="L3589"/>
      <c r="M3589"/>
    </row>
    <row r="3590" spans="1:13" ht="15" customHeight="1" x14ac:dyDescent="0.25">
      <c r="A3590" s="144">
        <v>45264</v>
      </c>
      <c r="B3590" s="59" t="s">
        <v>3882</v>
      </c>
      <c r="C3590" s="67" t="s">
        <v>7640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7639</v>
      </c>
      <c r="J3590"/>
      <c r="L3590"/>
      <c r="M3590"/>
    </row>
    <row r="3591" spans="1:13" ht="15" customHeight="1" x14ac:dyDescent="0.25">
      <c r="A3591" s="144">
        <v>45264</v>
      </c>
      <c r="B3591" s="59" t="s">
        <v>3882</v>
      </c>
      <c r="C3591" s="67" t="s">
        <v>7641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7639</v>
      </c>
      <c r="J3591"/>
      <c r="L3591"/>
      <c r="M3591"/>
    </row>
    <row r="3592" spans="1:13" ht="15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7639</v>
      </c>
      <c r="J3592"/>
      <c r="L3592"/>
      <c r="M3592"/>
    </row>
    <row r="3593" spans="1:13" ht="15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7639</v>
      </c>
      <c r="J3593"/>
      <c r="L3593"/>
      <c r="M3593"/>
    </row>
    <row r="3594" spans="1:13" ht="15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7639</v>
      </c>
      <c r="J3594"/>
      <c r="L3594"/>
      <c r="M3594"/>
    </row>
    <row r="3595" spans="1:13" ht="15" customHeight="1" x14ac:dyDescent="0.25">
      <c r="A3595" s="144">
        <v>45264</v>
      </c>
      <c r="B3595" s="59" t="s">
        <v>2571</v>
      </c>
      <c r="C3595" s="59" t="s">
        <v>7503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7642</v>
      </c>
      <c r="I3595" s="59" t="s">
        <v>7643</v>
      </c>
      <c r="J3595"/>
      <c r="L3595"/>
      <c r="M3595"/>
    </row>
    <row r="3596" spans="1:13" ht="15" customHeight="1" x14ac:dyDescent="0.25">
      <c r="A3596" s="144">
        <v>45264</v>
      </c>
      <c r="B3596" s="59" t="s">
        <v>2571</v>
      </c>
      <c r="C3596" s="59" t="s">
        <v>7505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7642</v>
      </c>
      <c r="I3596" s="59" t="s">
        <v>7643</v>
      </c>
      <c r="J3596"/>
      <c r="L3596"/>
      <c r="M3596"/>
    </row>
    <row r="3597" spans="1:13" ht="15" customHeight="1" x14ac:dyDescent="0.25">
      <c r="A3597" s="144">
        <v>45264</v>
      </c>
      <c r="B3597" s="59" t="s">
        <v>2571</v>
      </c>
      <c r="C3597" s="59" t="s">
        <v>7636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7642</v>
      </c>
      <c r="I3597" s="59" t="s">
        <v>7643</v>
      </c>
      <c r="J3597"/>
      <c r="L3597"/>
      <c r="M3597"/>
    </row>
    <row r="3598" spans="1:13" ht="15" customHeight="1" x14ac:dyDescent="0.25">
      <c r="A3598" s="144">
        <v>45264</v>
      </c>
      <c r="B3598" s="59" t="s">
        <v>2571</v>
      </c>
      <c r="C3598" s="59" t="s">
        <v>7503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7642</v>
      </c>
      <c r="I3598" s="59" t="s">
        <v>7643</v>
      </c>
      <c r="J3598"/>
      <c r="L3598"/>
      <c r="M3598"/>
    </row>
    <row r="3599" spans="1:13" ht="15" customHeight="1" x14ac:dyDescent="0.25">
      <c r="A3599" s="144">
        <v>45264</v>
      </c>
      <c r="B3599" s="59" t="s">
        <v>2571</v>
      </c>
      <c r="C3599" s="59" t="s">
        <v>7505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7642</v>
      </c>
      <c r="I3599" s="59" t="s">
        <v>7643</v>
      </c>
      <c r="J3599"/>
      <c r="L3599"/>
      <c r="M3599"/>
    </row>
    <row r="3600" spans="1:13" ht="15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customHeight="1" x14ac:dyDescent="0.25">
      <c r="A3603" s="59" t="s">
        <v>2761</v>
      </c>
      <c r="B3603" s="66" t="s">
        <v>7585</v>
      </c>
      <c r="C3603" s="128" t="s">
        <v>1106</v>
      </c>
      <c r="D3603" s="68" t="s">
        <v>7644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customHeight="1" x14ac:dyDescent="0.25">
      <c r="A3604" s="59" t="s">
        <v>2761</v>
      </c>
      <c r="B3604" s="83" t="s">
        <v>7600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customHeight="1" x14ac:dyDescent="0.25">
      <c r="A3608" s="59" t="s">
        <v>2761</v>
      </c>
      <c r="B3608" s="59" t="s">
        <v>2367</v>
      </c>
      <c r="C3608" s="223" t="s">
        <v>7645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7646</v>
      </c>
      <c r="J3608"/>
      <c r="L3608"/>
      <c r="M3608"/>
    </row>
    <row r="3609" spans="1:13" ht="15" customHeight="1" x14ac:dyDescent="0.25">
      <c r="A3609" s="59" t="s">
        <v>2761</v>
      </c>
      <c r="B3609" s="59" t="s">
        <v>2367</v>
      </c>
      <c r="C3609" s="67" t="s">
        <v>7647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7646</v>
      </c>
      <c r="J3609"/>
      <c r="L3609"/>
      <c r="M3609"/>
    </row>
    <row r="3610" spans="1:13" ht="15" customHeight="1" x14ac:dyDescent="0.25">
      <c r="A3610" s="59" t="s">
        <v>2761</v>
      </c>
      <c r="B3610" s="59" t="s">
        <v>7648</v>
      </c>
      <c r="C3610" s="67" t="s">
        <v>7649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7646</v>
      </c>
      <c r="J3610"/>
      <c r="L3610"/>
      <c r="M3610"/>
    </row>
    <row r="3611" spans="1:13" ht="15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7646</v>
      </c>
      <c r="J3611"/>
      <c r="L3611"/>
      <c r="M3611"/>
    </row>
    <row r="3612" spans="1:13" ht="15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7650</v>
      </c>
      <c r="I3612" s="59" t="s">
        <v>7651</v>
      </c>
      <c r="J3612"/>
      <c r="L3612"/>
      <c r="M3612"/>
    </row>
    <row r="3613" spans="1:13" ht="15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7650</v>
      </c>
      <c r="I3613" s="59" t="s">
        <v>7651</v>
      </c>
      <c r="J3613"/>
      <c r="L3613"/>
      <c r="M3613"/>
    </row>
    <row r="3614" spans="1:13" ht="15" customHeight="1" x14ac:dyDescent="0.25">
      <c r="A3614" s="59" t="s">
        <v>2761</v>
      </c>
      <c r="B3614" s="83" t="s">
        <v>1927</v>
      </c>
      <c r="C3614" s="59" t="s">
        <v>7652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6225</v>
      </c>
      <c r="I3614" s="59" t="s">
        <v>7653</v>
      </c>
      <c r="J3614"/>
      <c r="L3614"/>
      <c r="M3614"/>
    </row>
    <row r="3615" spans="1:13" ht="15" customHeight="1" x14ac:dyDescent="0.25">
      <c r="A3615" s="59" t="s">
        <v>2761</v>
      </c>
      <c r="B3615" s="59" t="s">
        <v>2367</v>
      </c>
      <c r="C3615" s="59" t="s">
        <v>7654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6225</v>
      </c>
      <c r="I3615" s="59" t="s">
        <v>7653</v>
      </c>
      <c r="J3615"/>
      <c r="L3615"/>
      <c r="M3615"/>
    </row>
    <row r="3616" spans="1:13" ht="15" customHeight="1" x14ac:dyDescent="0.25">
      <c r="A3616" s="59" t="s">
        <v>2761</v>
      </c>
      <c r="B3616" s="59" t="s">
        <v>2367</v>
      </c>
      <c r="C3616" s="59" t="s">
        <v>7655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6225</v>
      </c>
      <c r="I3616" s="59" t="s">
        <v>7653</v>
      </c>
      <c r="J3616"/>
      <c r="L3616"/>
      <c r="M3616"/>
    </row>
    <row r="3617" spans="1:13" ht="15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6225</v>
      </c>
      <c r="I3617" s="59" t="s">
        <v>7653</v>
      </c>
      <c r="J3617"/>
      <c r="L3617"/>
      <c r="M3617"/>
    </row>
    <row r="3618" spans="1:13" ht="15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6225</v>
      </c>
      <c r="I3618" s="59" t="s">
        <v>7653</v>
      </c>
      <c r="J3618"/>
      <c r="L3618"/>
      <c r="M3618"/>
    </row>
    <row r="3619" spans="1:13" ht="15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customHeight="1" x14ac:dyDescent="0.25">
      <c r="A3624" s="59" t="s">
        <v>2766</v>
      </c>
      <c r="B3624" s="66" t="s">
        <v>7585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customHeight="1" x14ac:dyDescent="0.25">
      <c r="A3626" s="59" t="s">
        <v>2766</v>
      </c>
      <c r="B3626" s="83" t="s">
        <v>7600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customHeight="1" x14ac:dyDescent="0.25">
      <c r="A3628" s="59" t="s">
        <v>2766</v>
      </c>
      <c r="B3628" s="66" t="s">
        <v>834</v>
      </c>
      <c r="C3628" s="522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7637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customHeight="1" x14ac:dyDescent="0.25">
      <c r="A3636" s="59" t="s">
        <v>2766</v>
      </c>
      <c r="B3636" s="58" t="s">
        <v>7656</v>
      </c>
      <c r="C3636" s="84" t="s">
        <v>7657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7658</v>
      </c>
      <c r="J3636"/>
      <c r="L3636"/>
      <c r="M3636"/>
    </row>
    <row r="3637" spans="1:13" ht="15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7658</v>
      </c>
      <c r="J3637"/>
      <c r="L3637"/>
      <c r="M3637"/>
    </row>
    <row r="3638" spans="1:13" ht="15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7658</v>
      </c>
      <c r="J3638"/>
      <c r="L3638"/>
      <c r="M3638"/>
    </row>
    <row r="3639" spans="1:13" ht="15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7658</v>
      </c>
      <c r="J3639"/>
      <c r="L3639"/>
      <c r="M3639"/>
    </row>
    <row r="3640" spans="1:13" ht="15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7658</v>
      </c>
      <c r="J3640"/>
      <c r="L3640"/>
      <c r="M3640"/>
    </row>
    <row r="3641" spans="1:13" ht="15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6084</v>
      </c>
      <c r="I3641" s="59" t="s">
        <v>7659</v>
      </c>
      <c r="J3641"/>
      <c r="L3641"/>
      <c r="M3641"/>
    </row>
    <row r="3642" spans="1:13" ht="15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7659</v>
      </c>
      <c r="J3642"/>
      <c r="L3642"/>
      <c r="M3642"/>
    </row>
    <row r="3643" spans="1:13" ht="15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7659</v>
      </c>
      <c r="J3643"/>
      <c r="L3643"/>
      <c r="M3643"/>
    </row>
    <row r="3644" spans="1:13" ht="15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7659</v>
      </c>
      <c r="J3644"/>
      <c r="L3644"/>
      <c r="M3644"/>
    </row>
    <row r="3645" spans="1:13" ht="15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customHeight="1" x14ac:dyDescent="0.25">
      <c r="A3650" s="59" t="s">
        <v>2797</v>
      </c>
      <c r="B3650" s="66" t="s">
        <v>834</v>
      </c>
      <c r="C3650" s="522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customHeight="1" x14ac:dyDescent="0.25">
      <c r="A3651" s="59" t="s">
        <v>2797</v>
      </c>
      <c r="B3651" s="59" t="s">
        <v>2800</v>
      </c>
      <c r="C3651" s="59" t="s">
        <v>482</v>
      </c>
      <c r="D3651" s="532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customHeight="1" x14ac:dyDescent="0.25">
      <c r="A3652" s="59" t="s">
        <v>2797</v>
      </c>
      <c r="B3652" s="83" t="s">
        <v>7600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customHeight="1" x14ac:dyDescent="0.25">
      <c r="A3654" s="59" t="s">
        <v>2797</v>
      </c>
      <c r="B3654" s="66" t="s">
        <v>7585</v>
      </c>
      <c r="C3654" s="128" t="s">
        <v>27</v>
      </c>
      <c r="D3654" s="134" t="s">
        <v>7660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customHeight="1" x14ac:dyDescent="0.25">
      <c r="A3655" s="59" t="s">
        <v>2797</v>
      </c>
      <c r="B3655" s="83" t="s">
        <v>7600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3">
        <f t="shared" ref="G3656:G3686" si="107">F3656*D3656</f>
        <v>16250</v>
      </c>
      <c r="H3656" s="534" t="s">
        <v>414</v>
      </c>
      <c r="I3656" s="74"/>
      <c r="J3656"/>
      <c r="L3656"/>
      <c r="M3656"/>
    </row>
    <row r="3657" spans="1:13" ht="15" customHeight="1" x14ac:dyDescent="0.25">
      <c r="A3657" s="59" t="s">
        <v>2797</v>
      </c>
      <c r="B3657" s="138" t="s">
        <v>6463</v>
      </c>
      <c r="C3657" s="83" t="s">
        <v>434</v>
      </c>
      <c r="D3657" s="125">
        <v>1</v>
      </c>
      <c r="E3657" s="480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7661</v>
      </c>
      <c r="J3657"/>
      <c r="L3657"/>
      <c r="M3657"/>
    </row>
    <row r="3658" spans="1:13" ht="15" customHeight="1" x14ac:dyDescent="0.25">
      <c r="A3658" s="59" t="s">
        <v>2797</v>
      </c>
      <c r="B3658" s="66" t="s">
        <v>7585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7661</v>
      </c>
      <c r="J3658"/>
      <c r="L3658"/>
      <c r="M3658"/>
    </row>
    <row r="3659" spans="1:13" ht="15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7662</v>
      </c>
      <c r="J3659"/>
      <c r="L3659"/>
      <c r="M3659"/>
    </row>
    <row r="3660" spans="1:13" ht="15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7662</v>
      </c>
      <c r="J3660"/>
      <c r="L3660"/>
      <c r="M3660"/>
    </row>
    <row r="3661" spans="1:13" ht="15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customHeight="1" x14ac:dyDescent="0.25">
      <c r="A3665" s="59" t="s">
        <v>2797</v>
      </c>
      <c r="B3665" s="59" t="s">
        <v>2734</v>
      </c>
      <c r="C3665" s="59" t="s">
        <v>7663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customHeight="1" x14ac:dyDescent="0.25">
      <c r="A3666" s="59" t="s">
        <v>2797</v>
      </c>
      <c r="B3666" s="59" t="s">
        <v>2734</v>
      </c>
      <c r="C3666" s="59" t="s">
        <v>7664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customHeight="1" x14ac:dyDescent="0.25">
      <c r="A3667" s="59" t="s">
        <v>2797</v>
      </c>
      <c r="B3667" s="59" t="s">
        <v>2734</v>
      </c>
      <c r="C3667" s="59" t="s">
        <v>7665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customHeight="1" x14ac:dyDescent="0.25">
      <c r="A3668" s="59" t="s">
        <v>2797</v>
      </c>
      <c r="B3668" s="59" t="s">
        <v>2734</v>
      </c>
      <c r="C3668" s="59" t="s">
        <v>7666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customHeight="1" x14ac:dyDescent="0.25">
      <c r="A3669" s="59" t="s">
        <v>2797</v>
      </c>
      <c r="B3669" s="59" t="s">
        <v>2734</v>
      </c>
      <c r="C3669" s="59" t="s">
        <v>7667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customHeight="1" x14ac:dyDescent="0.25">
      <c r="A3670" s="59" t="s">
        <v>2797</v>
      </c>
      <c r="B3670" s="59" t="s">
        <v>2734</v>
      </c>
      <c r="C3670" s="59" t="s">
        <v>7668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customHeight="1" x14ac:dyDescent="0.25">
      <c r="A3671" s="59" t="s">
        <v>2797</v>
      </c>
      <c r="B3671" s="59" t="s">
        <v>2734</v>
      </c>
      <c r="C3671" s="59" t="s">
        <v>7669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customHeight="1" x14ac:dyDescent="0.25">
      <c r="A3672" s="59" t="s">
        <v>2797</v>
      </c>
      <c r="B3672" s="59" t="s">
        <v>2734</v>
      </c>
      <c r="C3672" s="59" t="s">
        <v>7670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7671</v>
      </c>
      <c r="J3673"/>
      <c r="L3673"/>
      <c r="M3673"/>
    </row>
    <row r="3674" spans="1:13" ht="15" customHeight="1" x14ac:dyDescent="0.25">
      <c r="A3674" s="59" t="s">
        <v>2797</v>
      </c>
      <c r="B3674" s="59" t="s">
        <v>2368</v>
      </c>
      <c r="C3674" s="84" t="s">
        <v>7672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7671</v>
      </c>
      <c r="J3674"/>
      <c r="L3674"/>
      <c r="M3674"/>
    </row>
    <row r="3675" spans="1:13" ht="15" customHeight="1" x14ac:dyDescent="0.25">
      <c r="A3675" s="59" t="s">
        <v>2797</v>
      </c>
      <c r="B3675" s="59" t="s">
        <v>2368</v>
      </c>
      <c r="C3675" s="84" t="s">
        <v>7673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7671</v>
      </c>
      <c r="J3675"/>
      <c r="L3675"/>
      <c r="M3675"/>
    </row>
    <row r="3676" spans="1:13" ht="15" customHeight="1" x14ac:dyDescent="0.25">
      <c r="A3676" s="59" t="s">
        <v>2797</v>
      </c>
      <c r="B3676" s="59" t="s">
        <v>2368</v>
      </c>
      <c r="C3676" s="84" t="s">
        <v>7674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7671</v>
      </c>
      <c r="J3676"/>
      <c r="L3676"/>
      <c r="M3676"/>
    </row>
    <row r="3677" spans="1:13" ht="15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7671</v>
      </c>
      <c r="J3677"/>
      <c r="L3677"/>
      <c r="M3677"/>
    </row>
    <row r="3678" spans="1:13" ht="15" customHeight="1" x14ac:dyDescent="0.25">
      <c r="A3678" s="59" t="s">
        <v>2797</v>
      </c>
      <c r="B3678" s="59" t="s">
        <v>7675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7671</v>
      </c>
      <c r="J3678"/>
      <c r="L3678"/>
      <c r="M3678"/>
    </row>
    <row r="3679" spans="1:13" ht="15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7676</v>
      </c>
      <c r="J3679"/>
      <c r="L3679"/>
      <c r="M3679"/>
    </row>
    <row r="3680" spans="1:13" ht="15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7676</v>
      </c>
      <c r="J3680"/>
      <c r="L3680"/>
      <c r="M3680"/>
    </row>
    <row r="3681" spans="1:13" ht="15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7676</v>
      </c>
      <c r="J3681"/>
      <c r="L3681"/>
      <c r="M3681"/>
    </row>
    <row r="3682" spans="1:13" ht="15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7677</v>
      </c>
      <c r="J3682"/>
      <c r="L3682"/>
      <c r="M3682"/>
    </row>
    <row r="3683" spans="1:13" ht="15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7677</v>
      </c>
      <c r="J3683"/>
      <c r="L3683"/>
      <c r="M3683"/>
    </row>
    <row r="3684" spans="1:13" ht="15" customHeight="1" x14ac:dyDescent="0.25">
      <c r="A3684" s="59" t="s">
        <v>2797</v>
      </c>
      <c r="B3684" s="59" t="s">
        <v>7678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7677</v>
      </c>
      <c r="J3684"/>
      <c r="L3684"/>
      <c r="M3684"/>
    </row>
    <row r="3685" spans="1:13" ht="15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7677</v>
      </c>
      <c r="J3685"/>
      <c r="L3685"/>
      <c r="M3685"/>
    </row>
    <row r="3686" spans="1:13" ht="15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7677</v>
      </c>
      <c r="J3686"/>
      <c r="L3686"/>
      <c r="M3686"/>
    </row>
    <row r="3687" spans="1:13" ht="15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7679</v>
      </c>
      <c r="J3690"/>
      <c r="L3690"/>
      <c r="M3690"/>
    </row>
    <row r="3691" spans="1:13" ht="15" customHeight="1" x14ac:dyDescent="0.25">
      <c r="A3691" s="59" t="s">
        <v>2811</v>
      </c>
      <c r="B3691" s="66" t="s">
        <v>7585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customHeight="1" x14ac:dyDescent="0.25">
      <c r="A3693" s="59" t="s">
        <v>2811</v>
      </c>
      <c r="B3693" s="66" t="s">
        <v>834</v>
      </c>
      <c r="C3693" s="522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customHeight="1" x14ac:dyDescent="0.25">
      <c r="A3694" s="59" t="s">
        <v>2811</v>
      </c>
      <c r="B3694" s="59" t="s">
        <v>7648</v>
      </c>
      <c r="C3694" s="67" t="s">
        <v>7298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7680</v>
      </c>
      <c r="J3694"/>
      <c r="L3694"/>
      <c r="M3694"/>
    </row>
    <row r="3695" spans="1:13" ht="15" customHeight="1" x14ac:dyDescent="0.25">
      <c r="A3695" s="59" t="s">
        <v>2811</v>
      </c>
      <c r="B3695" s="66" t="s">
        <v>7681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7682</v>
      </c>
      <c r="J3703"/>
      <c r="L3703"/>
      <c r="M3703"/>
    </row>
    <row r="3704" spans="1:13" ht="15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7682</v>
      </c>
      <c r="J3704"/>
      <c r="L3704"/>
      <c r="M3704"/>
    </row>
    <row r="3705" spans="1:13" ht="15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7682</v>
      </c>
      <c r="J3705"/>
      <c r="L3705"/>
      <c r="M3705"/>
    </row>
    <row r="3706" spans="1:13" ht="15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7682</v>
      </c>
      <c r="J3706"/>
      <c r="L3706"/>
      <c r="M3706"/>
    </row>
    <row r="3707" spans="1:13" ht="15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7682</v>
      </c>
      <c r="J3707"/>
      <c r="L3707"/>
      <c r="M3707"/>
    </row>
    <row r="3708" spans="1:13" ht="15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7682</v>
      </c>
      <c r="J3708"/>
      <c r="L3708"/>
      <c r="M3708"/>
    </row>
    <row r="3709" spans="1:13" ht="15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7682</v>
      </c>
      <c r="J3709"/>
      <c r="L3709"/>
      <c r="M3709"/>
    </row>
    <row r="3710" spans="1:13" ht="15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7682</v>
      </c>
      <c r="J3710"/>
      <c r="L3710"/>
      <c r="M3710"/>
    </row>
    <row r="3711" spans="1:13" ht="15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7682</v>
      </c>
      <c r="J3711"/>
      <c r="L3711"/>
      <c r="M3711"/>
    </row>
    <row r="3712" spans="1:13" ht="15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7682</v>
      </c>
      <c r="J3712"/>
      <c r="L3712"/>
      <c r="M3712"/>
    </row>
    <row r="3713" spans="1:13" ht="15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7682</v>
      </c>
      <c r="J3713"/>
      <c r="L3713"/>
      <c r="M3713"/>
    </row>
    <row r="3714" spans="1:13" ht="15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7682</v>
      </c>
      <c r="J3714"/>
      <c r="L3714"/>
      <c r="M3714"/>
    </row>
    <row r="3715" spans="1:13" ht="15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7682</v>
      </c>
      <c r="J3715"/>
      <c r="L3715"/>
      <c r="M3715"/>
    </row>
    <row r="3716" spans="1:13" ht="15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7682</v>
      </c>
      <c r="J3716"/>
      <c r="L3716"/>
      <c r="M3716"/>
    </row>
    <row r="3717" spans="1:13" ht="15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7682</v>
      </c>
      <c r="J3717"/>
      <c r="L3717"/>
      <c r="M3717"/>
    </row>
    <row r="3718" spans="1:13" ht="15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7682</v>
      </c>
      <c r="J3718"/>
      <c r="L3718"/>
      <c r="M3718"/>
    </row>
    <row r="3719" spans="1:13" ht="15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7682</v>
      </c>
      <c r="J3719"/>
      <c r="L3719"/>
      <c r="M3719"/>
    </row>
    <row r="3720" spans="1:13" ht="15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7682</v>
      </c>
      <c r="J3720"/>
      <c r="L3720"/>
      <c r="M3720"/>
    </row>
    <row r="3721" spans="1:13" ht="15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customHeight="1" x14ac:dyDescent="0.25">
      <c r="A3722" s="59" t="s">
        <v>2811</v>
      </c>
      <c r="B3722" s="59" t="s">
        <v>7683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7684</v>
      </c>
      <c r="J3722"/>
      <c r="L3722"/>
      <c r="M3722"/>
    </row>
    <row r="3723" spans="1:13" ht="15" customHeight="1" x14ac:dyDescent="0.25">
      <c r="A3723" s="59" t="s">
        <v>2811</v>
      </c>
      <c r="B3723" s="66" t="s">
        <v>7685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7684</v>
      </c>
      <c r="J3723"/>
      <c r="L3723"/>
      <c r="M3723"/>
    </row>
    <row r="3724" spans="1:13" ht="15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7684</v>
      </c>
      <c r="J3724"/>
      <c r="L3724"/>
      <c r="M3724"/>
    </row>
    <row r="3725" spans="1:13" ht="15" customHeight="1" x14ac:dyDescent="0.25">
      <c r="A3725" s="59" t="s">
        <v>2811</v>
      </c>
      <c r="B3725" s="59" t="s">
        <v>62</v>
      </c>
      <c r="C3725" s="83" t="s">
        <v>7268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7684</v>
      </c>
      <c r="J3725"/>
      <c r="L3725"/>
      <c r="M3725"/>
    </row>
    <row r="3726" spans="1:13" ht="15" customHeight="1" x14ac:dyDescent="0.25">
      <c r="A3726" s="59" t="s">
        <v>2811</v>
      </c>
      <c r="B3726" s="59" t="s">
        <v>62</v>
      </c>
      <c r="C3726" s="59" t="s">
        <v>7511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7299</v>
      </c>
      <c r="I3726" s="59" t="s">
        <v>7684</v>
      </c>
      <c r="J3726"/>
      <c r="L3726"/>
      <c r="M3726"/>
    </row>
    <row r="3727" spans="1:13" ht="15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7684</v>
      </c>
      <c r="J3727"/>
      <c r="L3727"/>
      <c r="M3727"/>
    </row>
    <row r="3728" spans="1:13" ht="15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7686</v>
      </c>
      <c r="J3728"/>
      <c r="L3728"/>
      <c r="M3728"/>
    </row>
    <row r="3729" spans="1:13" ht="15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7686</v>
      </c>
      <c r="J3729"/>
      <c r="L3729"/>
      <c r="M3729"/>
    </row>
    <row r="3730" spans="1:13" ht="15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7686</v>
      </c>
      <c r="J3730"/>
      <c r="L3730"/>
      <c r="M3730"/>
    </row>
    <row r="3731" spans="1:13" ht="15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7686</v>
      </c>
      <c r="J3731"/>
      <c r="L3731"/>
      <c r="M3731"/>
    </row>
    <row r="3732" spans="1:13" ht="15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customHeight="1" x14ac:dyDescent="0.25">
      <c r="A3733" s="59" t="s">
        <v>2822</v>
      </c>
      <c r="B3733" s="66" t="s">
        <v>834</v>
      </c>
      <c r="C3733" s="522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customHeight="1" x14ac:dyDescent="0.25">
      <c r="A3736" s="59" t="s">
        <v>2822</v>
      </c>
      <c r="B3736" s="66" t="s">
        <v>7585</v>
      </c>
      <c r="C3736" s="128" t="s">
        <v>27</v>
      </c>
      <c r="D3736" s="134" t="s">
        <v>7687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customHeight="1" x14ac:dyDescent="0.25">
      <c r="A3737" s="59" t="s">
        <v>2822</v>
      </c>
      <c r="B3737" s="59" t="s">
        <v>62</v>
      </c>
      <c r="C3737" s="246" t="s">
        <v>7688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7689</v>
      </c>
      <c r="J3737"/>
      <c r="L3737"/>
      <c r="M3737"/>
    </row>
    <row r="3738" spans="1:13" ht="15" customHeight="1" x14ac:dyDescent="0.25">
      <c r="A3738" s="59" t="s">
        <v>2822</v>
      </c>
      <c r="B3738" s="59" t="s">
        <v>62</v>
      </c>
      <c r="C3738" s="150" t="s">
        <v>7383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7689</v>
      </c>
      <c r="J3738"/>
      <c r="L3738"/>
      <c r="M3738"/>
    </row>
    <row r="3739" spans="1:13" ht="15" customHeight="1" x14ac:dyDescent="0.25">
      <c r="A3739" s="59" t="s">
        <v>2822</v>
      </c>
      <c r="B3739" s="71" t="s">
        <v>6643</v>
      </c>
      <c r="C3739" s="93" t="s">
        <v>6424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7690</v>
      </c>
      <c r="J3739"/>
      <c r="L3739"/>
      <c r="M3739"/>
    </row>
    <row r="3740" spans="1:13" ht="15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7690</v>
      </c>
      <c r="J3740"/>
      <c r="L3740"/>
      <c r="M3740"/>
    </row>
    <row r="3741" spans="1:13" ht="15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7690</v>
      </c>
      <c r="J3741"/>
      <c r="L3741"/>
      <c r="M3741"/>
    </row>
    <row r="3742" spans="1:13" ht="15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7691</v>
      </c>
      <c r="J3742"/>
      <c r="L3742"/>
      <c r="M3742"/>
    </row>
    <row r="3743" spans="1:13" ht="15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7692</v>
      </c>
      <c r="J3743"/>
      <c r="L3743"/>
      <c r="M3743"/>
    </row>
    <row r="3744" spans="1:13" ht="15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7692</v>
      </c>
      <c r="J3744"/>
      <c r="L3744"/>
      <c r="M3744"/>
    </row>
    <row r="3745" spans="1:13" ht="15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customHeight="1" x14ac:dyDescent="0.25">
      <c r="A3750" s="59" t="s">
        <v>2829</v>
      </c>
      <c r="B3750" s="66" t="s">
        <v>7585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7693</v>
      </c>
      <c r="J3751"/>
      <c r="L3751"/>
      <c r="M3751"/>
    </row>
    <row r="3752" spans="1:13" ht="15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7693</v>
      </c>
      <c r="J3752"/>
      <c r="L3752"/>
      <c r="M3752"/>
    </row>
    <row r="3753" spans="1:13" ht="15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7693</v>
      </c>
      <c r="J3753"/>
      <c r="L3753"/>
      <c r="M3753"/>
    </row>
    <row r="3754" spans="1:13" ht="15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customHeight="1" x14ac:dyDescent="0.25">
      <c r="A3759" s="144">
        <v>44962</v>
      </c>
      <c r="B3759" s="66" t="s">
        <v>7585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7694</v>
      </c>
      <c r="J3767"/>
      <c r="L3767"/>
      <c r="M3767"/>
    </row>
    <row r="3768" spans="1:13" ht="15" customHeight="1" x14ac:dyDescent="0.25">
      <c r="A3768" s="144">
        <v>44962</v>
      </c>
      <c r="B3768" s="93" t="s">
        <v>6953</v>
      </c>
      <c r="C3768" s="93" t="s">
        <v>6954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7694</v>
      </c>
      <c r="J3768"/>
      <c r="L3768"/>
      <c r="M3768"/>
    </row>
    <row r="3769" spans="1:13" ht="15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7694</v>
      </c>
      <c r="J3769"/>
      <c r="L3769"/>
      <c r="M3769"/>
    </row>
    <row r="3770" spans="1:13" ht="15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7694</v>
      </c>
      <c r="J3770"/>
      <c r="L3770"/>
      <c r="M3770"/>
    </row>
    <row r="3771" spans="1:13" ht="15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7694</v>
      </c>
      <c r="J3771"/>
      <c r="L3771"/>
      <c r="M3771"/>
    </row>
    <row r="3772" spans="1:13" ht="15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7694</v>
      </c>
      <c r="J3772"/>
      <c r="L3772"/>
      <c r="M3772"/>
    </row>
    <row r="3773" spans="1:13" ht="15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7694</v>
      </c>
      <c r="J3773"/>
      <c r="L3773"/>
      <c r="M3773"/>
    </row>
    <row r="3774" spans="1:13" ht="15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7694</v>
      </c>
      <c r="J3774"/>
      <c r="L3774"/>
      <c r="M3774"/>
    </row>
    <row r="3775" spans="1:13" ht="15" customHeight="1" x14ac:dyDescent="0.25">
      <c r="A3775" s="144">
        <v>44962</v>
      </c>
      <c r="B3775" s="58" t="s">
        <v>222</v>
      </c>
      <c r="C3775" s="77" t="s">
        <v>1476</v>
      </c>
      <c r="D3775" s="162" t="s">
        <v>7695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7694</v>
      </c>
      <c r="J3775"/>
      <c r="L3775"/>
      <c r="M3775"/>
    </row>
    <row r="3776" spans="1:13" ht="15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7694</v>
      </c>
      <c r="J3776"/>
      <c r="L3776"/>
      <c r="M3776"/>
    </row>
    <row r="3777" spans="1:13" ht="15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7694</v>
      </c>
      <c r="J3777"/>
      <c r="L3777"/>
      <c r="M3777"/>
    </row>
    <row r="3778" spans="1:13" ht="15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7694</v>
      </c>
      <c r="J3778"/>
      <c r="L3778"/>
      <c r="M3778"/>
    </row>
    <row r="3779" spans="1:13" ht="15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7694</v>
      </c>
      <c r="J3779"/>
      <c r="L3779"/>
      <c r="M3779"/>
    </row>
    <row r="3780" spans="1:13" ht="15" customHeight="1" x14ac:dyDescent="0.25">
      <c r="A3780" s="144">
        <v>44962</v>
      </c>
      <c r="B3780" s="59" t="s">
        <v>6299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7696</v>
      </c>
      <c r="J3780"/>
      <c r="L3780"/>
      <c r="M3780"/>
    </row>
    <row r="3781" spans="1:13" ht="15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7696</v>
      </c>
      <c r="J3781"/>
      <c r="L3781"/>
      <c r="M3781"/>
    </row>
    <row r="3782" spans="1:13" ht="15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customHeight="1" x14ac:dyDescent="0.25">
      <c r="A3783" s="144">
        <v>44962</v>
      </c>
      <c r="B3783" s="58" t="s">
        <v>810</v>
      </c>
      <c r="C3783" s="128" t="s">
        <v>7697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7698</v>
      </c>
      <c r="J3783"/>
      <c r="L3783"/>
      <c r="M3783"/>
    </row>
    <row r="3784" spans="1:13" ht="15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7698</v>
      </c>
      <c r="J3784"/>
      <c r="L3784"/>
      <c r="M3784"/>
    </row>
    <row r="3785" spans="1:13" ht="15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7698</v>
      </c>
      <c r="J3785"/>
      <c r="L3785"/>
      <c r="M3785"/>
    </row>
    <row r="3786" spans="1:13" ht="15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6429</v>
      </c>
      <c r="I3786" s="59" t="s">
        <v>7699</v>
      </c>
      <c r="J3786"/>
      <c r="L3786"/>
      <c r="M3786"/>
    </row>
    <row r="3787" spans="1:13" ht="15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7699</v>
      </c>
      <c r="J3787"/>
      <c r="L3787"/>
      <c r="M3787"/>
    </row>
    <row r="3788" spans="1:13" ht="15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7700</v>
      </c>
      <c r="J3788"/>
      <c r="L3788"/>
      <c r="M3788"/>
    </row>
    <row r="3789" spans="1:13" ht="15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7701</v>
      </c>
      <c r="J3789"/>
      <c r="L3789"/>
      <c r="M3789"/>
    </row>
    <row r="3790" spans="1:13" ht="15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7701</v>
      </c>
      <c r="J3790"/>
      <c r="L3790"/>
      <c r="M3790"/>
    </row>
    <row r="3791" spans="1:13" ht="15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7702</v>
      </c>
      <c r="J3793"/>
      <c r="L3793"/>
      <c r="M3793"/>
    </row>
    <row r="3794" spans="1:13" ht="15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7702</v>
      </c>
      <c r="J3794"/>
      <c r="L3794"/>
      <c r="M3794"/>
    </row>
    <row r="3795" spans="1:13" ht="15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7702</v>
      </c>
      <c r="J3795"/>
      <c r="L3795"/>
      <c r="M3795"/>
    </row>
    <row r="3796" spans="1:13" ht="15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7703</v>
      </c>
      <c r="J3796"/>
      <c r="L3796"/>
      <c r="M3796"/>
    </row>
    <row r="3797" spans="1:13" ht="15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7703</v>
      </c>
      <c r="J3797"/>
      <c r="L3797"/>
      <c r="M3797"/>
    </row>
    <row r="3798" spans="1:13" ht="15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7703</v>
      </c>
      <c r="J3798"/>
      <c r="L3798"/>
      <c r="M3798"/>
    </row>
    <row r="3799" spans="1:13" ht="15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7703</v>
      </c>
      <c r="J3799"/>
      <c r="L3799"/>
      <c r="M3799"/>
    </row>
    <row r="3800" spans="1:13" ht="15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7704</v>
      </c>
      <c r="J3800"/>
      <c r="L3800"/>
      <c r="M3800"/>
    </row>
    <row r="3801" spans="1:13" ht="15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7704</v>
      </c>
      <c r="J3801"/>
      <c r="L3801"/>
      <c r="M3801"/>
    </row>
    <row r="3802" spans="1:13" ht="15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7704</v>
      </c>
      <c r="J3802"/>
      <c r="L3802"/>
      <c r="M3802"/>
    </row>
    <row r="3803" spans="1:13" ht="15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7704</v>
      </c>
      <c r="J3803"/>
      <c r="L3803"/>
      <c r="M3803"/>
    </row>
    <row r="3804" spans="1:13" ht="15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7705</v>
      </c>
      <c r="J3804"/>
      <c r="L3804"/>
      <c r="M3804"/>
    </row>
    <row r="3805" spans="1:13" ht="15" customHeight="1" x14ac:dyDescent="0.25">
      <c r="A3805" s="144">
        <v>44990</v>
      </c>
      <c r="B3805" s="59" t="s">
        <v>6533</v>
      </c>
      <c r="C3805" s="59" t="s">
        <v>6534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7705</v>
      </c>
      <c r="J3805"/>
      <c r="L3805"/>
      <c r="M3805"/>
    </row>
    <row r="3806" spans="1:13" ht="15" customHeight="1" x14ac:dyDescent="0.25">
      <c r="A3806" s="144">
        <v>44990</v>
      </c>
      <c r="B3806" s="59" t="s">
        <v>62</v>
      </c>
      <c r="C3806" s="59" t="s">
        <v>7511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6587</v>
      </c>
      <c r="I3806" s="74" t="s">
        <v>7706</v>
      </c>
      <c r="J3806"/>
      <c r="L3806"/>
      <c r="M3806"/>
    </row>
    <row r="3807" spans="1:13" ht="15" customHeight="1" x14ac:dyDescent="0.25">
      <c r="A3807" s="144">
        <v>44990</v>
      </c>
      <c r="B3807" s="59" t="s">
        <v>62</v>
      </c>
      <c r="C3807" s="59" t="s">
        <v>7625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6587</v>
      </c>
      <c r="I3807" s="74" t="s">
        <v>7706</v>
      </c>
      <c r="J3807"/>
      <c r="L3807"/>
      <c r="M3807"/>
    </row>
    <row r="3808" spans="1:13" ht="15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6587</v>
      </c>
      <c r="I3808" s="74" t="s">
        <v>7707</v>
      </c>
      <c r="J3808"/>
      <c r="L3808"/>
      <c r="M3808"/>
    </row>
    <row r="3809" spans="1:13" ht="15" customHeight="1" x14ac:dyDescent="0.25">
      <c r="A3809" s="144">
        <v>44990</v>
      </c>
      <c r="B3809" s="66" t="s">
        <v>7585</v>
      </c>
      <c r="C3809" s="67" t="s">
        <v>7208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6587</v>
      </c>
      <c r="I3809" s="74" t="s">
        <v>7707</v>
      </c>
      <c r="J3809"/>
      <c r="L3809"/>
      <c r="M3809"/>
    </row>
    <row r="3810" spans="1:13" ht="15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6587</v>
      </c>
      <c r="I3810" s="74" t="s">
        <v>7707</v>
      </c>
      <c r="J3810"/>
      <c r="L3810"/>
      <c r="M3810"/>
    </row>
    <row r="3811" spans="1:13" ht="15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customHeight="1" x14ac:dyDescent="0.25">
      <c r="A3812" s="144">
        <v>44990</v>
      </c>
      <c r="B3812" s="71" t="s">
        <v>212</v>
      </c>
      <c r="C3812" s="71" t="s">
        <v>7160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customHeight="1" x14ac:dyDescent="0.25">
      <c r="A3813" s="144">
        <v>44990</v>
      </c>
      <c r="B3813" s="58" t="s">
        <v>7708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7709</v>
      </c>
      <c r="J3814"/>
      <c r="L3814"/>
      <c r="M3814"/>
    </row>
    <row r="3815" spans="1:13" ht="15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7710</v>
      </c>
      <c r="J3815"/>
      <c r="L3815"/>
      <c r="M3815"/>
    </row>
    <row r="3816" spans="1:13" ht="15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7711</v>
      </c>
      <c r="J3816"/>
      <c r="L3816"/>
      <c r="M3816"/>
    </row>
    <row r="3817" spans="1:13" ht="15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7712</v>
      </c>
      <c r="J3818"/>
      <c r="L3818"/>
      <c r="M3818"/>
    </row>
    <row r="3819" spans="1:13" ht="15" customHeight="1" x14ac:dyDescent="0.25">
      <c r="A3819" s="144">
        <v>44990</v>
      </c>
      <c r="B3819" s="71" t="s">
        <v>54</v>
      </c>
      <c r="C3819" s="59" t="s">
        <v>7713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7714</v>
      </c>
      <c r="I3819" s="59" t="s">
        <v>7715</v>
      </c>
      <c r="J3819"/>
      <c r="L3819"/>
      <c r="M3819"/>
    </row>
    <row r="3820" spans="1:13" ht="15" customHeight="1" x14ac:dyDescent="0.25">
      <c r="A3820" s="144">
        <v>44990</v>
      </c>
      <c r="B3820" s="71" t="s">
        <v>54</v>
      </c>
      <c r="C3820" s="59" t="s">
        <v>7716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7714</v>
      </c>
      <c r="I3820" s="59" t="s">
        <v>7715</v>
      </c>
      <c r="J3820"/>
      <c r="L3820"/>
      <c r="M3820"/>
    </row>
    <row r="3821" spans="1:13" ht="15" customHeight="1" x14ac:dyDescent="0.25">
      <c r="A3821" s="144">
        <v>44990</v>
      </c>
      <c r="B3821" s="71" t="s">
        <v>54</v>
      </c>
      <c r="C3821" s="59" t="s">
        <v>7717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7714</v>
      </c>
      <c r="I3821" s="59" t="s">
        <v>7715</v>
      </c>
      <c r="J3821"/>
      <c r="L3821"/>
      <c r="M3821"/>
    </row>
    <row r="3822" spans="1:13" ht="15" customHeight="1" x14ac:dyDescent="0.25">
      <c r="A3822" s="144">
        <v>44990</v>
      </c>
      <c r="B3822" s="71" t="s">
        <v>54</v>
      </c>
      <c r="C3822" s="59" t="s">
        <v>7718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7714</v>
      </c>
      <c r="I3822" s="59" t="s">
        <v>7715</v>
      </c>
      <c r="J3822"/>
      <c r="L3822"/>
      <c r="M3822"/>
    </row>
    <row r="3823" spans="1:13" ht="15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7714</v>
      </c>
      <c r="I3823" s="59" t="s">
        <v>7715</v>
      </c>
      <c r="J3823"/>
      <c r="L3823"/>
      <c r="M3823"/>
    </row>
    <row r="3824" spans="1:13" ht="15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7714</v>
      </c>
      <c r="I3824" s="59" t="s">
        <v>7715</v>
      </c>
      <c r="J3824"/>
      <c r="L3824"/>
      <c r="M3824"/>
    </row>
    <row r="3825" spans="1:13" ht="15" customHeight="1" x14ac:dyDescent="0.25">
      <c r="A3825" s="144">
        <v>44990</v>
      </c>
      <c r="B3825" s="59" t="s">
        <v>62</v>
      </c>
      <c r="C3825" s="59" t="s">
        <v>7625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7715</v>
      </c>
      <c r="J3825"/>
      <c r="L3825"/>
      <c r="M3825"/>
    </row>
    <row r="3826" spans="1:13" ht="15" customHeight="1" x14ac:dyDescent="0.25">
      <c r="A3826" s="144">
        <v>44990</v>
      </c>
      <c r="B3826" s="59" t="s">
        <v>62</v>
      </c>
      <c r="C3826" s="59" t="s">
        <v>7625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7715</v>
      </c>
      <c r="J3826"/>
      <c r="L3826"/>
      <c r="M3826"/>
    </row>
    <row r="3827" spans="1:13" ht="15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7715</v>
      </c>
      <c r="J3827"/>
      <c r="L3827"/>
      <c r="M3827"/>
    </row>
    <row r="3828" spans="1:13" ht="15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7715</v>
      </c>
      <c r="J3828"/>
      <c r="L3828"/>
      <c r="M3828"/>
    </row>
    <row r="3829" spans="1:13" ht="15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7719</v>
      </c>
      <c r="I3831" s="74"/>
      <c r="J3831"/>
      <c r="L3831"/>
      <c r="M3831"/>
    </row>
    <row r="3832" spans="1:13" ht="15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7720</v>
      </c>
      <c r="J3832"/>
      <c r="L3832"/>
      <c r="M3832"/>
    </row>
    <row r="3833" spans="1:13" ht="15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7705</v>
      </c>
      <c r="J3833"/>
      <c r="L3833"/>
      <c r="M3833"/>
    </row>
    <row r="3834" spans="1:13" ht="15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7705</v>
      </c>
      <c r="J3834"/>
      <c r="L3834"/>
      <c r="M3834"/>
    </row>
    <row r="3835" spans="1:13" ht="15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7705</v>
      </c>
      <c r="J3835"/>
      <c r="L3835"/>
      <c r="M3835"/>
    </row>
    <row r="3836" spans="1:13" ht="15" customHeight="1" x14ac:dyDescent="0.25">
      <c r="A3836" s="144">
        <v>45021</v>
      </c>
      <c r="B3836" s="59" t="s">
        <v>7186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7705</v>
      </c>
      <c r="J3836"/>
      <c r="L3836"/>
      <c r="M3836"/>
    </row>
    <row r="3837" spans="1:13" ht="15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7705</v>
      </c>
      <c r="J3837"/>
      <c r="L3837"/>
      <c r="M3837"/>
    </row>
    <row r="3838" spans="1:13" ht="15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7705</v>
      </c>
      <c r="J3838"/>
      <c r="L3838"/>
      <c r="M3838"/>
    </row>
    <row r="3839" spans="1:13" ht="15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7705</v>
      </c>
      <c r="J3839"/>
      <c r="L3839"/>
      <c r="M3839"/>
    </row>
    <row r="3840" spans="1:13" ht="15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customHeight="1" x14ac:dyDescent="0.25">
      <c r="A3841" s="144">
        <v>45021</v>
      </c>
      <c r="B3841" s="85" t="s">
        <v>7721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7722</v>
      </c>
      <c r="J3851"/>
      <c r="L3851"/>
      <c r="M3851"/>
    </row>
    <row r="3852" spans="1:13" ht="15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7722</v>
      </c>
      <c r="J3852"/>
      <c r="L3852"/>
      <c r="M3852"/>
    </row>
    <row r="3853" spans="1:13" ht="15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7722</v>
      </c>
      <c r="J3853"/>
      <c r="L3853"/>
      <c r="M3853"/>
    </row>
    <row r="3854" spans="1:13" ht="15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5647</v>
      </c>
      <c r="I3854" s="74"/>
      <c r="J3854"/>
      <c r="L3854"/>
      <c r="M3854"/>
    </row>
    <row r="3855" spans="1:13" ht="15" customHeight="1" x14ac:dyDescent="0.25">
      <c r="A3855" s="144">
        <v>45021</v>
      </c>
      <c r="B3855" s="66" t="s">
        <v>7585</v>
      </c>
      <c r="C3855" s="67" t="s">
        <v>7208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5647</v>
      </c>
      <c r="I3855" s="74"/>
      <c r="J3855"/>
      <c r="L3855"/>
      <c r="M3855"/>
    </row>
    <row r="3856" spans="1:13" ht="15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7723</v>
      </c>
      <c r="I3856" s="74"/>
      <c r="J3856"/>
      <c r="L3856"/>
      <c r="M3856"/>
    </row>
    <row r="3857" spans="1:13" ht="15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7723</v>
      </c>
      <c r="I3857" s="74"/>
      <c r="J3857"/>
      <c r="L3857"/>
      <c r="M3857"/>
    </row>
    <row r="3858" spans="1:13" ht="15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7723</v>
      </c>
      <c r="I3858" s="74"/>
      <c r="J3858"/>
      <c r="L3858"/>
      <c r="M3858"/>
    </row>
    <row r="3859" spans="1:13" ht="15" customHeight="1" x14ac:dyDescent="0.25">
      <c r="A3859" s="144">
        <v>45021</v>
      </c>
      <c r="B3859" s="59" t="s">
        <v>7186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7723</v>
      </c>
      <c r="I3859" s="59"/>
      <c r="J3859"/>
      <c r="L3859"/>
      <c r="M3859"/>
    </row>
    <row r="3860" spans="1:13" ht="15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7723</v>
      </c>
      <c r="I3860" s="74"/>
      <c r="J3860"/>
      <c r="L3860"/>
      <c r="M3860"/>
    </row>
    <row r="3861" spans="1:13" ht="15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7704</v>
      </c>
      <c r="J3861"/>
      <c r="L3861"/>
      <c r="M3861"/>
    </row>
    <row r="3862" spans="1:13" ht="15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7704</v>
      </c>
      <c r="J3862"/>
      <c r="L3862"/>
      <c r="M3862"/>
    </row>
    <row r="3863" spans="1:13" ht="15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7704</v>
      </c>
      <c r="J3863"/>
      <c r="L3863"/>
      <c r="M3863"/>
    </row>
    <row r="3864" spans="1:13" ht="15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7700</v>
      </c>
      <c r="J3864"/>
      <c r="L3864"/>
      <c r="M3864"/>
    </row>
    <row r="3865" spans="1:13" ht="15" customHeight="1" x14ac:dyDescent="0.25">
      <c r="A3865" s="144">
        <v>45021</v>
      </c>
      <c r="B3865" s="118" t="s">
        <v>7724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7725</v>
      </c>
      <c r="J3865"/>
      <c r="L3865"/>
      <c r="M3865"/>
    </row>
    <row r="3866" spans="1:13" ht="15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7726</v>
      </c>
      <c r="J3867"/>
      <c r="L3867"/>
      <c r="M3867"/>
    </row>
    <row r="3868" spans="1:13" ht="15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7726</v>
      </c>
      <c r="J3868"/>
      <c r="L3868"/>
      <c r="M3868"/>
    </row>
    <row r="3869" spans="1:13" ht="15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7726</v>
      </c>
      <c r="J3869"/>
      <c r="L3869"/>
      <c r="M3869"/>
    </row>
    <row r="3870" spans="1:13" ht="15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7726</v>
      </c>
      <c r="J3870"/>
      <c r="L3870"/>
      <c r="M3870"/>
    </row>
    <row r="3871" spans="1:13" ht="15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7726</v>
      </c>
      <c r="J3871"/>
      <c r="L3871"/>
      <c r="M3871"/>
    </row>
    <row r="3872" spans="1:13" ht="15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7726</v>
      </c>
      <c r="J3872"/>
      <c r="L3872"/>
      <c r="M3872"/>
    </row>
    <row r="3873" spans="1:13" ht="15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7726</v>
      </c>
      <c r="J3873"/>
      <c r="L3873"/>
      <c r="M3873"/>
    </row>
    <row r="3874" spans="1:13" ht="15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7726</v>
      </c>
      <c r="J3874"/>
      <c r="L3874"/>
      <c r="M3874"/>
    </row>
    <row r="3875" spans="1:13" ht="15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7726</v>
      </c>
      <c r="J3875"/>
      <c r="L3875"/>
      <c r="M3875"/>
    </row>
    <row r="3876" spans="1:13" ht="15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7726</v>
      </c>
      <c r="J3876"/>
      <c r="L3876"/>
      <c r="M3876"/>
    </row>
    <row r="3877" spans="1:13" ht="15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7726</v>
      </c>
      <c r="J3877"/>
      <c r="L3877"/>
      <c r="M3877"/>
    </row>
    <row r="3878" spans="1:13" ht="15" customHeight="1" x14ac:dyDescent="0.25">
      <c r="A3878" s="144">
        <v>45021</v>
      </c>
      <c r="B3878" s="59" t="s">
        <v>7727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7726</v>
      </c>
      <c r="J3878"/>
      <c r="L3878"/>
      <c r="M3878"/>
    </row>
    <row r="3879" spans="1:13" ht="15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7723</v>
      </c>
      <c r="I3884" s="74"/>
      <c r="J3884"/>
      <c r="L3884"/>
      <c r="M3884"/>
    </row>
    <row r="3885" spans="1:13" ht="15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7723</v>
      </c>
      <c r="I3885" s="74"/>
      <c r="J3885"/>
      <c r="L3885"/>
      <c r="M3885"/>
    </row>
    <row r="3886" spans="1:13" ht="15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7723</v>
      </c>
      <c r="I3886" s="74"/>
      <c r="J3886"/>
      <c r="L3886"/>
      <c r="M3886"/>
    </row>
    <row r="3887" spans="1:13" ht="15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customHeight="1" x14ac:dyDescent="0.25">
      <c r="A3890" s="144">
        <v>45051</v>
      </c>
      <c r="B3890" s="58" t="s">
        <v>7728</v>
      </c>
      <c r="C3890" s="84" t="s">
        <v>7729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7730</v>
      </c>
      <c r="J3890"/>
      <c r="L3890"/>
      <c r="M3890"/>
    </row>
    <row r="3891" spans="1:13" ht="15" customHeight="1" x14ac:dyDescent="0.25">
      <c r="A3891" s="144">
        <v>45051</v>
      </c>
      <c r="B3891" s="58" t="s">
        <v>7728</v>
      </c>
      <c r="C3891" s="84" t="s">
        <v>7731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7730</v>
      </c>
      <c r="J3891"/>
      <c r="L3891"/>
      <c r="M3891"/>
    </row>
    <row r="3892" spans="1:13" ht="15" customHeight="1" x14ac:dyDescent="0.25">
      <c r="A3892" s="144">
        <v>45051</v>
      </c>
      <c r="B3892" s="59" t="s">
        <v>7648</v>
      </c>
      <c r="C3892" s="59" t="s">
        <v>7732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7730</v>
      </c>
      <c r="J3892"/>
      <c r="L3892"/>
      <c r="M3892"/>
    </row>
    <row r="3893" spans="1:13" ht="15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customHeight="1" x14ac:dyDescent="0.25">
      <c r="A3905" s="144">
        <v>45051</v>
      </c>
      <c r="B3905" s="66" t="s">
        <v>6412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7733</v>
      </c>
      <c r="J3905"/>
      <c r="L3905"/>
      <c r="M3905"/>
    </row>
    <row r="3906" spans="1:13" ht="15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7733</v>
      </c>
      <c r="J3906"/>
      <c r="L3906"/>
      <c r="M3906"/>
    </row>
    <row r="3907" spans="1:13" ht="15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7734</v>
      </c>
      <c r="J3907"/>
      <c r="L3907"/>
      <c r="M3907"/>
    </row>
    <row r="3908" spans="1:13" ht="15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7734</v>
      </c>
      <c r="J3908"/>
      <c r="L3908"/>
      <c r="M3908"/>
    </row>
    <row r="3909" spans="1:13" ht="15" customHeight="1" x14ac:dyDescent="0.25">
      <c r="A3909" s="144">
        <v>45051</v>
      </c>
      <c r="B3909" s="85" t="s">
        <v>7735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7736</v>
      </c>
      <c r="I3909" s="59" t="s">
        <v>7737</v>
      </c>
      <c r="J3909"/>
      <c r="L3909"/>
      <c r="M3909"/>
    </row>
    <row r="3910" spans="1:13" ht="15" customHeight="1" x14ac:dyDescent="0.25">
      <c r="A3910" s="144">
        <v>45051</v>
      </c>
      <c r="B3910" s="71" t="s">
        <v>7738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7723</v>
      </c>
      <c r="I3910" s="59" t="s">
        <v>7737</v>
      </c>
      <c r="J3910"/>
      <c r="L3910"/>
      <c r="M3910"/>
    </row>
    <row r="3911" spans="1:13" ht="15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7739</v>
      </c>
      <c r="I3911" s="59" t="s">
        <v>7737</v>
      </c>
      <c r="J3911"/>
      <c r="L3911"/>
      <c r="M3911"/>
    </row>
    <row r="3912" spans="1:13" ht="15" customHeight="1" x14ac:dyDescent="0.25">
      <c r="A3912" s="144">
        <v>45051</v>
      </c>
      <c r="B3912" s="59" t="s">
        <v>7740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7741</v>
      </c>
      <c r="I3912" s="59" t="s">
        <v>7737</v>
      </c>
      <c r="J3912"/>
      <c r="L3912"/>
      <c r="M3912"/>
    </row>
    <row r="3913" spans="1:13" ht="15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7742</v>
      </c>
      <c r="J3913"/>
      <c r="L3913"/>
      <c r="M3913"/>
    </row>
    <row r="3914" spans="1:13" ht="15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7742</v>
      </c>
      <c r="J3914"/>
      <c r="L3914"/>
      <c r="M3914"/>
    </row>
    <row r="3915" spans="1:13" ht="15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7742</v>
      </c>
      <c r="J3915"/>
      <c r="L3915"/>
      <c r="M3915"/>
    </row>
    <row r="3916" spans="1:13" ht="15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5935</v>
      </c>
      <c r="I3916" s="59" t="s">
        <v>7742</v>
      </c>
      <c r="J3916"/>
      <c r="L3916"/>
      <c r="M3916"/>
    </row>
    <row r="3917" spans="1:13" ht="15" customHeight="1" x14ac:dyDescent="0.25">
      <c r="A3917" s="144">
        <v>45082</v>
      </c>
      <c r="B3917" s="59" t="s">
        <v>7743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7744</v>
      </c>
      <c r="J3917"/>
      <c r="L3917"/>
      <c r="M3917"/>
    </row>
    <row r="3918" spans="1:13" ht="15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customHeight="1" x14ac:dyDescent="0.25">
      <c r="A3923" s="144">
        <v>45082</v>
      </c>
      <c r="B3923" s="58" t="s">
        <v>6537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7745</v>
      </c>
      <c r="J3932"/>
      <c r="L3932"/>
      <c r="M3932"/>
    </row>
    <row r="3933" spans="1:13" ht="15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7745</v>
      </c>
      <c r="J3933"/>
      <c r="L3933"/>
      <c r="M3933"/>
    </row>
    <row r="3934" spans="1:13" ht="15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7745</v>
      </c>
      <c r="J3934"/>
      <c r="L3934"/>
      <c r="M3934"/>
    </row>
    <row r="3935" spans="1:13" ht="15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7745</v>
      </c>
      <c r="J3935"/>
      <c r="L3935"/>
      <c r="M3935"/>
    </row>
    <row r="3936" spans="1:13" ht="15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7745</v>
      </c>
      <c r="J3936"/>
      <c r="L3936"/>
      <c r="M3936"/>
    </row>
    <row r="3937" spans="1:13" ht="15" customHeight="1" x14ac:dyDescent="0.25">
      <c r="A3937" s="144">
        <v>45082</v>
      </c>
      <c r="B3937" s="66" t="s">
        <v>6412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7745</v>
      </c>
      <c r="J3937"/>
      <c r="L3937"/>
      <c r="M3937"/>
    </row>
    <row r="3938" spans="1:13" ht="15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7746</v>
      </c>
      <c r="J3940"/>
      <c r="L3940"/>
      <c r="M3940"/>
    </row>
    <row r="3941" spans="1:13" ht="15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7746</v>
      </c>
      <c r="J3941"/>
      <c r="L3941"/>
      <c r="M3941"/>
    </row>
    <row r="3942" spans="1:13" ht="15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7746</v>
      </c>
      <c r="J3942"/>
      <c r="L3942"/>
      <c r="M3942"/>
    </row>
    <row r="3943" spans="1:13" ht="15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7746</v>
      </c>
      <c r="J3943"/>
      <c r="L3943"/>
      <c r="M3943"/>
    </row>
    <row r="3944" spans="1:13" ht="15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7747</v>
      </c>
      <c r="J3945"/>
      <c r="L3945"/>
      <c r="M3945"/>
    </row>
    <row r="3946" spans="1:13" ht="15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7747</v>
      </c>
      <c r="J3946"/>
      <c r="L3946"/>
      <c r="M3946"/>
    </row>
    <row r="3947" spans="1:13" ht="15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7747</v>
      </c>
      <c r="J3947"/>
      <c r="L3947"/>
      <c r="M3947"/>
    </row>
    <row r="3948" spans="1:13" ht="15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7748</v>
      </c>
      <c r="J3948"/>
      <c r="L3948"/>
      <c r="M3948"/>
    </row>
    <row r="3949" spans="1:13" ht="15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7748</v>
      </c>
      <c r="J3949"/>
      <c r="L3949"/>
      <c r="M3949"/>
    </row>
    <row r="3950" spans="1:13" ht="15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7749</v>
      </c>
      <c r="J3950"/>
      <c r="L3950"/>
      <c r="M3950"/>
    </row>
    <row r="3951" spans="1:13" ht="15" customHeight="1" x14ac:dyDescent="0.25">
      <c r="A3951" s="144">
        <v>45082</v>
      </c>
      <c r="B3951" s="71" t="s">
        <v>54</v>
      </c>
      <c r="C3951" s="59" t="s">
        <v>7750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7751</v>
      </c>
      <c r="J3951"/>
      <c r="L3951"/>
      <c r="M3951"/>
    </row>
    <row r="3952" spans="1:13" ht="15" customHeight="1" x14ac:dyDescent="0.25">
      <c r="A3952" s="144">
        <v>45082</v>
      </c>
      <c r="B3952" s="71" t="s">
        <v>54</v>
      </c>
      <c r="C3952" s="59" t="s">
        <v>7752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7751</v>
      </c>
      <c r="J3952"/>
      <c r="L3952"/>
      <c r="M3952"/>
    </row>
    <row r="3953" spans="1:13" ht="15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7751</v>
      </c>
      <c r="J3953"/>
      <c r="L3953"/>
      <c r="M3953"/>
    </row>
    <row r="3954" spans="1:13" ht="15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7751</v>
      </c>
      <c r="J3954"/>
      <c r="L3954"/>
      <c r="M3954"/>
    </row>
    <row r="3955" spans="1:13" ht="15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7753</v>
      </c>
      <c r="I3955" s="59" t="s">
        <v>7754</v>
      </c>
      <c r="J3955"/>
      <c r="L3955"/>
      <c r="M3955"/>
    </row>
    <row r="3956" spans="1:13" ht="15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7753</v>
      </c>
      <c r="I3956" s="59" t="s">
        <v>7754</v>
      </c>
      <c r="J3956"/>
      <c r="L3956"/>
      <c r="M3956"/>
    </row>
    <row r="3957" spans="1:13" ht="15" customHeight="1" x14ac:dyDescent="0.25">
      <c r="A3957" s="144">
        <v>45082</v>
      </c>
      <c r="B3957" s="59" t="s">
        <v>7755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7753</v>
      </c>
      <c r="I3957" s="59" t="s">
        <v>7754</v>
      </c>
      <c r="J3957"/>
      <c r="L3957"/>
      <c r="M3957"/>
    </row>
    <row r="3958" spans="1:13" ht="15" customHeight="1" x14ac:dyDescent="0.25">
      <c r="A3958" s="144">
        <v>45082</v>
      </c>
      <c r="B3958" s="59" t="s">
        <v>7756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7753</v>
      </c>
      <c r="I3958" s="59" t="s">
        <v>7754</v>
      </c>
      <c r="J3958"/>
      <c r="L3958"/>
      <c r="M3958"/>
    </row>
    <row r="3959" spans="1:13" ht="15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7753</v>
      </c>
      <c r="I3959" s="59" t="s">
        <v>7754</v>
      </c>
      <c r="J3959"/>
      <c r="L3959"/>
      <c r="M3959"/>
    </row>
    <row r="3960" spans="1:13" ht="15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7753</v>
      </c>
      <c r="I3960" s="59" t="s">
        <v>7754</v>
      </c>
      <c r="J3960"/>
      <c r="L3960"/>
      <c r="M3960"/>
    </row>
    <row r="3961" spans="1:13" ht="15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7753</v>
      </c>
      <c r="I3961" s="59" t="s">
        <v>7754</v>
      </c>
      <c r="J3961"/>
      <c r="L3961"/>
      <c r="M3961"/>
    </row>
    <row r="3962" spans="1:13" ht="15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7753</v>
      </c>
      <c r="I3962" s="59" t="s">
        <v>7754</v>
      </c>
      <c r="J3962"/>
      <c r="L3962"/>
      <c r="M3962"/>
    </row>
    <row r="3963" spans="1:13" ht="15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7753</v>
      </c>
      <c r="I3963" s="59" t="s">
        <v>7754</v>
      </c>
      <c r="J3963"/>
      <c r="L3963"/>
      <c r="M3963"/>
    </row>
    <row r="3964" spans="1:13" ht="15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7753</v>
      </c>
      <c r="I3964" s="59" t="s">
        <v>7754</v>
      </c>
      <c r="J3964"/>
      <c r="L3964"/>
      <c r="M3964"/>
    </row>
    <row r="3965" spans="1:13" ht="15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7753</v>
      </c>
      <c r="I3965" s="59" t="s">
        <v>7754</v>
      </c>
      <c r="J3965"/>
      <c r="L3965"/>
      <c r="M3965"/>
    </row>
    <row r="3966" spans="1:13" ht="15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7753</v>
      </c>
      <c r="I3966" s="59" t="s">
        <v>7754</v>
      </c>
      <c r="J3966"/>
      <c r="L3966"/>
      <c r="M3966"/>
    </row>
    <row r="3967" spans="1:13" ht="15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7753</v>
      </c>
      <c r="I3967" s="59" t="s">
        <v>7754</v>
      </c>
      <c r="J3967"/>
      <c r="L3967"/>
      <c r="M3967"/>
    </row>
    <row r="3968" spans="1:13" ht="15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7753</v>
      </c>
      <c r="I3968" s="59" t="s">
        <v>7757</v>
      </c>
      <c r="J3968"/>
      <c r="L3968"/>
      <c r="M3968"/>
    </row>
    <row r="3969" spans="1:13" ht="15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7753</v>
      </c>
      <c r="I3969" s="59" t="s">
        <v>7757</v>
      </c>
      <c r="J3969"/>
      <c r="L3969"/>
      <c r="M3969"/>
    </row>
    <row r="3970" spans="1:13" ht="15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7753</v>
      </c>
      <c r="I3970" s="59" t="s">
        <v>7757</v>
      </c>
      <c r="J3970"/>
      <c r="L3970"/>
      <c r="M3970"/>
    </row>
    <row r="3971" spans="1:13" ht="15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7753</v>
      </c>
      <c r="I3971" s="59" t="s">
        <v>7757</v>
      </c>
      <c r="J3971"/>
      <c r="L3971"/>
      <c r="M3971"/>
    </row>
    <row r="3972" spans="1:13" ht="15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7753</v>
      </c>
      <c r="I3972" s="59" t="s">
        <v>7757</v>
      </c>
      <c r="J3972"/>
      <c r="L3972"/>
      <c r="M3972"/>
    </row>
    <row r="3973" spans="1:13" ht="15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7753</v>
      </c>
      <c r="I3973" s="59" t="s">
        <v>7757</v>
      </c>
      <c r="J3973"/>
      <c r="L3973"/>
      <c r="M3973"/>
    </row>
    <row r="3974" spans="1:13" ht="15" customHeight="1" x14ac:dyDescent="0.25">
      <c r="A3974" s="144">
        <v>45082</v>
      </c>
      <c r="B3974" s="59" t="s">
        <v>7758</v>
      </c>
      <c r="C3974" s="59" t="s">
        <v>7759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7753</v>
      </c>
      <c r="I3974" s="59" t="s">
        <v>7757</v>
      </c>
      <c r="J3974"/>
      <c r="L3974"/>
      <c r="M3974"/>
    </row>
    <row r="3975" spans="1:13" ht="15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7760</v>
      </c>
      <c r="J3980"/>
      <c r="L3980"/>
      <c r="M3980"/>
    </row>
    <row r="3981" spans="1:13" ht="15" customHeight="1" x14ac:dyDescent="0.25">
      <c r="A3981" s="144">
        <v>45143</v>
      </c>
      <c r="B3981" s="59" t="s">
        <v>6532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7761</v>
      </c>
      <c r="J3981"/>
      <c r="L3981"/>
      <c r="M3981"/>
    </row>
    <row r="3982" spans="1:13" ht="15" customHeight="1" x14ac:dyDescent="0.25">
      <c r="A3982" s="144">
        <v>45143</v>
      </c>
      <c r="B3982" s="59" t="s">
        <v>6402</v>
      </c>
      <c r="C3982" s="59" t="s">
        <v>6403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7761</v>
      </c>
      <c r="J3982"/>
      <c r="L3982"/>
      <c r="M3982"/>
    </row>
    <row r="3983" spans="1:13" ht="15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7761</v>
      </c>
      <c r="J3983"/>
      <c r="L3983"/>
      <c r="M3983"/>
    </row>
    <row r="3984" spans="1:13" ht="15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7762</v>
      </c>
      <c r="J3984"/>
      <c r="L3984"/>
      <c r="M3984"/>
    </row>
    <row r="3985" spans="1:13" ht="15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7762</v>
      </c>
      <c r="J3985"/>
      <c r="L3985"/>
      <c r="M3985"/>
    </row>
    <row r="3986" spans="1:13" ht="15" customHeight="1" x14ac:dyDescent="0.25">
      <c r="A3986" s="144">
        <v>45143</v>
      </c>
      <c r="B3986" s="59" t="s">
        <v>7648</v>
      </c>
      <c r="C3986" s="59" t="s">
        <v>7763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7764</v>
      </c>
      <c r="J3986"/>
      <c r="L3986"/>
      <c r="M3986"/>
    </row>
    <row r="3987" spans="1:13" ht="15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7765</v>
      </c>
      <c r="J3987"/>
      <c r="L3987"/>
      <c r="M3987"/>
    </row>
    <row r="3988" spans="1:13" ht="15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7766</v>
      </c>
      <c r="I3993" s="74"/>
      <c r="J3993"/>
      <c r="L3993"/>
      <c r="M3993"/>
    </row>
    <row r="3994" spans="1:13" ht="15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7767</v>
      </c>
      <c r="I3995" s="74"/>
      <c r="J3995"/>
      <c r="L3995"/>
      <c r="M3995"/>
    </row>
    <row r="3996" spans="1:13" ht="15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7768</v>
      </c>
      <c r="J3998"/>
      <c r="L3998"/>
      <c r="M3998"/>
    </row>
    <row r="3999" spans="1:13" ht="15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7768</v>
      </c>
      <c r="J3999"/>
      <c r="L3999"/>
      <c r="M3999"/>
    </row>
    <row r="4000" spans="1:13" ht="15" customHeight="1" x14ac:dyDescent="0.25">
      <c r="A4000" s="144">
        <v>45143</v>
      </c>
      <c r="B4000" s="59" t="s">
        <v>6532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7768</v>
      </c>
      <c r="J4000"/>
      <c r="L4000"/>
      <c r="M4000"/>
    </row>
    <row r="4001" spans="1:13" ht="15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7769</v>
      </c>
      <c r="J4001"/>
      <c r="L4001"/>
      <c r="M4001"/>
    </row>
    <row r="4002" spans="1:13" ht="15" customHeight="1" x14ac:dyDescent="0.25">
      <c r="A4002" s="144">
        <v>45143</v>
      </c>
      <c r="B4002" s="66" t="s">
        <v>7585</v>
      </c>
      <c r="C4002" s="67" t="s">
        <v>7208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7769</v>
      </c>
      <c r="J4002"/>
      <c r="L4002"/>
      <c r="M4002"/>
    </row>
    <row r="4003" spans="1:13" ht="15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7770</v>
      </c>
      <c r="I4008" s="59" t="s">
        <v>7754</v>
      </c>
      <c r="J4008"/>
      <c r="L4008"/>
      <c r="M4008"/>
    </row>
    <row r="4009" spans="1:13" ht="15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7770</v>
      </c>
      <c r="I4009" s="59" t="s">
        <v>7754</v>
      </c>
      <c r="J4009"/>
      <c r="L4009"/>
      <c r="M4009"/>
    </row>
    <row r="4010" spans="1:13" ht="15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7771</v>
      </c>
      <c r="J4010"/>
      <c r="L4010"/>
      <c r="M4010"/>
    </row>
    <row r="4011" spans="1:13" ht="15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7771</v>
      </c>
      <c r="J4011"/>
      <c r="L4011"/>
      <c r="M4011"/>
    </row>
    <row r="4012" spans="1:13" ht="15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7771</v>
      </c>
      <c r="J4012"/>
      <c r="L4012"/>
      <c r="M4012"/>
    </row>
    <row r="4013" spans="1:13" ht="15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7771</v>
      </c>
      <c r="J4013"/>
      <c r="L4013"/>
      <c r="M4013"/>
    </row>
    <row r="4014" spans="1:13" ht="15" customHeight="1" x14ac:dyDescent="0.25">
      <c r="A4014" s="144">
        <v>45143</v>
      </c>
      <c r="B4014" s="59" t="s">
        <v>7772</v>
      </c>
      <c r="C4014" s="59" t="s">
        <v>7773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7771</v>
      </c>
      <c r="J4014"/>
      <c r="L4014"/>
      <c r="M4014"/>
    </row>
    <row r="4015" spans="1:13" ht="15" customHeight="1" x14ac:dyDescent="0.25">
      <c r="A4015" s="144">
        <v>45143</v>
      </c>
      <c r="B4015" s="59" t="s">
        <v>7772</v>
      </c>
      <c r="C4015" s="59" t="s">
        <v>7774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7771</v>
      </c>
      <c r="J4015"/>
      <c r="L4015"/>
      <c r="M4015"/>
    </row>
    <row r="4016" spans="1:13" ht="15" customHeight="1" x14ac:dyDescent="0.25">
      <c r="A4016" s="144">
        <v>45143</v>
      </c>
      <c r="B4016" s="59" t="s">
        <v>7772</v>
      </c>
      <c r="C4016" s="59" t="s">
        <v>7775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7771</v>
      </c>
      <c r="J4016"/>
      <c r="L4016"/>
      <c r="M4016"/>
    </row>
    <row r="4017" spans="1:13" ht="15" customHeight="1" x14ac:dyDescent="0.25">
      <c r="A4017" s="144">
        <v>45143</v>
      </c>
      <c r="B4017" s="59" t="s">
        <v>7772</v>
      </c>
      <c r="C4017" s="59" t="s">
        <v>7776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7771</v>
      </c>
      <c r="J4017"/>
      <c r="L4017"/>
      <c r="M4017"/>
    </row>
    <row r="4018" spans="1:13" ht="15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7771</v>
      </c>
      <c r="J4018"/>
      <c r="L4018"/>
      <c r="M4018"/>
    </row>
    <row r="4019" spans="1:13" ht="15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7771</v>
      </c>
      <c r="J4019"/>
      <c r="L4019"/>
      <c r="M4019"/>
    </row>
    <row r="4020" spans="1:13" ht="15" customHeight="1" x14ac:dyDescent="0.25">
      <c r="A4020" s="144">
        <v>45143</v>
      </c>
      <c r="B4020" s="85" t="s">
        <v>7777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7771</v>
      </c>
      <c r="J4020"/>
      <c r="L4020"/>
      <c r="M4020"/>
    </row>
    <row r="4021" spans="1:13" ht="15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7771</v>
      </c>
      <c r="J4021"/>
      <c r="L4021"/>
      <c r="M4021"/>
    </row>
    <row r="4022" spans="1:13" ht="15" customHeight="1" x14ac:dyDescent="0.25">
      <c r="A4022" s="144">
        <v>45143</v>
      </c>
      <c r="B4022" s="58" t="s">
        <v>7778</v>
      </c>
      <c r="C4022" s="59" t="s">
        <v>7779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7780</v>
      </c>
      <c r="I4022" s="74"/>
      <c r="J4022"/>
      <c r="L4022"/>
      <c r="M4022"/>
    </row>
    <row r="4023" spans="1:13" ht="15" customHeight="1" x14ac:dyDescent="0.25">
      <c r="A4023" s="144">
        <v>45143</v>
      </c>
      <c r="B4023" s="58" t="s">
        <v>7778</v>
      </c>
      <c r="C4023" s="59" t="s">
        <v>7781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7780</v>
      </c>
      <c r="I4023" s="74"/>
      <c r="J4023"/>
      <c r="L4023"/>
      <c r="M4023"/>
    </row>
    <row r="4024" spans="1:13" ht="15" customHeight="1" x14ac:dyDescent="0.25">
      <c r="A4024" s="144">
        <v>45143</v>
      </c>
      <c r="B4024" s="58" t="s">
        <v>7778</v>
      </c>
      <c r="C4024" s="59" t="s">
        <v>7782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7780</v>
      </c>
      <c r="I4024" s="74"/>
      <c r="J4024"/>
      <c r="L4024"/>
      <c r="M4024"/>
    </row>
    <row r="4025" spans="1:13" ht="15" customHeight="1" x14ac:dyDescent="0.25">
      <c r="A4025" s="144">
        <v>45143</v>
      </c>
      <c r="B4025" s="58" t="s">
        <v>7778</v>
      </c>
      <c r="C4025" s="59" t="s">
        <v>7783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7780</v>
      </c>
      <c r="I4025" s="74"/>
      <c r="J4025"/>
      <c r="L4025"/>
      <c r="M4025"/>
    </row>
    <row r="4026" spans="1:13" ht="15" customHeight="1" x14ac:dyDescent="0.25">
      <c r="A4026" s="144">
        <v>45143</v>
      </c>
      <c r="B4026" s="58" t="s">
        <v>7778</v>
      </c>
      <c r="C4026" s="59" t="s">
        <v>7784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7780</v>
      </c>
      <c r="I4026" s="74"/>
      <c r="J4026"/>
      <c r="L4026"/>
      <c r="M4026"/>
    </row>
    <row r="4027" spans="1:13" ht="15" customHeight="1" x14ac:dyDescent="0.25">
      <c r="A4027" s="144">
        <v>45143</v>
      </c>
      <c r="B4027" s="58" t="s">
        <v>7778</v>
      </c>
      <c r="C4027" s="59" t="s">
        <v>7785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7780</v>
      </c>
      <c r="I4027" s="59"/>
      <c r="J4027"/>
      <c r="L4027"/>
      <c r="M4027"/>
    </row>
    <row r="4028" spans="1:13" ht="15" customHeight="1" x14ac:dyDescent="0.25">
      <c r="A4028" s="144">
        <v>45143</v>
      </c>
      <c r="B4028" s="58" t="s">
        <v>7778</v>
      </c>
      <c r="C4028" s="59" t="s">
        <v>7786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7780</v>
      </c>
      <c r="I4028" s="74"/>
      <c r="J4028"/>
      <c r="L4028"/>
      <c r="M4028"/>
    </row>
    <row r="4029" spans="1:13" ht="15" customHeight="1" x14ac:dyDescent="0.25">
      <c r="A4029" s="144">
        <v>45143</v>
      </c>
      <c r="B4029" s="58" t="s">
        <v>7778</v>
      </c>
      <c r="C4029" s="59" t="s">
        <v>7787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7780</v>
      </c>
      <c r="I4029" s="74"/>
      <c r="J4029"/>
      <c r="L4029"/>
      <c r="M4029"/>
    </row>
    <row r="4030" spans="1:13" ht="15" customHeight="1" x14ac:dyDescent="0.25">
      <c r="A4030" s="144">
        <v>45143</v>
      </c>
      <c r="B4030" s="59" t="s">
        <v>2734</v>
      </c>
      <c r="C4030" s="128" t="s">
        <v>7788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customHeight="1" x14ac:dyDescent="0.25">
      <c r="A4031" s="144">
        <v>45143</v>
      </c>
      <c r="B4031" s="58" t="s">
        <v>7778</v>
      </c>
      <c r="C4031" s="535" t="s">
        <v>7789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customHeight="1" x14ac:dyDescent="0.25">
      <c r="A4032" s="144">
        <v>45143</v>
      </c>
      <c r="B4032" s="58" t="s">
        <v>7778</v>
      </c>
      <c r="C4032" s="261" t="s">
        <v>6432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customHeight="1" x14ac:dyDescent="0.25">
      <c r="A4033" s="144">
        <v>45143</v>
      </c>
      <c r="B4033" s="58" t="s">
        <v>7778</v>
      </c>
      <c r="C4033" s="59" t="s">
        <v>7790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customHeight="1" x14ac:dyDescent="0.25">
      <c r="A4034" s="144">
        <v>45143</v>
      </c>
      <c r="B4034" s="58" t="s">
        <v>7778</v>
      </c>
      <c r="C4034" s="59" t="s">
        <v>7791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customHeight="1" x14ac:dyDescent="0.25">
      <c r="A4035" s="144">
        <v>45143</v>
      </c>
      <c r="B4035" s="58" t="s">
        <v>7778</v>
      </c>
      <c r="C4035" s="59" t="s">
        <v>7792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customHeight="1" x14ac:dyDescent="0.25">
      <c r="A4036" s="144">
        <v>45143</v>
      </c>
      <c r="B4036" s="58" t="s">
        <v>7778</v>
      </c>
      <c r="C4036" s="59" t="s">
        <v>7793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customHeight="1" x14ac:dyDescent="0.25">
      <c r="A4037" s="144">
        <v>45143</v>
      </c>
      <c r="B4037" s="58" t="s">
        <v>7778</v>
      </c>
      <c r="C4037" s="59" t="s">
        <v>7794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customHeight="1" x14ac:dyDescent="0.25">
      <c r="A4041" s="144">
        <v>45174</v>
      </c>
      <c r="B4041" s="58" t="s">
        <v>6568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7795</v>
      </c>
      <c r="I4047" s="74"/>
      <c r="J4047"/>
      <c r="L4047"/>
      <c r="M4047"/>
    </row>
    <row r="4048" spans="1:13" ht="15" customHeight="1" x14ac:dyDescent="0.25">
      <c r="A4048" s="144">
        <v>45174</v>
      </c>
      <c r="B4048" s="83" t="s">
        <v>7600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7795</v>
      </c>
      <c r="I4048" s="74"/>
      <c r="J4048"/>
      <c r="L4048"/>
      <c r="M4048"/>
    </row>
    <row r="4049" spans="1:13" ht="15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7796</v>
      </c>
      <c r="J4050"/>
      <c r="L4050"/>
      <c r="M4050"/>
    </row>
    <row r="4051" spans="1:13" ht="15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7796</v>
      </c>
      <c r="J4051"/>
      <c r="L4051"/>
      <c r="M4051"/>
    </row>
    <row r="4052" spans="1:13" ht="15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7796</v>
      </c>
      <c r="J4052"/>
      <c r="L4052"/>
      <c r="M4052"/>
    </row>
    <row r="4053" spans="1:13" ht="15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7797</v>
      </c>
      <c r="J4053"/>
      <c r="L4053"/>
      <c r="M4053"/>
    </row>
    <row r="4054" spans="1:13" ht="15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7797</v>
      </c>
      <c r="J4054"/>
      <c r="L4054"/>
      <c r="M4054"/>
    </row>
    <row r="4055" spans="1:13" ht="15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7797</v>
      </c>
      <c r="J4055"/>
      <c r="L4055"/>
      <c r="M4055"/>
    </row>
    <row r="4056" spans="1:13" ht="15" customHeight="1" x14ac:dyDescent="0.25">
      <c r="A4056" s="144">
        <v>45174</v>
      </c>
      <c r="B4056" s="118" t="s">
        <v>7798</v>
      </c>
      <c r="C4056" s="84" t="s">
        <v>7799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7800</v>
      </c>
      <c r="J4056"/>
      <c r="L4056"/>
      <c r="M4056"/>
    </row>
    <row r="4057" spans="1:13" ht="15" customHeight="1" x14ac:dyDescent="0.25">
      <c r="A4057" s="144">
        <v>45174</v>
      </c>
      <c r="B4057" s="118" t="s">
        <v>7798</v>
      </c>
      <c r="C4057" s="84" t="s">
        <v>7801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7800</v>
      </c>
      <c r="J4057"/>
      <c r="L4057"/>
      <c r="M4057"/>
    </row>
    <row r="4058" spans="1:13" ht="15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7800</v>
      </c>
      <c r="J4058"/>
      <c r="L4058"/>
      <c r="M4058"/>
    </row>
    <row r="4059" spans="1:13" ht="15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7800</v>
      </c>
      <c r="J4059"/>
      <c r="L4059"/>
      <c r="M4059"/>
    </row>
    <row r="4060" spans="1:13" ht="15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6625</v>
      </c>
      <c r="J4060"/>
      <c r="L4060"/>
      <c r="M4060"/>
    </row>
    <row r="4061" spans="1:13" ht="15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6625</v>
      </c>
      <c r="J4061"/>
      <c r="L4061"/>
      <c r="M4061"/>
    </row>
    <row r="4062" spans="1:13" ht="15" customHeight="1" x14ac:dyDescent="0.25">
      <c r="A4062" s="144">
        <v>45174</v>
      </c>
      <c r="B4062" s="59" t="s">
        <v>6393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6625</v>
      </c>
      <c r="J4062"/>
      <c r="L4062"/>
      <c r="M4062"/>
    </row>
    <row r="4063" spans="1:13" ht="15" customHeight="1" x14ac:dyDescent="0.25">
      <c r="A4063" s="144">
        <v>45174</v>
      </c>
      <c r="B4063" s="59" t="s">
        <v>6299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6625</v>
      </c>
      <c r="J4063"/>
      <c r="L4063"/>
      <c r="M4063"/>
    </row>
    <row r="4064" spans="1:13" ht="15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6625</v>
      </c>
      <c r="J4064"/>
      <c r="L4064"/>
      <c r="M4064"/>
    </row>
    <row r="4065" spans="1:13" ht="15" customHeight="1" x14ac:dyDescent="0.25">
      <c r="A4065" s="144">
        <v>45174</v>
      </c>
      <c r="B4065" s="59" t="s">
        <v>6299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6625</v>
      </c>
      <c r="J4065"/>
      <c r="L4065"/>
      <c r="M4065"/>
    </row>
    <row r="4066" spans="1:13" ht="15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6625</v>
      </c>
      <c r="J4066"/>
      <c r="L4066"/>
      <c r="M4066"/>
    </row>
    <row r="4067" spans="1:13" ht="15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6625</v>
      </c>
      <c r="J4067"/>
      <c r="L4067"/>
      <c r="M4067"/>
    </row>
    <row r="4068" spans="1:13" ht="15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6625</v>
      </c>
      <c r="J4068"/>
      <c r="L4068"/>
      <c r="M4068"/>
    </row>
    <row r="4069" spans="1:13" ht="15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6625</v>
      </c>
      <c r="J4069"/>
      <c r="L4069"/>
      <c r="M4069"/>
    </row>
    <row r="4070" spans="1:13" ht="15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6625</v>
      </c>
      <c r="J4070"/>
      <c r="L4070"/>
      <c r="M4070"/>
    </row>
    <row r="4071" spans="1:13" ht="15" customHeight="1" x14ac:dyDescent="0.25">
      <c r="A4071" s="144">
        <v>45174</v>
      </c>
      <c r="B4071" s="59" t="s">
        <v>7802</v>
      </c>
      <c r="C4071" s="59" t="s">
        <v>7393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6625</v>
      </c>
      <c r="J4071"/>
      <c r="L4071"/>
      <c r="M4071"/>
    </row>
    <row r="4072" spans="1:13" ht="15" customHeight="1" x14ac:dyDescent="0.25">
      <c r="A4072" s="144">
        <v>45174</v>
      </c>
      <c r="B4072" s="58" t="s">
        <v>7803</v>
      </c>
      <c r="C4072" s="59" t="s">
        <v>7804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6625</v>
      </c>
      <c r="J4072"/>
      <c r="L4072"/>
      <c r="M4072"/>
    </row>
    <row r="4073" spans="1:13" ht="15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6625</v>
      </c>
      <c r="J4073"/>
      <c r="L4073"/>
      <c r="M4073"/>
    </row>
    <row r="4074" spans="1:13" ht="15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customHeight="1" x14ac:dyDescent="0.25">
      <c r="A4076" s="144">
        <v>45174</v>
      </c>
      <c r="B4076" s="118" t="s">
        <v>7798</v>
      </c>
      <c r="C4076" s="59" t="s">
        <v>7805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7806</v>
      </c>
      <c r="J4076"/>
      <c r="L4076"/>
      <c r="M4076"/>
    </row>
    <row r="4077" spans="1:13" ht="15" customHeight="1" x14ac:dyDescent="0.25">
      <c r="A4077" s="144">
        <v>45174</v>
      </c>
      <c r="B4077" s="118" t="s">
        <v>7798</v>
      </c>
      <c r="C4077" s="59" t="s">
        <v>7807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7806</v>
      </c>
      <c r="J4077"/>
      <c r="L4077"/>
      <c r="M4077"/>
    </row>
    <row r="4078" spans="1:13" ht="15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7806</v>
      </c>
      <c r="J4078"/>
      <c r="L4078"/>
      <c r="M4078"/>
    </row>
    <row r="4079" spans="1:13" ht="15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7806</v>
      </c>
      <c r="J4079"/>
      <c r="L4079"/>
      <c r="M4079"/>
    </row>
    <row r="4080" spans="1:13" ht="15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7808</v>
      </c>
      <c r="J4080"/>
      <c r="L4080"/>
      <c r="M4080"/>
    </row>
    <row r="4081" spans="1:13" ht="15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7809</v>
      </c>
      <c r="J4081"/>
      <c r="L4081"/>
      <c r="M4081"/>
    </row>
    <row r="4082" spans="1:13" ht="15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7809</v>
      </c>
      <c r="J4082"/>
      <c r="L4082"/>
      <c r="M4082"/>
    </row>
    <row r="4083" spans="1:13" ht="15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7809</v>
      </c>
      <c r="J4083"/>
      <c r="L4083"/>
      <c r="M4083"/>
    </row>
    <row r="4084" spans="1:13" ht="15" customHeight="1" x14ac:dyDescent="0.25">
      <c r="A4084" s="144">
        <v>45174</v>
      </c>
      <c r="B4084" s="59" t="s">
        <v>7810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7811</v>
      </c>
      <c r="J4084"/>
      <c r="L4084"/>
      <c r="M4084"/>
    </row>
    <row r="4085" spans="1:13" ht="15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7811</v>
      </c>
      <c r="J4085"/>
      <c r="L4085"/>
      <c r="M4085"/>
    </row>
    <row r="4086" spans="1:13" ht="15" customHeight="1" x14ac:dyDescent="0.25">
      <c r="A4086" s="144">
        <v>45174</v>
      </c>
      <c r="B4086" s="93" t="s">
        <v>7812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7811</v>
      </c>
      <c r="J4086"/>
      <c r="L4086"/>
      <c r="M4086"/>
    </row>
    <row r="4087" spans="1:13" ht="15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7811</v>
      </c>
      <c r="J4087"/>
      <c r="L4087"/>
      <c r="M4087"/>
    </row>
    <row r="4088" spans="1:13" ht="15" customHeight="1" x14ac:dyDescent="0.25">
      <c r="A4088" s="144">
        <v>45174</v>
      </c>
      <c r="B4088" s="58" t="s">
        <v>7813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7811</v>
      </c>
      <c r="J4088"/>
      <c r="L4088"/>
      <c r="M4088"/>
    </row>
    <row r="4089" spans="1:13" ht="15" customHeight="1" x14ac:dyDescent="0.25">
      <c r="A4089" s="144">
        <v>45174</v>
      </c>
      <c r="B4089" s="58" t="s">
        <v>7814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7811</v>
      </c>
      <c r="J4089"/>
      <c r="L4089"/>
      <c r="M4089"/>
    </row>
    <row r="4090" spans="1:13" ht="15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7811</v>
      </c>
      <c r="J4090"/>
      <c r="L4090"/>
      <c r="M4090"/>
    </row>
    <row r="4091" spans="1:13" ht="15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7811</v>
      </c>
      <c r="J4091"/>
      <c r="L4091"/>
      <c r="M4091"/>
    </row>
    <row r="4092" spans="1:13" ht="15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7811</v>
      </c>
      <c r="J4092"/>
      <c r="L4092"/>
      <c r="M4092"/>
    </row>
    <row r="4093" spans="1:13" ht="15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7811</v>
      </c>
      <c r="J4093"/>
      <c r="L4093"/>
      <c r="M4093"/>
    </row>
    <row r="4094" spans="1:13" ht="15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7811</v>
      </c>
      <c r="J4094"/>
      <c r="L4094"/>
      <c r="M4094"/>
    </row>
    <row r="4095" spans="1:13" ht="15" customHeight="1" x14ac:dyDescent="0.25">
      <c r="A4095" s="475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customHeight="1" x14ac:dyDescent="0.25">
      <c r="A4096" s="475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customHeight="1" x14ac:dyDescent="0.25">
      <c r="A4097" s="475">
        <v>45204</v>
      </c>
      <c r="B4097" s="58" t="s">
        <v>6537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customHeight="1" x14ac:dyDescent="0.25">
      <c r="A4098" s="475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customHeight="1" x14ac:dyDescent="0.25">
      <c r="A4099" s="475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customHeight="1" x14ac:dyDescent="0.25">
      <c r="A4100" s="475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customHeight="1" x14ac:dyDescent="0.25">
      <c r="A4101" s="475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customHeight="1" x14ac:dyDescent="0.25">
      <c r="A4102" s="475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customHeight="1" x14ac:dyDescent="0.25">
      <c r="A4103" s="475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customHeight="1" x14ac:dyDescent="0.25">
      <c r="A4104" s="475">
        <v>45204</v>
      </c>
      <c r="B4104" s="59" t="s">
        <v>6394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customHeight="1" x14ac:dyDescent="0.25">
      <c r="A4105" s="475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customHeight="1" x14ac:dyDescent="0.25">
      <c r="A4106" s="475">
        <v>45204</v>
      </c>
      <c r="B4106" s="59" t="s">
        <v>6297</v>
      </c>
      <c r="C4106" s="59" t="s">
        <v>6298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customHeight="1" x14ac:dyDescent="0.25">
      <c r="A4107" s="475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customHeight="1" x14ac:dyDescent="0.25">
      <c r="A4108" s="475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customHeight="1" x14ac:dyDescent="0.25">
      <c r="A4109" s="475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customHeight="1" x14ac:dyDescent="0.25">
      <c r="A4110" s="475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customHeight="1" x14ac:dyDescent="0.25">
      <c r="A4111" s="475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customHeight="1" x14ac:dyDescent="0.25">
      <c r="A4112" s="475">
        <v>45204</v>
      </c>
      <c r="B4112" s="59" t="s">
        <v>7186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customHeight="1" x14ac:dyDescent="0.25">
      <c r="A4113" s="475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customHeight="1" x14ac:dyDescent="0.25">
      <c r="A4114" s="475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customHeight="1" x14ac:dyDescent="0.25">
      <c r="A4115" s="475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customHeight="1" x14ac:dyDescent="0.25">
      <c r="A4116" s="475">
        <v>45204</v>
      </c>
      <c r="B4116" s="481" t="s">
        <v>210</v>
      </c>
      <c r="C4116" s="481" t="s">
        <v>211</v>
      </c>
      <c r="D4116" s="536">
        <v>8</v>
      </c>
      <c r="E4116" s="483" t="s">
        <v>37</v>
      </c>
      <c r="F4116" s="512">
        <v>33000</v>
      </c>
      <c r="G4116" s="485">
        <f t="shared" si="121"/>
        <v>264000</v>
      </c>
      <c r="H4116" s="486" t="s">
        <v>7228</v>
      </c>
      <c r="I4116" s="487"/>
      <c r="J4116"/>
      <c r="L4116"/>
      <c r="M4116"/>
    </row>
    <row r="4117" spans="1:13" ht="15" customHeight="1" x14ac:dyDescent="0.25">
      <c r="A4117" s="475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7762</v>
      </c>
      <c r="J4117"/>
      <c r="L4117"/>
      <c r="M4117"/>
    </row>
    <row r="4118" spans="1:13" ht="15" customHeight="1" x14ac:dyDescent="0.25">
      <c r="A4118" s="475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7815</v>
      </c>
      <c r="J4118"/>
      <c r="L4118"/>
      <c r="M4118"/>
    </row>
    <row r="4119" spans="1:13" ht="15" customHeight="1" x14ac:dyDescent="0.25">
      <c r="A4119" s="475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7815</v>
      </c>
      <c r="J4119"/>
      <c r="L4119"/>
      <c r="M4119"/>
    </row>
    <row r="4120" spans="1:13" ht="15" customHeight="1" x14ac:dyDescent="0.25">
      <c r="A4120" s="475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7815</v>
      </c>
      <c r="J4120"/>
      <c r="L4120"/>
      <c r="M4120"/>
    </row>
    <row r="4121" spans="1:13" ht="15" customHeight="1" x14ac:dyDescent="0.25">
      <c r="A4121" s="475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7815</v>
      </c>
      <c r="J4121"/>
      <c r="L4121"/>
      <c r="M4121"/>
    </row>
    <row r="4122" spans="1:13" ht="15" customHeight="1" x14ac:dyDescent="0.25">
      <c r="A4122" s="475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7816</v>
      </c>
      <c r="J4122"/>
      <c r="L4122"/>
      <c r="M4122"/>
    </row>
    <row r="4123" spans="1:13" ht="15" customHeight="1" x14ac:dyDescent="0.25">
      <c r="A4123" s="475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7816</v>
      </c>
      <c r="J4123"/>
      <c r="L4123"/>
      <c r="M4123"/>
    </row>
    <row r="4124" spans="1:13" ht="15" customHeight="1" x14ac:dyDescent="0.25">
      <c r="A4124" s="475">
        <v>45204</v>
      </c>
      <c r="B4124" s="59" t="s">
        <v>6402</v>
      </c>
      <c r="C4124" s="59" t="s">
        <v>6403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7816</v>
      </c>
      <c r="J4124"/>
      <c r="L4124"/>
      <c r="M4124"/>
    </row>
    <row r="4125" spans="1:13" ht="15" customHeight="1" x14ac:dyDescent="0.25">
      <c r="A4125" s="475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7817</v>
      </c>
      <c r="J4125"/>
      <c r="L4125"/>
      <c r="M4125"/>
    </row>
    <row r="4126" spans="1:13" ht="15" customHeight="1" x14ac:dyDescent="0.25">
      <c r="A4126" s="475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7817</v>
      </c>
      <c r="J4126"/>
      <c r="L4126"/>
      <c r="M4126"/>
    </row>
    <row r="4127" spans="1:13" ht="15" customHeight="1" x14ac:dyDescent="0.25">
      <c r="A4127" s="475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7817</v>
      </c>
      <c r="J4127"/>
      <c r="L4127"/>
      <c r="M4127"/>
    </row>
    <row r="4128" spans="1:13" ht="15" customHeight="1" x14ac:dyDescent="0.25">
      <c r="A4128" s="475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7817</v>
      </c>
      <c r="J4128"/>
      <c r="L4128"/>
      <c r="M4128"/>
    </row>
    <row r="4129" spans="1:13" ht="15" customHeight="1" x14ac:dyDescent="0.25">
      <c r="A4129" s="475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7818</v>
      </c>
      <c r="J4129"/>
      <c r="L4129"/>
      <c r="M4129"/>
    </row>
    <row r="4130" spans="1:13" ht="15" customHeight="1" x14ac:dyDescent="0.25">
      <c r="A4130" s="475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7818</v>
      </c>
      <c r="J4130"/>
      <c r="L4130"/>
      <c r="M4130"/>
    </row>
    <row r="4131" spans="1:13" ht="15" customHeight="1" x14ac:dyDescent="0.25">
      <c r="A4131" s="475">
        <v>45204</v>
      </c>
      <c r="B4131" s="138" t="s">
        <v>6463</v>
      </c>
      <c r="C4131" s="83" t="s">
        <v>434</v>
      </c>
      <c r="D4131" s="125">
        <v>1</v>
      </c>
      <c r="E4131" s="480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7819</v>
      </c>
      <c r="J4131"/>
      <c r="L4131"/>
      <c r="M4131"/>
    </row>
    <row r="4132" spans="1:13" ht="15" customHeight="1" x14ac:dyDescent="0.25">
      <c r="A4132" s="475">
        <v>45204</v>
      </c>
      <c r="B4132" s="59" t="s">
        <v>729</v>
      </c>
      <c r="C4132" s="264" t="s">
        <v>7208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7819</v>
      </c>
      <c r="J4132"/>
      <c r="L4132"/>
      <c r="M4132"/>
    </row>
    <row r="4133" spans="1:13" ht="15" customHeight="1" x14ac:dyDescent="0.25">
      <c r="A4133" s="475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customHeight="1" x14ac:dyDescent="0.25">
      <c r="A4134" s="475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5944</v>
      </c>
      <c r="I4134" s="74" t="s">
        <v>7820</v>
      </c>
      <c r="J4134"/>
      <c r="L4134"/>
      <c r="M4134"/>
    </row>
    <row r="4135" spans="1:13" ht="15" customHeight="1" x14ac:dyDescent="0.25">
      <c r="A4135" s="475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7821</v>
      </c>
      <c r="I4135" s="59" t="s">
        <v>7822</v>
      </c>
      <c r="J4135"/>
      <c r="L4135"/>
      <c r="M4135"/>
    </row>
    <row r="4136" spans="1:13" ht="15" customHeight="1" x14ac:dyDescent="0.25">
      <c r="A4136" s="475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7821</v>
      </c>
      <c r="I4136" s="59" t="s">
        <v>7822</v>
      </c>
      <c r="J4136"/>
      <c r="L4136"/>
      <c r="M4136"/>
    </row>
    <row r="4137" spans="1:13" ht="15" customHeight="1" x14ac:dyDescent="0.25">
      <c r="A4137" s="475">
        <v>45204</v>
      </c>
      <c r="B4137" s="59" t="s">
        <v>7823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7821</v>
      </c>
      <c r="I4137" s="59" t="s">
        <v>7822</v>
      </c>
      <c r="J4137"/>
      <c r="L4137"/>
      <c r="M4137"/>
    </row>
    <row r="4138" spans="1:13" ht="15" customHeight="1" x14ac:dyDescent="0.25">
      <c r="A4138" s="475">
        <v>45204</v>
      </c>
      <c r="B4138" s="59" t="s">
        <v>7824</v>
      </c>
      <c r="C4138" s="84" t="s">
        <v>7825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7826</v>
      </c>
      <c r="J4138"/>
      <c r="L4138"/>
      <c r="M4138"/>
    </row>
    <row r="4139" spans="1:13" ht="15" customHeight="1" x14ac:dyDescent="0.25">
      <c r="A4139" s="475">
        <v>45204</v>
      </c>
      <c r="B4139" s="59" t="s">
        <v>7824</v>
      </c>
      <c r="C4139" s="59" t="s">
        <v>7827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7826</v>
      </c>
      <c r="J4139"/>
      <c r="L4139"/>
      <c r="M4139"/>
    </row>
    <row r="4140" spans="1:13" ht="15" customHeight="1" x14ac:dyDescent="0.25">
      <c r="A4140" s="475">
        <v>45204</v>
      </c>
      <c r="B4140" s="59" t="s">
        <v>7828</v>
      </c>
      <c r="C4140" s="59" t="s">
        <v>7829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7826</v>
      </c>
      <c r="J4140"/>
      <c r="L4140"/>
      <c r="M4140"/>
    </row>
    <row r="4141" spans="1:13" ht="15" customHeight="1" x14ac:dyDescent="0.25">
      <c r="A4141" s="475">
        <v>45204</v>
      </c>
      <c r="B4141" s="59" t="s">
        <v>7824</v>
      </c>
      <c r="C4141" s="59" t="s">
        <v>7830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7826</v>
      </c>
      <c r="J4141"/>
      <c r="L4141"/>
      <c r="M4141"/>
    </row>
    <row r="4142" spans="1:13" ht="15" customHeight="1" x14ac:dyDescent="0.25">
      <c r="A4142" s="475">
        <v>45204</v>
      </c>
      <c r="B4142" s="59" t="s">
        <v>7831</v>
      </c>
      <c r="C4142" s="59" t="s">
        <v>7832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7826</v>
      </c>
      <c r="J4142"/>
      <c r="L4142"/>
      <c r="M4142"/>
    </row>
    <row r="4143" spans="1:13" ht="15" customHeight="1" x14ac:dyDescent="0.25">
      <c r="A4143" s="475">
        <v>45204</v>
      </c>
      <c r="B4143" s="59" t="s">
        <v>7831</v>
      </c>
      <c r="C4143" s="59" t="s">
        <v>7833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7826</v>
      </c>
      <c r="J4143"/>
      <c r="L4143"/>
      <c r="M4143"/>
    </row>
    <row r="4144" spans="1:13" ht="15" customHeight="1" x14ac:dyDescent="0.25">
      <c r="A4144" s="475">
        <v>45204</v>
      </c>
      <c r="B4144" s="59" t="s">
        <v>7824</v>
      </c>
      <c r="C4144" s="59" t="s">
        <v>7834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7826</v>
      </c>
      <c r="J4144"/>
      <c r="L4144"/>
      <c r="M4144"/>
    </row>
    <row r="4145" spans="1:13" ht="15" customHeight="1" x14ac:dyDescent="0.25">
      <c r="A4145" s="475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7826</v>
      </c>
      <c r="J4145"/>
      <c r="L4145"/>
      <c r="M4145"/>
    </row>
    <row r="4146" spans="1:13" ht="15" customHeight="1" x14ac:dyDescent="0.25">
      <c r="A4146" s="475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7826</v>
      </c>
      <c r="J4146"/>
      <c r="L4146"/>
      <c r="M4146"/>
    </row>
    <row r="4147" spans="1:13" ht="15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6625</v>
      </c>
      <c r="J4155"/>
      <c r="L4155"/>
      <c r="M4155"/>
    </row>
    <row r="4156" spans="1:13" ht="15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7835</v>
      </c>
      <c r="J4156"/>
      <c r="L4156"/>
      <c r="M4156"/>
    </row>
    <row r="4157" spans="1:13" ht="15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7835</v>
      </c>
      <c r="J4157"/>
      <c r="L4157"/>
      <c r="M4157"/>
    </row>
    <row r="4158" spans="1:13" ht="15" customHeight="1" x14ac:dyDescent="0.25">
      <c r="A4158" s="144">
        <v>45235</v>
      </c>
      <c r="B4158" s="59" t="s">
        <v>62</v>
      </c>
      <c r="C4158" s="59" t="s">
        <v>7505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7836</v>
      </c>
      <c r="J4158"/>
      <c r="L4158"/>
      <c r="M4158"/>
    </row>
    <row r="4159" spans="1:13" ht="15" customHeight="1" x14ac:dyDescent="0.25">
      <c r="A4159" s="144">
        <v>45235</v>
      </c>
      <c r="B4159" s="59" t="s">
        <v>62</v>
      </c>
      <c r="C4159" s="59" t="s">
        <v>7511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7836</v>
      </c>
      <c r="J4159"/>
      <c r="L4159"/>
      <c r="M4159"/>
    </row>
    <row r="4160" spans="1:13" ht="15" customHeight="1" x14ac:dyDescent="0.25">
      <c r="A4160" s="144">
        <v>45235</v>
      </c>
      <c r="B4160" s="59" t="s">
        <v>7837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7838</v>
      </c>
      <c r="J4174"/>
      <c r="L4174"/>
      <c r="M4174"/>
    </row>
    <row r="4175" spans="1:13" ht="15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7838</v>
      </c>
      <c r="J4175"/>
      <c r="L4175"/>
      <c r="M4175"/>
    </row>
    <row r="4176" spans="1:13" ht="15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customHeight="1" x14ac:dyDescent="0.25">
      <c r="A4179" s="144">
        <v>45235</v>
      </c>
      <c r="B4179" s="59" t="s">
        <v>7839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7840</v>
      </c>
      <c r="J4181"/>
      <c r="L4181"/>
      <c r="M4181"/>
    </row>
    <row r="4182" spans="1:13" ht="15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7840</v>
      </c>
      <c r="J4182"/>
      <c r="L4182"/>
      <c r="M4182"/>
    </row>
    <row r="4183" spans="1:13" ht="15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7840</v>
      </c>
      <c r="J4183"/>
      <c r="L4183"/>
      <c r="M4183"/>
    </row>
    <row r="4184" spans="1:13" ht="15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7840</v>
      </c>
      <c r="J4184"/>
      <c r="L4184"/>
      <c r="M4184"/>
    </row>
    <row r="4185" spans="1:13" ht="15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7840</v>
      </c>
      <c r="J4185"/>
      <c r="L4185"/>
      <c r="M4185"/>
    </row>
    <row r="4186" spans="1:13" ht="15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7840</v>
      </c>
      <c r="J4186"/>
      <c r="L4186"/>
      <c r="M4186"/>
    </row>
    <row r="4187" spans="1:13" ht="15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7840</v>
      </c>
      <c r="J4187"/>
      <c r="L4187"/>
      <c r="M4187"/>
    </row>
    <row r="4188" spans="1:13" ht="15" customHeight="1" x14ac:dyDescent="0.25">
      <c r="A4188" s="144">
        <v>45235</v>
      </c>
      <c r="B4188" s="71" t="s">
        <v>58</v>
      </c>
      <c r="C4188" s="59" t="s">
        <v>7841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6084</v>
      </c>
      <c r="I4188" s="59" t="s">
        <v>7842</v>
      </c>
      <c r="J4188"/>
      <c r="L4188"/>
      <c r="M4188"/>
    </row>
    <row r="4189" spans="1:13" ht="15" customHeight="1" x14ac:dyDescent="0.25">
      <c r="A4189" s="144">
        <v>45235</v>
      </c>
      <c r="B4189" s="71" t="s">
        <v>58</v>
      </c>
      <c r="C4189" s="59" t="s">
        <v>7843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6084</v>
      </c>
      <c r="I4189" s="59" t="s">
        <v>7842</v>
      </c>
      <c r="J4189"/>
      <c r="L4189"/>
      <c r="M4189"/>
    </row>
    <row r="4190" spans="1:13" ht="15" customHeight="1" x14ac:dyDescent="0.25">
      <c r="A4190" s="144">
        <v>45235</v>
      </c>
      <c r="B4190" s="71" t="s">
        <v>58</v>
      </c>
      <c r="C4190" s="59" t="s">
        <v>7844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6084</v>
      </c>
      <c r="I4190" s="59" t="s">
        <v>7842</v>
      </c>
      <c r="J4190"/>
      <c r="L4190"/>
      <c r="M4190"/>
    </row>
    <row r="4191" spans="1:13" ht="15" customHeight="1" x14ac:dyDescent="0.25">
      <c r="A4191" s="144">
        <v>45235</v>
      </c>
      <c r="B4191" s="71" t="s">
        <v>58</v>
      </c>
      <c r="C4191" s="59" t="s">
        <v>7845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6084</v>
      </c>
      <c r="I4191" s="59" t="s">
        <v>7842</v>
      </c>
      <c r="J4191"/>
      <c r="L4191"/>
      <c r="M4191"/>
    </row>
    <row r="4192" spans="1:13" ht="15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7842</v>
      </c>
      <c r="J4192"/>
      <c r="L4192"/>
      <c r="M4192"/>
    </row>
    <row r="4193" spans="1:13" ht="15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7842</v>
      </c>
      <c r="J4193"/>
      <c r="L4193"/>
      <c r="M4193"/>
    </row>
    <row r="4194" spans="1:13" ht="15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6084</v>
      </c>
      <c r="I4194" s="59" t="s">
        <v>7842</v>
      </c>
      <c r="J4194"/>
      <c r="L4194"/>
      <c r="M4194"/>
    </row>
    <row r="4195" spans="1:13" ht="15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6084</v>
      </c>
      <c r="I4195" s="59" t="s">
        <v>7842</v>
      </c>
      <c r="J4195"/>
      <c r="L4195"/>
      <c r="M4195"/>
    </row>
    <row r="4196" spans="1:13" ht="15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customHeight="1" x14ac:dyDescent="0.25">
      <c r="A4197" s="144">
        <v>45265</v>
      </c>
      <c r="B4197" s="59" t="s">
        <v>6394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7846</v>
      </c>
      <c r="J4206"/>
      <c r="L4206"/>
      <c r="M4206"/>
    </row>
    <row r="4207" spans="1:13" ht="15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7846</v>
      </c>
      <c r="J4207"/>
      <c r="L4207"/>
      <c r="M4207"/>
    </row>
    <row r="4208" spans="1:13" ht="15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7846</v>
      </c>
      <c r="J4208"/>
      <c r="L4208"/>
      <c r="M4208"/>
    </row>
    <row r="4209" spans="1:13" ht="15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7846</v>
      </c>
      <c r="J4209"/>
      <c r="L4209"/>
      <c r="M4209"/>
    </row>
    <row r="4210" spans="1:13" ht="15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6625</v>
      </c>
      <c r="J4210"/>
      <c r="L4210"/>
      <c r="M4210"/>
    </row>
    <row r="4211" spans="1:13" ht="15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6625</v>
      </c>
      <c r="J4211"/>
      <c r="L4211"/>
      <c r="M4211"/>
    </row>
    <row r="4212" spans="1:13" ht="15" customHeight="1" x14ac:dyDescent="0.25">
      <c r="A4212" s="144">
        <v>45265</v>
      </c>
      <c r="B4212" s="59" t="s">
        <v>7847</v>
      </c>
      <c r="C4212" s="89" t="s">
        <v>7848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7849</v>
      </c>
      <c r="J4212"/>
      <c r="L4212"/>
      <c r="M4212"/>
    </row>
    <row r="4213" spans="1:13" ht="15" customHeight="1" x14ac:dyDescent="0.25">
      <c r="A4213" s="144">
        <v>45265</v>
      </c>
      <c r="B4213" s="59" t="s">
        <v>7847</v>
      </c>
      <c r="C4213" s="59" t="s">
        <v>7850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7849</v>
      </c>
      <c r="J4213"/>
      <c r="L4213"/>
      <c r="M4213"/>
    </row>
    <row r="4214" spans="1:13" ht="15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7851</v>
      </c>
      <c r="J4214"/>
      <c r="L4214"/>
      <c r="M4214"/>
    </row>
    <row r="4215" spans="1:13" ht="15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7851</v>
      </c>
      <c r="J4215"/>
      <c r="L4215"/>
      <c r="M4215"/>
    </row>
    <row r="4216" spans="1:13" ht="15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7852</v>
      </c>
      <c r="J4216"/>
      <c r="L4216"/>
      <c r="M4216"/>
    </row>
    <row r="4217" spans="1:13" ht="15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7852</v>
      </c>
      <c r="J4217"/>
      <c r="L4217"/>
      <c r="M4217"/>
    </row>
    <row r="4218" spans="1:13" ht="15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7852</v>
      </c>
      <c r="J4218"/>
      <c r="L4218"/>
      <c r="M4218"/>
    </row>
    <row r="4219" spans="1:13" ht="15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7852</v>
      </c>
      <c r="J4219"/>
      <c r="L4219"/>
      <c r="M4219"/>
    </row>
    <row r="4220" spans="1:13" ht="15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7852</v>
      </c>
      <c r="J4220"/>
      <c r="L4220"/>
      <c r="M4220"/>
    </row>
    <row r="4221" spans="1:13" ht="15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7852</v>
      </c>
      <c r="J4221"/>
      <c r="L4221"/>
      <c r="M4221"/>
    </row>
    <row r="4222" spans="1:13" ht="15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7852</v>
      </c>
      <c r="J4222"/>
      <c r="L4222"/>
      <c r="M4222"/>
    </row>
    <row r="4223" spans="1:13" ht="15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7852</v>
      </c>
      <c r="J4223"/>
      <c r="L4223"/>
      <c r="M4223"/>
    </row>
    <row r="4224" spans="1:13" ht="15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7852</v>
      </c>
      <c r="J4224"/>
      <c r="L4224"/>
      <c r="M4224"/>
    </row>
    <row r="4225" spans="1:13" ht="15" customHeight="1" x14ac:dyDescent="0.25">
      <c r="A4225" s="144">
        <v>45265</v>
      </c>
      <c r="B4225" s="59" t="s">
        <v>7853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7852</v>
      </c>
      <c r="J4225"/>
      <c r="L4225"/>
      <c r="M4225"/>
    </row>
    <row r="4226" spans="1:13" ht="15" customHeight="1" x14ac:dyDescent="0.25">
      <c r="A4226" s="144">
        <v>45265</v>
      </c>
      <c r="B4226" s="59" t="s">
        <v>7853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7852</v>
      </c>
      <c r="J4226"/>
      <c r="L4226"/>
      <c r="M4226"/>
    </row>
    <row r="4227" spans="1:13" ht="15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7854</v>
      </c>
      <c r="J4227"/>
      <c r="L4227"/>
      <c r="M4227"/>
    </row>
    <row r="4228" spans="1:13" ht="15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7854</v>
      </c>
      <c r="J4228"/>
      <c r="L4228"/>
      <c r="M4228"/>
    </row>
    <row r="4229" spans="1:13" ht="15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7854</v>
      </c>
      <c r="J4229"/>
      <c r="L4229"/>
      <c r="M4229"/>
    </row>
    <row r="4230" spans="1:13" ht="15" customHeight="1" x14ac:dyDescent="0.25">
      <c r="A4230" s="144">
        <v>45265</v>
      </c>
      <c r="B4230" s="59" t="s">
        <v>7648</v>
      </c>
      <c r="C4230" s="59" t="s">
        <v>7298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7855</v>
      </c>
      <c r="J4230"/>
      <c r="L4230"/>
      <c r="M4230"/>
    </row>
    <row r="4231" spans="1:13" ht="15" customHeight="1" x14ac:dyDescent="0.25">
      <c r="A4231" s="144">
        <v>45265</v>
      </c>
      <c r="B4231" s="59" t="s">
        <v>7648</v>
      </c>
      <c r="C4231" s="59" t="s">
        <v>7856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7857</v>
      </c>
      <c r="J4231"/>
      <c r="L4231"/>
      <c r="M4231"/>
    </row>
    <row r="4232" spans="1:13" ht="15" customHeight="1" x14ac:dyDescent="0.25">
      <c r="A4232" s="144">
        <v>45265</v>
      </c>
      <c r="B4232" s="59" t="s">
        <v>7648</v>
      </c>
      <c r="C4232" s="59" t="s">
        <v>7858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7857</v>
      </c>
      <c r="J4232"/>
      <c r="L4232"/>
      <c r="M4232"/>
    </row>
    <row r="4233" spans="1:13" ht="15" customHeight="1" x14ac:dyDescent="0.25">
      <c r="A4233" s="144">
        <v>45265</v>
      </c>
      <c r="B4233" s="118" t="s">
        <v>7798</v>
      </c>
      <c r="C4233" s="84" t="s">
        <v>7859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7857</v>
      </c>
      <c r="J4233"/>
      <c r="L4233"/>
      <c r="M4233"/>
    </row>
    <row r="4234" spans="1:13" ht="15" customHeight="1" x14ac:dyDescent="0.25">
      <c r="A4234" s="144">
        <v>45265</v>
      </c>
      <c r="B4234" s="118" t="s">
        <v>7798</v>
      </c>
      <c r="C4234" s="124" t="s">
        <v>7860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7857</v>
      </c>
      <c r="J4234"/>
      <c r="L4234"/>
      <c r="M4234"/>
    </row>
    <row r="4235" spans="1:13" ht="15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7857</v>
      </c>
      <c r="J4235"/>
      <c r="L4235"/>
      <c r="M4235"/>
    </row>
    <row r="4236" spans="1:13" ht="15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7857</v>
      </c>
      <c r="J4236"/>
      <c r="L4236"/>
      <c r="M4236"/>
    </row>
    <row r="4237" spans="1:13" ht="15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customHeight="1" x14ac:dyDescent="0.25">
      <c r="A4248" s="144" t="s">
        <v>3065</v>
      </c>
      <c r="B4248" s="66" t="s">
        <v>834</v>
      </c>
      <c r="C4248" s="522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7861</v>
      </c>
      <c r="J4251"/>
      <c r="L4251"/>
      <c r="M4251"/>
    </row>
    <row r="4252" spans="1:13" ht="15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7861</v>
      </c>
      <c r="J4252"/>
      <c r="L4252"/>
      <c r="M4252"/>
    </row>
    <row r="4253" spans="1:13" ht="15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7861</v>
      </c>
      <c r="J4253"/>
      <c r="L4253"/>
      <c r="M4253"/>
    </row>
    <row r="4254" spans="1:13" ht="15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7861</v>
      </c>
      <c r="J4254"/>
      <c r="L4254"/>
      <c r="M4254"/>
    </row>
    <row r="4255" spans="1:13" ht="15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7861</v>
      </c>
      <c r="J4255"/>
      <c r="L4255"/>
      <c r="M4255"/>
    </row>
    <row r="4256" spans="1:13" ht="15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7861</v>
      </c>
      <c r="J4256"/>
      <c r="L4256"/>
      <c r="M4256"/>
    </row>
    <row r="4257" spans="1:13" ht="15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7861</v>
      </c>
      <c r="J4257"/>
      <c r="L4257"/>
      <c r="M4257"/>
    </row>
    <row r="4258" spans="1:13" ht="15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7861</v>
      </c>
      <c r="J4258"/>
      <c r="L4258"/>
      <c r="M4258"/>
    </row>
    <row r="4259" spans="1:13" ht="15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7861</v>
      </c>
      <c r="J4259"/>
      <c r="L4259"/>
      <c r="M4259"/>
    </row>
    <row r="4260" spans="1:13" ht="15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7861</v>
      </c>
      <c r="J4260"/>
      <c r="L4260"/>
      <c r="M4260"/>
    </row>
    <row r="4261" spans="1:13" ht="15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7861</v>
      </c>
      <c r="J4261"/>
      <c r="L4261"/>
      <c r="M4261"/>
    </row>
    <row r="4262" spans="1:13" ht="15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7861</v>
      </c>
      <c r="J4262"/>
      <c r="L4262"/>
      <c r="M4262"/>
    </row>
    <row r="4263" spans="1:13" ht="15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7861</v>
      </c>
      <c r="J4263"/>
      <c r="L4263"/>
      <c r="M4263"/>
    </row>
    <row r="4264" spans="1:13" ht="15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7862</v>
      </c>
      <c r="J4264"/>
      <c r="L4264"/>
      <c r="M4264"/>
    </row>
    <row r="4265" spans="1:13" ht="15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7862</v>
      </c>
      <c r="J4265"/>
      <c r="L4265"/>
      <c r="M4265"/>
    </row>
    <row r="4266" spans="1:13" ht="15" customHeight="1" x14ac:dyDescent="0.25">
      <c r="A4266" s="144" t="s">
        <v>3065</v>
      </c>
      <c r="B4266" s="138" t="s">
        <v>6463</v>
      </c>
      <c r="C4266" s="83" t="s">
        <v>434</v>
      </c>
      <c r="D4266" s="125">
        <v>1</v>
      </c>
      <c r="E4266" s="480" t="s">
        <v>26</v>
      </c>
      <c r="F4266" s="210">
        <v>460000</v>
      </c>
      <c r="G4266" s="64">
        <f t="shared" si="125"/>
        <v>460000</v>
      </c>
      <c r="H4266" s="65" t="s">
        <v>6767</v>
      </c>
      <c r="I4266" s="74" t="s">
        <v>7863</v>
      </c>
      <c r="J4266"/>
      <c r="L4266"/>
      <c r="M4266"/>
    </row>
    <row r="4267" spans="1:13" ht="15" customHeight="1" x14ac:dyDescent="0.25">
      <c r="A4267" s="144" t="s">
        <v>3065</v>
      </c>
      <c r="B4267" s="59" t="s">
        <v>729</v>
      </c>
      <c r="C4267" s="264" t="s">
        <v>7208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6767</v>
      </c>
      <c r="I4267" s="74" t="s">
        <v>7863</v>
      </c>
      <c r="J4267"/>
      <c r="L4267"/>
      <c r="M4267"/>
    </row>
    <row r="4268" spans="1:13" ht="15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6767</v>
      </c>
      <c r="I4268" s="74" t="s">
        <v>7863</v>
      </c>
      <c r="J4268"/>
      <c r="L4268"/>
      <c r="M4268"/>
    </row>
    <row r="4269" spans="1:13" ht="15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6767</v>
      </c>
      <c r="I4269" s="74" t="s">
        <v>7864</v>
      </c>
      <c r="J4269"/>
      <c r="L4269"/>
      <c r="M4269"/>
    </row>
    <row r="4270" spans="1:13" ht="15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6767</v>
      </c>
      <c r="I4270" s="74" t="s">
        <v>7864</v>
      </c>
      <c r="J4270"/>
      <c r="L4270"/>
      <c r="M4270"/>
    </row>
    <row r="4271" spans="1:13" ht="15" customHeight="1" x14ac:dyDescent="0.25">
      <c r="A4271" s="144" t="s">
        <v>3065</v>
      </c>
      <c r="B4271" s="58" t="s">
        <v>6308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6767</v>
      </c>
      <c r="I4271" s="74" t="s">
        <v>7864</v>
      </c>
      <c r="J4271"/>
      <c r="L4271"/>
      <c r="M4271"/>
    </row>
    <row r="4272" spans="1:13" ht="15" customHeight="1" x14ac:dyDescent="0.25">
      <c r="A4272" s="144" t="s">
        <v>3065</v>
      </c>
      <c r="B4272" s="66" t="s">
        <v>6309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6767</v>
      </c>
      <c r="I4272" s="74" t="s">
        <v>7864</v>
      </c>
      <c r="J4272"/>
      <c r="L4272"/>
      <c r="M4272"/>
    </row>
    <row r="4273" spans="1:13" ht="15" customHeight="1" x14ac:dyDescent="0.25">
      <c r="A4273" s="144" t="s">
        <v>3065</v>
      </c>
      <c r="B4273" s="59" t="s">
        <v>62</v>
      </c>
      <c r="C4273" s="253" t="s">
        <v>7865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6767</v>
      </c>
      <c r="I4273" s="74" t="s">
        <v>7866</v>
      </c>
      <c r="J4273"/>
      <c r="L4273"/>
      <c r="M4273"/>
    </row>
    <row r="4274" spans="1:13" ht="15" customHeight="1" x14ac:dyDescent="0.25">
      <c r="A4274" s="144" t="s">
        <v>3065</v>
      </c>
      <c r="B4274" s="59" t="s">
        <v>62</v>
      </c>
      <c r="C4274" s="253" t="s">
        <v>7867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6767</v>
      </c>
      <c r="I4274" s="74" t="s">
        <v>7866</v>
      </c>
      <c r="J4274"/>
      <c r="L4274"/>
      <c r="M4274"/>
    </row>
    <row r="4275" spans="1:13" ht="15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7868</v>
      </c>
      <c r="J4275"/>
      <c r="L4275"/>
      <c r="M4275"/>
    </row>
    <row r="4276" spans="1:13" ht="15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7868</v>
      </c>
      <c r="J4276"/>
      <c r="L4276"/>
      <c r="M4276"/>
    </row>
    <row r="4277" spans="1:13" ht="15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6587</v>
      </c>
      <c r="I4277" s="74" t="s">
        <v>7869</v>
      </c>
      <c r="J4277"/>
      <c r="L4277"/>
      <c r="M4277"/>
    </row>
    <row r="4278" spans="1:13" ht="15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6587</v>
      </c>
      <c r="I4278" s="74" t="s">
        <v>7869</v>
      </c>
      <c r="J4278"/>
      <c r="L4278"/>
      <c r="M4278"/>
    </row>
    <row r="4279" spans="1:13" ht="15" customHeight="1" x14ac:dyDescent="0.25">
      <c r="A4279" s="144" t="s">
        <v>3065</v>
      </c>
      <c r="B4279" s="58" t="s">
        <v>6308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6587</v>
      </c>
      <c r="I4279" s="74" t="s">
        <v>7869</v>
      </c>
      <c r="J4279"/>
      <c r="L4279"/>
      <c r="M4279"/>
    </row>
    <row r="4280" spans="1:13" ht="15" customHeight="1" x14ac:dyDescent="0.25">
      <c r="A4280" s="144" t="s">
        <v>3065</v>
      </c>
      <c r="B4280" s="66" t="s">
        <v>6309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6587</v>
      </c>
      <c r="I4280" s="74" t="s">
        <v>7869</v>
      </c>
      <c r="J4280"/>
      <c r="L4280"/>
      <c r="M4280"/>
    </row>
    <row r="4281" spans="1:13" ht="15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6587</v>
      </c>
      <c r="I4281" s="74" t="s">
        <v>7869</v>
      </c>
      <c r="J4281"/>
      <c r="L4281"/>
      <c r="M4281"/>
    </row>
    <row r="4282" spans="1:13" ht="15" customHeight="1" x14ac:dyDescent="0.25">
      <c r="A4282" s="144" t="s">
        <v>3065</v>
      </c>
      <c r="B4282" s="138" t="s">
        <v>6463</v>
      </c>
      <c r="C4282" s="83" t="s">
        <v>434</v>
      </c>
      <c r="D4282" s="125">
        <v>1</v>
      </c>
      <c r="E4282" s="480" t="s">
        <v>26</v>
      </c>
      <c r="F4282" s="210">
        <v>460000</v>
      </c>
      <c r="G4282" s="64">
        <f t="shared" si="126"/>
        <v>460000</v>
      </c>
      <c r="H4282" s="65" t="s">
        <v>6587</v>
      </c>
      <c r="I4282" s="74" t="s">
        <v>7869</v>
      </c>
      <c r="J4282"/>
      <c r="L4282"/>
      <c r="M4282"/>
    </row>
    <row r="4283" spans="1:13" ht="15" customHeight="1" x14ac:dyDescent="0.25">
      <c r="A4283" s="144" t="s">
        <v>3065</v>
      </c>
      <c r="B4283" s="59" t="s">
        <v>729</v>
      </c>
      <c r="C4283" s="264" t="s">
        <v>7208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6587</v>
      </c>
      <c r="I4283" s="74" t="s">
        <v>7869</v>
      </c>
      <c r="J4283"/>
      <c r="L4283"/>
      <c r="M4283"/>
    </row>
    <row r="4284" spans="1:13" ht="15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7870</v>
      </c>
      <c r="I4285" s="59"/>
      <c r="J4285"/>
      <c r="L4285"/>
      <c r="M4285"/>
    </row>
    <row r="4286" spans="1:13" ht="15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7871</v>
      </c>
      <c r="J4286"/>
      <c r="L4286"/>
      <c r="M4286"/>
    </row>
    <row r="4287" spans="1:13" ht="15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7871</v>
      </c>
      <c r="J4287"/>
      <c r="L4287"/>
      <c r="M4287"/>
    </row>
    <row r="4288" spans="1:13" ht="15" customHeight="1" x14ac:dyDescent="0.25">
      <c r="A4288" s="144" t="s">
        <v>3065</v>
      </c>
      <c r="B4288" s="59" t="s">
        <v>3068</v>
      </c>
      <c r="C4288" s="84" t="s">
        <v>7872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7873</v>
      </c>
      <c r="J4288"/>
      <c r="L4288"/>
      <c r="M4288"/>
    </row>
    <row r="4289" spans="1:13" ht="15" customHeight="1" x14ac:dyDescent="0.25">
      <c r="A4289" s="144" t="s">
        <v>3065</v>
      </c>
      <c r="B4289" s="59" t="s">
        <v>3068</v>
      </c>
      <c r="C4289" s="84" t="s">
        <v>7874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7873</v>
      </c>
      <c r="J4289"/>
      <c r="L4289"/>
      <c r="M4289"/>
    </row>
    <row r="4290" spans="1:13" ht="15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7873</v>
      </c>
      <c r="J4290"/>
      <c r="L4290"/>
      <c r="M4290"/>
    </row>
    <row r="4291" spans="1:13" ht="15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7873</v>
      </c>
      <c r="J4291"/>
      <c r="L4291"/>
      <c r="M4291"/>
    </row>
    <row r="4292" spans="1:13" ht="15" customHeight="1" x14ac:dyDescent="0.25">
      <c r="A4292" s="144" t="s">
        <v>3065</v>
      </c>
      <c r="B4292" s="59" t="s">
        <v>62</v>
      </c>
      <c r="C4292" s="59" t="s">
        <v>7503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7875</v>
      </c>
      <c r="J4292"/>
      <c r="L4292"/>
      <c r="M4292"/>
    </row>
    <row r="4293" spans="1:13" ht="15" customHeight="1" x14ac:dyDescent="0.25">
      <c r="A4293" s="144" t="s">
        <v>3065</v>
      </c>
      <c r="B4293" s="59" t="s">
        <v>62</v>
      </c>
      <c r="C4293" s="59" t="s">
        <v>7270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7875</v>
      </c>
      <c r="J4293"/>
      <c r="L4293"/>
      <c r="M4293"/>
    </row>
    <row r="4294" spans="1:13" ht="15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7876</v>
      </c>
      <c r="J4294"/>
      <c r="L4294"/>
      <c r="M4294"/>
    </row>
    <row r="4295" spans="1:13" ht="15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7876</v>
      </c>
      <c r="J4295"/>
      <c r="L4295"/>
      <c r="M4295"/>
    </row>
    <row r="4296" spans="1:13" ht="15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7876</v>
      </c>
      <c r="J4296"/>
      <c r="L4296"/>
      <c r="M4296"/>
    </row>
    <row r="4297" spans="1:13" ht="15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7877</v>
      </c>
      <c r="J4298"/>
      <c r="L4298"/>
      <c r="M4298"/>
    </row>
    <row r="4299" spans="1:13" ht="15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7877</v>
      </c>
      <c r="J4299"/>
      <c r="L4299"/>
      <c r="M4299"/>
    </row>
    <row r="4300" spans="1:13" ht="15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7877</v>
      </c>
      <c r="J4300"/>
      <c r="L4300"/>
      <c r="M4300"/>
    </row>
    <row r="4301" spans="1:13" ht="15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7877</v>
      </c>
      <c r="J4301"/>
      <c r="L4301"/>
      <c r="M4301"/>
    </row>
    <row r="4302" spans="1:13" ht="15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7877</v>
      </c>
      <c r="J4302"/>
      <c r="L4302"/>
      <c r="M4302"/>
    </row>
    <row r="4303" spans="1:13" ht="15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7877</v>
      </c>
      <c r="J4303"/>
      <c r="L4303"/>
      <c r="M4303"/>
    </row>
    <row r="4304" spans="1:13" ht="15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7878</v>
      </c>
      <c r="J4309"/>
      <c r="L4309"/>
      <c r="M4309"/>
    </row>
    <row r="4310" spans="1:13" ht="15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7878</v>
      </c>
      <c r="J4310"/>
      <c r="L4310"/>
      <c r="M4310"/>
    </row>
    <row r="4311" spans="1:13" ht="15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7879</v>
      </c>
      <c r="J4311"/>
      <c r="L4311"/>
      <c r="M4311"/>
    </row>
    <row r="4312" spans="1:13" ht="15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7879</v>
      </c>
      <c r="J4312"/>
      <c r="L4312"/>
      <c r="M4312"/>
    </row>
    <row r="4313" spans="1:13" ht="15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7879</v>
      </c>
      <c r="J4313"/>
      <c r="L4313"/>
      <c r="M4313"/>
    </row>
    <row r="4314" spans="1:13" ht="15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7879</v>
      </c>
      <c r="J4314"/>
      <c r="L4314"/>
      <c r="M4314"/>
    </row>
    <row r="4315" spans="1:13" ht="15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7880</v>
      </c>
      <c r="J4320"/>
      <c r="L4320"/>
      <c r="M4320"/>
    </row>
    <row r="4321" spans="1:13" ht="15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7880</v>
      </c>
      <c r="J4321"/>
      <c r="L4321"/>
      <c r="M4321"/>
    </row>
    <row r="4322" spans="1:13" ht="15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7880</v>
      </c>
      <c r="J4322"/>
      <c r="L4322"/>
      <c r="M4322"/>
    </row>
    <row r="4323" spans="1:13" ht="15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7880</v>
      </c>
      <c r="J4323"/>
      <c r="L4323"/>
      <c r="M4323"/>
    </row>
    <row r="4324" spans="1:13" ht="15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7881</v>
      </c>
      <c r="J4324"/>
      <c r="L4324"/>
      <c r="M4324"/>
    </row>
    <row r="4325" spans="1:13" ht="15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7881</v>
      </c>
      <c r="J4325"/>
      <c r="L4325"/>
      <c r="M4325"/>
    </row>
    <row r="4326" spans="1:13" ht="15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7881</v>
      </c>
      <c r="J4326"/>
      <c r="L4326"/>
      <c r="M4326"/>
    </row>
    <row r="4327" spans="1:13" ht="15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7882</v>
      </c>
      <c r="J4327"/>
      <c r="L4327"/>
      <c r="M4327"/>
    </row>
    <row r="4328" spans="1:13" ht="15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7882</v>
      </c>
      <c r="J4328"/>
      <c r="L4328"/>
      <c r="M4328"/>
    </row>
    <row r="4329" spans="1:13" ht="15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7882</v>
      </c>
      <c r="J4329"/>
      <c r="L4329"/>
      <c r="M4329"/>
    </row>
    <row r="4330" spans="1:13" ht="15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7883</v>
      </c>
      <c r="J4330"/>
      <c r="L4330"/>
      <c r="M4330"/>
    </row>
    <row r="4331" spans="1:13" ht="15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7883</v>
      </c>
      <c r="J4331"/>
      <c r="L4331"/>
      <c r="M4331"/>
    </row>
    <row r="4332" spans="1:13" ht="15" customHeight="1" x14ac:dyDescent="0.25">
      <c r="A4332" s="144" t="s">
        <v>3093</v>
      </c>
      <c r="B4332" s="85" t="s">
        <v>2570</v>
      </c>
      <c r="C4332" s="59" t="s">
        <v>7884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7883</v>
      </c>
      <c r="J4332"/>
      <c r="L4332"/>
      <c r="M4332"/>
    </row>
    <row r="4333" spans="1:13" ht="15" customHeight="1" x14ac:dyDescent="0.25">
      <c r="A4333" s="144" t="s">
        <v>3093</v>
      </c>
      <c r="B4333" s="71" t="s">
        <v>58</v>
      </c>
      <c r="C4333" s="59" t="s">
        <v>7885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7883</v>
      </c>
      <c r="J4333"/>
      <c r="L4333"/>
      <c r="M4333"/>
    </row>
    <row r="4334" spans="1:13" ht="15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7883</v>
      </c>
      <c r="J4334"/>
      <c r="L4334"/>
      <c r="M4334"/>
    </row>
    <row r="4335" spans="1:13" ht="15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7883</v>
      </c>
      <c r="J4335"/>
      <c r="L4335"/>
      <c r="M4335"/>
    </row>
    <row r="4336" spans="1:13" ht="15" customHeight="1" x14ac:dyDescent="0.25">
      <c r="A4336" s="144" t="s">
        <v>3093</v>
      </c>
      <c r="B4336" s="59" t="s">
        <v>7886</v>
      </c>
      <c r="C4336" s="59" t="s">
        <v>7887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7883</v>
      </c>
      <c r="J4336"/>
      <c r="L4336"/>
      <c r="M4336"/>
    </row>
    <row r="4337" spans="1:13" ht="15" customHeight="1" x14ac:dyDescent="0.25">
      <c r="A4337" s="144" t="s">
        <v>3093</v>
      </c>
      <c r="B4337" s="59" t="s">
        <v>7888</v>
      </c>
      <c r="C4337" s="59" t="s">
        <v>7889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7883</v>
      </c>
      <c r="J4337"/>
      <c r="L4337"/>
      <c r="M4337"/>
    </row>
    <row r="4338" spans="1:13" ht="15" customHeight="1" x14ac:dyDescent="0.25">
      <c r="A4338" s="144" t="s">
        <v>3093</v>
      </c>
      <c r="B4338" s="71" t="s">
        <v>7890</v>
      </c>
      <c r="C4338" s="84" t="s">
        <v>7887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7883</v>
      </c>
      <c r="J4338"/>
      <c r="L4338"/>
      <c r="M4338"/>
    </row>
    <row r="4339" spans="1:13" ht="15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7891</v>
      </c>
      <c r="J4339"/>
      <c r="L4339"/>
      <c r="M4339"/>
    </row>
    <row r="4340" spans="1:13" ht="15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7891</v>
      </c>
      <c r="J4340"/>
      <c r="L4340"/>
      <c r="M4340"/>
    </row>
    <row r="4341" spans="1:13" ht="15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7891</v>
      </c>
      <c r="J4341"/>
      <c r="L4341"/>
      <c r="M4341"/>
    </row>
    <row r="4342" spans="1:13" ht="15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7891</v>
      </c>
      <c r="J4342"/>
      <c r="L4342"/>
      <c r="M4342"/>
    </row>
    <row r="4343" spans="1:13" ht="15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7891</v>
      </c>
      <c r="J4343"/>
      <c r="L4343"/>
      <c r="M4343"/>
    </row>
    <row r="4344" spans="1:13" ht="15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7891</v>
      </c>
      <c r="J4344"/>
      <c r="L4344"/>
      <c r="M4344"/>
    </row>
    <row r="4345" spans="1:13" ht="15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7891</v>
      </c>
      <c r="J4345"/>
      <c r="L4345"/>
      <c r="M4345"/>
    </row>
    <row r="4346" spans="1:13" ht="15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7891</v>
      </c>
      <c r="J4346"/>
      <c r="L4346"/>
      <c r="M4346"/>
    </row>
    <row r="4347" spans="1:13" ht="15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7891</v>
      </c>
      <c r="J4347"/>
      <c r="L4347"/>
      <c r="M4347"/>
    </row>
    <row r="4348" spans="1:13" ht="15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7891</v>
      </c>
      <c r="J4348"/>
      <c r="L4348"/>
      <c r="M4348"/>
    </row>
    <row r="4349" spans="1:13" ht="15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7892</v>
      </c>
      <c r="J4350"/>
      <c r="L4350"/>
      <c r="M4350"/>
    </row>
    <row r="4351" spans="1:13" ht="15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7893</v>
      </c>
      <c r="J4358"/>
      <c r="L4358"/>
      <c r="M4358"/>
    </row>
    <row r="4359" spans="1:13" ht="15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7894</v>
      </c>
      <c r="J4360"/>
      <c r="L4360"/>
      <c r="M4360"/>
    </row>
    <row r="4361" spans="1:13" ht="15" customHeight="1" x14ac:dyDescent="0.25">
      <c r="A4361" s="144" t="s">
        <v>3112</v>
      </c>
      <c r="B4361" s="59" t="s">
        <v>62</v>
      </c>
      <c r="C4361" s="59" t="s">
        <v>7503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7895</v>
      </c>
      <c r="J4361"/>
      <c r="L4361"/>
      <c r="M4361"/>
    </row>
    <row r="4362" spans="1:13" ht="15" customHeight="1" x14ac:dyDescent="0.25">
      <c r="A4362" s="144" t="s">
        <v>3112</v>
      </c>
      <c r="B4362" s="59" t="s">
        <v>62</v>
      </c>
      <c r="C4362" s="59" t="s">
        <v>7636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7895</v>
      </c>
      <c r="J4362"/>
      <c r="L4362"/>
      <c r="M4362"/>
    </row>
    <row r="4363" spans="1:13" ht="15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7896</v>
      </c>
      <c r="J4363"/>
      <c r="L4363"/>
      <c r="M4363"/>
    </row>
    <row r="4364" spans="1:13" ht="15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7896</v>
      </c>
      <c r="J4364"/>
      <c r="L4364"/>
      <c r="M4364"/>
    </row>
    <row r="4365" spans="1:13" ht="15" customHeight="1" x14ac:dyDescent="0.25">
      <c r="A4365" s="144" t="s">
        <v>3112</v>
      </c>
      <c r="B4365" s="59" t="s">
        <v>1799</v>
      </c>
      <c r="C4365" s="84" t="s">
        <v>7897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7898</v>
      </c>
      <c r="J4365"/>
      <c r="L4365"/>
      <c r="M4365"/>
    </row>
    <row r="4366" spans="1:13" ht="15" customHeight="1" x14ac:dyDescent="0.25">
      <c r="A4366" s="144" t="s">
        <v>3112</v>
      </c>
      <c r="B4366" s="59" t="s">
        <v>1799</v>
      </c>
      <c r="C4366" s="84" t="s">
        <v>7899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7898</v>
      </c>
      <c r="J4366"/>
      <c r="L4366"/>
      <c r="M4366"/>
    </row>
    <row r="4367" spans="1:13" ht="15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7898</v>
      </c>
      <c r="J4367"/>
      <c r="L4367"/>
      <c r="M4367"/>
    </row>
    <row r="4368" spans="1:13" ht="15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7898</v>
      </c>
      <c r="J4368"/>
      <c r="L4368"/>
      <c r="M4368"/>
    </row>
    <row r="4369" spans="1:13" ht="15" customHeight="1" x14ac:dyDescent="0.25">
      <c r="A4369" s="144" t="s">
        <v>3112</v>
      </c>
      <c r="B4369" s="71" t="s">
        <v>3118</v>
      </c>
      <c r="C4369" s="128" t="s">
        <v>7900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7901</v>
      </c>
      <c r="J4369"/>
      <c r="L4369"/>
      <c r="M4369"/>
    </row>
    <row r="4370" spans="1:13" ht="15" customHeight="1" x14ac:dyDescent="0.25">
      <c r="A4370" s="144" t="s">
        <v>3112</v>
      </c>
      <c r="B4370" s="71" t="s">
        <v>3118</v>
      </c>
      <c r="C4370" s="128" t="s">
        <v>7902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7901</v>
      </c>
      <c r="J4370"/>
      <c r="L4370"/>
      <c r="M4370"/>
    </row>
    <row r="4371" spans="1:13" ht="15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7901</v>
      </c>
      <c r="J4371"/>
      <c r="L4371"/>
      <c r="M4371"/>
    </row>
    <row r="4372" spans="1:13" ht="15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7901</v>
      </c>
      <c r="J4372"/>
      <c r="L4372"/>
      <c r="M4372"/>
    </row>
    <row r="4373" spans="1:13" ht="15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7901</v>
      </c>
      <c r="J4373"/>
      <c r="L4373"/>
      <c r="M4373"/>
    </row>
    <row r="4374" spans="1:13" ht="15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7901</v>
      </c>
      <c r="J4374"/>
      <c r="L4374"/>
      <c r="M4374"/>
    </row>
    <row r="4375" spans="1:13" ht="15" customHeight="1" x14ac:dyDescent="0.25">
      <c r="A4375" s="144" t="s">
        <v>3112</v>
      </c>
      <c r="B4375" s="59" t="s">
        <v>62</v>
      </c>
      <c r="C4375" s="59" t="s">
        <v>7633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5647</v>
      </c>
      <c r="I4375" s="74" t="s">
        <v>7903</v>
      </c>
      <c r="J4375"/>
      <c r="L4375"/>
      <c r="M4375"/>
    </row>
    <row r="4376" spans="1:13" ht="15" customHeight="1" x14ac:dyDescent="0.25">
      <c r="A4376" s="144" t="s">
        <v>3112</v>
      </c>
      <c r="B4376" s="59" t="s">
        <v>62</v>
      </c>
      <c r="C4376" s="59" t="s">
        <v>7503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5647</v>
      </c>
      <c r="I4376" s="74" t="s">
        <v>7903</v>
      </c>
      <c r="J4376"/>
      <c r="L4376"/>
      <c r="M4376"/>
    </row>
    <row r="4377" spans="1:13" ht="15" customHeight="1" x14ac:dyDescent="0.25">
      <c r="A4377" s="144" t="s">
        <v>3112</v>
      </c>
      <c r="B4377" s="59" t="s">
        <v>6690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7904</v>
      </c>
      <c r="J4377"/>
      <c r="L4377"/>
      <c r="M4377"/>
    </row>
    <row r="4378" spans="1:13" ht="15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7904</v>
      </c>
      <c r="J4378"/>
      <c r="L4378"/>
      <c r="M4378"/>
    </row>
    <row r="4379" spans="1:13" ht="15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7904</v>
      </c>
      <c r="J4379"/>
      <c r="L4379"/>
      <c r="M4379"/>
    </row>
    <row r="4380" spans="1:13" ht="15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7904</v>
      </c>
      <c r="J4380"/>
      <c r="L4380"/>
      <c r="M4380"/>
    </row>
    <row r="4381" spans="1:13" ht="15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7904</v>
      </c>
      <c r="J4381"/>
      <c r="L4381"/>
      <c r="M4381"/>
    </row>
    <row r="4382" spans="1:13" ht="15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7904</v>
      </c>
      <c r="J4382"/>
      <c r="L4382"/>
      <c r="M4382"/>
    </row>
    <row r="4383" spans="1:13" ht="15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7905</v>
      </c>
      <c r="I4383" s="74" t="s">
        <v>7906</v>
      </c>
      <c r="J4383"/>
      <c r="L4383"/>
      <c r="M4383"/>
    </row>
    <row r="4384" spans="1:13" ht="15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7905</v>
      </c>
      <c r="I4384" s="74" t="s">
        <v>7906</v>
      </c>
      <c r="J4384"/>
      <c r="L4384"/>
      <c r="M4384"/>
    </row>
    <row r="4385" spans="1:13" ht="15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7906</v>
      </c>
      <c r="J4385"/>
      <c r="L4385"/>
      <c r="M4385"/>
    </row>
    <row r="4386" spans="1:13" ht="15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7907</v>
      </c>
      <c r="I4386" s="74" t="s">
        <v>7906</v>
      </c>
      <c r="J4386"/>
      <c r="L4386"/>
      <c r="M4386"/>
    </row>
    <row r="4387" spans="1:13" ht="15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7908</v>
      </c>
      <c r="I4387" s="59" t="s">
        <v>7909</v>
      </c>
      <c r="J4387"/>
      <c r="L4387"/>
      <c r="M4387"/>
    </row>
    <row r="4388" spans="1:13" ht="15" customHeight="1" x14ac:dyDescent="0.25">
      <c r="A4388" s="144" t="s">
        <v>3112</v>
      </c>
      <c r="B4388" s="59" t="s">
        <v>7910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7908</v>
      </c>
      <c r="I4388" s="59" t="s">
        <v>7909</v>
      </c>
      <c r="J4388"/>
      <c r="L4388"/>
      <c r="M4388"/>
    </row>
    <row r="4389" spans="1:13" ht="15" customHeight="1" x14ac:dyDescent="0.25">
      <c r="A4389" s="144" t="s">
        <v>3112</v>
      </c>
      <c r="B4389" s="59" t="s">
        <v>7911</v>
      </c>
      <c r="C4389" s="59" t="s">
        <v>7912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6225</v>
      </c>
      <c r="I4389" s="59" t="s">
        <v>7909</v>
      </c>
      <c r="J4389"/>
      <c r="L4389"/>
      <c r="M4389"/>
    </row>
    <row r="4390" spans="1:13" ht="15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7909</v>
      </c>
      <c r="J4390"/>
      <c r="L4390"/>
      <c r="M4390"/>
    </row>
    <row r="4391" spans="1:13" ht="15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7909</v>
      </c>
      <c r="J4391"/>
      <c r="L4391"/>
      <c r="M4391"/>
    </row>
    <row r="4392" spans="1:13" ht="15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7908</v>
      </c>
      <c r="I4392" s="59" t="s">
        <v>7909</v>
      </c>
      <c r="J4392"/>
      <c r="L4392"/>
      <c r="M4392"/>
    </row>
    <row r="4393" spans="1:13" ht="15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7913</v>
      </c>
      <c r="I4393" s="59" t="s">
        <v>7909</v>
      </c>
      <c r="J4393"/>
      <c r="L4393"/>
      <c r="M4393"/>
    </row>
    <row r="4394" spans="1:13" ht="15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7913</v>
      </c>
      <c r="I4394" s="59" t="s">
        <v>7909</v>
      </c>
      <c r="J4394"/>
      <c r="L4394"/>
      <c r="M4394"/>
    </row>
    <row r="4395" spans="1:13" ht="15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7913</v>
      </c>
      <c r="I4395" s="59" t="s">
        <v>7909</v>
      </c>
      <c r="J4395"/>
      <c r="L4395"/>
      <c r="M4395"/>
    </row>
    <row r="4396" spans="1:13" ht="15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7913</v>
      </c>
      <c r="I4396" s="59" t="s">
        <v>7909</v>
      </c>
      <c r="J4396"/>
      <c r="L4396"/>
      <c r="M4396"/>
    </row>
    <row r="4397" spans="1:13" ht="15" customHeight="1" x14ac:dyDescent="0.25">
      <c r="A4397" s="144" t="s">
        <v>3112</v>
      </c>
      <c r="B4397" s="59" t="s">
        <v>7648</v>
      </c>
      <c r="C4397" s="59" t="s">
        <v>7763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7909</v>
      </c>
      <c r="J4397"/>
      <c r="L4397"/>
      <c r="M4397"/>
    </row>
    <row r="4398" spans="1:13" ht="15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7914</v>
      </c>
      <c r="J4405"/>
      <c r="L4405"/>
      <c r="M4405"/>
    </row>
    <row r="4406" spans="1:13" ht="15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7914</v>
      </c>
      <c r="J4406"/>
      <c r="L4406"/>
      <c r="M4406"/>
    </row>
    <row r="4407" spans="1:13" ht="15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7914</v>
      </c>
      <c r="J4407"/>
      <c r="L4407"/>
      <c r="M4407"/>
    </row>
    <row r="4408" spans="1:13" ht="15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7914</v>
      </c>
      <c r="J4408"/>
      <c r="L4408"/>
      <c r="M4408"/>
    </row>
    <row r="4409" spans="1:13" ht="15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customHeight="1" x14ac:dyDescent="0.25">
      <c r="A4411" s="59" t="s">
        <v>3124</v>
      </c>
      <c r="B4411" s="138" t="s">
        <v>6463</v>
      </c>
      <c r="C4411" s="83" t="s">
        <v>434</v>
      </c>
      <c r="D4411" s="125">
        <v>1</v>
      </c>
      <c r="E4411" s="480" t="s">
        <v>26</v>
      </c>
      <c r="F4411" s="210">
        <v>460000</v>
      </c>
      <c r="G4411" s="114">
        <f t="shared" si="130"/>
        <v>460000</v>
      </c>
      <c r="H4411" s="65" t="s">
        <v>5647</v>
      </c>
      <c r="I4411" s="74" t="s">
        <v>7915</v>
      </c>
      <c r="J4411"/>
      <c r="L4411"/>
      <c r="M4411"/>
    </row>
    <row r="4412" spans="1:13" ht="15" customHeight="1" x14ac:dyDescent="0.25">
      <c r="A4412" s="59" t="s">
        <v>3124</v>
      </c>
      <c r="B4412" s="59" t="s">
        <v>729</v>
      </c>
      <c r="C4412" s="264" t="s">
        <v>7208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5647</v>
      </c>
      <c r="I4412" s="74" t="s">
        <v>7915</v>
      </c>
      <c r="J4412"/>
      <c r="L4412"/>
      <c r="M4412"/>
    </row>
    <row r="4413" spans="1:13" ht="15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7916</v>
      </c>
      <c r="J4413"/>
      <c r="L4413"/>
      <c r="M4413"/>
    </row>
    <row r="4414" spans="1:13" ht="15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7916</v>
      </c>
      <c r="J4414"/>
      <c r="L4414"/>
      <c r="M4414"/>
    </row>
    <row r="4415" spans="1:13" ht="15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7916</v>
      </c>
      <c r="J4415"/>
      <c r="L4415"/>
      <c r="M4415"/>
    </row>
    <row r="4416" spans="1:13" ht="15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7917</v>
      </c>
      <c r="J4419"/>
      <c r="L4419"/>
      <c r="M4419"/>
    </row>
    <row r="4420" spans="1:13" ht="15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7917</v>
      </c>
      <c r="J4420"/>
      <c r="L4420"/>
      <c r="M4420"/>
    </row>
    <row r="4421" spans="1:13" ht="15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7917</v>
      </c>
      <c r="J4421"/>
      <c r="L4421"/>
      <c r="M4421"/>
    </row>
    <row r="4422" spans="1:13" ht="15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7917</v>
      </c>
      <c r="J4422"/>
      <c r="L4422"/>
      <c r="M4422"/>
    </row>
    <row r="4423" spans="1:13" ht="15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7908</v>
      </c>
      <c r="I4423" s="59" t="s">
        <v>6733</v>
      </c>
      <c r="J4423"/>
      <c r="L4423"/>
      <c r="M4423"/>
    </row>
    <row r="4424" spans="1:13" ht="15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customHeight="1" x14ac:dyDescent="0.25">
      <c r="A4426" s="59" t="s">
        <v>3137</v>
      </c>
      <c r="B4426" s="138" t="s">
        <v>6463</v>
      </c>
      <c r="C4426" s="83" t="s">
        <v>434</v>
      </c>
      <c r="D4426" s="125">
        <v>1</v>
      </c>
      <c r="E4426" s="480" t="s">
        <v>26</v>
      </c>
      <c r="F4426" s="210">
        <v>460000</v>
      </c>
      <c r="G4426" s="114">
        <f t="shared" si="130"/>
        <v>460000</v>
      </c>
      <c r="H4426" s="65" t="s">
        <v>5647</v>
      </c>
      <c r="I4426" s="74" t="s">
        <v>7918</v>
      </c>
      <c r="J4426"/>
      <c r="L4426"/>
      <c r="M4426"/>
    </row>
    <row r="4427" spans="1:13" ht="15" customHeight="1" x14ac:dyDescent="0.25">
      <c r="A4427" s="59" t="s">
        <v>3137</v>
      </c>
      <c r="B4427" s="59" t="s">
        <v>729</v>
      </c>
      <c r="C4427" s="264" t="s">
        <v>7208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5647</v>
      </c>
      <c r="I4427" s="74" t="s">
        <v>7918</v>
      </c>
      <c r="J4427"/>
      <c r="L4427"/>
      <c r="M4427"/>
    </row>
    <row r="4428" spans="1:13" ht="15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7914</v>
      </c>
      <c r="J4428"/>
      <c r="L4428"/>
      <c r="M4428"/>
    </row>
    <row r="4429" spans="1:13" ht="15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7914</v>
      </c>
      <c r="J4429"/>
      <c r="L4429"/>
      <c r="M4429"/>
    </row>
    <row r="4430" spans="1:13" ht="15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7914</v>
      </c>
      <c r="J4430"/>
      <c r="L4430"/>
      <c r="M4430"/>
    </row>
    <row r="4431" spans="1:13" ht="15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7914</v>
      </c>
      <c r="J4431"/>
      <c r="L4431"/>
      <c r="M4431"/>
    </row>
    <row r="4432" spans="1:13" ht="15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7914</v>
      </c>
      <c r="J4432"/>
      <c r="L4432"/>
      <c r="M4432"/>
    </row>
    <row r="4433" spans="1:13" ht="15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customHeight="1" x14ac:dyDescent="0.25">
      <c r="A4435" s="59" t="s">
        <v>3137</v>
      </c>
      <c r="B4435" s="138" t="s">
        <v>6463</v>
      </c>
      <c r="C4435" s="83" t="s">
        <v>434</v>
      </c>
      <c r="D4435" s="125">
        <v>1</v>
      </c>
      <c r="E4435" s="480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7919</v>
      </c>
      <c r="J4435"/>
      <c r="L4435"/>
      <c r="M4435"/>
    </row>
    <row r="4436" spans="1:13" ht="15" customHeight="1" x14ac:dyDescent="0.25">
      <c r="A4436" s="59" t="s">
        <v>3137</v>
      </c>
      <c r="B4436" s="59" t="s">
        <v>729</v>
      </c>
      <c r="C4436" s="264" t="s">
        <v>7208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7919</v>
      </c>
      <c r="J4436"/>
      <c r="L4436"/>
      <c r="M4436"/>
    </row>
    <row r="4437" spans="1:13" ht="15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7920</v>
      </c>
      <c r="J4437"/>
      <c r="L4437"/>
      <c r="M4437"/>
    </row>
    <row r="4438" spans="1:13" ht="15" customHeight="1" x14ac:dyDescent="0.25">
      <c r="A4438" s="59" t="s">
        <v>3137</v>
      </c>
      <c r="B4438" s="59" t="s">
        <v>7921</v>
      </c>
      <c r="C4438" s="110" t="s">
        <v>7922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7920</v>
      </c>
      <c r="J4438"/>
      <c r="L4438"/>
      <c r="M4438"/>
    </row>
    <row r="4439" spans="1:13" ht="15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7920</v>
      </c>
      <c r="J4439"/>
      <c r="L4439"/>
      <c r="M4439"/>
    </row>
    <row r="4440" spans="1:13" ht="15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7920</v>
      </c>
      <c r="J4440"/>
      <c r="L4440"/>
      <c r="M4440"/>
    </row>
    <row r="4441" spans="1:13" ht="15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7920</v>
      </c>
      <c r="J4441"/>
      <c r="L4441"/>
      <c r="M4441"/>
    </row>
    <row r="4442" spans="1:13" ht="15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7923</v>
      </c>
      <c r="J4445"/>
      <c r="L4445"/>
      <c r="M4445"/>
    </row>
    <row r="4446" spans="1:13" ht="15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7924</v>
      </c>
      <c r="J4446"/>
      <c r="L4446"/>
      <c r="M4446"/>
    </row>
    <row r="4447" spans="1:13" ht="15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7924</v>
      </c>
      <c r="J4447"/>
      <c r="L4447"/>
      <c r="M4447"/>
    </row>
    <row r="4448" spans="1:13" ht="15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7924</v>
      </c>
      <c r="J4448"/>
      <c r="L4448"/>
      <c r="M4448"/>
    </row>
    <row r="4449" spans="1:13" ht="15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7925</v>
      </c>
      <c r="J4449"/>
      <c r="L4449"/>
      <c r="M4449"/>
    </row>
    <row r="4450" spans="1:13" ht="15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7925</v>
      </c>
      <c r="J4450"/>
      <c r="L4450"/>
      <c r="M4450"/>
    </row>
    <row r="4451" spans="1:13" ht="15" customHeight="1" x14ac:dyDescent="0.25">
      <c r="A4451" s="59" t="s">
        <v>3137</v>
      </c>
      <c r="B4451" s="58" t="s">
        <v>7926</v>
      </c>
      <c r="C4451" s="59" t="s">
        <v>7927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7925</v>
      </c>
      <c r="J4451"/>
      <c r="L4451"/>
      <c r="M4451"/>
    </row>
    <row r="4452" spans="1:13" ht="15" customHeight="1" x14ac:dyDescent="0.25">
      <c r="A4452" s="59" t="s">
        <v>3137</v>
      </c>
      <c r="B4452" s="83" t="s">
        <v>7600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customHeight="1" x14ac:dyDescent="0.25">
      <c r="A4459" s="59" t="s">
        <v>3137</v>
      </c>
      <c r="B4459" s="59" t="s">
        <v>7928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customHeight="1" x14ac:dyDescent="0.25">
      <c r="A4464" s="59" t="s">
        <v>3137</v>
      </c>
      <c r="B4464" s="118" t="s">
        <v>7929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customHeight="1" x14ac:dyDescent="0.25">
      <c r="A4468" s="59" t="s">
        <v>3137</v>
      </c>
      <c r="B4468" s="59" t="s">
        <v>3166</v>
      </c>
      <c r="C4468" s="59" t="s">
        <v>7930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7931</v>
      </c>
      <c r="J4468"/>
      <c r="L4468"/>
      <c r="M4468"/>
    </row>
    <row r="4469" spans="1:13" ht="15" customHeight="1" x14ac:dyDescent="0.25">
      <c r="A4469" s="59" t="s">
        <v>3137</v>
      </c>
      <c r="B4469" s="59" t="s">
        <v>3166</v>
      </c>
      <c r="C4469" s="59" t="s">
        <v>7858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7931</v>
      </c>
      <c r="J4469"/>
      <c r="L4469"/>
      <c r="M4469"/>
    </row>
    <row r="4470" spans="1:13" ht="15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7931</v>
      </c>
      <c r="J4470"/>
      <c r="L4470"/>
      <c r="M4470"/>
    </row>
    <row r="4471" spans="1:13" ht="15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7931</v>
      </c>
      <c r="J4471"/>
      <c r="L4471"/>
      <c r="M4471"/>
    </row>
    <row r="4472" spans="1:13" ht="15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7932</v>
      </c>
      <c r="J4472"/>
      <c r="L4472"/>
      <c r="M4472"/>
    </row>
    <row r="4473" spans="1:13" ht="15" customHeight="1" x14ac:dyDescent="0.25">
      <c r="A4473" s="59" t="s">
        <v>3137</v>
      </c>
      <c r="B4473" s="59" t="s">
        <v>7933</v>
      </c>
      <c r="C4473" s="83" t="s">
        <v>7934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7935</v>
      </c>
      <c r="J4473"/>
      <c r="L4473"/>
      <c r="M4473"/>
    </row>
    <row r="4474" spans="1:13" ht="15" customHeight="1" x14ac:dyDescent="0.25">
      <c r="A4474" s="59" t="s">
        <v>3137</v>
      </c>
      <c r="B4474" s="59" t="s">
        <v>7933</v>
      </c>
      <c r="C4474" s="83" t="s">
        <v>7936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7935</v>
      </c>
      <c r="J4474"/>
      <c r="L4474"/>
      <c r="M4474"/>
    </row>
    <row r="4475" spans="1:13" ht="15" customHeight="1" x14ac:dyDescent="0.25">
      <c r="A4475" s="59" t="s">
        <v>3137</v>
      </c>
      <c r="B4475" s="59" t="s">
        <v>7933</v>
      </c>
      <c r="C4475" s="83" t="s">
        <v>7937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7935</v>
      </c>
      <c r="J4475"/>
      <c r="L4475"/>
      <c r="M4475"/>
    </row>
    <row r="4476" spans="1:13" ht="15" customHeight="1" x14ac:dyDescent="0.25">
      <c r="A4476" s="59" t="s">
        <v>3137</v>
      </c>
      <c r="B4476" s="59" t="s">
        <v>7933</v>
      </c>
      <c r="C4476" s="83" t="s">
        <v>7938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7935</v>
      </c>
      <c r="J4476"/>
      <c r="L4476"/>
      <c r="M4476"/>
    </row>
    <row r="4477" spans="1:13" ht="15" customHeight="1" x14ac:dyDescent="0.25">
      <c r="A4477" s="59" t="s">
        <v>3137</v>
      </c>
      <c r="B4477" s="59" t="s">
        <v>7933</v>
      </c>
      <c r="C4477" s="83" t="s">
        <v>7939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7935</v>
      </c>
      <c r="J4477"/>
      <c r="L4477"/>
      <c r="M4477"/>
    </row>
    <row r="4478" spans="1:13" ht="15" customHeight="1" x14ac:dyDescent="0.25">
      <c r="A4478" s="59" t="s">
        <v>3137</v>
      </c>
      <c r="B4478" s="59" t="s">
        <v>7933</v>
      </c>
      <c r="C4478" s="83" t="s">
        <v>7940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7935</v>
      </c>
      <c r="J4478"/>
      <c r="L4478"/>
      <c r="M4478"/>
    </row>
    <row r="4479" spans="1:13" ht="15" customHeight="1" x14ac:dyDescent="0.25">
      <c r="A4479" s="59" t="s">
        <v>3137</v>
      </c>
      <c r="B4479" s="58" t="s">
        <v>2996</v>
      </c>
      <c r="C4479" s="84" t="s">
        <v>7941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7935</v>
      </c>
      <c r="J4479"/>
      <c r="L4479"/>
      <c r="M4479"/>
    </row>
    <row r="4480" spans="1:13" ht="15" customHeight="1" x14ac:dyDescent="0.25">
      <c r="A4480" s="59" t="s">
        <v>3137</v>
      </c>
      <c r="B4480" s="58" t="s">
        <v>2996</v>
      </c>
      <c r="C4480" s="84" t="s">
        <v>7942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7935</v>
      </c>
      <c r="J4480"/>
      <c r="L4480"/>
      <c r="M4480"/>
    </row>
    <row r="4481" spans="1:13" ht="15" customHeight="1" x14ac:dyDescent="0.25">
      <c r="A4481" s="59" t="s">
        <v>3137</v>
      </c>
      <c r="B4481" s="58" t="s">
        <v>2996</v>
      </c>
      <c r="C4481" s="84" t="s">
        <v>7943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7935</v>
      </c>
      <c r="J4481"/>
      <c r="L4481"/>
      <c r="M4481"/>
    </row>
    <row r="4482" spans="1:13" ht="15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7935</v>
      </c>
      <c r="J4482"/>
      <c r="L4482"/>
      <c r="M4482"/>
    </row>
    <row r="4483" spans="1:13" ht="15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7935</v>
      </c>
      <c r="J4483"/>
      <c r="L4483"/>
      <c r="M4483"/>
    </row>
    <row r="4484" spans="1:13" ht="15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7935</v>
      </c>
      <c r="J4484"/>
      <c r="L4484"/>
      <c r="M4484"/>
    </row>
    <row r="4485" spans="1:13" ht="15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7944</v>
      </c>
      <c r="J4486"/>
      <c r="L4486"/>
      <c r="M4486"/>
    </row>
    <row r="4487" spans="1:13" ht="15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7944</v>
      </c>
      <c r="J4487"/>
      <c r="L4487"/>
      <c r="M4487"/>
    </row>
    <row r="4488" spans="1:13" ht="15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7944</v>
      </c>
      <c r="J4488"/>
      <c r="L4488"/>
      <c r="M4488"/>
    </row>
    <row r="4489" spans="1:13" ht="15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7944</v>
      </c>
      <c r="J4489"/>
      <c r="L4489"/>
      <c r="M4489"/>
    </row>
    <row r="4490" spans="1:13" ht="15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customHeight="1" x14ac:dyDescent="0.25">
      <c r="A4491" s="59" t="s">
        <v>3168</v>
      </c>
      <c r="B4491" s="83" t="s">
        <v>7600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7945</v>
      </c>
      <c r="J4492"/>
      <c r="L4492"/>
      <c r="M4492"/>
    </row>
    <row r="4493" spans="1:13" ht="15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7945</v>
      </c>
      <c r="J4493"/>
      <c r="L4493"/>
      <c r="M4493"/>
    </row>
    <row r="4494" spans="1:13" ht="15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7945</v>
      </c>
      <c r="J4494"/>
      <c r="L4494"/>
      <c r="M4494"/>
    </row>
    <row r="4495" spans="1:13" ht="15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7945</v>
      </c>
      <c r="J4495"/>
      <c r="L4495"/>
      <c r="M4495"/>
    </row>
    <row r="4496" spans="1:13" ht="15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7945</v>
      </c>
      <c r="J4496"/>
      <c r="L4496"/>
      <c r="M4496"/>
    </row>
    <row r="4497" spans="1:13" ht="15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7946</v>
      </c>
      <c r="J4498"/>
      <c r="L4498"/>
      <c r="M4498"/>
    </row>
    <row r="4499" spans="1:13" ht="15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7946</v>
      </c>
      <c r="L4499"/>
    </row>
    <row r="4500" spans="1:13" ht="15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7946</v>
      </c>
      <c r="J4500"/>
      <c r="L4500"/>
      <c r="M4500"/>
    </row>
    <row r="4501" spans="1:13" ht="15" customHeight="1" x14ac:dyDescent="0.25">
      <c r="A4501" s="59" t="s">
        <v>3168</v>
      </c>
      <c r="B4501" s="58" t="s">
        <v>6308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7946</v>
      </c>
      <c r="J4501"/>
      <c r="L4501"/>
      <c r="M4501"/>
    </row>
    <row r="4502" spans="1:13" ht="15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7947</v>
      </c>
      <c r="J4502"/>
      <c r="L4502"/>
      <c r="M4502"/>
    </row>
    <row r="4503" spans="1:13" ht="15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7947</v>
      </c>
      <c r="J4503"/>
      <c r="L4503"/>
      <c r="M4503"/>
    </row>
    <row r="4504" spans="1:13" ht="15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7947</v>
      </c>
      <c r="J4504"/>
      <c r="L4504"/>
      <c r="M4504"/>
    </row>
    <row r="4505" spans="1:13" ht="15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7947</v>
      </c>
      <c r="J4505"/>
      <c r="L4505"/>
      <c r="M4505"/>
    </row>
    <row r="4506" spans="1:13" ht="15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7948</v>
      </c>
      <c r="J4506"/>
      <c r="L4506"/>
      <c r="M4506"/>
    </row>
    <row r="4507" spans="1:13" ht="15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7948</v>
      </c>
      <c r="J4507"/>
      <c r="L4507"/>
      <c r="M4507"/>
    </row>
    <row r="4508" spans="1:13" ht="15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7948</v>
      </c>
      <c r="J4508"/>
      <c r="L4508"/>
      <c r="M4508"/>
    </row>
    <row r="4509" spans="1:13" ht="15" customHeight="1" x14ac:dyDescent="0.25">
      <c r="A4509" s="59" t="s">
        <v>3168</v>
      </c>
      <c r="B4509" s="59" t="s">
        <v>6299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7948</v>
      </c>
      <c r="J4509"/>
      <c r="L4509"/>
      <c r="M4509"/>
    </row>
    <row r="4510" spans="1:13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7948</v>
      </c>
      <c r="J4510"/>
      <c r="L4510"/>
      <c r="M4510"/>
    </row>
    <row r="4511" spans="1:13" ht="15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7948</v>
      </c>
      <c r="J4511"/>
      <c r="L4511"/>
      <c r="M4511"/>
    </row>
    <row r="4512" spans="1:13" ht="15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7948</v>
      </c>
      <c r="J4512"/>
      <c r="L4512"/>
      <c r="M4512"/>
    </row>
    <row r="4513" spans="1:13" ht="15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28">
        <v>3860000</v>
      </c>
      <c r="G4524" s="831">
        <v>3860000</v>
      </c>
      <c r="H4524" s="834" t="s">
        <v>2243</v>
      </c>
      <c r="I4524" s="59"/>
      <c r="J4524"/>
      <c r="L4524"/>
      <c r="M4524"/>
    </row>
    <row r="4525" spans="1:13" ht="15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29"/>
      <c r="G4525" s="832"/>
      <c r="H4525" s="835"/>
      <c r="I4525" s="59"/>
      <c r="J4525"/>
      <c r="L4525"/>
      <c r="M4525"/>
    </row>
    <row r="4526" spans="1:13" ht="15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29"/>
      <c r="G4526" s="832"/>
      <c r="H4526" s="835"/>
      <c r="I4526" s="59"/>
      <c r="J4526"/>
      <c r="L4526"/>
      <c r="M4526"/>
    </row>
    <row r="4527" spans="1:13" ht="15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30"/>
      <c r="G4527" s="833"/>
      <c r="H4527" s="836"/>
      <c r="I4527" s="59"/>
      <c r="J4527"/>
      <c r="L4527"/>
      <c r="M4527"/>
    </row>
    <row r="4528" spans="1:13" ht="15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7949</v>
      </c>
      <c r="I4530" s="74" t="s">
        <v>7950</v>
      </c>
      <c r="J4530"/>
      <c r="L4530"/>
      <c r="M4530"/>
    </row>
    <row r="4531" spans="1:13" ht="15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7949</v>
      </c>
      <c r="I4531" s="74" t="s">
        <v>7950</v>
      </c>
      <c r="J4531"/>
      <c r="L4531"/>
      <c r="M4531"/>
    </row>
    <row r="4532" spans="1:13" ht="15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7949</v>
      </c>
      <c r="I4532" s="74" t="s">
        <v>7950</v>
      </c>
      <c r="J4532"/>
      <c r="L4532"/>
      <c r="M4532"/>
    </row>
    <row r="4533" spans="1:13" ht="15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7950</v>
      </c>
      <c r="J4533"/>
      <c r="L4533"/>
      <c r="M4533"/>
    </row>
    <row r="4534" spans="1:13" ht="15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7949</v>
      </c>
      <c r="I4534" s="74" t="s">
        <v>7950</v>
      </c>
      <c r="J4534"/>
      <c r="L4534"/>
      <c r="M4534"/>
    </row>
    <row r="4535" spans="1:13" ht="15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7950</v>
      </c>
      <c r="J4535"/>
      <c r="L4535"/>
      <c r="M4535"/>
    </row>
    <row r="4536" spans="1:13" ht="15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7950</v>
      </c>
      <c r="J4536"/>
      <c r="L4536"/>
      <c r="M4536"/>
    </row>
    <row r="4537" spans="1:13" ht="15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7950</v>
      </c>
      <c r="J4537"/>
      <c r="L4537"/>
      <c r="M4537"/>
    </row>
    <row r="4538" spans="1:13" ht="15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7950</v>
      </c>
      <c r="J4538"/>
      <c r="L4538"/>
      <c r="M4538"/>
    </row>
    <row r="4539" spans="1:13" ht="15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7950</v>
      </c>
      <c r="J4539"/>
      <c r="L4539"/>
      <c r="M4539"/>
    </row>
    <row r="4540" spans="1:13" ht="15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7950</v>
      </c>
      <c r="J4540"/>
      <c r="L4540"/>
      <c r="M4540"/>
    </row>
    <row r="4541" spans="1:13" ht="15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7950</v>
      </c>
      <c r="J4541"/>
      <c r="L4541"/>
      <c r="M4541"/>
    </row>
    <row r="4542" spans="1:13" ht="15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7950</v>
      </c>
      <c r="J4542"/>
      <c r="L4542"/>
      <c r="M4542"/>
    </row>
    <row r="4543" spans="1:13" ht="15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7950</v>
      </c>
      <c r="J4543"/>
      <c r="L4543"/>
      <c r="M4543"/>
    </row>
    <row r="4544" spans="1:13" ht="15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7951</v>
      </c>
      <c r="J4544"/>
      <c r="L4544"/>
      <c r="M4544"/>
    </row>
    <row r="4545" spans="1:13" ht="15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7951</v>
      </c>
      <c r="J4545"/>
      <c r="L4545"/>
      <c r="M4545"/>
    </row>
    <row r="4546" spans="1:13" ht="15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7951</v>
      </c>
      <c r="J4546"/>
      <c r="L4546"/>
      <c r="M4546"/>
    </row>
    <row r="4547" spans="1:13" ht="15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7951</v>
      </c>
      <c r="J4547"/>
      <c r="L4547"/>
      <c r="M4547"/>
    </row>
    <row r="4548" spans="1:13" ht="15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7951</v>
      </c>
      <c r="J4548"/>
      <c r="L4548"/>
      <c r="M4548"/>
    </row>
    <row r="4549" spans="1:13" ht="15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7951</v>
      </c>
      <c r="J4549"/>
      <c r="L4549"/>
      <c r="M4549"/>
    </row>
    <row r="4550" spans="1:13" ht="15.75" customHeight="1" x14ac:dyDescent="0.25">
      <c r="A4550" s="59" t="s">
        <v>389</v>
      </c>
      <c r="B4550" s="59" t="s">
        <v>7952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customHeight="1" x14ac:dyDescent="0.25">
      <c r="A4559" s="59" t="s">
        <v>389</v>
      </c>
      <c r="B4559" s="59" t="s">
        <v>7953</v>
      </c>
      <c r="C4559" s="59" t="s">
        <v>7954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7955</v>
      </c>
      <c r="J4572"/>
      <c r="L4572"/>
      <c r="M4572"/>
    </row>
    <row r="4573" spans="1:13" ht="15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7956</v>
      </c>
      <c r="I4573" s="74" t="s">
        <v>7957</v>
      </c>
      <c r="J4573"/>
      <c r="L4573"/>
      <c r="M4573"/>
    </row>
    <row r="4574" spans="1:13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7958</v>
      </c>
      <c r="J4574"/>
      <c r="L4574"/>
      <c r="M4574"/>
    </row>
    <row r="4575" spans="1:13" ht="15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7958</v>
      </c>
      <c r="J4575"/>
      <c r="L4575"/>
      <c r="M4575"/>
    </row>
    <row r="4576" spans="1:13" ht="15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7958</v>
      </c>
      <c r="J4576"/>
      <c r="L4576"/>
      <c r="M4576"/>
    </row>
    <row r="4577" spans="1:13" ht="15" customHeight="1" x14ac:dyDescent="0.25">
      <c r="A4577" s="59" t="s">
        <v>389</v>
      </c>
      <c r="B4577" s="59" t="s">
        <v>7959</v>
      </c>
      <c r="C4577" s="84" t="s">
        <v>7960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7958</v>
      </c>
      <c r="J4577"/>
      <c r="L4577"/>
      <c r="M4577"/>
    </row>
    <row r="4578" spans="1:13" ht="15" customHeight="1" x14ac:dyDescent="0.25">
      <c r="A4578" s="59" t="s">
        <v>389</v>
      </c>
      <c r="B4578" s="59" t="s">
        <v>7959</v>
      </c>
      <c r="C4578" s="84" t="s">
        <v>7961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7958</v>
      </c>
      <c r="J4578"/>
      <c r="L4578"/>
      <c r="M4578"/>
    </row>
    <row r="4579" spans="1:13" ht="15" customHeight="1" x14ac:dyDescent="0.25">
      <c r="A4579" s="59" t="s">
        <v>389</v>
      </c>
      <c r="B4579" s="59" t="s">
        <v>7959</v>
      </c>
      <c r="C4579" s="84" t="s">
        <v>7962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7958</v>
      </c>
      <c r="J4579"/>
      <c r="L4579"/>
      <c r="M4579"/>
    </row>
    <row r="4580" spans="1:13" ht="15" customHeight="1" x14ac:dyDescent="0.25">
      <c r="A4580" s="59" t="s">
        <v>389</v>
      </c>
      <c r="B4580" s="59" t="s">
        <v>7959</v>
      </c>
      <c r="C4580" s="84" t="s">
        <v>7963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7958</v>
      </c>
      <c r="J4580"/>
      <c r="L4580"/>
      <c r="M4580"/>
    </row>
    <row r="4581" spans="1:13" ht="15.75" customHeight="1" x14ac:dyDescent="0.25">
      <c r="A4581" s="59" t="s">
        <v>389</v>
      </c>
      <c r="B4581" s="59" t="s">
        <v>6299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7958</v>
      </c>
      <c r="J4581"/>
      <c r="L4581"/>
      <c r="M4581"/>
    </row>
    <row r="4582" spans="1:13" ht="15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7958</v>
      </c>
      <c r="J4582"/>
      <c r="L4582"/>
      <c r="M4582"/>
    </row>
    <row r="4583" spans="1:13" ht="15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7958</v>
      </c>
      <c r="J4583"/>
      <c r="L4583"/>
      <c r="M4583"/>
    </row>
    <row r="4584" spans="1:13" ht="15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7958</v>
      </c>
      <c r="J4584"/>
      <c r="L4584"/>
      <c r="M4584"/>
    </row>
    <row r="4585" spans="1:13" ht="15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7958</v>
      </c>
      <c r="J4585"/>
      <c r="L4585"/>
      <c r="M4585"/>
    </row>
    <row r="4586" spans="1:13" ht="15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7964</v>
      </c>
      <c r="I4592" s="74"/>
      <c r="J4592"/>
      <c r="L4592"/>
      <c r="M4592"/>
    </row>
    <row r="4593" spans="1:13" ht="15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7964</v>
      </c>
      <c r="I4593" s="74"/>
      <c r="J4593"/>
      <c r="L4593"/>
      <c r="M4593"/>
    </row>
    <row r="4594" spans="1:13" ht="15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7965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7948</v>
      </c>
      <c r="J4600"/>
      <c r="L4600"/>
      <c r="M4600"/>
    </row>
    <row r="4601" spans="1:13" ht="15.75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7966</v>
      </c>
      <c r="J4601"/>
      <c r="L4601"/>
      <c r="M4601"/>
    </row>
    <row r="4602" spans="1:13" ht="15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7967</v>
      </c>
      <c r="J4602"/>
      <c r="L4602"/>
      <c r="M4602"/>
    </row>
    <row r="4603" spans="1:13" ht="15" customHeight="1" x14ac:dyDescent="0.25">
      <c r="A4603" s="59" t="s">
        <v>3226</v>
      </c>
      <c r="B4603" s="59" t="s">
        <v>62</v>
      </c>
      <c r="C4603" s="59" t="s">
        <v>7511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7968</v>
      </c>
      <c r="J4603"/>
      <c r="L4603"/>
      <c r="M4603"/>
    </row>
    <row r="4604" spans="1:13" ht="15.75" customHeight="1" x14ac:dyDescent="0.25">
      <c r="A4604" s="59" t="s">
        <v>3226</v>
      </c>
      <c r="B4604" s="59" t="s">
        <v>62</v>
      </c>
      <c r="C4604" s="59" t="s">
        <v>7511</v>
      </c>
      <c r="D4604" s="162" t="s">
        <v>1838</v>
      </c>
      <c r="E4604" s="488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7968</v>
      </c>
      <c r="J4604"/>
      <c r="L4604"/>
      <c r="M4604"/>
    </row>
    <row r="4605" spans="1:13" ht="15" customHeight="1" x14ac:dyDescent="0.25">
      <c r="A4605" s="59" t="s">
        <v>3226</v>
      </c>
      <c r="B4605" s="118" t="s">
        <v>3246</v>
      </c>
      <c r="C4605" s="128" t="s">
        <v>7649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customHeight="1" x14ac:dyDescent="0.25">
      <c r="A4606" s="59" t="s">
        <v>3226</v>
      </c>
      <c r="B4606" s="118" t="s">
        <v>3246</v>
      </c>
      <c r="C4606" s="128" t="s">
        <v>7969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7970</v>
      </c>
      <c r="J4610"/>
      <c r="L4610"/>
      <c r="M4610"/>
    </row>
    <row r="4611" spans="1:13" ht="15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7970</v>
      </c>
      <c r="J4611"/>
      <c r="L4611"/>
      <c r="M4611"/>
    </row>
    <row r="4612" spans="1:13" ht="15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7970</v>
      </c>
      <c r="J4612"/>
      <c r="L4612"/>
      <c r="M4612"/>
    </row>
    <row r="4613" spans="1:13" ht="15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7970</v>
      </c>
      <c r="J4613"/>
      <c r="L4613"/>
      <c r="M4613"/>
    </row>
    <row r="4614" spans="1:13" ht="15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7971</v>
      </c>
      <c r="I4614" s="74" t="s">
        <v>7970</v>
      </c>
      <c r="J4614"/>
      <c r="L4614"/>
      <c r="M4614"/>
    </row>
    <row r="4615" spans="1:13" ht="15" customHeight="1" x14ac:dyDescent="0.25">
      <c r="A4615" s="59" t="s">
        <v>3226</v>
      </c>
      <c r="B4615" s="58" t="s">
        <v>7972</v>
      </c>
      <c r="C4615" s="84" t="s">
        <v>7973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7974</v>
      </c>
      <c r="J4615"/>
      <c r="L4615"/>
      <c r="M4615"/>
    </row>
    <row r="4616" spans="1:13" ht="15" customHeight="1" x14ac:dyDescent="0.25">
      <c r="A4616" s="59" t="s">
        <v>3226</v>
      </c>
      <c r="B4616" s="58" t="s">
        <v>7778</v>
      </c>
      <c r="C4616" s="84" t="s">
        <v>7975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7974</v>
      </c>
      <c r="J4616"/>
      <c r="L4616"/>
      <c r="M4616"/>
    </row>
    <row r="4617" spans="1:13" ht="15" customHeight="1" x14ac:dyDescent="0.25">
      <c r="A4617" s="59" t="s">
        <v>3226</v>
      </c>
      <c r="B4617" s="59" t="s">
        <v>7976</v>
      </c>
      <c r="C4617" s="83" t="s">
        <v>7977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7974</v>
      </c>
      <c r="J4617"/>
      <c r="L4617"/>
      <c r="M4617"/>
    </row>
    <row r="4618" spans="1:13" ht="15" customHeight="1" x14ac:dyDescent="0.25">
      <c r="A4618" s="59" t="s">
        <v>3226</v>
      </c>
      <c r="B4618" s="59" t="s">
        <v>7976</v>
      </c>
      <c r="C4618" s="83" t="s">
        <v>7978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7974</v>
      </c>
      <c r="J4618"/>
      <c r="L4618"/>
      <c r="M4618"/>
    </row>
    <row r="4619" spans="1:13" ht="15" customHeight="1" x14ac:dyDescent="0.25">
      <c r="A4619" s="59" t="s">
        <v>3226</v>
      </c>
      <c r="B4619" s="59" t="s">
        <v>3194</v>
      </c>
      <c r="C4619" s="59" t="s">
        <v>7979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7980</v>
      </c>
      <c r="I4619" s="120" t="s">
        <v>7981</v>
      </c>
      <c r="J4619"/>
      <c r="L4619"/>
      <c r="M4619"/>
    </row>
    <row r="4620" spans="1:13" ht="15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7982</v>
      </c>
      <c r="I4620" s="120" t="s">
        <v>7981</v>
      </c>
      <c r="J4620"/>
      <c r="L4620"/>
      <c r="M4620"/>
    </row>
    <row r="4621" spans="1:13" ht="15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7982</v>
      </c>
      <c r="I4621" s="120" t="s">
        <v>7981</v>
      </c>
      <c r="J4621"/>
      <c r="L4621"/>
      <c r="M4621"/>
    </row>
    <row r="4622" spans="1:13" ht="15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7982</v>
      </c>
      <c r="I4622" s="120" t="s">
        <v>7981</v>
      </c>
      <c r="J4622"/>
      <c r="L4622"/>
      <c r="M4622"/>
    </row>
    <row r="4623" spans="1:13" ht="15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7981</v>
      </c>
      <c r="J4623"/>
      <c r="L4623"/>
      <c r="M4623"/>
    </row>
    <row r="4624" spans="1:13" ht="15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7983</v>
      </c>
      <c r="J4624"/>
      <c r="L4624"/>
      <c r="M4624"/>
    </row>
    <row r="4625" spans="1:13" ht="15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7984</v>
      </c>
      <c r="J4631"/>
      <c r="L4631"/>
      <c r="M4631"/>
    </row>
    <row r="4632" spans="1:13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7984</v>
      </c>
      <c r="J4632"/>
      <c r="L4632"/>
      <c r="M4632"/>
    </row>
    <row r="4633" spans="1:13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7984</v>
      </c>
      <c r="J4633"/>
      <c r="L4633"/>
      <c r="M4633"/>
    </row>
    <row r="4634" spans="1:13" ht="15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7984</v>
      </c>
      <c r="J4634"/>
      <c r="L4634"/>
      <c r="M4634"/>
    </row>
    <row r="4635" spans="1:13" ht="15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7984</v>
      </c>
      <c r="J4635"/>
      <c r="L4635"/>
      <c r="M4635"/>
    </row>
    <row r="4636" spans="1:13" ht="15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7984</v>
      </c>
      <c r="J4636"/>
      <c r="L4636"/>
      <c r="M4636"/>
    </row>
    <row r="4637" spans="1:13" ht="15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7984</v>
      </c>
      <c r="J4637"/>
      <c r="L4637"/>
      <c r="M4637"/>
    </row>
    <row r="4638" spans="1:13" ht="15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7984</v>
      </c>
      <c r="J4638"/>
      <c r="L4638"/>
      <c r="M4638"/>
    </row>
    <row r="4639" spans="1:13" ht="15" customHeight="1" x14ac:dyDescent="0.25">
      <c r="A4639" s="59" t="s">
        <v>3248</v>
      </c>
      <c r="B4639" s="59" t="s">
        <v>6393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7984</v>
      </c>
      <c r="J4639"/>
      <c r="L4639"/>
      <c r="M4639"/>
    </row>
    <row r="4640" spans="1:13" ht="15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8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7984</v>
      </c>
      <c r="J4640"/>
      <c r="L4640"/>
      <c r="M4640"/>
    </row>
    <row r="4641" spans="1:13" ht="15" customHeight="1" x14ac:dyDescent="0.25">
      <c r="A4641" s="59" t="s">
        <v>3248</v>
      </c>
      <c r="B4641" s="59" t="s">
        <v>6299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7984</v>
      </c>
      <c r="J4641"/>
      <c r="L4641"/>
      <c r="M4641"/>
    </row>
    <row r="4642" spans="1:13" ht="15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7984</v>
      </c>
      <c r="J4642"/>
      <c r="L4642"/>
      <c r="M4642"/>
    </row>
    <row r="4643" spans="1:13" ht="15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7985</v>
      </c>
      <c r="J4643"/>
      <c r="L4643"/>
      <c r="M4643"/>
    </row>
    <row r="4644" spans="1:13" ht="15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7985</v>
      </c>
      <c r="J4644"/>
      <c r="L4644"/>
      <c r="M4644"/>
    </row>
    <row r="4645" spans="1:13" ht="15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7985</v>
      </c>
      <c r="J4645"/>
      <c r="L4645"/>
      <c r="M4645"/>
    </row>
    <row r="4646" spans="1:13" ht="15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7985</v>
      </c>
      <c r="J4646"/>
      <c r="L4646"/>
      <c r="M4646"/>
    </row>
    <row r="4647" spans="1:13" ht="15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7986</v>
      </c>
      <c r="J4647"/>
      <c r="L4647"/>
      <c r="M4647"/>
    </row>
    <row r="4648" spans="1:13" ht="15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7986</v>
      </c>
      <c r="J4648"/>
      <c r="L4648"/>
      <c r="M4648"/>
    </row>
    <row r="4649" spans="1:13" ht="15.75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7986</v>
      </c>
      <c r="J4649"/>
      <c r="L4649"/>
      <c r="M4649"/>
    </row>
    <row r="4650" spans="1:13" ht="15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customHeight="1" x14ac:dyDescent="0.25">
      <c r="A4657" s="59" t="s">
        <v>3248</v>
      </c>
      <c r="B4657" s="138" t="s">
        <v>6463</v>
      </c>
      <c r="C4657" s="83" t="s">
        <v>434</v>
      </c>
      <c r="D4657" s="125">
        <v>1</v>
      </c>
      <c r="E4657" s="480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7987</v>
      </c>
      <c r="J4657"/>
      <c r="L4657"/>
      <c r="M4657"/>
    </row>
    <row r="4658" spans="1:13" ht="15" customHeight="1" x14ac:dyDescent="0.25">
      <c r="A4658" s="59" t="s">
        <v>3248</v>
      </c>
      <c r="B4658" s="59" t="s">
        <v>729</v>
      </c>
      <c r="C4658" s="264" t="s">
        <v>7208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7987</v>
      </c>
      <c r="J4658"/>
      <c r="L4658"/>
      <c r="M4658"/>
    </row>
    <row r="4659" spans="1:13" ht="15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7988</v>
      </c>
      <c r="J4659"/>
      <c r="L4659"/>
      <c r="M4659"/>
    </row>
    <row r="4660" spans="1:13" ht="15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7988</v>
      </c>
      <c r="J4660"/>
      <c r="L4660"/>
      <c r="M4660"/>
    </row>
    <row r="4661" spans="1:13" ht="15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7988</v>
      </c>
      <c r="J4661"/>
      <c r="L4661"/>
      <c r="M4661"/>
    </row>
    <row r="4662" spans="1:13" ht="15" customHeight="1" x14ac:dyDescent="0.25">
      <c r="A4662" s="59" t="s">
        <v>3248</v>
      </c>
      <c r="B4662" s="59" t="s">
        <v>3228</v>
      </c>
      <c r="C4662" s="83" t="s">
        <v>7989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7988</v>
      </c>
      <c r="J4662"/>
      <c r="L4662"/>
      <c r="M4662"/>
    </row>
    <row r="4663" spans="1:13" ht="15" customHeight="1" x14ac:dyDescent="0.25">
      <c r="A4663" s="59" t="s">
        <v>3248</v>
      </c>
      <c r="B4663" s="71" t="s">
        <v>58</v>
      </c>
      <c r="C4663" s="59" t="s">
        <v>7990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7991</v>
      </c>
      <c r="J4663"/>
      <c r="L4663"/>
      <c r="M4663"/>
    </row>
    <row r="4664" spans="1:13" ht="15" customHeight="1" x14ac:dyDescent="0.25">
      <c r="A4664" s="59" t="s">
        <v>3248</v>
      </c>
      <c r="B4664" s="71" t="s">
        <v>58</v>
      </c>
      <c r="C4664" s="59" t="s">
        <v>7992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7991</v>
      </c>
      <c r="J4664"/>
      <c r="L4664"/>
      <c r="M4664"/>
    </row>
    <row r="4665" spans="1:13" ht="15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7991</v>
      </c>
      <c r="J4665"/>
      <c r="L4665"/>
      <c r="M4665"/>
    </row>
    <row r="4666" spans="1:13" ht="15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7991</v>
      </c>
      <c r="J4666"/>
      <c r="L4666"/>
      <c r="M4666"/>
    </row>
    <row r="4667" spans="1:13" ht="15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7991</v>
      </c>
      <c r="J4667"/>
      <c r="L4667"/>
      <c r="M4667"/>
    </row>
    <row r="4668" spans="1:13" ht="15" customHeight="1" x14ac:dyDescent="0.25">
      <c r="A4668" s="59" t="s">
        <v>3248</v>
      </c>
      <c r="B4668" s="59" t="s">
        <v>7993</v>
      </c>
      <c r="C4668" s="246" t="s">
        <v>7994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7991</v>
      </c>
      <c r="J4668"/>
      <c r="L4668"/>
      <c r="M4668"/>
    </row>
    <row r="4669" spans="1:13" ht="15" customHeight="1" x14ac:dyDescent="0.25">
      <c r="A4669" s="59" t="s">
        <v>3248</v>
      </c>
      <c r="B4669" s="59" t="s">
        <v>2499</v>
      </c>
      <c r="C4669" s="59" t="s">
        <v>7994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7991</v>
      </c>
      <c r="J4669"/>
      <c r="L4669"/>
      <c r="M4669"/>
    </row>
    <row r="4670" spans="1:13" ht="15" customHeight="1" x14ac:dyDescent="0.25">
      <c r="A4670" s="59" t="s">
        <v>3248</v>
      </c>
      <c r="B4670" s="58" t="s">
        <v>6081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7991</v>
      </c>
      <c r="J4670"/>
      <c r="L4670"/>
      <c r="M4670"/>
    </row>
    <row r="4671" spans="1:13" ht="15" customHeight="1" x14ac:dyDescent="0.25">
      <c r="A4671" s="59" t="s">
        <v>3248</v>
      </c>
      <c r="B4671" s="59" t="s">
        <v>7995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7991</v>
      </c>
      <c r="J4671"/>
      <c r="L4671"/>
      <c r="M4671"/>
    </row>
    <row r="4672" spans="1:13" ht="15" customHeight="1" x14ac:dyDescent="0.25">
      <c r="A4672" s="59" t="s">
        <v>3248</v>
      </c>
      <c r="B4672" s="58" t="s">
        <v>7996</v>
      </c>
      <c r="C4672" s="84" t="s">
        <v>7997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7998</v>
      </c>
      <c r="I4672" s="120" t="s">
        <v>7991</v>
      </c>
      <c r="J4672"/>
      <c r="L4672"/>
      <c r="M4672"/>
    </row>
    <row r="4673" spans="1:13" ht="15" customHeight="1" x14ac:dyDescent="0.25">
      <c r="A4673" s="59" t="s">
        <v>3248</v>
      </c>
      <c r="B4673" s="58" t="s">
        <v>7996</v>
      </c>
      <c r="C4673" s="59" t="s">
        <v>7999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7998</v>
      </c>
      <c r="I4673" s="120" t="s">
        <v>7991</v>
      </c>
      <c r="J4673"/>
      <c r="L4673"/>
      <c r="M4673"/>
    </row>
    <row r="4674" spans="1:13" ht="15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7991</v>
      </c>
      <c r="J4674"/>
      <c r="L4674"/>
      <c r="M4674"/>
    </row>
    <row r="4675" spans="1:13" ht="15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8000</v>
      </c>
      <c r="I4675" s="120" t="s">
        <v>8001</v>
      </c>
      <c r="J4675"/>
      <c r="L4675"/>
      <c r="M4675"/>
    </row>
    <row r="4676" spans="1:13" ht="15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8002</v>
      </c>
      <c r="J4681"/>
      <c r="L4681"/>
      <c r="M4681"/>
    </row>
    <row r="4682" spans="1:13" ht="15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8002</v>
      </c>
      <c r="J4682"/>
      <c r="L4682"/>
      <c r="M4682"/>
    </row>
    <row r="4683" spans="1:13" ht="15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8003</v>
      </c>
      <c r="J4683"/>
      <c r="L4683"/>
      <c r="M4683"/>
    </row>
    <row r="4684" spans="1:13" ht="15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customHeight="1" x14ac:dyDescent="0.25">
      <c r="A4687" s="59" t="s">
        <v>3270</v>
      </c>
      <c r="B4687" s="59" t="s">
        <v>7837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6733</v>
      </c>
      <c r="J4690"/>
      <c r="L4690"/>
      <c r="M4690"/>
    </row>
    <row r="4691" spans="1:13" ht="15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6733</v>
      </c>
      <c r="J4691"/>
      <c r="L4691"/>
      <c r="M4691"/>
    </row>
    <row r="4692" spans="1:13" ht="15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6733</v>
      </c>
      <c r="J4692"/>
      <c r="L4692"/>
      <c r="M4692"/>
    </row>
    <row r="4693" spans="1:13" ht="15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6733</v>
      </c>
      <c r="J4693"/>
      <c r="L4693"/>
      <c r="M4693"/>
    </row>
    <row r="4694" spans="1:13" ht="15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6733</v>
      </c>
      <c r="J4694"/>
      <c r="L4694"/>
      <c r="M4694"/>
    </row>
    <row r="4695" spans="1:13" ht="15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6733</v>
      </c>
      <c r="J4695"/>
      <c r="L4695"/>
      <c r="M4695"/>
    </row>
    <row r="4696" spans="1:13" ht="15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6817</v>
      </c>
      <c r="J4696"/>
      <c r="L4696"/>
      <c r="M4696"/>
    </row>
    <row r="4697" spans="1:13" ht="15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6817</v>
      </c>
      <c r="J4697"/>
      <c r="L4697"/>
      <c r="M4697"/>
    </row>
    <row r="4698" spans="1:13" ht="15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8004</v>
      </c>
      <c r="J4707"/>
      <c r="L4707"/>
      <c r="M4707"/>
    </row>
    <row r="4708" spans="1:13" ht="15" customHeight="1" x14ac:dyDescent="0.25">
      <c r="A4708" s="59" t="s">
        <v>3290</v>
      </c>
      <c r="B4708" s="481" t="s">
        <v>210</v>
      </c>
      <c r="C4708" s="481" t="s">
        <v>211</v>
      </c>
      <c r="D4708" s="482">
        <v>8</v>
      </c>
      <c r="E4708" s="483" t="s">
        <v>37</v>
      </c>
      <c r="F4708" s="485">
        <v>33000</v>
      </c>
      <c r="G4708" s="537">
        <f>F4708*D4708</f>
        <v>264000</v>
      </c>
      <c r="H4708" s="486" t="s">
        <v>7443</v>
      </c>
      <c r="I4708" s="74"/>
      <c r="J4708"/>
      <c r="L4708"/>
      <c r="M4708"/>
    </row>
    <row r="4709" spans="1:13" ht="15" customHeight="1" x14ac:dyDescent="0.25">
      <c r="A4709" s="59" t="s">
        <v>3290</v>
      </c>
      <c r="B4709" s="538" t="s">
        <v>220</v>
      </c>
      <c r="C4709" s="539" t="s">
        <v>221</v>
      </c>
      <c r="D4709" s="482">
        <v>1</v>
      </c>
      <c r="E4709" s="483" t="s">
        <v>37</v>
      </c>
      <c r="F4709" s="485">
        <v>40359</v>
      </c>
      <c r="G4709" s="496">
        <f>F4709*D4709</f>
        <v>40359</v>
      </c>
      <c r="H4709" s="486" t="s">
        <v>7443</v>
      </c>
      <c r="I4709" s="59"/>
      <c r="J4709"/>
      <c r="L4709"/>
      <c r="M4709"/>
    </row>
    <row r="4710" spans="1:13" ht="15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8005</v>
      </c>
      <c r="J4710"/>
      <c r="L4710"/>
      <c r="M4710"/>
    </row>
    <row r="4711" spans="1:13" ht="15" customHeight="1" x14ac:dyDescent="0.25">
      <c r="A4711" s="59" t="s">
        <v>3290</v>
      </c>
      <c r="B4711" s="59" t="s">
        <v>729</v>
      </c>
      <c r="C4711" s="83" t="s">
        <v>7208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8005</v>
      </c>
      <c r="J4711"/>
      <c r="L4711"/>
      <c r="M4711"/>
    </row>
    <row r="4712" spans="1:13" ht="15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customHeight="1" x14ac:dyDescent="0.25">
      <c r="A4715" s="59" t="s">
        <v>3290</v>
      </c>
      <c r="B4715" s="58" t="s">
        <v>7972</v>
      </c>
      <c r="C4715" s="83" t="s">
        <v>8006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customHeight="1" x14ac:dyDescent="0.25">
      <c r="A4716" s="59" t="s">
        <v>3290</v>
      </c>
      <c r="B4716" s="58" t="s">
        <v>7972</v>
      </c>
      <c r="C4716" s="128" t="s">
        <v>8007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customHeight="1" x14ac:dyDescent="0.25">
      <c r="A4717" s="59" t="s">
        <v>3290</v>
      </c>
      <c r="B4717" s="58" t="s">
        <v>7972</v>
      </c>
      <c r="C4717" s="128" t="s">
        <v>6431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customHeight="1" x14ac:dyDescent="0.25">
      <c r="A4718" s="59" t="s">
        <v>3290</v>
      </c>
      <c r="B4718" s="58" t="s">
        <v>7972</v>
      </c>
      <c r="C4718" s="59" t="s">
        <v>8008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customHeight="1" x14ac:dyDescent="0.25">
      <c r="A4719" s="59" t="s">
        <v>3290</v>
      </c>
      <c r="B4719" s="58" t="s">
        <v>7972</v>
      </c>
      <c r="C4719" s="223" t="s">
        <v>8009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customHeight="1" x14ac:dyDescent="0.25">
      <c r="A4720" s="59" t="s">
        <v>3290</v>
      </c>
      <c r="B4720" s="58" t="s">
        <v>7972</v>
      </c>
      <c r="C4720" s="59" t="s">
        <v>8010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customHeight="1" x14ac:dyDescent="0.25">
      <c r="A4721" s="59" t="s">
        <v>3290</v>
      </c>
      <c r="B4721" s="58" t="s">
        <v>7972</v>
      </c>
      <c r="C4721" s="83" t="s">
        <v>8011</v>
      </c>
      <c r="D4721" s="125" t="s">
        <v>1838</v>
      </c>
      <c r="E4721" s="480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customHeight="1" x14ac:dyDescent="0.25">
      <c r="A4722" s="59" t="s">
        <v>3290</v>
      </c>
      <c r="B4722" s="58" t="s">
        <v>7972</v>
      </c>
      <c r="C4722" s="264" t="s">
        <v>8012</v>
      </c>
      <c r="D4722" s="60">
        <v>1</v>
      </c>
      <c r="E4722" s="480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customHeight="1" x14ac:dyDescent="0.25">
      <c r="A4723" s="59" t="s">
        <v>3290</v>
      </c>
      <c r="B4723" s="58" t="s">
        <v>7972</v>
      </c>
      <c r="C4723" s="535" t="s">
        <v>8013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8014</v>
      </c>
      <c r="I4723" s="59"/>
      <c r="J4723"/>
      <c r="L4723"/>
      <c r="M4723"/>
    </row>
    <row r="4724" spans="1:13" ht="15.75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8015</v>
      </c>
      <c r="J4724"/>
      <c r="L4724"/>
      <c r="M4724"/>
    </row>
    <row r="4725" spans="1:13" ht="15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8015</v>
      </c>
      <c r="J4725"/>
      <c r="L4725"/>
      <c r="M4725"/>
    </row>
    <row r="4726" spans="1:13" ht="15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8015</v>
      </c>
      <c r="J4726"/>
      <c r="L4726"/>
      <c r="M4726"/>
    </row>
    <row r="4727" spans="1:13" ht="15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8015</v>
      </c>
      <c r="J4727"/>
      <c r="L4727"/>
      <c r="M4727"/>
    </row>
    <row r="4728" spans="1:13" ht="15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8015</v>
      </c>
      <c r="J4728"/>
      <c r="L4728"/>
      <c r="M4728"/>
    </row>
    <row r="4729" spans="1:13" ht="15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8015</v>
      </c>
      <c r="J4729"/>
      <c r="L4729"/>
      <c r="M4729"/>
    </row>
    <row r="4730" spans="1:13" ht="15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8016</v>
      </c>
      <c r="J4730"/>
      <c r="L4730"/>
      <c r="M4730"/>
    </row>
    <row r="4731" spans="1:13" ht="15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8017</v>
      </c>
      <c r="J4745"/>
      <c r="L4745"/>
      <c r="M4745"/>
    </row>
    <row r="4746" spans="1:13" ht="15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8018</v>
      </c>
      <c r="J4747"/>
      <c r="L4747"/>
      <c r="M4747"/>
    </row>
    <row r="4748" spans="1:13" ht="15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8018</v>
      </c>
      <c r="J4748"/>
      <c r="L4748"/>
      <c r="M4748"/>
    </row>
    <row r="4749" spans="1:13" ht="15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8019</v>
      </c>
      <c r="I4755" s="59"/>
      <c r="J4755"/>
      <c r="L4755"/>
      <c r="M4755"/>
    </row>
    <row r="4756" spans="1:13" ht="15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7965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8020</v>
      </c>
      <c r="E4761" s="75" t="s">
        <v>37</v>
      </c>
      <c r="F4761" s="111">
        <v>86250</v>
      </c>
      <c r="G4761" s="114">
        <f t="shared" si="138"/>
        <v>51750</v>
      </c>
      <c r="H4761" s="59" t="s">
        <v>8021</v>
      </c>
      <c r="I4761" s="59" t="s">
        <v>8022</v>
      </c>
      <c r="J4761"/>
      <c r="L4761"/>
      <c r="M4761"/>
    </row>
    <row r="4762" spans="1:13" ht="15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8021</v>
      </c>
      <c r="I4762" s="59" t="s">
        <v>8022</v>
      </c>
      <c r="J4762"/>
      <c r="L4762"/>
      <c r="M4762"/>
    </row>
    <row r="4763" spans="1:13" ht="15" customHeight="1" x14ac:dyDescent="0.25">
      <c r="A4763" s="59" t="s">
        <v>3321</v>
      </c>
      <c r="B4763" s="59" t="s">
        <v>6393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8021</v>
      </c>
      <c r="I4763" s="59" t="s">
        <v>8022</v>
      </c>
      <c r="J4763"/>
      <c r="L4763"/>
      <c r="M4763"/>
    </row>
    <row r="4764" spans="1:13" ht="15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8021</v>
      </c>
      <c r="I4764" s="59" t="s">
        <v>8022</v>
      </c>
      <c r="J4764"/>
      <c r="L4764"/>
      <c r="M4764"/>
    </row>
    <row r="4765" spans="1:13" ht="15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8021</v>
      </c>
      <c r="I4765" s="59" t="s">
        <v>8022</v>
      </c>
      <c r="J4765"/>
      <c r="L4765"/>
      <c r="M4765"/>
    </row>
    <row r="4766" spans="1:13" ht="15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8021</v>
      </c>
      <c r="I4766" s="59" t="s">
        <v>8022</v>
      </c>
      <c r="J4766"/>
      <c r="L4766"/>
      <c r="M4766"/>
    </row>
    <row r="4767" spans="1:13" ht="15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8023</v>
      </c>
      <c r="J4767"/>
      <c r="L4767"/>
      <c r="M4767"/>
    </row>
    <row r="4768" spans="1:13" ht="15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8024</v>
      </c>
      <c r="I4768" s="74" t="s">
        <v>8023</v>
      </c>
      <c r="J4768"/>
      <c r="L4768"/>
      <c r="M4768"/>
    </row>
    <row r="4769" spans="1:13" ht="15" customHeight="1" x14ac:dyDescent="0.25">
      <c r="A4769" s="59" t="s">
        <v>3335</v>
      </c>
      <c r="B4769" s="58" t="s">
        <v>8025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8023</v>
      </c>
      <c r="J4769"/>
      <c r="L4769"/>
      <c r="M4769"/>
    </row>
    <row r="4770" spans="1:13" ht="15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8026</v>
      </c>
      <c r="J4770"/>
      <c r="L4770"/>
      <c r="M4770"/>
    </row>
    <row r="4771" spans="1:13" ht="15" customHeight="1" x14ac:dyDescent="0.25">
      <c r="A4771" s="59" t="s">
        <v>3335</v>
      </c>
      <c r="B4771" s="58" t="s">
        <v>8027</v>
      </c>
      <c r="C4771" s="84" t="s">
        <v>8028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8026</v>
      </c>
      <c r="J4771"/>
      <c r="L4771"/>
      <c r="M4771"/>
    </row>
    <row r="4772" spans="1:13" ht="15" customHeight="1" x14ac:dyDescent="0.25">
      <c r="A4772" s="59" t="s">
        <v>3335</v>
      </c>
      <c r="B4772" s="58" t="s">
        <v>8027</v>
      </c>
      <c r="C4772" s="84" t="s">
        <v>8029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8026</v>
      </c>
      <c r="J4772"/>
      <c r="L4772"/>
      <c r="M4772"/>
    </row>
    <row r="4773" spans="1:13" ht="15" customHeight="1" x14ac:dyDescent="0.25">
      <c r="A4773" s="59" t="s">
        <v>3335</v>
      </c>
      <c r="B4773" s="58" t="s">
        <v>8027</v>
      </c>
      <c r="C4773" s="84" t="s">
        <v>8030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8026</v>
      </c>
      <c r="J4773"/>
      <c r="L4773"/>
      <c r="M4773"/>
    </row>
    <row r="4774" spans="1:13" ht="15" customHeight="1" x14ac:dyDescent="0.25">
      <c r="A4774" s="59" t="s">
        <v>3335</v>
      </c>
      <c r="B4774" s="58" t="s">
        <v>8027</v>
      </c>
      <c r="C4774" s="84" t="s">
        <v>8031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8026</v>
      </c>
      <c r="J4774"/>
      <c r="L4774"/>
      <c r="M4774"/>
    </row>
    <row r="4775" spans="1:13" ht="15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8026</v>
      </c>
      <c r="J4775"/>
      <c r="L4775"/>
      <c r="M4775"/>
    </row>
    <row r="4776" spans="1:13" ht="15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8026</v>
      </c>
      <c r="J4776"/>
      <c r="L4776"/>
      <c r="M4776"/>
    </row>
    <row r="4777" spans="1:13" ht="15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8032</v>
      </c>
      <c r="J4777"/>
      <c r="L4777"/>
      <c r="M4777"/>
    </row>
    <row r="4778" spans="1:13" ht="15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8032</v>
      </c>
      <c r="J4778"/>
      <c r="L4778"/>
      <c r="M4778"/>
    </row>
    <row r="4779" spans="1:13" ht="15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8032</v>
      </c>
      <c r="J4779"/>
      <c r="L4779"/>
      <c r="M4779"/>
    </row>
    <row r="4780" spans="1:13" ht="15" customHeight="1" x14ac:dyDescent="0.25">
      <c r="A4780" s="59" t="s">
        <v>3335</v>
      </c>
      <c r="B4780" s="59" t="s">
        <v>8033</v>
      </c>
      <c r="C4780" s="59" t="s">
        <v>8034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8035</v>
      </c>
      <c r="J4780"/>
      <c r="L4780"/>
      <c r="M4780"/>
    </row>
    <row r="4781" spans="1:13" ht="15.75" customHeight="1" x14ac:dyDescent="0.25">
      <c r="A4781" s="59" t="s">
        <v>3335</v>
      </c>
      <c r="B4781" s="83" t="s">
        <v>261</v>
      </c>
      <c r="C4781" s="83" t="s">
        <v>8036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8035</v>
      </c>
      <c r="J4781"/>
      <c r="L4781"/>
      <c r="M4781"/>
    </row>
    <row r="4782" spans="1:13" ht="15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8035</v>
      </c>
      <c r="J4782"/>
      <c r="L4782"/>
      <c r="M4782"/>
    </row>
    <row r="4783" spans="1:13" ht="15" customHeight="1" x14ac:dyDescent="0.25">
      <c r="A4783" s="59" t="s">
        <v>3335</v>
      </c>
      <c r="B4783" s="71" t="s">
        <v>58</v>
      </c>
      <c r="C4783" s="84" t="s">
        <v>8037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8038</v>
      </c>
      <c r="I4783" s="59" t="s">
        <v>8035</v>
      </c>
      <c r="J4783"/>
      <c r="L4783"/>
      <c r="M4783"/>
    </row>
    <row r="4784" spans="1:13" ht="15" customHeight="1" x14ac:dyDescent="0.25">
      <c r="A4784" s="59" t="s">
        <v>3335</v>
      </c>
      <c r="B4784" s="71" t="s">
        <v>58</v>
      </c>
      <c r="C4784" s="84" t="s">
        <v>8039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8038</v>
      </c>
      <c r="I4784" s="59" t="s">
        <v>8035</v>
      </c>
      <c r="J4784"/>
      <c r="L4784"/>
      <c r="M4784"/>
    </row>
    <row r="4785" spans="1:13" ht="15" customHeight="1" x14ac:dyDescent="0.25">
      <c r="A4785" s="59" t="s">
        <v>3335</v>
      </c>
      <c r="B4785" s="59" t="s">
        <v>62</v>
      </c>
      <c r="C4785" s="84" t="s">
        <v>7505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8035</v>
      </c>
      <c r="J4785"/>
      <c r="L4785"/>
      <c r="M4785"/>
    </row>
    <row r="4786" spans="1:13" ht="15" customHeight="1" x14ac:dyDescent="0.25">
      <c r="A4786" s="59" t="s">
        <v>3335</v>
      </c>
      <c r="B4786" s="59" t="s">
        <v>62</v>
      </c>
      <c r="C4786" s="84" t="s">
        <v>7625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8035</v>
      </c>
      <c r="J4786"/>
      <c r="L4786"/>
      <c r="M4786"/>
    </row>
    <row r="4787" spans="1:13" ht="15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8035</v>
      </c>
      <c r="J4787"/>
      <c r="L4787"/>
      <c r="M4787"/>
    </row>
    <row r="4788" spans="1:13" ht="15" customHeight="1" x14ac:dyDescent="0.25">
      <c r="A4788" s="59" t="s">
        <v>3335</v>
      </c>
      <c r="B4788" s="59" t="s">
        <v>6394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8035</v>
      </c>
      <c r="J4788"/>
      <c r="L4788"/>
      <c r="M4788"/>
    </row>
    <row r="4789" spans="1:13" ht="15" customHeight="1" x14ac:dyDescent="0.25">
      <c r="A4789" s="59" t="s">
        <v>3335</v>
      </c>
      <c r="B4789" s="59" t="s">
        <v>8040</v>
      </c>
      <c r="C4789" s="83" t="s">
        <v>27</v>
      </c>
      <c r="D4789" s="60">
        <v>10</v>
      </c>
      <c r="E4789" s="75" t="s">
        <v>8041</v>
      </c>
      <c r="F4789" s="111">
        <v>1</v>
      </c>
      <c r="G4789" s="114">
        <f t="shared" si="140"/>
        <v>10</v>
      </c>
      <c r="H4789" s="65" t="s">
        <v>1421</v>
      </c>
      <c r="I4789" s="59" t="s">
        <v>8035</v>
      </c>
      <c r="J4789"/>
      <c r="L4789"/>
      <c r="M4789"/>
    </row>
    <row r="4790" spans="1:13" ht="15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8042</v>
      </c>
      <c r="I4790" s="59" t="s">
        <v>8043</v>
      </c>
      <c r="J4790"/>
      <c r="L4790"/>
      <c r="M4790"/>
    </row>
    <row r="4791" spans="1:13" ht="15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8042</v>
      </c>
      <c r="I4791" s="59" t="s">
        <v>8043</v>
      </c>
      <c r="J4791"/>
      <c r="L4791"/>
      <c r="M4791"/>
    </row>
    <row r="4792" spans="1:13" ht="15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8042</v>
      </c>
      <c r="I4792" s="59" t="s">
        <v>8043</v>
      </c>
      <c r="J4792"/>
      <c r="L4792"/>
      <c r="M4792"/>
    </row>
    <row r="4793" spans="1:13" ht="15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8043</v>
      </c>
      <c r="J4793"/>
      <c r="L4793"/>
      <c r="M4793"/>
    </row>
    <row r="4794" spans="1:13" ht="15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8044</v>
      </c>
      <c r="J4794"/>
      <c r="L4794"/>
      <c r="M4794"/>
    </row>
    <row r="4795" spans="1:13" ht="15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8044</v>
      </c>
      <c r="J4795"/>
      <c r="L4795"/>
      <c r="M4795"/>
    </row>
    <row r="4796" spans="1:13" ht="15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8045</v>
      </c>
      <c r="J4796"/>
      <c r="L4796"/>
      <c r="M4796"/>
    </row>
    <row r="4797" spans="1:13" ht="15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5647</v>
      </c>
      <c r="I4797" s="59" t="s">
        <v>8046</v>
      </c>
      <c r="J4797"/>
      <c r="L4797"/>
      <c r="M4797"/>
    </row>
    <row r="4798" spans="1:13" ht="15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5647</v>
      </c>
      <c r="I4798" s="59" t="s">
        <v>8046</v>
      </c>
      <c r="J4798"/>
      <c r="L4798"/>
      <c r="M4798"/>
    </row>
    <row r="4799" spans="1:13" ht="15.75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5647</v>
      </c>
      <c r="I4799" s="59" t="s">
        <v>8046</v>
      </c>
      <c r="J4799"/>
      <c r="L4799"/>
      <c r="M4799"/>
    </row>
    <row r="4800" spans="1:13" ht="15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5647</v>
      </c>
      <c r="I4800" s="59" t="s">
        <v>8046</v>
      </c>
      <c r="J4800"/>
      <c r="L4800"/>
      <c r="M4800"/>
    </row>
    <row r="4801" spans="1:13" ht="15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5647</v>
      </c>
      <c r="I4801" s="59" t="s">
        <v>8046</v>
      </c>
      <c r="J4801"/>
      <c r="L4801"/>
      <c r="M4801"/>
    </row>
    <row r="4802" spans="1:13" ht="15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8047</v>
      </c>
      <c r="J4802"/>
      <c r="L4802"/>
      <c r="M4802"/>
    </row>
    <row r="4803" spans="1:13" ht="15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8048</v>
      </c>
      <c r="I4805" s="74"/>
      <c r="J4805"/>
      <c r="L4805"/>
      <c r="M4805"/>
    </row>
    <row r="4806" spans="1:13" ht="15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7714</v>
      </c>
      <c r="I4811" s="59"/>
      <c r="J4811"/>
      <c r="L4811"/>
      <c r="M4811"/>
    </row>
    <row r="4812" spans="1:13" ht="15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8049</v>
      </c>
      <c r="J4814"/>
      <c r="L4814"/>
      <c r="M4814"/>
    </row>
    <row r="4815" spans="1:13" ht="15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8049</v>
      </c>
      <c r="J4815"/>
      <c r="L4815"/>
      <c r="M4815"/>
    </row>
    <row r="4816" spans="1:13" ht="15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8049</v>
      </c>
      <c r="J4816"/>
      <c r="L4816"/>
      <c r="M4816"/>
    </row>
    <row r="4817" spans="1:13" ht="15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8049</v>
      </c>
      <c r="J4817"/>
      <c r="L4817"/>
      <c r="M4817"/>
    </row>
    <row r="4818" spans="1:13" ht="15" customHeight="1" x14ac:dyDescent="0.25">
      <c r="A4818" s="59" t="s">
        <v>66</v>
      </c>
      <c r="B4818" s="59" t="s">
        <v>6533</v>
      </c>
      <c r="C4818" s="59" t="s">
        <v>6534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8049</v>
      </c>
      <c r="J4818"/>
      <c r="L4818"/>
      <c r="M4818"/>
    </row>
    <row r="4819" spans="1:13" ht="15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customHeight="1" x14ac:dyDescent="0.25">
      <c r="A4820" s="59" t="s">
        <v>66</v>
      </c>
      <c r="B4820" s="59" t="s">
        <v>729</v>
      </c>
      <c r="C4820" s="264" t="s">
        <v>8050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customHeight="1" x14ac:dyDescent="0.25">
      <c r="A4829" s="59" t="s">
        <v>66</v>
      </c>
      <c r="B4829" s="59" t="s">
        <v>62</v>
      </c>
      <c r="C4829" s="84" t="s">
        <v>7505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8051</v>
      </c>
      <c r="I4829" s="59"/>
      <c r="J4829"/>
      <c r="L4829"/>
      <c r="M4829"/>
    </row>
    <row r="4830" spans="1:13" ht="15" customHeight="1" x14ac:dyDescent="0.25">
      <c r="A4830" s="59" t="s">
        <v>66</v>
      </c>
      <c r="B4830" s="59" t="s">
        <v>62</v>
      </c>
      <c r="C4830" s="84" t="s">
        <v>7505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8051</v>
      </c>
      <c r="I4830" s="59"/>
      <c r="J4830"/>
      <c r="L4830"/>
      <c r="M4830"/>
    </row>
    <row r="4831" spans="1:13" ht="15" customHeight="1" x14ac:dyDescent="0.25">
      <c r="A4831" s="59" t="s">
        <v>66</v>
      </c>
      <c r="B4831" s="59" t="s">
        <v>62</v>
      </c>
      <c r="C4831" s="59" t="s">
        <v>7511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8051</v>
      </c>
      <c r="I4831" s="59"/>
      <c r="J4831"/>
      <c r="L4831"/>
      <c r="M4831"/>
    </row>
    <row r="4832" spans="1:13" ht="15" customHeight="1" x14ac:dyDescent="0.25">
      <c r="A4832" s="59" t="s">
        <v>66</v>
      </c>
      <c r="B4832" s="59" t="s">
        <v>62</v>
      </c>
      <c r="C4832" s="59" t="s">
        <v>7505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8051</v>
      </c>
      <c r="I4832" s="59"/>
      <c r="J4832"/>
      <c r="L4832"/>
      <c r="M4832"/>
    </row>
    <row r="4833" spans="1:13" ht="15" customHeight="1" x14ac:dyDescent="0.25">
      <c r="A4833" s="59" t="s">
        <v>66</v>
      </c>
      <c r="B4833" s="59" t="s">
        <v>62</v>
      </c>
      <c r="C4833" s="59" t="s">
        <v>7503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8051</v>
      </c>
      <c r="I4833" s="59"/>
      <c r="J4833"/>
      <c r="L4833"/>
      <c r="M4833"/>
    </row>
    <row r="4834" spans="1:13" ht="15" customHeight="1" x14ac:dyDescent="0.25">
      <c r="A4834" s="59" t="s">
        <v>66</v>
      </c>
      <c r="B4834" s="59" t="s">
        <v>62</v>
      </c>
      <c r="C4834" s="59" t="s">
        <v>7270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8052</v>
      </c>
      <c r="J4834"/>
      <c r="L4834"/>
      <c r="M4834"/>
    </row>
    <row r="4835" spans="1:13" ht="15" customHeight="1" x14ac:dyDescent="0.25">
      <c r="A4835" s="59" t="s">
        <v>66</v>
      </c>
      <c r="B4835" s="59" t="s">
        <v>62</v>
      </c>
      <c r="C4835" s="84" t="s">
        <v>7625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8052</v>
      </c>
      <c r="J4835"/>
      <c r="L4835"/>
      <c r="M4835"/>
    </row>
    <row r="4836" spans="1:13" ht="15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8053</v>
      </c>
      <c r="J4836"/>
      <c r="L4836"/>
      <c r="M4836"/>
    </row>
    <row r="4837" spans="1:13" ht="15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8053</v>
      </c>
      <c r="J4837"/>
      <c r="L4837"/>
      <c r="M4837"/>
    </row>
    <row r="4838" spans="1:13" ht="15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8053</v>
      </c>
      <c r="J4838"/>
      <c r="L4838"/>
      <c r="M4838"/>
    </row>
    <row r="4839" spans="1:13" ht="15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8054</v>
      </c>
      <c r="J4839"/>
      <c r="L4839"/>
      <c r="M4839"/>
    </row>
    <row r="4840" spans="1:13" ht="15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8055</v>
      </c>
      <c r="I4840" s="74" t="s">
        <v>8054</v>
      </c>
      <c r="J4840"/>
      <c r="L4840"/>
      <c r="M4840"/>
    </row>
    <row r="4841" spans="1:13" ht="15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8054</v>
      </c>
      <c r="J4841"/>
      <c r="L4841"/>
      <c r="M4841"/>
    </row>
    <row r="4842" spans="1:13" ht="15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8054</v>
      </c>
      <c r="J4842"/>
      <c r="L4842"/>
      <c r="M4842"/>
    </row>
    <row r="4843" spans="1:13" ht="15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8054</v>
      </c>
      <c r="J4843"/>
      <c r="L4843"/>
      <c r="M4843"/>
    </row>
    <row r="4844" spans="1:13" ht="15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6733</v>
      </c>
      <c r="J4844"/>
      <c r="L4844"/>
      <c r="M4844"/>
    </row>
    <row r="4845" spans="1:13" ht="15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6733</v>
      </c>
      <c r="J4845"/>
      <c r="L4845"/>
      <c r="M4845"/>
    </row>
    <row r="4846" spans="1:13" ht="15" customHeight="1" x14ac:dyDescent="0.25">
      <c r="A4846" s="59" t="s">
        <v>66</v>
      </c>
      <c r="B4846" s="59" t="s">
        <v>8056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8057</v>
      </c>
      <c r="J4846"/>
      <c r="L4846"/>
      <c r="M4846"/>
    </row>
    <row r="4847" spans="1:13" ht="15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8058</v>
      </c>
      <c r="J4853"/>
      <c r="L4853"/>
      <c r="M4853"/>
    </row>
    <row r="4854" spans="1:13" ht="15" customHeight="1" x14ac:dyDescent="0.25">
      <c r="A4854" s="59" t="s">
        <v>3382</v>
      </c>
      <c r="B4854" s="58" t="s">
        <v>8059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8058</v>
      </c>
      <c r="J4854"/>
      <c r="L4854"/>
      <c r="M4854"/>
    </row>
    <row r="4855" spans="1:13" ht="15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8058</v>
      </c>
      <c r="J4855"/>
      <c r="L4855"/>
      <c r="M4855"/>
    </row>
    <row r="4856" spans="1:13" ht="15" customHeight="1" x14ac:dyDescent="0.25">
      <c r="A4856" s="59" t="s">
        <v>3382</v>
      </c>
      <c r="B4856" s="59" t="s">
        <v>729</v>
      </c>
      <c r="C4856" s="264" t="s">
        <v>8050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8058</v>
      </c>
      <c r="J4856"/>
      <c r="L4856"/>
      <c r="M4856"/>
    </row>
    <row r="4857" spans="1:13" ht="15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customHeight="1" x14ac:dyDescent="0.25">
      <c r="A4858" s="59" t="s">
        <v>3382</v>
      </c>
      <c r="B4858" s="59" t="s">
        <v>8060</v>
      </c>
      <c r="C4858" s="124" t="s">
        <v>8061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8062</v>
      </c>
      <c r="J4858"/>
      <c r="L4858"/>
      <c r="M4858"/>
    </row>
    <row r="4859" spans="1:13" ht="15" customHeight="1" x14ac:dyDescent="0.25">
      <c r="A4859" s="59" t="s">
        <v>3382</v>
      </c>
      <c r="B4859" s="59" t="s">
        <v>8060</v>
      </c>
      <c r="C4859" s="84" t="s">
        <v>8063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8062</v>
      </c>
      <c r="J4859"/>
      <c r="L4859"/>
      <c r="M4859"/>
    </row>
    <row r="4860" spans="1:13" ht="15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8064</v>
      </c>
      <c r="J4861"/>
      <c r="L4861"/>
      <c r="M4861"/>
    </row>
    <row r="4862" spans="1:13" ht="15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8064</v>
      </c>
      <c r="J4862"/>
      <c r="L4862"/>
      <c r="M4862"/>
    </row>
    <row r="4863" spans="1:13" ht="15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8064</v>
      </c>
      <c r="J4863"/>
      <c r="L4863"/>
      <c r="M4863"/>
    </row>
    <row r="4864" spans="1:13" ht="15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8064</v>
      </c>
      <c r="J4864"/>
      <c r="L4864"/>
      <c r="M4864"/>
    </row>
    <row r="4865" spans="1:13" ht="15" customHeight="1" x14ac:dyDescent="0.25">
      <c r="A4865" s="59" t="s">
        <v>3382</v>
      </c>
      <c r="B4865" s="66" t="s">
        <v>8065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8064</v>
      </c>
      <c r="J4865"/>
      <c r="L4865"/>
      <c r="M4865"/>
    </row>
    <row r="4866" spans="1:13" ht="15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8066</v>
      </c>
      <c r="J4866"/>
      <c r="L4866"/>
      <c r="M4866"/>
    </row>
    <row r="4867" spans="1:13" ht="15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8066</v>
      </c>
      <c r="J4867"/>
      <c r="L4867"/>
      <c r="M4867"/>
    </row>
    <row r="4868" spans="1:13" ht="15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8066</v>
      </c>
      <c r="J4868"/>
      <c r="L4868"/>
      <c r="M4868"/>
    </row>
    <row r="4869" spans="1:13" ht="15" customHeight="1" x14ac:dyDescent="0.25">
      <c r="A4869" s="59" t="s">
        <v>3382</v>
      </c>
      <c r="B4869" s="59" t="s">
        <v>6299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8021</v>
      </c>
      <c r="I4869" s="74" t="s">
        <v>8066</v>
      </c>
      <c r="J4869"/>
      <c r="L4869"/>
      <c r="M4869"/>
    </row>
    <row r="4870" spans="1:13" ht="15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8067</v>
      </c>
      <c r="J4870"/>
      <c r="L4870"/>
      <c r="M4870"/>
    </row>
    <row r="4871" spans="1:13" ht="15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8067</v>
      </c>
      <c r="J4871"/>
      <c r="L4871"/>
      <c r="M4871"/>
    </row>
    <row r="4872" spans="1:13" ht="15" customHeight="1" x14ac:dyDescent="0.25">
      <c r="A4872" s="472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customHeight="1" x14ac:dyDescent="0.25">
      <c r="A4873" s="144">
        <v>44963</v>
      </c>
      <c r="B4873" s="66" t="s">
        <v>8068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customHeight="1" x14ac:dyDescent="0.25">
      <c r="A4874" s="144">
        <v>44963</v>
      </c>
      <c r="B4874" s="59" t="s">
        <v>8069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8070</v>
      </c>
      <c r="J4877"/>
      <c r="L4877"/>
      <c r="M4877"/>
    </row>
    <row r="4878" spans="1:13" ht="15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8070</v>
      </c>
      <c r="J4878"/>
      <c r="L4878"/>
      <c r="M4878"/>
    </row>
    <row r="4879" spans="1:13" ht="15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8070</v>
      </c>
      <c r="J4879"/>
      <c r="L4879"/>
      <c r="M4879"/>
    </row>
    <row r="4880" spans="1:13" ht="15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8070</v>
      </c>
      <c r="J4880"/>
      <c r="L4880"/>
      <c r="M4880"/>
    </row>
    <row r="4881" spans="1:13" ht="15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customHeight="1" x14ac:dyDescent="0.25">
      <c r="A4883" s="144">
        <v>44963</v>
      </c>
      <c r="B4883" s="59" t="s">
        <v>8069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7714</v>
      </c>
      <c r="I4883" s="74"/>
      <c r="J4883"/>
      <c r="L4883"/>
      <c r="M4883"/>
    </row>
    <row r="4884" spans="1:13" ht="15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8071</v>
      </c>
      <c r="I4885" s="74"/>
      <c r="J4885"/>
      <c r="L4885"/>
      <c r="M4885"/>
    </row>
    <row r="4886" spans="1:13" ht="15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8071</v>
      </c>
      <c r="I4886" s="74"/>
      <c r="J4886"/>
      <c r="L4886"/>
      <c r="M4886"/>
    </row>
    <row r="4887" spans="1:13" ht="15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8071</v>
      </c>
      <c r="I4887" s="74"/>
      <c r="J4887"/>
      <c r="L4887"/>
      <c r="M4887"/>
    </row>
    <row r="4888" spans="1:13" ht="15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8071</v>
      </c>
      <c r="I4888" s="59"/>
      <c r="J4888"/>
      <c r="L4888"/>
      <c r="M4888"/>
    </row>
    <row r="4889" spans="1:13" ht="15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8072</v>
      </c>
      <c r="J4889"/>
      <c r="L4889"/>
      <c r="M4889"/>
    </row>
    <row r="4890" spans="1:13" ht="13.5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8072</v>
      </c>
      <c r="J4890"/>
      <c r="L4890"/>
      <c r="M4890"/>
    </row>
    <row r="4891" spans="1:13" ht="15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8072</v>
      </c>
      <c r="J4891"/>
      <c r="L4891"/>
      <c r="M4891"/>
    </row>
    <row r="4892" spans="1:13" ht="15" customHeight="1" x14ac:dyDescent="0.25">
      <c r="A4892" s="144">
        <v>44963</v>
      </c>
      <c r="B4892" s="71" t="s">
        <v>8073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8072</v>
      </c>
      <c r="J4892"/>
      <c r="L4892"/>
      <c r="M4892"/>
    </row>
    <row r="4893" spans="1:13" ht="15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8072</v>
      </c>
      <c r="J4893"/>
      <c r="L4893"/>
      <c r="M4893"/>
    </row>
    <row r="4894" spans="1:13" ht="15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8074</v>
      </c>
      <c r="J4894"/>
      <c r="L4894"/>
      <c r="M4894"/>
    </row>
    <row r="4895" spans="1:13" ht="15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8074</v>
      </c>
      <c r="J4895"/>
      <c r="L4895"/>
      <c r="M4895"/>
    </row>
    <row r="4896" spans="1:13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8074</v>
      </c>
      <c r="J4896"/>
      <c r="L4896"/>
      <c r="M4896"/>
    </row>
    <row r="4897" spans="1:13" ht="15" customHeight="1" x14ac:dyDescent="0.25">
      <c r="A4897" s="144">
        <v>44963</v>
      </c>
      <c r="B4897" s="59" t="s">
        <v>8075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8074</v>
      </c>
      <c r="J4897"/>
      <c r="L4897"/>
      <c r="M4897">
        <v>1795000</v>
      </c>
    </row>
    <row r="4898" spans="1:13" ht="15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8074</v>
      </c>
      <c r="J4898"/>
      <c r="L4898"/>
      <c r="M4898"/>
    </row>
    <row r="4899" spans="1:13" ht="15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6339</v>
      </c>
      <c r="J4902"/>
      <c r="L4902"/>
      <c r="M4902"/>
    </row>
    <row r="4903" spans="1:13" ht="15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6339</v>
      </c>
      <c r="J4903"/>
      <c r="L4903"/>
      <c r="M4903"/>
    </row>
    <row r="4904" spans="1:13" ht="15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6364</v>
      </c>
      <c r="J4906"/>
      <c r="M4906"/>
    </row>
    <row r="4907" spans="1:13" ht="15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customHeight="1" x14ac:dyDescent="0.25">
      <c r="A4911" s="144">
        <v>44991</v>
      </c>
      <c r="B4911" s="66" t="s">
        <v>8068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customHeight="1" x14ac:dyDescent="0.25">
      <c r="A4912" s="144">
        <v>44991</v>
      </c>
      <c r="B4912" s="59" t="s">
        <v>8069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6410</v>
      </c>
      <c r="J4915"/>
      <c r="L4915"/>
      <c r="M4915"/>
    </row>
    <row r="4916" spans="1:13" ht="15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6372</v>
      </c>
      <c r="J4916"/>
      <c r="L4916"/>
      <c r="M4916"/>
    </row>
    <row r="4917" spans="1:13" ht="15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6372</v>
      </c>
      <c r="J4917"/>
      <c r="L4917"/>
      <c r="M4917"/>
    </row>
    <row r="4918" spans="1:13" ht="15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6372</v>
      </c>
      <c r="J4918"/>
      <c r="L4918"/>
      <c r="M4918"/>
    </row>
    <row r="4919" spans="1:13" ht="15" customHeight="1" x14ac:dyDescent="0.25">
      <c r="A4919" s="144">
        <v>44991</v>
      </c>
      <c r="B4919" s="59" t="s">
        <v>8069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customHeight="1" x14ac:dyDescent="0.25">
      <c r="A4921" s="144">
        <v>44991</v>
      </c>
      <c r="B4921" s="71" t="s">
        <v>8076</v>
      </c>
      <c r="C4921" s="128" t="s">
        <v>8077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customHeight="1" x14ac:dyDescent="0.25">
      <c r="A4925" s="144">
        <v>44991</v>
      </c>
      <c r="B4925" s="71" t="s">
        <v>8078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customHeight="1" x14ac:dyDescent="0.25">
      <c r="A4926" s="144">
        <v>44991</v>
      </c>
      <c r="B4926" s="59" t="s">
        <v>8079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customHeight="1" x14ac:dyDescent="0.25">
      <c r="A4927" s="144">
        <v>44991</v>
      </c>
      <c r="B4927" s="59" t="s">
        <v>8080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customHeight="1" x14ac:dyDescent="0.25">
      <c r="A4933" s="144">
        <v>44991</v>
      </c>
      <c r="B4933" s="59" t="s">
        <v>6393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customHeight="1" x14ac:dyDescent="0.25">
      <c r="A4934" s="144">
        <v>44991</v>
      </c>
      <c r="B4934" s="59" t="s">
        <v>6394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customHeight="1" x14ac:dyDescent="0.25">
      <c r="A4936" s="144">
        <v>44991</v>
      </c>
      <c r="B4936" s="59" t="s">
        <v>6297</v>
      </c>
      <c r="C4936" s="59" t="s">
        <v>6298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customHeight="1" x14ac:dyDescent="0.25">
      <c r="A4938" s="144">
        <v>44991</v>
      </c>
      <c r="B4938" s="59" t="s">
        <v>6532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customHeight="1" x14ac:dyDescent="0.25">
      <c r="A4939" s="144">
        <v>44991</v>
      </c>
      <c r="B4939" s="59" t="s">
        <v>6402</v>
      </c>
      <c r="C4939" s="59" t="s">
        <v>6403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customHeight="1" x14ac:dyDescent="0.25">
      <c r="A4955" s="144">
        <v>44991</v>
      </c>
      <c r="B4955" s="59" t="s">
        <v>8081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customHeight="1" x14ac:dyDescent="0.25">
      <c r="A4978" s="144">
        <v>44991</v>
      </c>
      <c r="B4978" s="93" t="s">
        <v>6953</v>
      </c>
      <c r="C4978" s="93" t="s">
        <v>6954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customHeight="1" x14ac:dyDescent="0.25">
      <c r="A4985" s="144">
        <v>44991</v>
      </c>
      <c r="B4985" s="59" t="s">
        <v>6533</v>
      </c>
      <c r="C4985" s="59" t="s">
        <v>6534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customHeight="1" x14ac:dyDescent="0.25">
      <c r="A4991" s="144">
        <v>44991</v>
      </c>
      <c r="B4991" s="66" t="s">
        <v>8068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customHeight="1" x14ac:dyDescent="0.25">
      <c r="A4994" s="144">
        <v>44991</v>
      </c>
      <c r="B4994" s="59" t="s">
        <v>8082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customHeight="1" x14ac:dyDescent="0.25">
      <c r="A5010" s="144">
        <v>44991</v>
      </c>
      <c r="B5010" s="59" t="s">
        <v>2734</v>
      </c>
      <c r="C5010" s="84" t="s">
        <v>7973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8083</v>
      </c>
      <c r="I5010" s="59"/>
      <c r="J5010"/>
      <c r="L5010"/>
      <c r="M5010"/>
    </row>
    <row r="5011" spans="1:13" ht="15" customHeight="1" x14ac:dyDescent="0.25">
      <c r="A5011" s="144">
        <v>44991</v>
      </c>
      <c r="B5011" s="59" t="s">
        <v>2734</v>
      </c>
      <c r="C5011" s="84" t="s">
        <v>7975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8083</v>
      </c>
      <c r="I5011" s="59"/>
      <c r="J5011"/>
      <c r="L5011"/>
      <c r="M5011"/>
    </row>
    <row r="5012" spans="1:13" ht="15" customHeight="1" x14ac:dyDescent="0.25">
      <c r="A5012" s="144">
        <v>44991</v>
      </c>
      <c r="B5012" s="58" t="s">
        <v>7972</v>
      </c>
      <c r="C5012" s="84" t="s">
        <v>8084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8083</v>
      </c>
      <c r="I5012" s="59"/>
      <c r="J5012"/>
      <c r="L5012"/>
      <c r="M5012"/>
    </row>
    <row r="5013" spans="1:13" ht="15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8083</v>
      </c>
      <c r="I5013" s="59"/>
      <c r="J5013"/>
      <c r="L5013"/>
      <c r="M5013"/>
    </row>
    <row r="5014" spans="1:13" ht="15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8083</v>
      </c>
      <c r="I5014" s="59"/>
      <c r="J5014"/>
      <c r="L5014"/>
      <c r="M5014"/>
    </row>
    <row r="5015" spans="1:13" ht="15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8083</v>
      </c>
      <c r="I5015" s="59"/>
      <c r="J5015"/>
      <c r="L5015"/>
      <c r="M5015"/>
    </row>
    <row r="5016" spans="1:13" ht="15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8085</v>
      </c>
      <c r="J5019"/>
      <c r="L5019"/>
      <c r="M5019"/>
    </row>
    <row r="5020" spans="1:13" ht="15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8085</v>
      </c>
      <c r="J5020"/>
      <c r="L5020"/>
      <c r="M5020"/>
    </row>
    <row r="5021" spans="1:13" ht="15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8085</v>
      </c>
      <c r="J5021"/>
      <c r="L5021"/>
      <c r="M5021"/>
    </row>
    <row r="5022" spans="1:13" ht="15" customHeight="1" x14ac:dyDescent="0.25">
      <c r="A5022" s="144">
        <v>44991</v>
      </c>
      <c r="B5022" s="59" t="s">
        <v>3469</v>
      </c>
      <c r="C5022" s="59" t="s">
        <v>8086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8085</v>
      </c>
      <c r="J5022"/>
      <c r="L5022"/>
      <c r="M5022"/>
    </row>
    <row r="5023" spans="1:13" ht="15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customHeight="1" x14ac:dyDescent="0.25">
      <c r="A5025" s="144">
        <v>45052</v>
      </c>
      <c r="B5025" s="66" t="s">
        <v>8068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8087</v>
      </c>
      <c r="J5028"/>
      <c r="L5028"/>
      <c r="M5028"/>
    </row>
    <row r="5029" spans="1:13" ht="15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8087</v>
      </c>
      <c r="J5029"/>
      <c r="L5029"/>
      <c r="M5029"/>
    </row>
    <row r="5030" spans="1:13" ht="15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6767</v>
      </c>
      <c r="I5033" s="59" t="s">
        <v>8088</v>
      </c>
      <c r="J5033"/>
      <c r="L5033"/>
      <c r="M5033"/>
    </row>
    <row r="5034" spans="1:13" ht="15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6767</v>
      </c>
      <c r="I5034" s="59" t="s">
        <v>8088</v>
      </c>
      <c r="J5034"/>
      <c r="L5034"/>
      <c r="M5034"/>
    </row>
    <row r="5035" spans="1:13" ht="15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6767</v>
      </c>
      <c r="I5035" s="59" t="s">
        <v>8088</v>
      </c>
      <c r="J5035"/>
      <c r="L5035"/>
      <c r="M5035"/>
    </row>
    <row r="5036" spans="1:13" ht="15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8089</v>
      </c>
      <c r="J5036"/>
      <c r="L5036"/>
      <c r="M5036"/>
    </row>
    <row r="5037" spans="1:13" ht="15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8089</v>
      </c>
      <c r="J5037"/>
      <c r="L5037"/>
      <c r="M5037"/>
    </row>
    <row r="5038" spans="1:13" ht="15" customHeight="1" x14ac:dyDescent="0.25">
      <c r="A5038" s="144">
        <v>45052</v>
      </c>
      <c r="B5038" s="59" t="s">
        <v>6299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8090</v>
      </c>
      <c r="J5038"/>
      <c r="L5038"/>
      <c r="M5038"/>
    </row>
    <row r="5039" spans="1:13" ht="15" customHeight="1" x14ac:dyDescent="0.25">
      <c r="A5039" s="144">
        <v>45052</v>
      </c>
      <c r="B5039" s="59" t="s">
        <v>7993</v>
      </c>
      <c r="C5039" s="67" t="s">
        <v>7994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8091</v>
      </c>
      <c r="J5039"/>
      <c r="L5039"/>
      <c r="M5039"/>
    </row>
    <row r="5040" spans="1:13" ht="15" customHeight="1" x14ac:dyDescent="0.25">
      <c r="A5040" s="144">
        <v>45052</v>
      </c>
      <c r="B5040" s="59" t="s">
        <v>3334</v>
      </c>
      <c r="C5040" s="223" t="s">
        <v>8092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8091</v>
      </c>
      <c r="J5040"/>
      <c r="L5040"/>
      <c r="M5040"/>
    </row>
    <row r="5041" spans="1:13" ht="15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customHeight="1" x14ac:dyDescent="0.25">
      <c r="A5044" s="144">
        <v>45052</v>
      </c>
      <c r="B5044" s="118" t="s">
        <v>6643</v>
      </c>
      <c r="C5044" s="128" t="s">
        <v>6424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8093</v>
      </c>
      <c r="J5045"/>
      <c r="L5045"/>
      <c r="M5045"/>
    </row>
    <row r="5046" spans="1:13" ht="15" customHeight="1" x14ac:dyDescent="0.25">
      <c r="A5046" s="144">
        <v>45052</v>
      </c>
      <c r="B5046" s="85" t="s">
        <v>8094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8093</v>
      </c>
      <c r="J5046"/>
      <c r="L5046"/>
      <c r="M5046"/>
    </row>
    <row r="5047" spans="1:13" ht="15" customHeight="1" x14ac:dyDescent="0.25">
      <c r="A5047" s="144">
        <v>45052</v>
      </c>
      <c r="B5047" s="58" t="s">
        <v>810</v>
      </c>
      <c r="C5047" s="100" t="s">
        <v>8095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8093</v>
      </c>
      <c r="J5047"/>
      <c r="L5047"/>
      <c r="M5047"/>
    </row>
    <row r="5048" spans="1:13" ht="15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8096</v>
      </c>
      <c r="I5048" s="74" t="s">
        <v>8093</v>
      </c>
      <c r="J5048"/>
      <c r="L5048"/>
      <c r="M5048"/>
    </row>
    <row r="5049" spans="1:13" ht="15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8093</v>
      </c>
      <c r="J5049"/>
      <c r="L5049"/>
      <c r="M5049"/>
    </row>
    <row r="5050" spans="1:13" ht="15" customHeight="1" x14ac:dyDescent="0.25">
      <c r="A5050" s="144">
        <v>45052</v>
      </c>
      <c r="B5050" s="71" t="s">
        <v>6734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8097</v>
      </c>
      <c r="I5050" s="74" t="s">
        <v>8093</v>
      </c>
      <c r="J5050"/>
      <c r="L5050"/>
      <c r="M5050"/>
    </row>
    <row r="5051" spans="1:13" ht="15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8098</v>
      </c>
      <c r="J5051"/>
      <c r="L5051"/>
      <c r="M5051"/>
    </row>
    <row r="5052" spans="1:13" ht="15" customHeight="1" x14ac:dyDescent="0.25">
      <c r="A5052" s="144">
        <v>45052</v>
      </c>
      <c r="B5052" s="59" t="s">
        <v>6699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8098</v>
      </c>
      <c r="J5052"/>
      <c r="L5052"/>
      <c r="M5052"/>
    </row>
    <row r="5053" spans="1:13" ht="15" customHeight="1" x14ac:dyDescent="0.25">
      <c r="A5053" s="144">
        <v>45052</v>
      </c>
      <c r="B5053" s="71" t="s">
        <v>3333</v>
      </c>
      <c r="C5053" s="128" t="s">
        <v>8099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5830</v>
      </c>
      <c r="I5053" s="59" t="s">
        <v>8100</v>
      </c>
      <c r="J5053"/>
      <c r="L5053"/>
      <c r="M5053"/>
    </row>
    <row r="5054" spans="1:13" ht="15" customHeight="1" x14ac:dyDescent="0.25">
      <c r="A5054" s="144">
        <v>45052</v>
      </c>
      <c r="B5054" s="71" t="s">
        <v>3333</v>
      </c>
      <c r="C5054" s="128" t="s">
        <v>8101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5830</v>
      </c>
      <c r="I5054" s="59" t="s">
        <v>8100</v>
      </c>
      <c r="J5054"/>
      <c r="L5054"/>
      <c r="M5054"/>
    </row>
    <row r="5055" spans="1:13" ht="15" customHeight="1" x14ac:dyDescent="0.25">
      <c r="A5055" s="144">
        <v>45052</v>
      </c>
      <c r="B5055" s="71" t="s">
        <v>3333</v>
      </c>
      <c r="C5055" s="128" t="s">
        <v>8102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5830</v>
      </c>
      <c r="I5055" s="59" t="s">
        <v>8100</v>
      </c>
      <c r="J5055"/>
      <c r="L5055"/>
      <c r="M5055"/>
    </row>
    <row r="5056" spans="1:13" ht="15" customHeight="1" x14ac:dyDescent="0.25">
      <c r="A5056" s="144">
        <v>45052</v>
      </c>
      <c r="B5056" s="71" t="s">
        <v>3333</v>
      </c>
      <c r="C5056" s="128" t="s">
        <v>8103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5830</v>
      </c>
      <c r="I5056" s="59" t="s">
        <v>8100</v>
      </c>
      <c r="J5056"/>
      <c r="L5056"/>
      <c r="M5056"/>
    </row>
    <row r="5057" spans="1:13" ht="15" customHeight="1" x14ac:dyDescent="0.25">
      <c r="A5057" s="144">
        <v>45052</v>
      </c>
      <c r="B5057" s="71" t="s">
        <v>3333</v>
      </c>
      <c r="C5057" s="128" t="s">
        <v>8104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5830</v>
      </c>
      <c r="I5057" s="59" t="s">
        <v>8100</v>
      </c>
      <c r="J5057"/>
      <c r="L5057"/>
      <c r="M5057"/>
    </row>
    <row r="5058" spans="1:13" ht="15" customHeight="1" x14ac:dyDescent="0.25">
      <c r="A5058" s="144">
        <v>45052</v>
      </c>
      <c r="B5058" s="71" t="s">
        <v>3333</v>
      </c>
      <c r="C5058" s="128" t="s">
        <v>8105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5830</v>
      </c>
      <c r="I5058" s="59" t="s">
        <v>8100</v>
      </c>
      <c r="J5058"/>
      <c r="L5058"/>
      <c r="M5058"/>
    </row>
    <row r="5059" spans="1:13" ht="15" customHeight="1" x14ac:dyDescent="0.25">
      <c r="A5059" s="144">
        <v>45052</v>
      </c>
      <c r="B5059" s="58" t="s">
        <v>8106</v>
      </c>
      <c r="C5059" s="128" t="s">
        <v>8107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5830</v>
      </c>
      <c r="I5059" s="59" t="s">
        <v>8100</v>
      </c>
      <c r="J5059"/>
      <c r="L5059"/>
      <c r="M5059"/>
    </row>
    <row r="5060" spans="1:13" ht="15" customHeight="1" x14ac:dyDescent="0.25">
      <c r="A5060" s="144">
        <v>45052</v>
      </c>
      <c r="B5060" s="58" t="s">
        <v>8106</v>
      </c>
      <c r="C5060" s="128" t="s">
        <v>8108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5830</v>
      </c>
      <c r="I5060" s="59" t="s">
        <v>8100</v>
      </c>
      <c r="J5060"/>
      <c r="L5060"/>
      <c r="M5060"/>
    </row>
    <row r="5061" spans="1:13" ht="15" customHeight="1" x14ac:dyDescent="0.25">
      <c r="A5061" s="144">
        <v>45052</v>
      </c>
      <c r="B5061" s="58" t="s">
        <v>2996</v>
      </c>
      <c r="C5061" s="84" t="s">
        <v>8109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5830</v>
      </c>
      <c r="I5061" s="59" t="s">
        <v>8100</v>
      </c>
      <c r="J5061"/>
      <c r="L5061"/>
      <c r="M5061"/>
    </row>
    <row r="5062" spans="1:13" ht="15" customHeight="1" x14ac:dyDescent="0.25">
      <c r="A5062" s="144">
        <v>45052</v>
      </c>
      <c r="B5062" s="58" t="s">
        <v>2996</v>
      </c>
      <c r="C5062" s="84" t="s">
        <v>8110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5830</v>
      </c>
      <c r="I5062" s="59" t="s">
        <v>8100</v>
      </c>
      <c r="J5062"/>
      <c r="L5062"/>
      <c r="M5062"/>
    </row>
    <row r="5063" spans="1:13" ht="15" customHeight="1" x14ac:dyDescent="0.25">
      <c r="A5063" s="144">
        <v>45052</v>
      </c>
      <c r="B5063" s="59" t="s">
        <v>8111</v>
      </c>
      <c r="C5063" s="59" t="s">
        <v>8112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8113</v>
      </c>
      <c r="J5063"/>
      <c r="L5063"/>
      <c r="M5063"/>
    </row>
    <row r="5064" spans="1:13" ht="15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8113</v>
      </c>
      <c r="J5064"/>
      <c r="L5064"/>
      <c r="M5064"/>
    </row>
    <row r="5065" spans="1:13" ht="15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8113</v>
      </c>
      <c r="J5065"/>
      <c r="L5065"/>
      <c r="M5065"/>
    </row>
    <row r="5066" spans="1:13" ht="15" customHeight="1" x14ac:dyDescent="0.25">
      <c r="A5066" s="144">
        <v>45052</v>
      </c>
      <c r="B5066" s="59" t="s">
        <v>2571</v>
      </c>
      <c r="C5066" s="59" t="s">
        <v>7505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6103</v>
      </c>
      <c r="I5066" s="59" t="s">
        <v>8114</v>
      </c>
      <c r="J5066"/>
      <c r="L5066"/>
      <c r="M5066"/>
    </row>
    <row r="5067" spans="1:13" ht="15" customHeight="1" x14ac:dyDescent="0.25">
      <c r="A5067" s="144">
        <v>45052</v>
      </c>
      <c r="B5067" s="58" t="s">
        <v>2996</v>
      </c>
      <c r="C5067" s="84" t="s">
        <v>8115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8116</v>
      </c>
      <c r="I5067" s="59" t="s">
        <v>8114</v>
      </c>
      <c r="J5067"/>
      <c r="L5067"/>
      <c r="M5067"/>
    </row>
    <row r="5068" spans="1:13" ht="15" customHeight="1" x14ac:dyDescent="0.25">
      <c r="A5068" s="144">
        <v>45052</v>
      </c>
      <c r="B5068" s="58" t="s">
        <v>2996</v>
      </c>
      <c r="C5068" s="84" t="s">
        <v>8117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8114</v>
      </c>
      <c r="J5068"/>
      <c r="L5068"/>
      <c r="M5068"/>
    </row>
    <row r="5069" spans="1:13" ht="15" customHeight="1" x14ac:dyDescent="0.25">
      <c r="A5069" s="144">
        <v>45052</v>
      </c>
      <c r="B5069" s="58" t="s">
        <v>810</v>
      </c>
      <c r="C5069" s="100" t="s">
        <v>8118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8114</v>
      </c>
      <c r="J5069"/>
      <c r="L5069"/>
      <c r="M5069"/>
    </row>
    <row r="5070" spans="1:13" ht="15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8114</v>
      </c>
      <c r="J5070"/>
      <c r="L5070"/>
      <c r="M5070"/>
    </row>
    <row r="5071" spans="1:13" ht="15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customHeight="1" x14ac:dyDescent="0.25">
      <c r="A5076" s="144">
        <v>45083</v>
      </c>
      <c r="B5076" s="66" t="s">
        <v>8068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8119</v>
      </c>
      <c r="I5081" s="74" t="s">
        <v>8113</v>
      </c>
      <c r="J5081"/>
      <c r="L5081"/>
      <c r="M5081"/>
    </row>
    <row r="5082" spans="1:13" ht="15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8113</v>
      </c>
      <c r="J5082"/>
      <c r="L5082"/>
      <c r="M5082"/>
    </row>
    <row r="5083" spans="1:13" ht="15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8113</v>
      </c>
      <c r="J5083"/>
      <c r="L5083"/>
      <c r="M5083"/>
    </row>
    <row r="5084" spans="1:13" ht="15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8113</v>
      </c>
      <c r="J5084"/>
      <c r="L5084"/>
      <c r="M5084"/>
    </row>
    <row r="5085" spans="1:13" ht="15" customHeight="1" x14ac:dyDescent="0.25">
      <c r="A5085" s="144">
        <v>45083</v>
      </c>
      <c r="B5085" s="59" t="s">
        <v>8120</v>
      </c>
      <c r="C5085" s="83" t="s">
        <v>8121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7905</v>
      </c>
      <c r="I5085" s="74" t="s">
        <v>8122</v>
      </c>
      <c r="J5085"/>
      <c r="L5085"/>
      <c r="M5085"/>
    </row>
    <row r="5086" spans="1:13" ht="15" customHeight="1" x14ac:dyDescent="0.25">
      <c r="A5086" s="144">
        <v>45083</v>
      </c>
      <c r="B5086" s="59" t="s">
        <v>8120</v>
      </c>
      <c r="C5086" s="59" t="s">
        <v>8123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7905</v>
      </c>
      <c r="I5086" s="74" t="s">
        <v>8122</v>
      </c>
      <c r="J5086"/>
      <c r="L5086"/>
      <c r="M5086"/>
    </row>
    <row r="5087" spans="1:13" ht="15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7905</v>
      </c>
      <c r="I5087" s="74" t="s">
        <v>8122</v>
      </c>
      <c r="J5087"/>
      <c r="L5087"/>
      <c r="M5087"/>
    </row>
    <row r="5088" spans="1:13" ht="15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8124</v>
      </c>
      <c r="J5088"/>
      <c r="L5088"/>
      <c r="M5088"/>
    </row>
    <row r="5089" spans="1:13" ht="15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8125</v>
      </c>
      <c r="J5089"/>
      <c r="L5089"/>
      <c r="M5089"/>
    </row>
    <row r="5090" spans="1:13" ht="15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8125</v>
      </c>
      <c r="J5090"/>
      <c r="L5090"/>
      <c r="M5090"/>
    </row>
    <row r="5091" spans="1:13" ht="15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8125</v>
      </c>
      <c r="J5091"/>
      <c r="L5091"/>
      <c r="M5091"/>
    </row>
    <row r="5092" spans="1:13" ht="15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customHeight="1" x14ac:dyDescent="0.25">
      <c r="A5094" s="144">
        <v>45113</v>
      </c>
      <c r="B5094" s="66" t="s">
        <v>8068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customHeight="1" x14ac:dyDescent="0.25">
      <c r="A5095" s="144">
        <v>45113</v>
      </c>
      <c r="B5095" s="59" t="s">
        <v>8069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customHeight="1" x14ac:dyDescent="0.25">
      <c r="A5097" s="144">
        <v>45113</v>
      </c>
      <c r="B5097" s="118" t="s">
        <v>385</v>
      </c>
      <c r="C5097" s="59" t="s">
        <v>8126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8127</v>
      </c>
      <c r="J5097"/>
      <c r="L5097"/>
      <c r="M5097"/>
    </row>
    <row r="5098" spans="1:13" ht="15" customHeight="1" x14ac:dyDescent="0.25">
      <c r="A5098" s="144">
        <v>45113</v>
      </c>
      <c r="B5098" s="118" t="s">
        <v>385</v>
      </c>
      <c r="C5098" s="59" t="s">
        <v>8128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8127</v>
      </c>
      <c r="J5098"/>
      <c r="L5098"/>
      <c r="M5098"/>
    </row>
    <row r="5099" spans="1:13" ht="15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8127</v>
      </c>
      <c r="J5099"/>
      <c r="L5099"/>
      <c r="M5099"/>
    </row>
    <row r="5100" spans="1:13" ht="15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8127</v>
      </c>
      <c r="J5100"/>
      <c r="L5100"/>
      <c r="M5100"/>
    </row>
    <row r="5101" spans="1:13" ht="15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8127</v>
      </c>
      <c r="J5101"/>
      <c r="L5101"/>
      <c r="M5101"/>
    </row>
    <row r="5102" spans="1:13" ht="15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8127</v>
      </c>
      <c r="J5102"/>
      <c r="L5102"/>
      <c r="M5102"/>
    </row>
    <row r="5103" spans="1:13" ht="15" customHeight="1" x14ac:dyDescent="0.25">
      <c r="A5103" s="144">
        <v>45113</v>
      </c>
      <c r="B5103" s="59" t="s">
        <v>8129</v>
      </c>
      <c r="C5103" s="128" t="s">
        <v>8130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8131</v>
      </c>
      <c r="J5103"/>
      <c r="L5103"/>
      <c r="M5103"/>
    </row>
    <row r="5104" spans="1:13" ht="15" customHeight="1" x14ac:dyDescent="0.25">
      <c r="A5104" s="144">
        <v>45113</v>
      </c>
      <c r="B5104" s="59" t="s">
        <v>8129</v>
      </c>
      <c r="C5104" s="128" t="s">
        <v>8132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8131</v>
      </c>
      <c r="J5104"/>
      <c r="L5104"/>
      <c r="M5104"/>
    </row>
    <row r="5105" spans="1:13" ht="15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8131</v>
      </c>
      <c r="J5105"/>
      <c r="L5105"/>
      <c r="M5105"/>
    </row>
    <row r="5106" spans="1:13" ht="15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8131</v>
      </c>
      <c r="J5106"/>
      <c r="L5106"/>
      <c r="M5106"/>
    </row>
    <row r="5107" spans="1:13" ht="15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6467</v>
      </c>
      <c r="J5107"/>
      <c r="L5107"/>
      <c r="M5107"/>
    </row>
    <row r="5108" spans="1:13" ht="15" customHeight="1" x14ac:dyDescent="0.25">
      <c r="A5108" s="144">
        <v>45113</v>
      </c>
      <c r="B5108" s="59" t="s">
        <v>729</v>
      </c>
      <c r="C5108" s="59" t="s">
        <v>7208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6467</v>
      </c>
      <c r="J5108"/>
      <c r="L5108"/>
      <c r="M5108"/>
    </row>
    <row r="5109" spans="1:13" ht="15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customHeight="1" x14ac:dyDescent="0.25">
      <c r="A5114" s="144">
        <v>45113</v>
      </c>
      <c r="B5114" s="71" t="s">
        <v>58</v>
      </c>
      <c r="C5114" s="59" t="s">
        <v>8133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customHeight="1" x14ac:dyDescent="0.25">
      <c r="A5115" s="144">
        <v>45113</v>
      </c>
      <c r="B5115" s="71" t="s">
        <v>58</v>
      </c>
      <c r="C5115" s="59" t="s">
        <v>8134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8135</v>
      </c>
      <c r="J5116"/>
      <c r="L5116"/>
      <c r="M5116"/>
    </row>
    <row r="5117" spans="1:13" ht="15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8135</v>
      </c>
      <c r="J5117"/>
      <c r="L5117"/>
      <c r="M5117"/>
    </row>
    <row r="5118" spans="1:13" ht="15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customHeight="1" x14ac:dyDescent="0.25">
      <c r="A5123" s="144">
        <v>45113</v>
      </c>
      <c r="B5123" s="59" t="s">
        <v>8136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8137</v>
      </c>
      <c r="I5124" s="59" t="s">
        <v>8138</v>
      </c>
      <c r="J5124"/>
      <c r="L5124"/>
      <c r="M5124"/>
    </row>
    <row r="5125" spans="1:13" ht="15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8137</v>
      </c>
      <c r="I5125" s="59" t="s">
        <v>8138</v>
      </c>
      <c r="J5125"/>
      <c r="L5125"/>
      <c r="M5125"/>
    </row>
    <row r="5126" spans="1:13" ht="15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8139</v>
      </c>
      <c r="I5126" s="59" t="s">
        <v>8140</v>
      </c>
      <c r="J5126"/>
      <c r="L5126"/>
      <c r="M5126"/>
    </row>
    <row r="5127" spans="1:13" ht="15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8139</v>
      </c>
      <c r="I5127" s="59" t="s">
        <v>8140</v>
      </c>
      <c r="J5127"/>
      <c r="L5127"/>
      <c r="M5127"/>
    </row>
    <row r="5128" spans="1:13" ht="15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8141</v>
      </c>
      <c r="I5128" s="59" t="s">
        <v>8142</v>
      </c>
      <c r="J5128"/>
      <c r="L5128"/>
      <c r="M5128"/>
    </row>
    <row r="5129" spans="1:13" ht="15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8141</v>
      </c>
      <c r="I5129" s="59" t="s">
        <v>8142</v>
      </c>
      <c r="J5129"/>
      <c r="L5129"/>
      <c r="M5129"/>
    </row>
    <row r="5130" spans="1:13" ht="15" customHeight="1" x14ac:dyDescent="0.25">
      <c r="A5130" s="144">
        <v>45113</v>
      </c>
      <c r="B5130" s="59" t="s">
        <v>8143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8141</v>
      </c>
      <c r="I5130" s="59" t="s">
        <v>8142</v>
      </c>
      <c r="J5130"/>
      <c r="L5130"/>
      <c r="M5130"/>
    </row>
    <row r="5131" spans="1:13" ht="15" customHeight="1" x14ac:dyDescent="0.25">
      <c r="A5131" s="144">
        <v>45113</v>
      </c>
      <c r="B5131" s="93" t="s">
        <v>8144</v>
      </c>
      <c r="C5131" s="128" t="s">
        <v>8145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8141</v>
      </c>
      <c r="I5131" s="59" t="s">
        <v>8142</v>
      </c>
      <c r="J5131"/>
      <c r="L5131"/>
      <c r="M5131"/>
    </row>
    <row r="5132" spans="1:13" ht="15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customHeight="1" x14ac:dyDescent="0.25">
      <c r="A5136" s="144">
        <v>45144</v>
      </c>
      <c r="B5136" s="66" t="s">
        <v>8068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customHeight="1" x14ac:dyDescent="0.25">
      <c r="A5138" s="144">
        <v>45144</v>
      </c>
      <c r="B5138" s="59" t="s">
        <v>6299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6558</v>
      </c>
      <c r="J5138"/>
      <c r="L5138"/>
      <c r="M5138"/>
    </row>
    <row r="5139" spans="1:13" ht="15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6558</v>
      </c>
      <c r="J5139"/>
      <c r="L5139"/>
      <c r="M5139"/>
    </row>
    <row r="5140" spans="1:13" ht="15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6558</v>
      </c>
      <c r="J5140"/>
      <c r="L5140"/>
      <c r="M5140"/>
    </row>
    <row r="5141" spans="1:13" ht="15" customHeight="1" x14ac:dyDescent="0.25">
      <c r="A5141" s="144">
        <v>45144</v>
      </c>
      <c r="B5141" s="118" t="s">
        <v>385</v>
      </c>
      <c r="C5141" s="81" t="s">
        <v>8146</v>
      </c>
      <c r="D5141" s="162" t="s">
        <v>1838</v>
      </c>
      <c r="E5141" s="488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8147</v>
      </c>
      <c r="J5141"/>
      <c r="L5141"/>
      <c r="M5141"/>
    </row>
    <row r="5142" spans="1:13" ht="15" customHeight="1" x14ac:dyDescent="0.25">
      <c r="A5142" s="144">
        <v>45144</v>
      </c>
      <c r="B5142" s="118" t="s">
        <v>385</v>
      </c>
      <c r="C5142" s="93" t="s">
        <v>8148</v>
      </c>
      <c r="D5142" s="271" t="s">
        <v>1838</v>
      </c>
      <c r="E5142" s="540" t="s">
        <v>26</v>
      </c>
      <c r="F5142" s="73">
        <v>1697656</v>
      </c>
      <c r="G5142" s="73">
        <v>1697656</v>
      </c>
      <c r="H5142" s="120" t="s">
        <v>1468</v>
      </c>
      <c r="I5142" s="59" t="s">
        <v>8147</v>
      </c>
      <c r="J5142"/>
      <c r="L5142"/>
      <c r="M5142"/>
    </row>
    <row r="5143" spans="1:13" ht="15" customHeight="1" x14ac:dyDescent="0.25">
      <c r="A5143" s="144">
        <v>45144</v>
      </c>
      <c r="B5143" s="59" t="s">
        <v>62</v>
      </c>
      <c r="C5143" s="59" t="s">
        <v>8149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8147</v>
      </c>
      <c r="J5143"/>
      <c r="L5143"/>
      <c r="M5143"/>
    </row>
    <row r="5144" spans="1:13" ht="15" customHeight="1" x14ac:dyDescent="0.25">
      <c r="A5144" s="144">
        <v>45144</v>
      </c>
      <c r="B5144" s="59" t="s">
        <v>62</v>
      </c>
      <c r="C5144" s="59" t="s">
        <v>8150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8147</v>
      </c>
      <c r="J5144"/>
      <c r="L5144"/>
      <c r="M5144"/>
    </row>
    <row r="5145" spans="1:13" ht="15" customHeight="1" x14ac:dyDescent="0.25">
      <c r="A5145" s="144">
        <v>45144</v>
      </c>
      <c r="B5145" s="66" t="s">
        <v>7585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8151</v>
      </c>
      <c r="J5148"/>
      <c r="L5148"/>
      <c r="M5148"/>
    </row>
    <row r="5149" spans="1:13" ht="15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8151</v>
      </c>
      <c r="J5149"/>
      <c r="L5149"/>
      <c r="M5149"/>
    </row>
    <row r="5150" spans="1:13" ht="15" customHeight="1" x14ac:dyDescent="0.25">
      <c r="A5150" s="144">
        <v>45144</v>
      </c>
      <c r="B5150" s="66" t="s">
        <v>8068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8151</v>
      </c>
      <c r="J5150"/>
      <c r="L5150"/>
      <c r="M5150"/>
    </row>
    <row r="5151" spans="1:13" ht="15" customHeight="1" x14ac:dyDescent="0.25">
      <c r="A5151" s="144">
        <v>45144</v>
      </c>
      <c r="B5151" s="85" t="s">
        <v>8152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8151</v>
      </c>
      <c r="J5151"/>
      <c r="L5151"/>
      <c r="M5151"/>
    </row>
    <row r="5152" spans="1:13" ht="15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customHeight="1" x14ac:dyDescent="0.25">
      <c r="A5163" s="144">
        <v>45175</v>
      </c>
      <c r="B5163" s="66" t="s">
        <v>7585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41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8153</v>
      </c>
      <c r="J5166"/>
      <c r="L5166"/>
      <c r="M5166"/>
    </row>
    <row r="5167" spans="1:13" ht="15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8153</v>
      </c>
      <c r="J5167"/>
      <c r="L5167"/>
      <c r="M5167"/>
    </row>
    <row r="5168" spans="1:13" ht="15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8153</v>
      </c>
      <c r="J5168"/>
      <c r="L5168"/>
      <c r="M5168"/>
    </row>
    <row r="5169" spans="1:13" ht="15" customHeight="1" x14ac:dyDescent="0.25">
      <c r="A5169" s="144">
        <v>45175</v>
      </c>
      <c r="B5169" s="59" t="s">
        <v>6299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6561</v>
      </c>
      <c r="J5169"/>
      <c r="L5169"/>
      <c r="M5169"/>
    </row>
    <row r="5170" spans="1:13" ht="15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6561</v>
      </c>
      <c r="J5170"/>
      <c r="L5170"/>
      <c r="M5170"/>
    </row>
    <row r="5171" spans="1:13" ht="15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customHeight="1" x14ac:dyDescent="0.25">
      <c r="A5174" s="144">
        <v>45175</v>
      </c>
      <c r="B5174" s="66" t="s">
        <v>8068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customHeight="1" x14ac:dyDescent="0.25">
      <c r="A5178" s="144">
        <v>45205</v>
      </c>
      <c r="B5178" s="59" t="s">
        <v>6299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6581</v>
      </c>
      <c r="J5178"/>
      <c r="L5178"/>
      <c r="M5178"/>
    </row>
    <row r="5179" spans="1:13" ht="15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6581</v>
      </c>
      <c r="J5179"/>
      <c r="L5179"/>
      <c r="M5179"/>
    </row>
    <row r="5180" spans="1:13" ht="15" customHeight="1" x14ac:dyDescent="0.25">
      <c r="A5180" s="144">
        <v>45205</v>
      </c>
      <c r="B5180" s="138" t="s">
        <v>6463</v>
      </c>
      <c r="C5180" s="83" t="s">
        <v>434</v>
      </c>
      <c r="D5180" s="125">
        <v>1</v>
      </c>
      <c r="E5180" s="480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6581</v>
      </c>
      <c r="J5180"/>
      <c r="L5180"/>
      <c r="M5180"/>
    </row>
    <row r="5181" spans="1:13" ht="15" customHeight="1" x14ac:dyDescent="0.25">
      <c r="A5181" s="144">
        <v>45205</v>
      </c>
      <c r="B5181" s="66" t="s">
        <v>7585</v>
      </c>
      <c r="C5181" s="67" t="s">
        <v>7208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6581</v>
      </c>
      <c r="J5181"/>
      <c r="L5181"/>
      <c r="M5181"/>
    </row>
    <row r="5182" spans="1:13" ht="15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6581</v>
      </c>
      <c r="J5182"/>
      <c r="L5182"/>
      <c r="M5182"/>
    </row>
    <row r="5183" spans="1:13" ht="15" customHeight="1" x14ac:dyDescent="0.25">
      <c r="A5183" s="144">
        <v>45205</v>
      </c>
      <c r="B5183" s="59" t="s">
        <v>6299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6571</v>
      </c>
      <c r="J5183"/>
      <c r="L5183"/>
      <c r="M5183"/>
    </row>
    <row r="5184" spans="1:13" ht="15" customHeight="1" x14ac:dyDescent="0.25">
      <c r="A5184" s="144">
        <v>45205</v>
      </c>
      <c r="B5184" s="59" t="s">
        <v>6532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6571</v>
      </c>
      <c r="J5184"/>
      <c r="L5184"/>
      <c r="M5184"/>
    </row>
    <row r="5185" spans="1:13" ht="15" customHeight="1" x14ac:dyDescent="0.25">
      <c r="A5185" s="144">
        <v>45205</v>
      </c>
      <c r="B5185" s="59" t="s">
        <v>6402</v>
      </c>
      <c r="C5185" s="59" t="s">
        <v>6403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6571</v>
      </c>
      <c r="J5185"/>
      <c r="L5185"/>
      <c r="M5185"/>
    </row>
    <row r="5186" spans="1:13" ht="15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6571</v>
      </c>
      <c r="J5186"/>
      <c r="L5186"/>
      <c r="M5186"/>
    </row>
    <row r="5187" spans="1:13" ht="15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6571</v>
      </c>
      <c r="J5187"/>
      <c r="L5187"/>
      <c r="M5187"/>
    </row>
    <row r="5188" spans="1:13" ht="15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8154</v>
      </c>
      <c r="J5188"/>
      <c r="L5188"/>
      <c r="M5188"/>
    </row>
    <row r="5189" spans="1:13" ht="15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8154</v>
      </c>
      <c r="J5189"/>
      <c r="L5189"/>
      <c r="M5189"/>
    </row>
    <row r="5190" spans="1:13" ht="15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8154</v>
      </c>
      <c r="J5190"/>
      <c r="L5190"/>
      <c r="M5190"/>
    </row>
    <row r="5191" spans="1:13" ht="15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8155</v>
      </c>
      <c r="J5191"/>
      <c r="L5191"/>
      <c r="M5191"/>
    </row>
    <row r="5192" spans="1:13" ht="15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6595</v>
      </c>
      <c r="J5192"/>
      <c r="L5192"/>
      <c r="M5192"/>
    </row>
    <row r="5193" spans="1:13" ht="15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6595</v>
      </c>
      <c r="J5193"/>
      <c r="L5193"/>
      <c r="M5193"/>
    </row>
    <row r="5194" spans="1:13" ht="15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6595</v>
      </c>
      <c r="J5194"/>
      <c r="L5194"/>
      <c r="M5194"/>
    </row>
    <row r="5195" spans="1:13" ht="15" customHeight="1" x14ac:dyDescent="0.25">
      <c r="A5195" s="144">
        <v>45205</v>
      </c>
      <c r="B5195" s="59" t="s">
        <v>6402</v>
      </c>
      <c r="C5195" s="59" t="s">
        <v>6403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customHeight="1" x14ac:dyDescent="0.25">
      <c r="A5198" s="144">
        <v>45205</v>
      </c>
      <c r="B5198" s="59" t="s">
        <v>6643</v>
      </c>
      <c r="C5198" s="59" t="s">
        <v>6424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6562</v>
      </c>
      <c r="J5203"/>
      <c r="L5203"/>
      <c r="M5203"/>
    </row>
    <row r="5204" spans="1:13" ht="15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6562</v>
      </c>
      <c r="J5204"/>
      <c r="L5204"/>
      <c r="M5204"/>
    </row>
    <row r="5205" spans="1:13" ht="15" customHeight="1" x14ac:dyDescent="0.25">
      <c r="A5205" s="144">
        <v>45205</v>
      </c>
      <c r="B5205" s="59" t="s">
        <v>62</v>
      </c>
      <c r="C5205" s="59" t="s">
        <v>7636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8156</v>
      </c>
      <c r="J5205"/>
      <c r="L5205"/>
      <c r="M5205"/>
    </row>
    <row r="5206" spans="1:13" ht="15" customHeight="1" x14ac:dyDescent="0.25">
      <c r="A5206" s="144">
        <v>45205</v>
      </c>
      <c r="B5206" s="59" t="s">
        <v>62</v>
      </c>
      <c r="C5206" s="58" t="s">
        <v>7511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8156</v>
      </c>
      <c r="J5206"/>
      <c r="L5206"/>
      <c r="M5206"/>
    </row>
    <row r="5207" spans="1:13" ht="15" customHeight="1" x14ac:dyDescent="0.25">
      <c r="A5207" s="144">
        <v>45205</v>
      </c>
      <c r="B5207" s="59" t="s">
        <v>62</v>
      </c>
      <c r="C5207" s="59" t="s">
        <v>7625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8157</v>
      </c>
      <c r="J5207"/>
      <c r="L5207"/>
      <c r="M5207"/>
    </row>
    <row r="5208" spans="1:13" ht="15" customHeight="1" x14ac:dyDescent="0.25">
      <c r="A5208" s="144">
        <v>45205</v>
      </c>
      <c r="B5208" s="59" t="s">
        <v>62</v>
      </c>
      <c r="C5208" s="59" t="s">
        <v>7217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8157</v>
      </c>
      <c r="J5208"/>
      <c r="L5208"/>
      <c r="M5208"/>
    </row>
    <row r="5209" spans="1:13" ht="15" customHeight="1" x14ac:dyDescent="0.25">
      <c r="A5209" s="144">
        <v>45205</v>
      </c>
      <c r="B5209" s="59" t="s">
        <v>7648</v>
      </c>
      <c r="C5209" s="84" t="s">
        <v>7930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8157</v>
      </c>
      <c r="J5209"/>
      <c r="L5209"/>
      <c r="M5209"/>
    </row>
    <row r="5210" spans="1:13" ht="15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6591</v>
      </c>
      <c r="J5210"/>
      <c r="L5210"/>
      <c r="M5210"/>
    </row>
    <row r="5211" spans="1:13" ht="15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6591</v>
      </c>
      <c r="J5211"/>
      <c r="L5211"/>
      <c r="M5211"/>
    </row>
    <row r="5212" spans="1:13" ht="15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6591</v>
      </c>
      <c r="J5212"/>
      <c r="L5212"/>
      <c r="M5212"/>
    </row>
    <row r="5213" spans="1:13" ht="15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6591</v>
      </c>
      <c r="J5213"/>
      <c r="L5213"/>
      <c r="M5213"/>
    </row>
    <row r="5214" spans="1:13" ht="15" customHeight="1" x14ac:dyDescent="0.25">
      <c r="A5214" s="144">
        <v>45205</v>
      </c>
      <c r="B5214" s="59" t="s">
        <v>210</v>
      </c>
      <c r="C5214" s="59" t="s">
        <v>8158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6591</v>
      </c>
      <c r="J5214"/>
      <c r="L5214"/>
      <c r="M5214"/>
    </row>
    <row r="5215" spans="1:13" ht="15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6591</v>
      </c>
      <c r="J5215"/>
      <c r="L5215"/>
      <c r="M5215"/>
    </row>
    <row r="5216" spans="1:13" ht="15" customHeight="1" x14ac:dyDescent="0.25">
      <c r="A5216" s="144">
        <v>45205</v>
      </c>
      <c r="B5216" s="118" t="s">
        <v>8159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6591</v>
      </c>
      <c r="J5216"/>
      <c r="L5216"/>
      <c r="M5216"/>
    </row>
    <row r="5217" spans="1:13" ht="15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6591</v>
      </c>
      <c r="J5217"/>
      <c r="L5217"/>
      <c r="M5217"/>
    </row>
    <row r="5218" spans="1:13" ht="15" customHeight="1" x14ac:dyDescent="0.25">
      <c r="A5218" s="144">
        <v>45205</v>
      </c>
      <c r="B5218" s="59" t="s">
        <v>6643</v>
      </c>
      <c r="C5218" s="59" t="s">
        <v>6424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6591</v>
      </c>
      <c r="J5218"/>
      <c r="L5218"/>
      <c r="M5218"/>
    </row>
    <row r="5219" spans="1:13" ht="15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8160</v>
      </c>
      <c r="J5219"/>
      <c r="L5219"/>
      <c r="M5219"/>
    </row>
    <row r="5220" spans="1:13" ht="15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8160</v>
      </c>
      <c r="J5220"/>
      <c r="L5220"/>
      <c r="M5220"/>
    </row>
    <row r="5221" spans="1:13" ht="15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8160</v>
      </c>
      <c r="J5221"/>
      <c r="L5221"/>
      <c r="M5221"/>
    </row>
    <row r="5222" spans="1:13" ht="15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8160</v>
      </c>
      <c r="J5222"/>
      <c r="L5222"/>
      <c r="M5222"/>
    </row>
    <row r="5223" spans="1:13" ht="15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8161</v>
      </c>
      <c r="J5223"/>
      <c r="L5223"/>
      <c r="M5223"/>
    </row>
    <row r="5224" spans="1:13" ht="15" customHeight="1" x14ac:dyDescent="0.25">
      <c r="A5224" s="144">
        <v>45205</v>
      </c>
      <c r="B5224" s="58" t="s">
        <v>3332</v>
      </c>
      <c r="C5224" s="126" t="s">
        <v>8162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8161</v>
      </c>
      <c r="J5224"/>
      <c r="L5224"/>
      <c r="M5224"/>
    </row>
    <row r="5225" spans="1:13" ht="15" customHeight="1" x14ac:dyDescent="0.25">
      <c r="A5225" s="144">
        <v>45205</v>
      </c>
      <c r="B5225" s="58" t="s">
        <v>3332</v>
      </c>
      <c r="C5225" s="126" t="s">
        <v>8163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8161</v>
      </c>
      <c r="J5225"/>
      <c r="L5225"/>
      <c r="M5225"/>
    </row>
    <row r="5226" spans="1:13" ht="15" customHeight="1" x14ac:dyDescent="0.25">
      <c r="A5226" s="144">
        <v>45205</v>
      </c>
      <c r="B5226" s="58" t="s">
        <v>3332</v>
      </c>
      <c r="C5226" s="126" t="s">
        <v>8164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8161</v>
      </c>
      <c r="J5226"/>
      <c r="L5226"/>
      <c r="M5226"/>
    </row>
    <row r="5227" spans="1:13" ht="15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8161</v>
      </c>
      <c r="J5227"/>
      <c r="L5227"/>
      <c r="M5227"/>
    </row>
    <row r="5228" spans="1:13" ht="15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8161</v>
      </c>
      <c r="J5228"/>
      <c r="L5228"/>
      <c r="M5228"/>
    </row>
    <row r="5229" spans="1:13" ht="15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customHeight="1" x14ac:dyDescent="0.25">
      <c r="A5230" s="144">
        <v>45205</v>
      </c>
      <c r="B5230" s="58" t="s">
        <v>8165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8166</v>
      </c>
      <c r="J5230"/>
      <c r="L5230"/>
      <c r="M5230"/>
    </row>
    <row r="5231" spans="1:13" ht="15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8166</v>
      </c>
      <c r="J5231"/>
      <c r="L5231"/>
      <c r="M5231"/>
    </row>
    <row r="5232" spans="1:13" ht="15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8166</v>
      </c>
      <c r="J5232"/>
      <c r="L5232"/>
      <c r="M5232"/>
    </row>
    <row r="5233" spans="1:13" ht="15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8167</v>
      </c>
      <c r="I5233" s="59" t="s">
        <v>8166</v>
      </c>
      <c r="J5233"/>
      <c r="L5233"/>
      <c r="M5233"/>
    </row>
    <row r="5234" spans="1:13" ht="15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customHeight="1" x14ac:dyDescent="0.25">
      <c r="A5235" s="144">
        <v>45266</v>
      </c>
      <c r="B5235" s="59" t="s">
        <v>8069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customHeight="1" x14ac:dyDescent="0.25">
      <c r="A5244" s="144">
        <v>45266</v>
      </c>
      <c r="B5244" s="85" t="s">
        <v>3532</v>
      </c>
      <c r="C5244" s="59" t="s">
        <v>8168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8169</v>
      </c>
      <c r="J5244"/>
      <c r="L5244"/>
      <c r="M5244"/>
    </row>
    <row r="5245" spans="1:13" ht="15" customHeight="1" x14ac:dyDescent="0.25">
      <c r="A5245" s="144">
        <v>45266</v>
      </c>
      <c r="B5245" s="85" t="s">
        <v>3532</v>
      </c>
      <c r="C5245" s="59" t="s">
        <v>8170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8169</v>
      </c>
      <c r="J5245"/>
      <c r="L5245"/>
      <c r="M5245"/>
    </row>
    <row r="5246" spans="1:13" ht="15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8169</v>
      </c>
      <c r="J5246"/>
      <c r="L5246"/>
      <c r="M5246"/>
    </row>
    <row r="5247" spans="1:13" ht="15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8169</v>
      </c>
      <c r="J5247"/>
      <c r="L5247"/>
      <c r="M5247"/>
    </row>
    <row r="5248" spans="1:13" ht="15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6614</v>
      </c>
      <c r="J5248"/>
      <c r="L5248"/>
      <c r="M5248"/>
    </row>
    <row r="5249" spans="1:13" ht="15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6614</v>
      </c>
      <c r="J5249"/>
      <c r="L5249"/>
      <c r="M5249"/>
    </row>
    <row r="5250" spans="1:13" ht="15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6614</v>
      </c>
      <c r="J5250"/>
      <c r="L5250"/>
      <c r="M5250"/>
    </row>
    <row r="5251" spans="1:13" ht="15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6614</v>
      </c>
      <c r="J5251"/>
      <c r="L5251"/>
      <c r="M5251"/>
    </row>
    <row r="5252" spans="1:13" ht="15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6364</v>
      </c>
      <c r="J5252"/>
      <c r="L5252"/>
      <c r="M5252"/>
    </row>
    <row r="5253" spans="1:13" ht="15" customHeight="1" x14ac:dyDescent="0.25">
      <c r="A5253" s="144">
        <v>45266</v>
      </c>
      <c r="B5253" s="58" t="s">
        <v>6890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8171</v>
      </c>
      <c r="J5255"/>
      <c r="L5255"/>
      <c r="M5255"/>
    </row>
    <row r="5256" spans="1:13" ht="15" customHeight="1" x14ac:dyDescent="0.25">
      <c r="A5256" s="144">
        <v>45266</v>
      </c>
      <c r="B5256" s="59" t="s">
        <v>810</v>
      </c>
      <c r="C5256" s="84" t="s">
        <v>8172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8171</v>
      </c>
      <c r="J5256"/>
      <c r="L5256"/>
      <c r="M5256"/>
    </row>
    <row r="5257" spans="1:13" ht="15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8171</v>
      </c>
      <c r="J5257"/>
      <c r="L5257"/>
      <c r="M5257"/>
    </row>
    <row r="5258" spans="1:13" ht="15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8140</v>
      </c>
      <c r="J5258"/>
      <c r="L5258"/>
      <c r="M5258"/>
    </row>
    <row r="5259" spans="1:13" ht="15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8140</v>
      </c>
      <c r="J5259"/>
      <c r="L5259"/>
      <c r="M5259"/>
    </row>
    <row r="5260" spans="1:13" ht="15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8140</v>
      </c>
      <c r="J5260"/>
      <c r="L5260"/>
      <c r="M5260"/>
    </row>
    <row r="5261" spans="1:13" ht="15" customHeight="1" x14ac:dyDescent="0.25">
      <c r="A5261" s="144">
        <v>45266</v>
      </c>
      <c r="B5261" s="58" t="s">
        <v>3332</v>
      </c>
      <c r="C5261" s="59" t="s">
        <v>8173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8140</v>
      </c>
      <c r="J5261"/>
      <c r="L5261"/>
      <c r="M5261"/>
    </row>
    <row r="5262" spans="1:13" ht="15" customHeight="1" x14ac:dyDescent="0.25">
      <c r="A5262" s="144">
        <v>45266</v>
      </c>
      <c r="B5262" s="58" t="s">
        <v>3332</v>
      </c>
      <c r="C5262" s="59" t="s">
        <v>8174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8140</v>
      </c>
      <c r="J5262"/>
      <c r="L5262"/>
      <c r="M5262"/>
    </row>
    <row r="5263" spans="1:13" ht="15" customHeight="1" x14ac:dyDescent="0.25">
      <c r="A5263" s="144">
        <v>45266</v>
      </c>
      <c r="B5263" s="58" t="s">
        <v>3518</v>
      </c>
      <c r="C5263" s="83" t="s">
        <v>8175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8140</v>
      </c>
      <c r="J5263"/>
      <c r="L5263"/>
      <c r="M5263"/>
    </row>
    <row r="5264" spans="1:13" ht="15" customHeight="1" x14ac:dyDescent="0.25">
      <c r="A5264" s="144">
        <v>45266</v>
      </c>
      <c r="B5264" s="58" t="s">
        <v>3518</v>
      </c>
      <c r="C5264" s="128" t="s">
        <v>8176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8140</v>
      </c>
      <c r="J5264"/>
      <c r="L5264"/>
      <c r="M5264"/>
    </row>
    <row r="5265" spans="1:13" ht="15" customHeight="1" x14ac:dyDescent="0.25">
      <c r="A5265" s="144">
        <v>45266</v>
      </c>
      <c r="B5265" s="58" t="s">
        <v>3518</v>
      </c>
      <c r="C5265" s="128" t="s">
        <v>6435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8140</v>
      </c>
      <c r="J5265"/>
      <c r="L5265"/>
      <c r="M5265"/>
    </row>
    <row r="5266" spans="1:13" ht="15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8140</v>
      </c>
      <c r="J5266"/>
      <c r="L5266"/>
      <c r="M5266"/>
    </row>
    <row r="5267" spans="1:13" ht="15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8177</v>
      </c>
      <c r="I5267" s="74" t="s">
        <v>8178</v>
      </c>
      <c r="J5267"/>
      <c r="L5267"/>
      <c r="M5267"/>
    </row>
    <row r="5268" spans="1:13" ht="15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8179</v>
      </c>
      <c r="I5268" s="74" t="s">
        <v>8178</v>
      </c>
      <c r="J5268"/>
      <c r="L5268"/>
      <c r="M5268"/>
    </row>
    <row r="5269" spans="1:13" ht="15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8180</v>
      </c>
      <c r="J5269"/>
      <c r="L5269"/>
      <c r="M5269"/>
    </row>
    <row r="5270" spans="1:13" ht="15" customHeight="1" x14ac:dyDescent="0.25">
      <c r="A5270" s="144">
        <v>45266</v>
      </c>
      <c r="B5270" s="71" t="s">
        <v>58</v>
      </c>
      <c r="C5270" s="59" t="s">
        <v>8181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8182</v>
      </c>
      <c r="I5270" s="59" t="s">
        <v>8180</v>
      </c>
      <c r="J5270"/>
      <c r="L5270"/>
      <c r="M5270"/>
    </row>
    <row r="5271" spans="1:13" ht="15" customHeight="1" x14ac:dyDescent="0.25">
      <c r="A5271" s="144">
        <v>45266</v>
      </c>
      <c r="B5271" s="71" t="s">
        <v>58</v>
      </c>
      <c r="C5271" s="59" t="s">
        <v>8183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8182</v>
      </c>
      <c r="I5271" s="59" t="s">
        <v>8180</v>
      </c>
      <c r="J5271"/>
      <c r="L5271"/>
      <c r="M5271"/>
    </row>
    <row r="5272" spans="1:13" ht="15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8180</v>
      </c>
      <c r="J5272"/>
      <c r="L5272"/>
      <c r="M5272"/>
    </row>
    <row r="5273" spans="1:13" ht="15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8180</v>
      </c>
      <c r="J5273"/>
      <c r="L5273"/>
      <c r="M5273"/>
    </row>
    <row r="5274" spans="1:13" ht="15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8180</v>
      </c>
      <c r="J5274"/>
      <c r="L5274"/>
      <c r="M5274"/>
    </row>
    <row r="5275" spans="1:13" ht="15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8180</v>
      </c>
      <c r="J5275"/>
      <c r="L5275"/>
      <c r="M5275"/>
    </row>
    <row r="5276" spans="1:13" ht="15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customHeight="1" x14ac:dyDescent="0.25">
      <c r="A5282" s="59" t="s">
        <v>3540</v>
      </c>
      <c r="B5282" s="59" t="s">
        <v>8069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customHeight="1" x14ac:dyDescent="0.25">
      <c r="A5283" s="59" t="s">
        <v>3540</v>
      </c>
      <c r="B5283" s="66" t="s">
        <v>7585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customHeight="1" x14ac:dyDescent="0.25">
      <c r="A5284" s="59" t="s">
        <v>3540</v>
      </c>
      <c r="B5284" s="59" t="s">
        <v>8184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customHeight="1" x14ac:dyDescent="0.25">
      <c r="A5287" s="59" t="s">
        <v>3540</v>
      </c>
      <c r="B5287" s="59" t="s">
        <v>8129</v>
      </c>
      <c r="C5287" s="59" t="s">
        <v>8185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8186</v>
      </c>
      <c r="J5287"/>
      <c r="L5287"/>
      <c r="M5287"/>
    </row>
    <row r="5288" spans="1:13" ht="15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8186</v>
      </c>
      <c r="J5288"/>
      <c r="L5288"/>
      <c r="M5288"/>
    </row>
    <row r="5289" spans="1:13" ht="15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8186</v>
      </c>
      <c r="J5289"/>
      <c r="L5289"/>
      <c r="M5289"/>
    </row>
    <row r="5290" spans="1:13" ht="15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customHeight="1" x14ac:dyDescent="0.25">
      <c r="A5292" s="59" t="s">
        <v>3540</v>
      </c>
      <c r="B5292" s="59" t="s">
        <v>6643</v>
      </c>
      <c r="C5292" s="59" t="s">
        <v>6424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6623</v>
      </c>
      <c r="J5293"/>
      <c r="L5293"/>
      <c r="M5293"/>
    </row>
    <row r="5294" spans="1:13" ht="15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6623</v>
      </c>
      <c r="J5294"/>
      <c r="L5294"/>
      <c r="M5294"/>
    </row>
    <row r="5295" spans="1:13" ht="15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6623</v>
      </c>
      <c r="J5295"/>
      <c r="L5295"/>
      <c r="M5295"/>
    </row>
    <row r="5296" spans="1:13" ht="15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6623</v>
      </c>
      <c r="J5296"/>
      <c r="L5296"/>
      <c r="M5296"/>
    </row>
    <row r="5297" spans="1:13" ht="15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6600</v>
      </c>
      <c r="J5298"/>
      <c r="L5298"/>
      <c r="M5298"/>
    </row>
    <row r="5299" spans="1:13" ht="15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6600</v>
      </c>
      <c r="J5299"/>
      <c r="L5299"/>
      <c r="M5299"/>
    </row>
    <row r="5300" spans="1:13" ht="15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6600</v>
      </c>
      <c r="J5300"/>
      <c r="L5300"/>
      <c r="M5300"/>
    </row>
    <row r="5301" spans="1:13" ht="15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6600</v>
      </c>
      <c r="J5301"/>
      <c r="L5301"/>
      <c r="M5301"/>
    </row>
    <row r="5302" spans="1:13" ht="15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6600</v>
      </c>
      <c r="J5302"/>
      <c r="L5302"/>
      <c r="M5302"/>
    </row>
    <row r="5303" spans="1:13" ht="15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8187</v>
      </c>
      <c r="J5303"/>
      <c r="L5303"/>
      <c r="M5303"/>
    </row>
    <row r="5304" spans="1:13" ht="15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8187</v>
      </c>
      <c r="J5304"/>
      <c r="L5304"/>
      <c r="M5304"/>
    </row>
    <row r="5305" spans="1:13" ht="15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8187</v>
      </c>
      <c r="J5305"/>
      <c r="L5305"/>
      <c r="M5305"/>
    </row>
    <row r="5306" spans="1:13" ht="15" customHeight="1" x14ac:dyDescent="0.25">
      <c r="A5306" s="59" t="s">
        <v>3540</v>
      </c>
      <c r="B5306" s="58" t="s">
        <v>3518</v>
      </c>
      <c r="C5306" s="59" t="s">
        <v>8188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8187</v>
      </c>
      <c r="J5306"/>
      <c r="L5306"/>
      <c r="M5306"/>
    </row>
    <row r="5307" spans="1:13" ht="15" customHeight="1" x14ac:dyDescent="0.25">
      <c r="A5307" s="59" t="s">
        <v>3540</v>
      </c>
      <c r="B5307" s="58" t="s">
        <v>3518</v>
      </c>
      <c r="C5307" s="59" t="s">
        <v>8189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8187</v>
      </c>
      <c r="J5307"/>
      <c r="L5307"/>
      <c r="M5307"/>
    </row>
    <row r="5308" spans="1:13" ht="15" customHeight="1" x14ac:dyDescent="0.25">
      <c r="A5308" s="59" t="s">
        <v>3540</v>
      </c>
      <c r="B5308" s="58" t="s">
        <v>3518</v>
      </c>
      <c r="C5308" s="59" t="s">
        <v>8190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8187</v>
      </c>
      <c r="J5308"/>
      <c r="L5308"/>
      <c r="M5308"/>
    </row>
    <row r="5309" spans="1:13" ht="15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8187</v>
      </c>
      <c r="J5309"/>
      <c r="L5309"/>
      <c r="M5309"/>
    </row>
    <row r="5310" spans="1:13" ht="15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8187</v>
      </c>
      <c r="J5310"/>
      <c r="L5310"/>
      <c r="M5310"/>
    </row>
    <row r="5311" spans="1:13" ht="15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8187</v>
      </c>
      <c r="J5311"/>
      <c r="L5311"/>
      <c r="M5311"/>
    </row>
    <row r="5312" spans="1:13" ht="15" customHeight="1" x14ac:dyDescent="0.25">
      <c r="A5312" s="59" t="s">
        <v>3540</v>
      </c>
      <c r="B5312" s="59" t="s">
        <v>6643</v>
      </c>
      <c r="C5312" s="59" t="s">
        <v>6424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8187</v>
      </c>
      <c r="J5312"/>
      <c r="L5312"/>
      <c r="M5312"/>
    </row>
    <row r="5313" spans="1:13" ht="15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6733</v>
      </c>
      <c r="J5313"/>
      <c r="L5313"/>
      <c r="M5313"/>
    </row>
    <row r="5314" spans="1:13" ht="15" customHeight="1" x14ac:dyDescent="0.25">
      <c r="A5314" s="59" t="s">
        <v>3540</v>
      </c>
      <c r="B5314" s="85" t="s">
        <v>8191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8192</v>
      </c>
      <c r="J5314"/>
      <c r="L5314"/>
      <c r="M5314"/>
    </row>
    <row r="5315" spans="1:13" ht="15" customHeight="1" x14ac:dyDescent="0.25">
      <c r="A5315" s="59" t="s">
        <v>3540</v>
      </c>
      <c r="B5315" s="59" t="s">
        <v>8193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8192</v>
      </c>
      <c r="J5315"/>
      <c r="L5315"/>
      <c r="M5315"/>
    </row>
    <row r="5316" spans="1:13" ht="15" customHeight="1" x14ac:dyDescent="0.25">
      <c r="A5316" s="59" t="s">
        <v>3540</v>
      </c>
      <c r="B5316" s="59" t="s">
        <v>8194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8192</v>
      </c>
      <c r="J5316"/>
      <c r="L5316"/>
      <c r="M5316"/>
    </row>
    <row r="5317" spans="1:13" ht="15" customHeight="1" x14ac:dyDescent="0.25">
      <c r="A5317" s="59" t="s">
        <v>3540</v>
      </c>
      <c r="B5317" s="71" t="s">
        <v>8195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8192</v>
      </c>
      <c r="J5317"/>
      <c r="L5317"/>
      <c r="M5317"/>
    </row>
    <row r="5318" spans="1:13" ht="15" customHeight="1" x14ac:dyDescent="0.25">
      <c r="A5318" s="59" t="s">
        <v>3540</v>
      </c>
      <c r="B5318" s="59" t="s">
        <v>8196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8192</v>
      </c>
      <c r="J5318"/>
      <c r="L5318"/>
      <c r="M5318"/>
    </row>
    <row r="5319" spans="1:13" ht="15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8197</v>
      </c>
      <c r="J5321"/>
      <c r="L5321"/>
      <c r="M5321"/>
    </row>
    <row r="5322" spans="1:13" ht="15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8197</v>
      </c>
      <c r="J5322"/>
      <c r="L5322"/>
      <c r="M5322"/>
    </row>
    <row r="5323" spans="1:13" ht="15" customHeight="1" x14ac:dyDescent="0.25">
      <c r="A5323" s="59" t="s">
        <v>3553</v>
      </c>
      <c r="B5323" s="59" t="s">
        <v>8069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customHeight="1" x14ac:dyDescent="0.25">
      <c r="A5328" s="59" t="s">
        <v>3553</v>
      </c>
      <c r="B5328" s="66" t="s">
        <v>7585</v>
      </c>
      <c r="C5328" s="67" t="s">
        <v>1106</v>
      </c>
      <c r="D5328" s="68" t="s">
        <v>8198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8199</v>
      </c>
      <c r="I5330" s="74"/>
      <c r="J5330"/>
      <c r="L5330"/>
      <c r="M5330"/>
    </row>
    <row r="5331" spans="1:13" ht="15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8199</v>
      </c>
      <c r="I5331" s="74"/>
      <c r="J5331"/>
      <c r="L5331"/>
      <c r="M5331"/>
    </row>
    <row r="5332" spans="1:13" ht="15" customHeight="1" x14ac:dyDescent="0.25">
      <c r="A5332" s="59" t="s">
        <v>3553</v>
      </c>
      <c r="B5332" s="59" t="s">
        <v>8069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8199</v>
      </c>
      <c r="I5332" s="74"/>
      <c r="J5332"/>
      <c r="L5332"/>
      <c r="M5332"/>
    </row>
    <row r="5333" spans="1:13" ht="15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6637</v>
      </c>
      <c r="J5336"/>
      <c r="L5336"/>
      <c r="M5336"/>
    </row>
    <row r="5337" spans="1:13" ht="15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6664</v>
      </c>
      <c r="J5338"/>
      <c r="L5338"/>
      <c r="M5338"/>
    </row>
    <row r="5339" spans="1:13" ht="15" customHeight="1" x14ac:dyDescent="0.25">
      <c r="A5339" s="59" t="s">
        <v>3553</v>
      </c>
      <c r="B5339" s="66" t="s">
        <v>7585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6664</v>
      </c>
      <c r="J5339"/>
      <c r="L5339"/>
      <c r="M5339"/>
    </row>
    <row r="5340" spans="1:13" ht="15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customHeight="1" x14ac:dyDescent="0.25">
      <c r="A5341" s="59" t="s">
        <v>3553</v>
      </c>
      <c r="B5341" s="66" t="s">
        <v>7585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customHeight="1" x14ac:dyDescent="0.25">
      <c r="A5342" s="59" t="s">
        <v>3553</v>
      </c>
      <c r="B5342" s="58" t="s">
        <v>810</v>
      </c>
      <c r="C5342" s="100" t="s">
        <v>8200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8201</v>
      </c>
      <c r="J5342"/>
      <c r="L5342"/>
      <c r="M5342"/>
    </row>
    <row r="5343" spans="1:13" ht="15" customHeight="1" x14ac:dyDescent="0.25">
      <c r="A5343" s="59" t="s">
        <v>3553</v>
      </c>
      <c r="B5343" s="83" t="s">
        <v>1927</v>
      </c>
      <c r="C5343" s="84" t="s">
        <v>8202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8203</v>
      </c>
      <c r="I5343" s="74" t="s">
        <v>8201</v>
      </c>
      <c r="J5343"/>
      <c r="L5343"/>
      <c r="M5343"/>
    </row>
    <row r="5344" spans="1:13" ht="15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8203</v>
      </c>
      <c r="I5344" s="74" t="s">
        <v>8201</v>
      </c>
      <c r="J5344"/>
      <c r="L5344"/>
      <c r="M5344"/>
    </row>
    <row r="5345" spans="1:13" ht="15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8203</v>
      </c>
      <c r="I5345" s="74" t="s">
        <v>8201</v>
      </c>
      <c r="J5345"/>
      <c r="L5345"/>
      <c r="M5345"/>
    </row>
    <row r="5346" spans="1:13" ht="15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customHeight="1" x14ac:dyDescent="0.25">
      <c r="A5352" s="59" t="s">
        <v>3560</v>
      </c>
      <c r="B5352" s="59" t="s">
        <v>8069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8197</v>
      </c>
      <c r="J5354"/>
      <c r="L5354"/>
      <c r="M5354"/>
    </row>
    <row r="5355" spans="1:13" ht="15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8197</v>
      </c>
      <c r="J5355"/>
      <c r="L5355"/>
      <c r="M5355"/>
    </row>
    <row r="5356" spans="1:13" ht="15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8197</v>
      </c>
      <c r="J5356"/>
      <c r="L5356"/>
      <c r="M5356"/>
    </row>
    <row r="5357" spans="1:13" ht="15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8197</v>
      </c>
      <c r="J5357"/>
      <c r="L5357"/>
      <c r="M5357"/>
    </row>
    <row r="5358" spans="1:13" ht="15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6644</v>
      </c>
      <c r="J5360"/>
      <c r="L5360"/>
      <c r="M5360"/>
    </row>
    <row r="5361" spans="1:13" ht="15" customHeight="1" x14ac:dyDescent="0.25">
      <c r="A5361" s="59" t="s">
        <v>3560</v>
      </c>
      <c r="B5361" s="66" t="s">
        <v>7585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6644</v>
      </c>
      <c r="J5361"/>
      <c r="L5361"/>
      <c r="M5361"/>
    </row>
    <row r="5362" spans="1:13" ht="15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6644</v>
      </c>
      <c r="J5362"/>
      <c r="L5362"/>
      <c r="M5362"/>
    </row>
    <row r="5363" spans="1:13" ht="15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6644</v>
      </c>
      <c r="J5363"/>
      <c r="L5363"/>
      <c r="M5363"/>
    </row>
    <row r="5364" spans="1:13" ht="15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6644</v>
      </c>
      <c r="J5364"/>
      <c r="L5364"/>
      <c r="M5364"/>
    </row>
    <row r="5365" spans="1:13" ht="15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6644</v>
      </c>
      <c r="J5365"/>
      <c r="L5365"/>
      <c r="M5365"/>
    </row>
    <row r="5366" spans="1:13" ht="15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6667</v>
      </c>
      <c r="J5367"/>
      <c r="L5367"/>
      <c r="M5367"/>
    </row>
    <row r="5368" spans="1:13" ht="15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6667</v>
      </c>
      <c r="J5368"/>
      <c r="L5368"/>
      <c r="M5368"/>
    </row>
    <row r="5369" spans="1:13" ht="15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6667</v>
      </c>
      <c r="J5369"/>
      <c r="L5369"/>
      <c r="M5369"/>
    </row>
    <row r="5370" spans="1:13" ht="15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6667</v>
      </c>
      <c r="J5370"/>
      <c r="L5370"/>
      <c r="M5370"/>
    </row>
    <row r="5371" spans="1:13" ht="15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6667</v>
      </c>
      <c r="J5371"/>
      <c r="L5371"/>
      <c r="M5371"/>
    </row>
    <row r="5372" spans="1:13" ht="15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6667</v>
      </c>
      <c r="J5372"/>
      <c r="L5372"/>
      <c r="M5372"/>
    </row>
    <row r="5373" spans="1:13" ht="15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6662</v>
      </c>
      <c r="J5374"/>
      <c r="L5374"/>
      <c r="M5374"/>
    </row>
    <row r="5375" spans="1:13" ht="15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6662</v>
      </c>
      <c r="J5375"/>
      <c r="L5375"/>
      <c r="M5375"/>
    </row>
    <row r="5376" spans="1:13" ht="15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customHeight="1" x14ac:dyDescent="0.25">
      <c r="A5382" s="59" t="s">
        <v>3577</v>
      </c>
      <c r="B5382" s="93" t="s">
        <v>6953</v>
      </c>
      <c r="C5382" s="93" t="s">
        <v>6954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customHeight="1" x14ac:dyDescent="0.25">
      <c r="A5387" s="59" t="s">
        <v>3577</v>
      </c>
      <c r="B5387" s="59" t="s">
        <v>6643</v>
      </c>
      <c r="C5387" s="59" t="s">
        <v>6424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customHeight="1" x14ac:dyDescent="0.25">
      <c r="A5392" s="59" t="s">
        <v>3577</v>
      </c>
      <c r="B5392" s="59" t="s">
        <v>6643</v>
      </c>
      <c r="C5392" s="59" t="s">
        <v>6424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customHeight="1" x14ac:dyDescent="0.25">
      <c r="A5393" s="59" t="s">
        <v>3577</v>
      </c>
      <c r="B5393" s="59" t="s">
        <v>8069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customHeight="1" x14ac:dyDescent="0.25">
      <c r="A5397" s="59" t="s">
        <v>3577</v>
      </c>
      <c r="B5397" s="66" t="s">
        <v>7585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customHeight="1" x14ac:dyDescent="0.25">
      <c r="A5399" s="59" t="s">
        <v>3577</v>
      </c>
      <c r="B5399" s="66" t="s">
        <v>7585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8204</v>
      </c>
      <c r="J5401"/>
      <c r="L5401"/>
      <c r="M5401"/>
    </row>
    <row r="5402" spans="1:13" ht="15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8204</v>
      </c>
      <c r="J5402"/>
      <c r="L5402"/>
      <c r="M5402"/>
    </row>
    <row r="5403" spans="1:13" ht="15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8205</v>
      </c>
      <c r="I5403" s="74" t="s">
        <v>8204</v>
      </c>
      <c r="J5403"/>
      <c r="L5403"/>
      <c r="M5403"/>
    </row>
    <row r="5404" spans="1:13" ht="15" customHeight="1" x14ac:dyDescent="0.25">
      <c r="A5404" s="59" t="s">
        <v>3577</v>
      </c>
      <c r="B5404" s="58" t="s">
        <v>2959</v>
      </c>
      <c r="C5404" s="84" t="s">
        <v>8206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8204</v>
      </c>
      <c r="J5404"/>
      <c r="L5404"/>
      <c r="M5404"/>
    </row>
    <row r="5405" spans="1:13" ht="15" customHeight="1" x14ac:dyDescent="0.25">
      <c r="A5405" s="59" t="s">
        <v>3577</v>
      </c>
      <c r="B5405" s="58" t="s">
        <v>2959</v>
      </c>
      <c r="C5405" s="84" t="s">
        <v>8207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8204</v>
      </c>
      <c r="J5405"/>
      <c r="L5405"/>
      <c r="M5405"/>
    </row>
    <row r="5406" spans="1:13" ht="15" customHeight="1" x14ac:dyDescent="0.25">
      <c r="A5406" s="59" t="s">
        <v>3577</v>
      </c>
      <c r="B5406" s="59" t="s">
        <v>8129</v>
      </c>
      <c r="C5406" s="100" t="s">
        <v>8208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8209</v>
      </c>
      <c r="I5406" s="74" t="s">
        <v>8204</v>
      </c>
      <c r="J5406"/>
      <c r="L5406"/>
      <c r="M5406"/>
    </row>
    <row r="5407" spans="1:13" ht="15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8204</v>
      </c>
      <c r="J5407"/>
      <c r="L5407"/>
      <c r="M5407"/>
    </row>
    <row r="5408" spans="1:13" ht="15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8204</v>
      </c>
      <c r="J5408"/>
      <c r="L5408"/>
      <c r="M5408"/>
    </row>
    <row r="5409" spans="1:13" ht="15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8210</v>
      </c>
      <c r="J5409"/>
      <c r="L5409"/>
      <c r="M5409"/>
    </row>
    <row r="5410" spans="1:13" ht="15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8210</v>
      </c>
      <c r="J5410"/>
      <c r="L5410"/>
      <c r="M5410"/>
    </row>
    <row r="5411" spans="1:13" ht="15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8210</v>
      </c>
      <c r="J5411"/>
      <c r="L5411"/>
      <c r="M5411"/>
    </row>
    <row r="5412" spans="1:13" ht="15" customHeight="1" x14ac:dyDescent="0.25">
      <c r="A5412" s="59" t="s">
        <v>3577</v>
      </c>
      <c r="B5412" s="58" t="s">
        <v>8211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8210</v>
      </c>
      <c r="J5412"/>
      <c r="L5412"/>
      <c r="M5412"/>
    </row>
    <row r="5413" spans="1:13" ht="15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customHeight="1" x14ac:dyDescent="0.25">
      <c r="A5419" s="59" t="s">
        <v>3577</v>
      </c>
      <c r="B5419" s="66" t="s">
        <v>7585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6803</v>
      </c>
      <c r="J5423"/>
      <c r="L5423"/>
      <c r="M5423"/>
    </row>
    <row r="5424" spans="1:13" ht="15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6803</v>
      </c>
      <c r="J5424"/>
      <c r="L5424"/>
      <c r="M5424"/>
    </row>
    <row r="5425" spans="1:13" ht="15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6803</v>
      </c>
      <c r="J5425"/>
      <c r="L5425"/>
      <c r="M5425"/>
    </row>
    <row r="5426" spans="1:13" ht="15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6803</v>
      </c>
      <c r="J5426"/>
      <c r="L5426"/>
      <c r="M5426"/>
    </row>
    <row r="5427" spans="1:13" ht="15" customHeight="1" x14ac:dyDescent="0.25">
      <c r="A5427" s="59" t="s">
        <v>3586</v>
      </c>
      <c r="B5427" s="59" t="s">
        <v>6299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6803</v>
      </c>
      <c r="J5427"/>
      <c r="L5427"/>
      <c r="M5427"/>
    </row>
    <row r="5428" spans="1:13" ht="15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6803</v>
      </c>
      <c r="J5428"/>
      <c r="L5428"/>
      <c r="M5428"/>
    </row>
    <row r="5429" spans="1:13" ht="15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6803</v>
      </c>
      <c r="J5429"/>
      <c r="L5429"/>
      <c r="M5429"/>
    </row>
    <row r="5430" spans="1:13" ht="15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8212</v>
      </c>
      <c r="J5430"/>
      <c r="L5430"/>
      <c r="M5430"/>
    </row>
    <row r="5431" spans="1:13" ht="15" customHeight="1" x14ac:dyDescent="0.25">
      <c r="A5431" s="59" t="s">
        <v>3586</v>
      </c>
      <c r="B5431" s="59" t="s">
        <v>6532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8212</v>
      </c>
      <c r="J5431"/>
      <c r="L5431"/>
      <c r="M5431"/>
    </row>
    <row r="5432" spans="1:13" ht="15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customHeight="1" x14ac:dyDescent="0.25">
      <c r="A5435" s="59" t="s">
        <v>3586</v>
      </c>
      <c r="B5435" s="59" t="s">
        <v>8069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8213</v>
      </c>
      <c r="J5438"/>
      <c r="L5438"/>
      <c r="M5438"/>
    </row>
    <row r="5439" spans="1:13" ht="15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6886</v>
      </c>
      <c r="J5439"/>
      <c r="L5439"/>
      <c r="M5439"/>
    </row>
    <row r="5440" spans="1:13" ht="15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6886</v>
      </c>
      <c r="J5440"/>
      <c r="L5440"/>
      <c r="M5440"/>
    </row>
    <row r="5441" spans="1:13" ht="15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8214</v>
      </c>
      <c r="J5441"/>
      <c r="L5441"/>
      <c r="M5441"/>
    </row>
    <row r="5442" spans="1:13" ht="15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8214</v>
      </c>
      <c r="J5442"/>
      <c r="L5442"/>
      <c r="M5442"/>
    </row>
    <row r="5443" spans="1:13" ht="15" customHeight="1" x14ac:dyDescent="0.25">
      <c r="A5443" s="59" t="s">
        <v>3586</v>
      </c>
      <c r="B5443" s="59" t="s">
        <v>8215</v>
      </c>
      <c r="C5443" s="59" t="s">
        <v>8216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8214</v>
      </c>
      <c r="J5443"/>
      <c r="L5443"/>
      <c r="M5443"/>
    </row>
    <row r="5444" spans="1:13" ht="15" customHeight="1" x14ac:dyDescent="0.25">
      <c r="A5444" s="59" t="s">
        <v>3586</v>
      </c>
      <c r="B5444" s="59" t="s">
        <v>8215</v>
      </c>
      <c r="C5444" s="59" t="s">
        <v>8217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8214</v>
      </c>
      <c r="J5444"/>
      <c r="L5444"/>
      <c r="M5444"/>
    </row>
    <row r="5445" spans="1:13" ht="15" customHeight="1" x14ac:dyDescent="0.25">
      <c r="A5445" s="59" t="s">
        <v>3586</v>
      </c>
      <c r="B5445" s="71" t="s">
        <v>8218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8214</v>
      </c>
      <c r="J5445"/>
      <c r="L5445"/>
      <c r="M5445"/>
    </row>
    <row r="5446" spans="1:13" ht="15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customHeight="1" x14ac:dyDescent="0.25">
      <c r="A5447" s="59" t="s">
        <v>3586</v>
      </c>
      <c r="B5447" s="59" t="s">
        <v>62</v>
      </c>
      <c r="C5447" s="59" t="s">
        <v>7625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8219</v>
      </c>
      <c r="J5447"/>
      <c r="L5447"/>
      <c r="M5447"/>
    </row>
    <row r="5448" spans="1:13" ht="15" customHeight="1" x14ac:dyDescent="0.25">
      <c r="A5448" s="59" t="s">
        <v>3586</v>
      </c>
      <c r="B5448" s="66" t="s">
        <v>7585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customHeight="1" x14ac:dyDescent="0.25">
      <c r="A5459" s="59" t="s">
        <v>3600</v>
      </c>
      <c r="B5459" s="59" t="s">
        <v>8069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8220</v>
      </c>
      <c r="J5463"/>
      <c r="L5463"/>
      <c r="M5463"/>
    </row>
    <row r="5464" spans="1:13" ht="15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8220</v>
      </c>
      <c r="J5464"/>
      <c r="L5464"/>
      <c r="M5464"/>
    </row>
    <row r="5465" spans="1:13" ht="15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6774</v>
      </c>
      <c r="J5466"/>
      <c r="L5466"/>
      <c r="M5466"/>
    </row>
    <row r="5467" spans="1:13" ht="15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6774</v>
      </c>
      <c r="J5467"/>
      <c r="L5467"/>
      <c r="M5467"/>
    </row>
    <row r="5468" spans="1:13" ht="15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6774</v>
      </c>
      <c r="J5468"/>
      <c r="L5468"/>
      <c r="M5468"/>
    </row>
    <row r="5469" spans="1:13" ht="15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6774</v>
      </c>
      <c r="J5469"/>
      <c r="L5469"/>
      <c r="M5469"/>
    </row>
    <row r="5470" spans="1:13" ht="15" customHeight="1" x14ac:dyDescent="0.25">
      <c r="A5470" s="59" t="s">
        <v>3600</v>
      </c>
      <c r="B5470" s="59" t="s">
        <v>7648</v>
      </c>
      <c r="C5470" s="59" t="s">
        <v>8221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8222</v>
      </c>
      <c r="J5470"/>
      <c r="L5470"/>
      <c r="M5470"/>
    </row>
    <row r="5471" spans="1:13" ht="15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8222</v>
      </c>
      <c r="J5471"/>
      <c r="L5471"/>
      <c r="M5471"/>
    </row>
    <row r="5472" spans="1:13" ht="15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8222</v>
      </c>
      <c r="J5472"/>
      <c r="L5472"/>
      <c r="M5472"/>
    </row>
    <row r="5473" spans="1:13" ht="15" customHeight="1" x14ac:dyDescent="0.25">
      <c r="A5473" s="59" t="s">
        <v>3600</v>
      </c>
      <c r="B5473" s="59" t="s">
        <v>62</v>
      </c>
      <c r="C5473" s="59" t="s">
        <v>7636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8223</v>
      </c>
      <c r="J5473"/>
      <c r="L5473"/>
      <c r="M5473"/>
    </row>
    <row r="5474" spans="1:13" ht="15" customHeight="1" x14ac:dyDescent="0.25">
      <c r="A5474" s="59" t="s">
        <v>3600</v>
      </c>
      <c r="B5474" s="59" t="s">
        <v>62</v>
      </c>
      <c r="C5474" s="59" t="s">
        <v>7270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8223</v>
      </c>
      <c r="J5474"/>
      <c r="L5474"/>
      <c r="M5474"/>
    </row>
    <row r="5475" spans="1:13" ht="15" customHeight="1" x14ac:dyDescent="0.25">
      <c r="A5475" s="59" t="s">
        <v>3600</v>
      </c>
      <c r="B5475" s="59" t="s">
        <v>62</v>
      </c>
      <c r="C5475" s="59" t="s">
        <v>7505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8224</v>
      </c>
      <c r="J5475"/>
      <c r="L5475"/>
      <c r="M5475"/>
    </row>
    <row r="5476" spans="1:13" ht="15" customHeight="1" x14ac:dyDescent="0.25">
      <c r="A5476" s="59" t="s">
        <v>3600</v>
      </c>
      <c r="B5476" s="59" t="s">
        <v>62</v>
      </c>
      <c r="C5476" s="67" t="s">
        <v>7636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8224</v>
      </c>
      <c r="J5476"/>
      <c r="L5476"/>
      <c r="M5476"/>
    </row>
    <row r="5477" spans="1:13" ht="15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8192</v>
      </c>
      <c r="J5477"/>
      <c r="L5477"/>
      <c r="M5477"/>
    </row>
    <row r="5478" spans="1:13" ht="15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8225</v>
      </c>
      <c r="J5478"/>
      <c r="L5478"/>
      <c r="M5478"/>
    </row>
    <row r="5479" spans="1:13" ht="15" customHeight="1" x14ac:dyDescent="0.25">
      <c r="A5479" s="59" t="s">
        <v>3600</v>
      </c>
      <c r="B5479" s="59" t="s">
        <v>7536</v>
      </c>
      <c r="C5479" s="59" t="s">
        <v>7537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6314</v>
      </c>
      <c r="I5479" s="74" t="s">
        <v>8225</v>
      </c>
      <c r="J5479"/>
      <c r="L5479"/>
      <c r="M5479"/>
    </row>
    <row r="5480" spans="1:13" ht="15" customHeight="1" x14ac:dyDescent="0.25">
      <c r="A5480" s="59" t="s">
        <v>3600</v>
      </c>
      <c r="B5480" s="59" t="s">
        <v>8226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6314</v>
      </c>
      <c r="I5480" s="74" t="s">
        <v>8225</v>
      </c>
      <c r="J5480"/>
      <c r="L5480"/>
      <c r="M5480"/>
    </row>
    <row r="5481" spans="1:13" ht="15" customHeight="1" x14ac:dyDescent="0.25">
      <c r="A5481" s="59" t="s">
        <v>3600</v>
      </c>
      <c r="B5481" s="59" t="s">
        <v>8227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8225</v>
      </c>
      <c r="J5481"/>
      <c r="L5481"/>
      <c r="M5481"/>
    </row>
    <row r="5482" spans="1:13" ht="15" customHeight="1" x14ac:dyDescent="0.25">
      <c r="A5482" s="59" t="s">
        <v>3600</v>
      </c>
      <c r="B5482" s="59" t="s">
        <v>810</v>
      </c>
      <c r="C5482" s="100" t="s">
        <v>8228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8225</v>
      </c>
      <c r="J5482"/>
      <c r="L5482"/>
      <c r="M5482"/>
    </row>
    <row r="5483" spans="1:13" ht="15" customHeight="1" x14ac:dyDescent="0.25">
      <c r="A5483" s="59" t="s">
        <v>3600</v>
      </c>
      <c r="B5483" s="59" t="s">
        <v>8229</v>
      </c>
      <c r="C5483" s="83" t="s">
        <v>8230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8231</v>
      </c>
      <c r="J5483"/>
      <c r="L5483"/>
      <c r="M5483"/>
    </row>
    <row r="5484" spans="1:13" ht="15" customHeight="1" x14ac:dyDescent="0.25">
      <c r="A5484" s="59" t="s">
        <v>3600</v>
      </c>
      <c r="B5484" s="59" t="s">
        <v>8229</v>
      </c>
      <c r="C5484" s="83" t="s">
        <v>8232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8231</v>
      </c>
      <c r="J5484"/>
      <c r="L5484"/>
      <c r="M5484"/>
    </row>
    <row r="5485" spans="1:13" ht="15" customHeight="1" x14ac:dyDescent="0.25">
      <c r="A5485" s="59" t="s">
        <v>3600</v>
      </c>
      <c r="B5485" s="59" t="s">
        <v>8229</v>
      </c>
      <c r="C5485" s="83" t="s">
        <v>8233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8231</v>
      </c>
      <c r="J5485"/>
      <c r="L5485"/>
      <c r="M5485"/>
    </row>
    <row r="5486" spans="1:13" ht="15" customHeight="1" x14ac:dyDescent="0.25">
      <c r="A5486" s="59" t="s">
        <v>3600</v>
      </c>
      <c r="B5486" s="59" t="s">
        <v>8229</v>
      </c>
      <c r="C5486" s="83" t="s">
        <v>8234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8231</v>
      </c>
      <c r="J5486"/>
      <c r="L5486"/>
      <c r="M5486"/>
    </row>
    <row r="5487" spans="1:13" ht="15" customHeight="1" x14ac:dyDescent="0.25">
      <c r="A5487" s="59" t="s">
        <v>3600</v>
      </c>
      <c r="B5487" s="59" t="s">
        <v>8229</v>
      </c>
      <c r="C5487" s="83" t="s">
        <v>8235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8231</v>
      </c>
      <c r="J5487"/>
      <c r="L5487"/>
      <c r="M5487"/>
    </row>
    <row r="5488" spans="1:13" ht="15" customHeight="1" x14ac:dyDescent="0.25">
      <c r="A5488" s="59" t="s">
        <v>3600</v>
      </c>
      <c r="B5488" s="59" t="s">
        <v>8229</v>
      </c>
      <c r="C5488" s="83" t="s">
        <v>8236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8231</v>
      </c>
      <c r="J5488"/>
      <c r="L5488"/>
      <c r="M5488"/>
    </row>
    <row r="5489" spans="1:13" ht="15" customHeight="1" x14ac:dyDescent="0.25">
      <c r="A5489" s="59" t="s">
        <v>3600</v>
      </c>
      <c r="B5489" s="59" t="s">
        <v>8229</v>
      </c>
      <c r="C5489" s="83" t="s">
        <v>8237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8231</v>
      </c>
      <c r="J5489"/>
      <c r="L5489"/>
      <c r="M5489"/>
    </row>
    <row r="5490" spans="1:13" ht="15" customHeight="1" x14ac:dyDescent="0.25">
      <c r="A5490" s="59" t="s">
        <v>3600</v>
      </c>
      <c r="B5490" s="59" t="s">
        <v>8229</v>
      </c>
      <c r="C5490" s="83" t="s">
        <v>8238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8231</v>
      </c>
      <c r="J5490"/>
      <c r="L5490"/>
      <c r="M5490"/>
    </row>
    <row r="5491" spans="1:13" ht="15" customHeight="1" x14ac:dyDescent="0.25">
      <c r="A5491" s="59" t="s">
        <v>3600</v>
      </c>
      <c r="B5491" s="59" t="s">
        <v>8229</v>
      </c>
      <c r="C5491" s="83" t="s">
        <v>8239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8231</v>
      </c>
      <c r="J5491"/>
      <c r="L5491"/>
      <c r="M5491"/>
    </row>
    <row r="5492" spans="1:13" ht="15" customHeight="1" x14ac:dyDescent="0.25">
      <c r="A5492" s="59" t="s">
        <v>3600</v>
      </c>
      <c r="B5492" s="59" t="s">
        <v>8229</v>
      </c>
      <c r="C5492" s="83" t="s">
        <v>8240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8231</v>
      </c>
      <c r="J5492"/>
      <c r="L5492"/>
      <c r="M5492"/>
    </row>
    <row r="5493" spans="1:13" ht="15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8231</v>
      </c>
      <c r="J5493"/>
      <c r="L5493"/>
      <c r="M5493"/>
    </row>
    <row r="5494" spans="1:13" ht="15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8231</v>
      </c>
      <c r="J5494"/>
      <c r="L5494"/>
      <c r="M5494"/>
    </row>
    <row r="5495" spans="1:13" ht="15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8231</v>
      </c>
      <c r="J5495"/>
      <c r="L5495"/>
      <c r="M5495"/>
    </row>
    <row r="5496" spans="1:13" ht="15" customHeight="1" x14ac:dyDescent="0.25">
      <c r="A5496" s="59" t="s">
        <v>3600</v>
      </c>
      <c r="B5496" s="66" t="s">
        <v>7585</v>
      </c>
      <c r="C5496" s="67" t="s">
        <v>8241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8231</v>
      </c>
      <c r="J5496"/>
      <c r="L5496"/>
      <c r="M5496"/>
    </row>
    <row r="5497" spans="1:13" ht="15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6768</v>
      </c>
      <c r="J5500"/>
      <c r="L5500"/>
      <c r="M5500"/>
    </row>
    <row r="5501" spans="1:13" ht="15" customHeight="1" x14ac:dyDescent="0.25">
      <c r="A5501" s="59" t="s">
        <v>3617</v>
      </c>
      <c r="B5501" s="59" t="s">
        <v>6402</v>
      </c>
      <c r="C5501" s="59" t="s">
        <v>6403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6768</v>
      </c>
      <c r="J5501"/>
      <c r="L5501"/>
      <c r="M5501"/>
    </row>
    <row r="5502" spans="1:13" ht="15" customHeight="1" x14ac:dyDescent="0.25">
      <c r="A5502" s="59" t="s">
        <v>3617</v>
      </c>
      <c r="B5502" s="59" t="s">
        <v>6532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6768</v>
      </c>
      <c r="J5502"/>
      <c r="L5502"/>
      <c r="M5502"/>
    </row>
    <row r="5503" spans="1:13" ht="15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6768</v>
      </c>
      <c r="J5503"/>
      <c r="L5503"/>
      <c r="M5503"/>
    </row>
    <row r="5504" spans="1:13" ht="15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6768</v>
      </c>
      <c r="J5504"/>
      <c r="L5504"/>
      <c r="M5504"/>
    </row>
    <row r="5505" spans="1:13" ht="15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customHeight="1" x14ac:dyDescent="0.25">
      <c r="A5507" s="59" t="s">
        <v>3617</v>
      </c>
      <c r="B5507" s="59" t="s">
        <v>8242</v>
      </c>
      <c r="C5507" s="84" t="s">
        <v>8243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customHeight="1" x14ac:dyDescent="0.25">
      <c r="A5509" s="59" t="s">
        <v>3617</v>
      </c>
      <c r="B5509" s="59" t="s">
        <v>6532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8244</v>
      </c>
      <c r="J5509"/>
      <c r="L5509"/>
      <c r="M5509"/>
    </row>
    <row r="5510" spans="1:13" ht="15" customHeight="1" x14ac:dyDescent="0.25">
      <c r="A5510" s="59" t="s">
        <v>3617</v>
      </c>
      <c r="B5510" s="59" t="s">
        <v>6402</v>
      </c>
      <c r="C5510" s="59" t="s">
        <v>6403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8244</v>
      </c>
      <c r="J5510"/>
      <c r="L5510"/>
      <c r="M5510"/>
    </row>
    <row r="5511" spans="1:13" ht="15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8244</v>
      </c>
      <c r="J5511"/>
      <c r="L5511"/>
      <c r="M5511"/>
    </row>
    <row r="5512" spans="1:13" ht="15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8244</v>
      </c>
      <c r="J5512"/>
      <c r="L5512"/>
      <c r="M5512"/>
    </row>
    <row r="5513" spans="1:13" ht="15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8244</v>
      </c>
      <c r="J5513"/>
      <c r="L5513"/>
      <c r="M5513"/>
    </row>
    <row r="5514" spans="1:13" ht="15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customHeight="1" x14ac:dyDescent="0.25">
      <c r="A5516" s="59" t="s">
        <v>3617</v>
      </c>
      <c r="B5516" s="59" t="s">
        <v>8069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customHeight="1" x14ac:dyDescent="0.25">
      <c r="A5519" s="59" t="s">
        <v>3617</v>
      </c>
      <c r="B5519" s="66" t="s">
        <v>7585</v>
      </c>
      <c r="C5519" s="67" t="s">
        <v>1106</v>
      </c>
      <c r="D5519" s="68" t="s">
        <v>8245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8246</v>
      </c>
      <c r="I5526" s="59" t="s">
        <v>6773</v>
      </c>
      <c r="J5526"/>
      <c r="L5526"/>
      <c r="M5526"/>
    </row>
    <row r="5527" spans="1:13" ht="15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8246</v>
      </c>
      <c r="I5527" s="59" t="s">
        <v>6773</v>
      </c>
      <c r="J5527"/>
      <c r="L5527"/>
      <c r="M5527"/>
    </row>
    <row r="5528" spans="1:13" ht="15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8246</v>
      </c>
      <c r="I5528" s="59" t="s">
        <v>6773</v>
      </c>
      <c r="J5528"/>
      <c r="L5528"/>
      <c r="M5528"/>
    </row>
    <row r="5529" spans="1:13" ht="15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8247</v>
      </c>
      <c r="J5532"/>
      <c r="L5532"/>
      <c r="M5532"/>
    </row>
    <row r="5533" spans="1:13" ht="15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8247</v>
      </c>
      <c r="J5533"/>
      <c r="L5533"/>
      <c r="M5533"/>
    </row>
    <row r="5534" spans="1:13" ht="15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8247</v>
      </c>
      <c r="J5534"/>
      <c r="L5534"/>
      <c r="M5534"/>
    </row>
    <row r="5535" spans="1:13" ht="15" customHeight="1" x14ac:dyDescent="0.25">
      <c r="A5535" s="59" t="s">
        <v>3630</v>
      </c>
      <c r="B5535" s="59" t="s">
        <v>6864</v>
      </c>
      <c r="C5535" s="101" t="s">
        <v>6865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8247</v>
      </c>
      <c r="J5535"/>
      <c r="L5535"/>
      <c r="M5535"/>
    </row>
    <row r="5536" spans="1:13" ht="15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8247</v>
      </c>
      <c r="J5536"/>
      <c r="L5536"/>
      <c r="M5536"/>
    </row>
    <row r="5537" spans="1:13" ht="15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8247</v>
      </c>
      <c r="J5537"/>
      <c r="L5537"/>
      <c r="M5537"/>
    </row>
    <row r="5538" spans="1:13" ht="15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8247</v>
      </c>
      <c r="J5538"/>
      <c r="L5538"/>
      <c r="M5538"/>
    </row>
    <row r="5539" spans="1:13" ht="15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8247</v>
      </c>
      <c r="J5539"/>
      <c r="L5539"/>
      <c r="M5539"/>
    </row>
    <row r="5540" spans="1:13" ht="15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8247</v>
      </c>
      <c r="J5540"/>
      <c r="L5540"/>
      <c r="M5540"/>
    </row>
    <row r="5541" spans="1:13" ht="15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customHeight="1" x14ac:dyDescent="0.25">
      <c r="A5545" s="59" t="s">
        <v>3630</v>
      </c>
      <c r="B5545" s="59" t="s">
        <v>8069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8248</v>
      </c>
      <c r="J5547"/>
      <c r="L5547"/>
      <c r="M5547"/>
    </row>
    <row r="5548" spans="1:13" ht="15" customHeight="1" x14ac:dyDescent="0.25">
      <c r="A5548" s="59" t="s">
        <v>3630</v>
      </c>
      <c r="B5548" s="59" t="s">
        <v>8249</v>
      </c>
      <c r="C5548" s="84" t="s">
        <v>8250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8248</v>
      </c>
      <c r="J5548"/>
      <c r="L5548"/>
      <c r="M5548"/>
    </row>
    <row r="5549" spans="1:13" ht="15" customHeight="1" x14ac:dyDescent="0.25">
      <c r="A5549" s="59" t="s">
        <v>3630</v>
      </c>
      <c r="B5549" s="59" t="s">
        <v>8251</v>
      </c>
      <c r="C5549" s="59" t="s">
        <v>27</v>
      </c>
      <c r="D5549" s="60">
        <v>1</v>
      </c>
      <c r="E5549" s="77" t="s">
        <v>8252</v>
      </c>
      <c r="F5549" s="73">
        <v>1</v>
      </c>
      <c r="G5549" s="64">
        <f t="shared" si="165"/>
        <v>1</v>
      </c>
      <c r="H5549" s="65" t="s">
        <v>2243</v>
      </c>
      <c r="I5549" s="74" t="s">
        <v>8248</v>
      </c>
      <c r="J5549"/>
      <c r="L5549"/>
      <c r="M5549"/>
    </row>
    <row r="5550" spans="1:13" ht="15" customHeight="1" x14ac:dyDescent="0.25">
      <c r="A5550" s="59" t="s">
        <v>3630</v>
      </c>
      <c r="B5550" s="59" t="s">
        <v>8253</v>
      </c>
      <c r="C5550" s="59" t="s">
        <v>27</v>
      </c>
      <c r="D5550" s="60">
        <v>1</v>
      </c>
      <c r="E5550" s="77" t="s">
        <v>8252</v>
      </c>
      <c r="F5550" s="73">
        <v>1</v>
      </c>
      <c r="G5550" s="64">
        <f t="shared" si="165"/>
        <v>1</v>
      </c>
      <c r="H5550" s="65" t="s">
        <v>2243</v>
      </c>
      <c r="I5550" s="74" t="s">
        <v>8248</v>
      </c>
      <c r="J5550"/>
      <c r="L5550"/>
      <c r="M5550"/>
    </row>
    <row r="5551" spans="1:13" ht="15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6800</v>
      </c>
      <c r="J5552"/>
      <c r="L5552"/>
      <c r="M5552"/>
    </row>
    <row r="5553" spans="1:13" ht="15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customHeight="1" x14ac:dyDescent="0.25">
      <c r="A5554" s="59" t="s">
        <v>3630</v>
      </c>
      <c r="B5554" s="66" t="s">
        <v>7585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8254</v>
      </c>
      <c r="J5555"/>
      <c r="L5555"/>
      <c r="M5555"/>
    </row>
    <row r="5556" spans="1:13" ht="15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8254</v>
      </c>
      <c r="J5556"/>
      <c r="L5556"/>
      <c r="M5556"/>
    </row>
    <row r="5557" spans="1:13" ht="15" customHeight="1" x14ac:dyDescent="0.25">
      <c r="A5557" s="59" t="s">
        <v>3630</v>
      </c>
      <c r="B5557" s="59" t="s">
        <v>8229</v>
      </c>
      <c r="C5557" s="83" t="s">
        <v>8255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8254</v>
      </c>
      <c r="J5557"/>
      <c r="L5557"/>
      <c r="M5557"/>
    </row>
    <row r="5558" spans="1:13" ht="15" customHeight="1" x14ac:dyDescent="0.25">
      <c r="A5558" s="59" t="s">
        <v>3630</v>
      </c>
      <c r="B5558" s="59" t="s">
        <v>8229</v>
      </c>
      <c r="C5558" s="83" t="s">
        <v>8256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8254</v>
      </c>
      <c r="J5558"/>
      <c r="L5558"/>
      <c r="M5558"/>
    </row>
    <row r="5559" spans="1:13" ht="15" customHeight="1" x14ac:dyDescent="0.25">
      <c r="A5559" s="59" t="s">
        <v>3630</v>
      </c>
      <c r="B5559" s="59" t="s">
        <v>8229</v>
      </c>
      <c r="C5559" s="83" t="s">
        <v>8257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8254</v>
      </c>
      <c r="J5559"/>
      <c r="L5559"/>
      <c r="M5559"/>
    </row>
    <row r="5560" spans="1:13" ht="15" customHeight="1" x14ac:dyDescent="0.25">
      <c r="A5560" s="59" t="s">
        <v>3630</v>
      </c>
      <c r="B5560" s="59" t="s">
        <v>8229</v>
      </c>
      <c r="C5560" s="100" t="s">
        <v>8258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8254</v>
      </c>
      <c r="J5560"/>
      <c r="L5560"/>
      <c r="M5560"/>
    </row>
    <row r="5561" spans="1:13" ht="15" customHeight="1" x14ac:dyDescent="0.25">
      <c r="A5561" s="59" t="s">
        <v>3630</v>
      </c>
      <c r="B5561" s="71" t="s">
        <v>54</v>
      </c>
      <c r="C5561" s="59" t="s">
        <v>8259</v>
      </c>
      <c r="D5561" s="83">
        <v>1</v>
      </c>
      <c r="E5561" s="83" t="s">
        <v>26</v>
      </c>
      <c r="F5561" s="111">
        <v>3575000</v>
      </c>
      <c r="G5561" s="497">
        <f t="shared" si="166"/>
        <v>3575000</v>
      </c>
      <c r="H5561" s="861" t="s">
        <v>8260</v>
      </c>
      <c r="I5561" s="543" t="s">
        <v>8254</v>
      </c>
      <c r="J5561"/>
      <c r="L5561"/>
      <c r="M5561"/>
    </row>
    <row r="5562" spans="1:13" ht="15" customHeight="1" x14ac:dyDescent="0.25">
      <c r="A5562" s="59" t="s">
        <v>3630</v>
      </c>
      <c r="B5562" s="71" t="s">
        <v>54</v>
      </c>
      <c r="C5562" s="59" t="s">
        <v>8261</v>
      </c>
      <c r="D5562" s="60">
        <v>1</v>
      </c>
      <c r="E5562" s="75" t="s">
        <v>26</v>
      </c>
      <c r="F5562" s="111">
        <v>3575000</v>
      </c>
      <c r="G5562" s="497">
        <f t="shared" si="166"/>
        <v>3575000</v>
      </c>
      <c r="H5562" s="861"/>
      <c r="I5562" s="543" t="s">
        <v>8254</v>
      </c>
      <c r="J5562"/>
      <c r="L5562"/>
      <c r="M5562"/>
    </row>
    <row r="5563" spans="1:13" ht="15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8254</v>
      </c>
      <c r="J5563"/>
      <c r="L5563"/>
      <c r="M5563"/>
    </row>
    <row r="5564" spans="1:13" ht="15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8254</v>
      </c>
      <c r="J5564"/>
      <c r="L5564"/>
      <c r="M5564"/>
    </row>
    <row r="5565" spans="1:13" ht="15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8254</v>
      </c>
      <c r="J5565"/>
      <c r="L5565"/>
      <c r="M5565"/>
    </row>
    <row r="5566" spans="1:13" ht="15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62" t="s">
        <v>8262</v>
      </c>
      <c r="J5566"/>
      <c r="L5566"/>
      <c r="M5566"/>
    </row>
    <row r="5567" spans="1:13" ht="15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63"/>
      <c r="J5567"/>
      <c r="L5567"/>
      <c r="M5567"/>
    </row>
    <row r="5568" spans="1:13" ht="15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63"/>
      <c r="J5568"/>
      <c r="L5568"/>
      <c r="M5568"/>
    </row>
    <row r="5569" spans="1:13" ht="15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64"/>
      <c r="J5569"/>
      <c r="L5569"/>
      <c r="M5569"/>
    </row>
    <row r="5570" spans="1:13" ht="15" customHeight="1" x14ac:dyDescent="0.25">
      <c r="A5570" s="59" t="s">
        <v>3630</v>
      </c>
      <c r="B5570" s="71" t="s">
        <v>58</v>
      </c>
      <c r="C5570" s="59" t="s">
        <v>8263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8264</v>
      </c>
      <c r="I5570" s="81" t="s">
        <v>8265</v>
      </c>
      <c r="J5570"/>
      <c r="L5570"/>
      <c r="M5570"/>
    </row>
    <row r="5571" spans="1:13" ht="15" customHeight="1" x14ac:dyDescent="0.25">
      <c r="A5571" s="59" t="s">
        <v>3630</v>
      </c>
      <c r="B5571" s="71" t="s">
        <v>58</v>
      </c>
      <c r="C5571" s="59" t="s">
        <v>8266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8264</v>
      </c>
      <c r="I5571" s="74" t="s">
        <v>8265</v>
      </c>
      <c r="J5571"/>
      <c r="L5571"/>
      <c r="M5571"/>
    </row>
    <row r="5572" spans="1:13" ht="15" customHeight="1" x14ac:dyDescent="0.25">
      <c r="A5572" s="59" t="s">
        <v>3630</v>
      </c>
      <c r="B5572" s="58" t="s">
        <v>8267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8265</v>
      </c>
      <c r="J5572"/>
      <c r="L5572"/>
      <c r="M5572"/>
    </row>
    <row r="5573" spans="1:13" ht="15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8265</v>
      </c>
      <c r="J5573"/>
      <c r="L5573"/>
      <c r="M5573"/>
    </row>
    <row r="5574" spans="1:13" ht="15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8265</v>
      </c>
      <c r="J5574"/>
      <c r="L5574"/>
      <c r="M5574"/>
    </row>
    <row r="5575" spans="1:13" ht="15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8265</v>
      </c>
      <c r="J5575"/>
      <c r="L5575"/>
      <c r="M5575"/>
    </row>
    <row r="5576" spans="1:13" ht="15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8264</v>
      </c>
      <c r="I5576" s="81" t="s">
        <v>8265</v>
      </c>
      <c r="J5576"/>
      <c r="L5576"/>
      <c r="M5576"/>
    </row>
    <row r="5577" spans="1:13" ht="15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8264</v>
      </c>
      <c r="I5577" s="74" t="s">
        <v>8265</v>
      </c>
      <c r="J5577"/>
      <c r="L5577"/>
      <c r="M5577"/>
    </row>
    <row r="5578" spans="1:13" ht="15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8177</v>
      </c>
      <c r="I5578" s="81" t="s">
        <v>8265</v>
      </c>
      <c r="J5578"/>
      <c r="L5578"/>
      <c r="M5578"/>
    </row>
    <row r="5579" spans="1:13" ht="15" customHeight="1" x14ac:dyDescent="0.25">
      <c r="A5579" s="59" t="s">
        <v>3630</v>
      </c>
      <c r="B5579" s="59" t="s">
        <v>8229</v>
      </c>
      <c r="C5579" s="83" t="s">
        <v>8268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7087</v>
      </c>
      <c r="I5579" s="74" t="s">
        <v>8269</v>
      </c>
      <c r="J5579"/>
      <c r="L5579"/>
      <c r="M5579"/>
    </row>
    <row r="5580" spans="1:13" ht="15" customHeight="1" x14ac:dyDescent="0.25">
      <c r="A5580" s="59" t="s">
        <v>3630</v>
      </c>
      <c r="B5580" s="59" t="s">
        <v>8229</v>
      </c>
      <c r="C5580" s="83" t="s">
        <v>8270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7087</v>
      </c>
      <c r="I5580" s="81" t="s">
        <v>8269</v>
      </c>
      <c r="J5580"/>
      <c r="L5580"/>
      <c r="M5580"/>
    </row>
    <row r="5581" spans="1:13" ht="15" customHeight="1" x14ac:dyDescent="0.25">
      <c r="A5581" s="59" t="s">
        <v>3630</v>
      </c>
      <c r="B5581" s="59" t="s">
        <v>8229</v>
      </c>
      <c r="C5581" s="83" t="s">
        <v>8271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7087</v>
      </c>
      <c r="I5581" s="74" t="s">
        <v>8269</v>
      </c>
      <c r="J5581"/>
      <c r="L5581"/>
      <c r="M5581"/>
    </row>
    <row r="5582" spans="1:13" ht="15" customHeight="1" x14ac:dyDescent="0.25">
      <c r="A5582" s="59" t="s">
        <v>3630</v>
      </c>
      <c r="B5582" s="59" t="s">
        <v>8229</v>
      </c>
      <c r="C5582" s="83" t="s">
        <v>8272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7087</v>
      </c>
      <c r="I5582" s="81" t="s">
        <v>8269</v>
      </c>
      <c r="J5582"/>
      <c r="L5582"/>
      <c r="M5582"/>
    </row>
    <row r="5583" spans="1:13" ht="15" customHeight="1" x14ac:dyDescent="0.25">
      <c r="A5583" s="59" t="s">
        <v>3630</v>
      </c>
      <c r="B5583" s="59" t="s">
        <v>8229</v>
      </c>
      <c r="C5583" s="83" t="s">
        <v>8273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7087</v>
      </c>
      <c r="I5583" s="74" t="s">
        <v>8269</v>
      </c>
      <c r="J5583"/>
      <c r="L5583"/>
      <c r="M5583"/>
    </row>
    <row r="5584" spans="1:13" ht="15" customHeight="1" x14ac:dyDescent="0.25">
      <c r="A5584" s="59" t="s">
        <v>3630</v>
      </c>
      <c r="B5584" s="59" t="s">
        <v>8229</v>
      </c>
      <c r="C5584" s="83" t="s">
        <v>8274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7087</v>
      </c>
      <c r="I5584" s="81" t="s">
        <v>8269</v>
      </c>
      <c r="J5584"/>
      <c r="L5584"/>
      <c r="M5584"/>
    </row>
    <row r="5585" spans="1:13" ht="15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7087</v>
      </c>
      <c r="I5585" s="74" t="s">
        <v>8269</v>
      </c>
      <c r="J5585"/>
      <c r="L5585"/>
      <c r="M5585"/>
    </row>
    <row r="5586" spans="1:13" ht="15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7087</v>
      </c>
      <c r="I5586" s="81" t="s">
        <v>8269</v>
      </c>
      <c r="J5586"/>
      <c r="L5586"/>
      <c r="M5586"/>
    </row>
    <row r="5587" spans="1:13" ht="15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7087</v>
      </c>
      <c r="I5587" s="74" t="s">
        <v>8269</v>
      </c>
      <c r="J5587"/>
      <c r="L5587"/>
      <c r="M5587"/>
    </row>
    <row r="5588" spans="1:13" ht="15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8153</v>
      </c>
      <c r="J5597"/>
      <c r="L5597"/>
      <c r="M5597"/>
    </row>
    <row r="5598" spans="1:13" ht="15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8153</v>
      </c>
      <c r="J5598"/>
      <c r="L5598"/>
      <c r="M5598"/>
    </row>
    <row r="5599" spans="1:13" ht="15" customHeight="1" x14ac:dyDescent="0.25">
      <c r="A5599" s="59" t="s">
        <v>3651</v>
      </c>
      <c r="B5599" s="59" t="s">
        <v>6864</v>
      </c>
      <c r="C5599" s="101" t="s">
        <v>6865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8153</v>
      </c>
      <c r="J5599"/>
      <c r="L5599"/>
      <c r="M5599"/>
    </row>
    <row r="5600" spans="1:13" ht="15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8153</v>
      </c>
      <c r="J5600"/>
      <c r="L5600"/>
      <c r="M5600"/>
    </row>
    <row r="5601" spans="1:13" ht="15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8153</v>
      </c>
      <c r="J5601"/>
      <c r="L5601"/>
      <c r="M5601"/>
    </row>
    <row r="5602" spans="1:13" ht="15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7507</v>
      </c>
      <c r="J5602"/>
      <c r="L5602"/>
      <c r="M5602"/>
    </row>
    <row r="5603" spans="1:13" ht="15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7508</v>
      </c>
      <c r="J5603"/>
      <c r="L5603"/>
      <c r="M5603"/>
    </row>
    <row r="5604" spans="1:13" ht="15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7508</v>
      </c>
      <c r="J5604"/>
      <c r="L5604"/>
      <c r="M5604"/>
    </row>
    <row r="5605" spans="1:13" ht="15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7087</v>
      </c>
      <c r="I5607" s="81" t="s">
        <v>8275</v>
      </c>
      <c r="J5607"/>
      <c r="L5607"/>
      <c r="M5607"/>
    </row>
    <row r="5608" spans="1:13" ht="15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8275</v>
      </c>
      <c r="J5608"/>
      <c r="L5608"/>
      <c r="M5608"/>
    </row>
    <row r="5609" spans="1:13" ht="15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8276</v>
      </c>
      <c r="J5609"/>
      <c r="L5609"/>
      <c r="M5609"/>
    </row>
    <row r="5610" spans="1:13" ht="15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8276</v>
      </c>
      <c r="J5610"/>
      <c r="L5610"/>
      <c r="M5610"/>
    </row>
    <row r="5611" spans="1:13" ht="15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customHeight="1" x14ac:dyDescent="0.25">
      <c r="A5612" s="59" t="s">
        <v>3651</v>
      </c>
      <c r="B5612" s="59" t="s">
        <v>8277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7299</v>
      </c>
      <c r="I5612" s="59" t="s">
        <v>8278</v>
      </c>
      <c r="J5612"/>
      <c r="L5612"/>
      <c r="M5612"/>
    </row>
    <row r="5613" spans="1:13" ht="15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8278</v>
      </c>
      <c r="J5613"/>
      <c r="L5613"/>
      <c r="M5613"/>
    </row>
    <row r="5614" spans="1:13" ht="15" customHeight="1" x14ac:dyDescent="0.25">
      <c r="A5614" s="59" t="s">
        <v>3651</v>
      </c>
      <c r="B5614" s="59" t="s">
        <v>8279</v>
      </c>
      <c r="C5614" s="83" t="s">
        <v>27</v>
      </c>
      <c r="D5614" s="60">
        <v>2</v>
      </c>
      <c r="E5614" s="75" t="s">
        <v>8280</v>
      </c>
      <c r="F5614" s="102">
        <v>1</v>
      </c>
      <c r="G5614" s="64">
        <f>F5614*D5614</f>
        <v>2</v>
      </c>
      <c r="H5614" s="65" t="s">
        <v>2380</v>
      </c>
      <c r="I5614" s="59" t="s">
        <v>8278</v>
      </c>
      <c r="J5614"/>
      <c r="L5614"/>
      <c r="M5614"/>
    </row>
    <row r="5615" spans="1:13" ht="15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8281</v>
      </c>
      <c r="J5615"/>
      <c r="L5615"/>
      <c r="M5615"/>
    </row>
    <row r="5616" spans="1:13" ht="15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8282</v>
      </c>
      <c r="J5616"/>
      <c r="L5616"/>
      <c r="M5616"/>
    </row>
    <row r="5617" spans="1:13" ht="15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8282</v>
      </c>
      <c r="J5617"/>
      <c r="L5617"/>
      <c r="M5617"/>
    </row>
    <row r="5618" spans="1:13" ht="15" customHeight="1" x14ac:dyDescent="0.25">
      <c r="A5618" s="59" t="s">
        <v>3669</v>
      </c>
      <c r="B5618" s="59" t="s">
        <v>6299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8282</v>
      </c>
      <c r="J5618"/>
      <c r="L5618"/>
      <c r="M5618"/>
    </row>
    <row r="5619" spans="1:13" ht="15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8282</v>
      </c>
      <c r="J5619"/>
      <c r="L5619"/>
      <c r="M5619"/>
    </row>
    <row r="5620" spans="1:13" ht="15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8282</v>
      </c>
      <c r="J5620"/>
      <c r="L5620"/>
      <c r="M5620"/>
    </row>
    <row r="5621" spans="1:13" ht="15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8282</v>
      </c>
      <c r="J5621"/>
      <c r="L5621"/>
      <c r="M5621"/>
    </row>
    <row r="5622" spans="1:13" ht="15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customHeight="1" x14ac:dyDescent="0.25">
      <c r="A5632" s="59" t="s">
        <v>3669</v>
      </c>
      <c r="B5632" s="59" t="s">
        <v>8069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8153</v>
      </c>
      <c r="J5633"/>
      <c r="L5633"/>
      <c r="M5633"/>
    </row>
    <row r="5634" spans="1:13" ht="15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8153</v>
      </c>
      <c r="J5634"/>
      <c r="L5634"/>
      <c r="M5634"/>
    </row>
    <row r="5635" spans="1:13" ht="15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customHeight="1" x14ac:dyDescent="0.25">
      <c r="A5636" s="59" t="s">
        <v>3669</v>
      </c>
      <c r="B5636" s="66" t="s">
        <v>7585</v>
      </c>
      <c r="C5636" s="67" t="s">
        <v>8241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6587</v>
      </c>
      <c r="I5637" s="74"/>
      <c r="J5637"/>
      <c r="L5637"/>
      <c r="M5637"/>
    </row>
    <row r="5638" spans="1:13" ht="15" customHeight="1" x14ac:dyDescent="0.25">
      <c r="A5638" s="59" t="s">
        <v>3669</v>
      </c>
      <c r="B5638" s="66" t="s">
        <v>7585</v>
      </c>
      <c r="C5638" s="67" t="s">
        <v>8241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6587</v>
      </c>
      <c r="I5638" s="74"/>
      <c r="J5638"/>
      <c r="L5638"/>
      <c r="M5638"/>
    </row>
    <row r="5639" spans="1:13" ht="15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7514</v>
      </c>
      <c r="J5639"/>
      <c r="L5639"/>
      <c r="M5639"/>
    </row>
    <row r="5640" spans="1:13" ht="15" customHeight="1" x14ac:dyDescent="0.25">
      <c r="A5640" s="59" t="s">
        <v>3669</v>
      </c>
      <c r="B5640" s="59" t="s">
        <v>8283</v>
      </c>
      <c r="C5640" s="59" t="s">
        <v>8284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8285</v>
      </c>
      <c r="J5640"/>
      <c r="L5640"/>
      <c r="M5640"/>
    </row>
    <row r="5641" spans="1:13" ht="15" customHeight="1" x14ac:dyDescent="0.25">
      <c r="A5641" s="59" t="s">
        <v>3669</v>
      </c>
      <c r="B5641" s="59" t="s">
        <v>8283</v>
      </c>
      <c r="C5641" s="59" t="s">
        <v>8286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8285</v>
      </c>
      <c r="J5641"/>
      <c r="L5641"/>
      <c r="M5641"/>
    </row>
    <row r="5642" spans="1:13" ht="15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8285</v>
      </c>
      <c r="J5642"/>
      <c r="L5642"/>
      <c r="M5642"/>
    </row>
    <row r="5643" spans="1:13" ht="15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8285</v>
      </c>
      <c r="J5643"/>
      <c r="L5643"/>
      <c r="M5643"/>
    </row>
    <row r="5644" spans="1:13" ht="15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8285</v>
      </c>
      <c r="J5644"/>
      <c r="L5644"/>
      <c r="M5644"/>
    </row>
    <row r="5645" spans="1:13" ht="15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8285</v>
      </c>
      <c r="J5645"/>
      <c r="L5645"/>
      <c r="M5645"/>
    </row>
    <row r="5646" spans="1:13" ht="15" customHeight="1" x14ac:dyDescent="0.25">
      <c r="A5646" s="59" t="s">
        <v>3669</v>
      </c>
      <c r="B5646" s="59" t="s">
        <v>8249</v>
      </c>
      <c r="C5646" s="84" t="s">
        <v>8250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8287</v>
      </c>
      <c r="J5646"/>
      <c r="L5646"/>
      <c r="M5646"/>
    </row>
    <row r="5647" spans="1:13" ht="15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8288</v>
      </c>
      <c r="J5647"/>
      <c r="L5647"/>
      <c r="M5647"/>
    </row>
    <row r="5648" spans="1:13" ht="15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8289</v>
      </c>
      <c r="I5648" s="74" t="s">
        <v>8288</v>
      </c>
      <c r="J5648"/>
      <c r="L5648"/>
      <c r="M5648"/>
    </row>
    <row r="5649" spans="1:13" ht="15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8288</v>
      </c>
      <c r="J5649"/>
      <c r="L5649"/>
      <c r="M5649"/>
    </row>
    <row r="5650" spans="1:13" ht="15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8290</v>
      </c>
      <c r="I5650" s="74" t="s">
        <v>8288</v>
      </c>
      <c r="J5650"/>
      <c r="L5650"/>
      <c r="M5650"/>
    </row>
    <row r="5651" spans="1:13" ht="15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8288</v>
      </c>
      <c r="J5651"/>
      <c r="L5651"/>
      <c r="M5651"/>
    </row>
    <row r="5652" spans="1:13" ht="15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8288</v>
      </c>
      <c r="J5652"/>
      <c r="L5652"/>
      <c r="M5652"/>
    </row>
    <row r="5653" spans="1:13" ht="15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8291</v>
      </c>
      <c r="J5653"/>
      <c r="L5653"/>
      <c r="M5653"/>
    </row>
    <row r="5654" spans="1:13" ht="15" customHeight="1" x14ac:dyDescent="0.25">
      <c r="A5654" s="59" t="s">
        <v>3669</v>
      </c>
      <c r="B5654" s="59" t="s">
        <v>6681</v>
      </c>
      <c r="C5654" s="84" t="s">
        <v>6682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8291</v>
      </c>
      <c r="J5654"/>
      <c r="L5654"/>
      <c r="M5654"/>
    </row>
    <row r="5655" spans="1:13" ht="15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8292</v>
      </c>
      <c r="J5655"/>
      <c r="L5655"/>
      <c r="M5655"/>
    </row>
    <row r="5656" spans="1:13" ht="15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8292</v>
      </c>
      <c r="J5656"/>
      <c r="L5656"/>
      <c r="M5656"/>
    </row>
    <row r="5657" spans="1:13" ht="15" customHeight="1" x14ac:dyDescent="0.25">
      <c r="A5657" s="144" t="s">
        <v>3691</v>
      </c>
      <c r="B5657" s="66" t="s">
        <v>7585</v>
      </c>
      <c r="C5657" s="67" t="s">
        <v>8241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8292</v>
      </c>
      <c r="J5657"/>
      <c r="L5657"/>
      <c r="M5657"/>
    </row>
    <row r="5658" spans="1:13" ht="15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8292</v>
      </c>
      <c r="J5658"/>
      <c r="L5658"/>
      <c r="M5658"/>
    </row>
    <row r="5659" spans="1:13" ht="15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8293</v>
      </c>
      <c r="J5659"/>
      <c r="L5659"/>
      <c r="M5659"/>
    </row>
    <row r="5660" spans="1:13" ht="15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customHeight="1" x14ac:dyDescent="0.25">
      <c r="A5662" s="144" t="s">
        <v>3691</v>
      </c>
      <c r="B5662" s="58" t="s">
        <v>6568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customHeight="1" x14ac:dyDescent="0.25">
      <c r="A5663" s="144" t="s">
        <v>3691</v>
      </c>
      <c r="B5663" s="59" t="s">
        <v>7473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customHeight="1" x14ac:dyDescent="0.25">
      <c r="A5668" s="144" t="s">
        <v>3691</v>
      </c>
      <c r="B5668" s="481" t="s">
        <v>210</v>
      </c>
      <c r="C5668" s="481" t="s">
        <v>211</v>
      </c>
      <c r="D5668" s="482">
        <v>9</v>
      </c>
      <c r="E5668" s="544" t="s">
        <v>37</v>
      </c>
      <c r="F5668" s="485">
        <v>33000</v>
      </c>
      <c r="G5668" s="485">
        <f t="shared" si="171"/>
        <v>297000</v>
      </c>
      <c r="H5668" s="486" t="s">
        <v>8294</v>
      </c>
      <c r="I5668" s="487"/>
      <c r="J5668"/>
      <c r="L5668"/>
      <c r="M5668"/>
    </row>
    <row r="5669" spans="1:13" ht="15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8295</v>
      </c>
      <c r="J5670"/>
      <c r="L5670"/>
      <c r="M5670"/>
    </row>
    <row r="5671" spans="1:13" ht="15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8295</v>
      </c>
      <c r="J5671"/>
      <c r="L5671"/>
      <c r="M5671"/>
    </row>
    <row r="5672" spans="1:13" ht="15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customHeight="1" x14ac:dyDescent="0.25">
      <c r="A5674" s="144" t="s">
        <v>3691</v>
      </c>
      <c r="B5674" s="59" t="s">
        <v>8069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8296</v>
      </c>
      <c r="J5687"/>
      <c r="L5687"/>
      <c r="M5687"/>
    </row>
    <row r="5688" spans="1:13" ht="15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8297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6778</v>
      </c>
      <c r="J5694"/>
      <c r="L5694"/>
      <c r="M5694"/>
    </row>
    <row r="5695" spans="1:13" ht="15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6778</v>
      </c>
      <c r="J5695"/>
      <c r="L5695"/>
      <c r="M5695"/>
    </row>
    <row r="5696" spans="1:13" ht="15" customHeight="1" x14ac:dyDescent="0.25">
      <c r="A5696" s="144" t="s">
        <v>3711</v>
      </c>
      <c r="B5696" s="59" t="s">
        <v>62</v>
      </c>
      <c r="C5696" s="59" t="s">
        <v>8298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8299</v>
      </c>
      <c r="I5696" s="74" t="s">
        <v>8300</v>
      </c>
      <c r="J5696"/>
      <c r="L5696"/>
      <c r="M5696"/>
    </row>
    <row r="5697" spans="1:13" ht="15" customHeight="1" x14ac:dyDescent="0.25">
      <c r="A5697" s="144" t="s">
        <v>3711</v>
      </c>
      <c r="B5697" s="59" t="s">
        <v>62</v>
      </c>
      <c r="C5697" s="59" t="s">
        <v>7633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8299</v>
      </c>
      <c r="I5697" s="74" t="s">
        <v>8300</v>
      </c>
      <c r="J5697"/>
      <c r="L5697"/>
      <c r="M5697"/>
    </row>
    <row r="5698" spans="1:13" ht="15" customHeight="1" x14ac:dyDescent="0.25">
      <c r="A5698" s="144" t="s">
        <v>3711</v>
      </c>
      <c r="B5698" s="59" t="s">
        <v>62</v>
      </c>
      <c r="C5698" s="59" t="s">
        <v>7625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8299</v>
      </c>
      <c r="I5698" s="74" t="s">
        <v>8300</v>
      </c>
      <c r="J5698"/>
      <c r="L5698"/>
      <c r="M5698"/>
    </row>
    <row r="5699" spans="1:13" ht="15" customHeight="1" x14ac:dyDescent="0.25">
      <c r="A5699" s="144" t="s">
        <v>3711</v>
      </c>
      <c r="B5699" s="59" t="s">
        <v>62</v>
      </c>
      <c r="C5699" s="59" t="s">
        <v>7503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8299</v>
      </c>
      <c r="I5699" s="74" t="s">
        <v>8300</v>
      </c>
      <c r="J5699"/>
      <c r="L5699"/>
      <c r="M5699"/>
    </row>
    <row r="5700" spans="1:13" ht="15" customHeight="1" x14ac:dyDescent="0.25">
      <c r="A5700" s="144" t="s">
        <v>3711</v>
      </c>
      <c r="B5700" s="59" t="s">
        <v>62</v>
      </c>
      <c r="C5700" s="59" t="s">
        <v>7505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8299</v>
      </c>
      <c r="I5700" s="74" t="s">
        <v>8300</v>
      </c>
      <c r="J5700"/>
      <c r="L5700"/>
      <c r="M5700"/>
    </row>
    <row r="5701" spans="1:13" ht="15" customHeight="1" x14ac:dyDescent="0.25">
      <c r="A5701" s="144" t="s">
        <v>3711</v>
      </c>
      <c r="B5701" s="58" t="s">
        <v>6890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8301</v>
      </c>
      <c r="J5701"/>
      <c r="L5701"/>
      <c r="M5701"/>
    </row>
    <row r="5702" spans="1:13" ht="15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8302</v>
      </c>
      <c r="I5702" s="74" t="s">
        <v>6733</v>
      </c>
      <c r="J5702"/>
      <c r="L5702"/>
      <c r="M5702"/>
    </row>
    <row r="5703" spans="1:13" ht="15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6733</v>
      </c>
      <c r="J5703"/>
      <c r="L5703"/>
      <c r="M5703"/>
    </row>
    <row r="5704" spans="1:13" ht="15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8303</v>
      </c>
      <c r="J5704"/>
      <c r="L5704"/>
      <c r="M5704"/>
    </row>
    <row r="5705" spans="1:13" ht="15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7965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customHeight="1" x14ac:dyDescent="0.25">
      <c r="A5706" s="144" t="s">
        <v>166</v>
      </c>
      <c r="B5706" s="66" t="s">
        <v>7585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customHeight="1" x14ac:dyDescent="0.25">
      <c r="A5710" s="144" t="s">
        <v>166</v>
      </c>
      <c r="B5710" s="59" t="s">
        <v>8069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customHeight="1" x14ac:dyDescent="0.25">
      <c r="A5715" s="144" t="s">
        <v>166</v>
      </c>
      <c r="B5715" s="71" t="s">
        <v>8304</v>
      </c>
      <c r="C5715" s="59" t="s">
        <v>8305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customHeight="1" x14ac:dyDescent="0.25">
      <c r="A5716" s="144" t="s">
        <v>166</v>
      </c>
      <c r="B5716" s="71" t="s">
        <v>8304</v>
      </c>
      <c r="C5716" s="59" t="s">
        <v>8306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7524</v>
      </c>
      <c r="J5720"/>
      <c r="L5720"/>
      <c r="M5720"/>
    </row>
    <row r="5721" spans="1:13" ht="15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8307</v>
      </c>
      <c r="I5724" s="74" t="s">
        <v>8308</v>
      </c>
      <c r="J5724"/>
      <c r="L5724"/>
      <c r="M5724"/>
    </row>
    <row r="5725" spans="1:13" ht="15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8308</v>
      </c>
      <c r="J5725"/>
      <c r="L5725"/>
      <c r="M5725"/>
    </row>
    <row r="5726" spans="1:13" ht="15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8308</v>
      </c>
      <c r="J5726"/>
      <c r="L5726"/>
      <c r="M5726"/>
    </row>
    <row r="5727" spans="1:13" ht="15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8308</v>
      </c>
      <c r="J5727"/>
      <c r="L5727"/>
      <c r="M5727"/>
    </row>
    <row r="5728" spans="1:13" ht="15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8308</v>
      </c>
      <c r="J5728"/>
      <c r="L5728"/>
      <c r="M5728"/>
    </row>
    <row r="5729" spans="1:13" ht="15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customHeight="1" x14ac:dyDescent="0.25">
      <c r="A5734" s="144" t="s">
        <v>3764</v>
      </c>
      <c r="B5734" s="71" t="s">
        <v>8304</v>
      </c>
      <c r="C5734" s="59" t="s">
        <v>8309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8310</v>
      </c>
      <c r="J5734"/>
      <c r="L5734"/>
      <c r="M5734"/>
    </row>
    <row r="5735" spans="1:13" ht="15" customHeight="1" x14ac:dyDescent="0.25">
      <c r="A5735" s="144" t="s">
        <v>3764</v>
      </c>
      <c r="B5735" s="71" t="s">
        <v>8304</v>
      </c>
      <c r="C5735" s="59" t="s">
        <v>8311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8310</v>
      </c>
      <c r="J5735"/>
      <c r="L5735"/>
      <c r="M5735"/>
    </row>
    <row r="5736" spans="1:13" ht="15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customHeight="1" x14ac:dyDescent="0.25">
      <c r="A5737" s="144" t="s">
        <v>3764</v>
      </c>
      <c r="B5737" s="59" t="s">
        <v>62</v>
      </c>
      <c r="C5737" s="59" t="s">
        <v>7217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customHeight="1" x14ac:dyDescent="0.25">
      <c r="A5738" s="144" t="s">
        <v>3764</v>
      </c>
      <c r="B5738" s="59" t="s">
        <v>62</v>
      </c>
      <c r="C5738" s="59" t="s">
        <v>7688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customHeight="1" x14ac:dyDescent="0.25">
      <c r="A5739" s="144" t="s">
        <v>3764</v>
      </c>
      <c r="B5739" s="59" t="s">
        <v>62</v>
      </c>
      <c r="C5739" s="59" t="s">
        <v>7217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customHeight="1" x14ac:dyDescent="0.25">
      <c r="A5740" s="144" t="s">
        <v>3764</v>
      </c>
      <c r="B5740" s="59" t="s">
        <v>62</v>
      </c>
      <c r="C5740" s="59" t="s">
        <v>8312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customHeight="1" x14ac:dyDescent="0.25">
      <c r="A5741" s="144" t="s">
        <v>3764</v>
      </c>
      <c r="B5741" s="59" t="s">
        <v>62</v>
      </c>
      <c r="C5741" s="59" t="s">
        <v>7633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customHeight="1" x14ac:dyDescent="0.25">
      <c r="A5745" s="144" t="s">
        <v>3764</v>
      </c>
      <c r="B5745" s="59" t="s">
        <v>6532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customHeight="1" x14ac:dyDescent="0.25">
      <c r="A5746" s="144" t="s">
        <v>3764</v>
      </c>
      <c r="B5746" s="59" t="s">
        <v>6402</v>
      </c>
      <c r="C5746" s="59" t="s">
        <v>6403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8313</v>
      </c>
      <c r="J5750"/>
      <c r="L5750"/>
      <c r="M5750"/>
    </row>
    <row r="5751" spans="1:13" ht="15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8313</v>
      </c>
      <c r="J5751"/>
      <c r="L5751"/>
      <c r="M5751"/>
    </row>
    <row r="5752" spans="1:13" ht="15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8313</v>
      </c>
      <c r="J5752"/>
      <c r="L5752"/>
      <c r="M5752"/>
    </row>
    <row r="5753" spans="1:13" ht="15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8313</v>
      </c>
      <c r="J5753"/>
      <c r="L5753"/>
      <c r="M5753"/>
    </row>
    <row r="5754" spans="1:13" ht="15" customHeight="1" x14ac:dyDescent="0.25">
      <c r="A5754" s="144" t="s">
        <v>3764</v>
      </c>
      <c r="B5754" s="59" t="s">
        <v>6299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8313</v>
      </c>
      <c r="J5754"/>
      <c r="L5754"/>
      <c r="M5754"/>
    </row>
    <row r="5755" spans="1:13" ht="15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8313</v>
      </c>
      <c r="J5755"/>
      <c r="L5755"/>
      <c r="M5755"/>
    </row>
    <row r="5756" spans="1:13" ht="15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8313</v>
      </c>
      <c r="J5756"/>
      <c r="L5756"/>
      <c r="M5756"/>
    </row>
    <row r="5757" spans="1:13" ht="15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customHeight="1" x14ac:dyDescent="0.25">
      <c r="A5758" s="144" t="s">
        <v>3764</v>
      </c>
      <c r="B5758" s="59" t="s">
        <v>8314</v>
      </c>
      <c r="C5758" s="59" t="s">
        <v>8315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8316</v>
      </c>
      <c r="J5758"/>
      <c r="L5758"/>
      <c r="M5758"/>
    </row>
    <row r="5759" spans="1:13" ht="15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7525</v>
      </c>
      <c r="J5760"/>
      <c r="L5760"/>
      <c r="M5760"/>
    </row>
    <row r="5761" spans="1:13" ht="15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8317</v>
      </c>
      <c r="J5762"/>
      <c r="L5762"/>
      <c r="M5762"/>
    </row>
    <row r="5763" spans="1:13" ht="15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8317</v>
      </c>
      <c r="J5763"/>
      <c r="L5763"/>
      <c r="M5763"/>
    </row>
    <row r="5764" spans="1:13" ht="15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8317</v>
      </c>
      <c r="J5764"/>
      <c r="L5764"/>
      <c r="M5764"/>
    </row>
    <row r="5765" spans="1:13" ht="15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8317</v>
      </c>
      <c r="J5765"/>
      <c r="L5765"/>
      <c r="M5765"/>
    </row>
    <row r="5766" spans="1:13" ht="15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8317</v>
      </c>
      <c r="J5766"/>
      <c r="L5766"/>
      <c r="M5766"/>
    </row>
    <row r="5767" spans="1:13" ht="15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8317</v>
      </c>
      <c r="J5767"/>
      <c r="L5767"/>
      <c r="M5767"/>
    </row>
    <row r="5768" spans="1:13" ht="15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8317</v>
      </c>
      <c r="J5768"/>
      <c r="L5768"/>
      <c r="M5768"/>
    </row>
    <row r="5769" spans="1:13" ht="15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8317</v>
      </c>
      <c r="J5769"/>
      <c r="L5769"/>
      <c r="M5769"/>
    </row>
    <row r="5770" spans="1:13" ht="15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8317</v>
      </c>
      <c r="J5770"/>
      <c r="L5770"/>
      <c r="M5770"/>
    </row>
    <row r="5771" spans="1:13" ht="15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8317</v>
      </c>
      <c r="J5771"/>
      <c r="L5771"/>
      <c r="M5771"/>
    </row>
    <row r="5772" spans="1:13" ht="15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8317</v>
      </c>
      <c r="J5772"/>
      <c r="L5772"/>
      <c r="M5772"/>
    </row>
    <row r="5773" spans="1:13" ht="15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8317</v>
      </c>
      <c r="J5773"/>
      <c r="L5773"/>
      <c r="M5773"/>
    </row>
    <row r="5774" spans="1:13" ht="15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8317</v>
      </c>
      <c r="J5774"/>
      <c r="L5774"/>
      <c r="M5774"/>
    </row>
    <row r="5775" spans="1:13" ht="15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8318</v>
      </c>
      <c r="J5775"/>
      <c r="L5775"/>
      <c r="M5775"/>
    </row>
    <row r="5776" spans="1:13" ht="15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8318</v>
      </c>
      <c r="J5776"/>
      <c r="L5776"/>
      <c r="M5776"/>
    </row>
    <row r="5777" spans="1:13" ht="15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8318</v>
      </c>
      <c r="J5777"/>
      <c r="L5777"/>
      <c r="M5777"/>
    </row>
    <row r="5778" spans="1:13" ht="15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8318</v>
      </c>
      <c r="J5778"/>
      <c r="L5778"/>
      <c r="M5778"/>
    </row>
    <row r="5779" spans="1:13" ht="15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8318</v>
      </c>
      <c r="J5779"/>
      <c r="L5779"/>
      <c r="M5779"/>
    </row>
    <row r="5780" spans="1:13" ht="15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8318</v>
      </c>
      <c r="J5780"/>
      <c r="L5780"/>
      <c r="M5780"/>
    </row>
    <row r="5781" spans="1:13" ht="15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8318</v>
      </c>
      <c r="J5781"/>
      <c r="L5781"/>
      <c r="M5781"/>
    </row>
    <row r="5782" spans="1:13" ht="15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8318</v>
      </c>
      <c r="J5782"/>
      <c r="L5782"/>
      <c r="M5782"/>
    </row>
    <row r="5783" spans="1:13" ht="15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8318</v>
      </c>
      <c r="J5783"/>
      <c r="L5783"/>
      <c r="M5783"/>
    </row>
    <row r="5784" spans="1:13" ht="15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8318</v>
      </c>
      <c r="J5784"/>
      <c r="L5784"/>
      <c r="M5784"/>
    </row>
    <row r="5785" spans="1:13" ht="15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8318</v>
      </c>
      <c r="J5785"/>
      <c r="L5785"/>
      <c r="M5785"/>
    </row>
    <row r="5786" spans="1:13" ht="15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9" t="s">
        <v>3264</v>
      </c>
      <c r="I5786" s="59"/>
      <c r="J5786"/>
      <c r="L5786"/>
      <c r="M5786"/>
    </row>
    <row r="5787" spans="1:13" ht="15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9" t="s">
        <v>3264</v>
      </c>
      <c r="I5787" s="59"/>
      <c r="J5787"/>
      <c r="L5787"/>
      <c r="M5787"/>
    </row>
    <row r="5788" spans="1:13" ht="15" customHeight="1" x14ac:dyDescent="0.25">
      <c r="A5788" s="144" t="s">
        <v>3764</v>
      </c>
      <c r="B5788" s="58" t="s">
        <v>2959</v>
      </c>
      <c r="C5788" s="59" t="s">
        <v>8319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8320</v>
      </c>
      <c r="I5788" s="59" t="s">
        <v>8310</v>
      </c>
      <c r="J5788"/>
      <c r="L5788"/>
      <c r="M5788"/>
    </row>
    <row r="5789" spans="1:13" ht="15" customHeight="1" x14ac:dyDescent="0.25">
      <c r="A5789" s="144" t="s">
        <v>3764</v>
      </c>
      <c r="B5789" s="58" t="s">
        <v>2959</v>
      </c>
      <c r="C5789" s="59" t="s">
        <v>8321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8322</v>
      </c>
      <c r="I5789" s="59" t="s">
        <v>8310</v>
      </c>
      <c r="J5789"/>
      <c r="L5789"/>
      <c r="M5789"/>
    </row>
    <row r="5790" spans="1:13" ht="15" customHeight="1" x14ac:dyDescent="0.25">
      <c r="A5790" s="144" t="s">
        <v>3764</v>
      </c>
      <c r="B5790" s="58" t="s">
        <v>2959</v>
      </c>
      <c r="C5790" s="59" t="s">
        <v>8323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8324</v>
      </c>
      <c r="I5790" s="59" t="s">
        <v>8310</v>
      </c>
      <c r="J5790"/>
      <c r="L5790"/>
      <c r="M5790"/>
    </row>
    <row r="5791" spans="1:13" ht="15" customHeight="1" x14ac:dyDescent="0.25">
      <c r="A5791" s="144" t="s">
        <v>3764</v>
      </c>
      <c r="B5791" s="58" t="s">
        <v>2959</v>
      </c>
      <c r="C5791" s="59" t="s">
        <v>8325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8310</v>
      </c>
      <c r="J5791"/>
      <c r="L5791"/>
      <c r="M5791"/>
    </row>
    <row r="5792" spans="1:13" ht="15" customHeight="1" x14ac:dyDescent="0.25">
      <c r="A5792" s="144" t="s">
        <v>3764</v>
      </c>
      <c r="B5792" s="58" t="s">
        <v>2959</v>
      </c>
      <c r="C5792" s="59" t="s">
        <v>8326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8310</v>
      </c>
      <c r="J5792"/>
      <c r="L5792"/>
      <c r="M5792"/>
    </row>
    <row r="5793" spans="1:13" ht="15" customHeight="1" x14ac:dyDescent="0.25">
      <c r="A5793" s="144" t="s">
        <v>3764</v>
      </c>
      <c r="B5793" s="58" t="s">
        <v>2959</v>
      </c>
      <c r="C5793" s="59" t="s">
        <v>8327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8310</v>
      </c>
      <c r="J5793"/>
      <c r="L5793"/>
      <c r="M5793"/>
    </row>
    <row r="5794" spans="1:13" ht="15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9" t="s">
        <v>3264</v>
      </c>
      <c r="I5794" s="59"/>
      <c r="J5794"/>
      <c r="L5794"/>
      <c r="M5794"/>
    </row>
    <row r="5795" spans="1:13" ht="15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7526</v>
      </c>
      <c r="J5808"/>
      <c r="L5808"/>
      <c r="M5808"/>
    </row>
    <row r="5809" spans="1:13" ht="15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customHeight="1" x14ac:dyDescent="0.25">
      <c r="A5815" s="144" t="s">
        <v>3785</v>
      </c>
      <c r="B5815" s="59" t="s">
        <v>8328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customHeight="1" x14ac:dyDescent="0.25">
      <c r="A5824" s="144" t="s">
        <v>3785</v>
      </c>
      <c r="B5824" s="59" t="s">
        <v>8069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6733</v>
      </c>
      <c r="J5827"/>
      <c r="L5827"/>
      <c r="M5827"/>
    </row>
    <row r="5828" spans="1:13" ht="15" customHeight="1" x14ac:dyDescent="0.25">
      <c r="A5828" s="144" t="s">
        <v>3785</v>
      </c>
      <c r="B5828" s="71" t="s">
        <v>58</v>
      </c>
      <c r="C5828" s="59" t="s">
        <v>8329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8330</v>
      </c>
      <c r="I5828" s="59" t="s">
        <v>8331</v>
      </c>
      <c r="J5828"/>
      <c r="L5828"/>
      <c r="M5828"/>
    </row>
    <row r="5829" spans="1:13" ht="15" customHeight="1" x14ac:dyDescent="0.25">
      <c r="A5829" s="144" t="s">
        <v>3785</v>
      </c>
      <c r="B5829" s="71" t="s">
        <v>58</v>
      </c>
      <c r="C5829" s="59" t="s">
        <v>8332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8330</v>
      </c>
      <c r="I5829" s="59" t="s">
        <v>8331</v>
      </c>
      <c r="J5829"/>
      <c r="L5829"/>
      <c r="M5829"/>
    </row>
    <row r="5830" spans="1:13" ht="15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8330</v>
      </c>
      <c r="I5830" s="59" t="s">
        <v>8331</v>
      </c>
      <c r="J5830"/>
      <c r="L5830"/>
      <c r="M5830"/>
    </row>
    <row r="5831" spans="1:13" ht="15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8330</v>
      </c>
      <c r="I5831" s="59" t="s">
        <v>8331</v>
      </c>
      <c r="J5831"/>
      <c r="L5831"/>
      <c r="M5831"/>
    </row>
    <row r="5832" spans="1:13" ht="15" customHeight="1" x14ac:dyDescent="0.25">
      <c r="A5832" s="144" t="s">
        <v>3785</v>
      </c>
      <c r="B5832" s="59" t="s">
        <v>8333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8331</v>
      </c>
      <c r="J5832"/>
      <c r="L5832"/>
      <c r="M5832"/>
    </row>
    <row r="5833" spans="1:13" ht="15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8331</v>
      </c>
      <c r="J5833"/>
      <c r="L5833"/>
      <c r="M5833"/>
    </row>
    <row r="5834" spans="1:13" ht="15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8331</v>
      </c>
      <c r="J5834"/>
      <c r="L5834"/>
      <c r="M5834"/>
    </row>
    <row r="5835" spans="1:13" ht="15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8331</v>
      </c>
      <c r="J5835"/>
      <c r="L5835"/>
      <c r="M5835"/>
    </row>
    <row r="5836" spans="1:13" ht="15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8331</v>
      </c>
      <c r="J5836"/>
      <c r="L5836"/>
      <c r="M5836"/>
    </row>
    <row r="5837" spans="1:13" ht="15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8331</v>
      </c>
      <c r="J5837"/>
      <c r="L5837"/>
      <c r="M5837"/>
    </row>
    <row r="5838" spans="1:13" ht="15" customHeight="1" x14ac:dyDescent="0.25">
      <c r="A5838" s="144" t="s">
        <v>3785</v>
      </c>
      <c r="B5838" s="58" t="s">
        <v>7194</v>
      </c>
      <c r="C5838" s="58" t="s">
        <v>7195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8331</v>
      </c>
      <c r="J5838"/>
      <c r="L5838"/>
      <c r="M5838"/>
    </row>
    <row r="5839" spans="1:13" ht="15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8331</v>
      </c>
      <c r="J5839"/>
      <c r="L5839"/>
      <c r="M5839"/>
    </row>
    <row r="5840" spans="1:13" ht="15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8334</v>
      </c>
      <c r="J5840"/>
      <c r="L5840"/>
      <c r="M5840"/>
    </row>
    <row r="5841" spans="1:13" ht="15" customHeight="1" x14ac:dyDescent="0.25">
      <c r="A5841" s="144" t="s">
        <v>3785</v>
      </c>
      <c r="B5841" s="59" t="s">
        <v>6297</v>
      </c>
      <c r="C5841" s="59" t="s">
        <v>6298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8334</v>
      </c>
      <c r="J5841"/>
      <c r="L5841"/>
      <c r="M5841"/>
    </row>
    <row r="5842" spans="1:13" ht="15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8334</v>
      </c>
      <c r="J5842"/>
      <c r="L5842"/>
      <c r="M5842"/>
    </row>
    <row r="5843" spans="1:13" ht="15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8334</v>
      </c>
      <c r="J5843"/>
      <c r="L5843"/>
      <c r="M5843"/>
    </row>
    <row r="5844" spans="1:13" ht="15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8334</v>
      </c>
      <c r="J5844"/>
      <c r="L5844"/>
      <c r="M5844"/>
    </row>
    <row r="5845" spans="1:13" ht="15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8334</v>
      </c>
      <c r="J5845"/>
      <c r="L5845"/>
      <c r="M5845"/>
    </row>
    <row r="5846" spans="1:13" ht="15" customHeight="1" x14ac:dyDescent="0.25">
      <c r="A5846" s="144" t="s">
        <v>3785</v>
      </c>
      <c r="B5846" s="71" t="s">
        <v>8335</v>
      </c>
      <c r="C5846" s="59" t="s">
        <v>7260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8336</v>
      </c>
      <c r="I5846" s="59" t="s">
        <v>8334</v>
      </c>
      <c r="J5846"/>
      <c r="L5846"/>
      <c r="M5846"/>
    </row>
    <row r="5847" spans="1:13" ht="15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8336</v>
      </c>
      <c r="I5847" s="59" t="s">
        <v>8334</v>
      </c>
      <c r="J5847"/>
      <c r="L5847"/>
      <c r="M5847"/>
    </row>
    <row r="5848" spans="1:13" ht="15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8336</v>
      </c>
      <c r="I5848" s="59" t="s">
        <v>8334</v>
      </c>
      <c r="J5848"/>
      <c r="L5848"/>
      <c r="M5848"/>
    </row>
    <row r="5849" spans="1:13" ht="15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8334</v>
      </c>
      <c r="J5849"/>
      <c r="L5849"/>
      <c r="M5849"/>
    </row>
    <row r="5850" spans="1:13" ht="15" customHeight="1" x14ac:dyDescent="0.25">
      <c r="A5850" s="144" t="s">
        <v>3785</v>
      </c>
      <c r="B5850" s="59" t="s">
        <v>8314</v>
      </c>
      <c r="C5850" s="59" t="s">
        <v>6717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8337</v>
      </c>
      <c r="I5850" s="59" t="s">
        <v>8334</v>
      </c>
      <c r="J5850"/>
      <c r="L5850"/>
      <c r="M5850"/>
    </row>
    <row r="5851" spans="1:13" ht="15" customHeight="1" x14ac:dyDescent="0.25">
      <c r="A5851" s="144" t="s">
        <v>3785</v>
      </c>
      <c r="B5851" s="59" t="s">
        <v>8314</v>
      </c>
      <c r="C5851" s="59" t="s">
        <v>8338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8334</v>
      </c>
      <c r="J5851"/>
      <c r="L5851"/>
      <c r="M5851"/>
    </row>
    <row r="5852" spans="1:13" ht="15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6697</v>
      </c>
      <c r="I5852" s="59" t="s">
        <v>8334</v>
      </c>
      <c r="J5852"/>
      <c r="L5852"/>
      <c r="M5852"/>
    </row>
    <row r="5853" spans="1:13" ht="15" customHeight="1" x14ac:dyDescent="0.25">
      <c r="A5853" s="472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8339</v>
      </c>
      <c r="I5858" s="59"/>
      <c r="J5858"/>
      <c r="L5858"/>
      <c r="M5858"/>
    </row>
    <row r="5859" spans="1:13" ht="15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customHeight="1" x14ac:dyDescent="0.25">
      <c r="A5864" s="144">
        <v>44933</v>
      </c>
      <c r="B5864" s="538" t="s">
        <v>220</v>
      </c>
      <c r="C5864" s="539" t="s">
        <v>221</v>
      </c>
      <c r="D5864" s="482">
        <v>6</v>
      </c>
      <c r="E5864" s="483" t="s">
        <v>37</v>
      </c>
      <c r="F5864" s="485">
        <v>40359</v>
      </c>
      <c r="G5864" s="485">
        <f>F5864*D5864</f>
        <v>242154</v>
      </c>
      <c r="H5864" s="486" t="s">
        <v>6528</v>
      </c>
      <c r="I5864" s="487"/>
      <c r="J5864"/>
      <c r="L5864"/>
      <c r="M5864"/>
    </row>
    <row r="5865" spans="1:13" ht="15" customHeight="1" x14ac:dyDescent="0.25">
      <c r="A5865" s="144">
        <v>44933</v>
      </c>
      <c r="B5865" s="481" t="s">
        <v>1792</v>
      </c>
      <c r="C5865" s="481" t="s">
        <v>76</v>
      </c>
      <c r="D5865" s="482">
        <v>0.6</v>
      </c>
      <c r="E5865" s="483" t="s">
        <v>37</v>
      </c>
      <c r="F5865" s="485">
        <v>86250</v>
      </c>
      <c r="G5865" s="485">
        <f>F5865*D5865</f>
        <v>51750</v>
      </c>
      <c r="H5865" s="486" t="s">
        <v>6528</v>
      </c>
      <c r="I5865" s="487"/>
      <c r="J5865"/>
      <c r="L5865"/>
      <c r="M5865"/>
    </row>
    <row r="5866" spans="1:13" ht="15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7555</v>
      </c>
      <c r="J5866"/>
      <c r="L5866"/>
      <c r="M5866"/>
    </row>
    <row r="5867" spans="1:13" ht="15" customHeight="1" x14ac:dyDescent="0.25">
      <c r="A5867" s="144">
        <v>44933</v>
      </c>
      <c r="B5867" s="59" t="s">
        <v>6402</v>
      </c>
      <c r="C5867" s="59" t="s">
        <v>6403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7555</v>
      </c>
      <c r="J5867"/>
      <c r="L5867"/>
      <c r="M5867"/>
    </row>
    <row r="5868" spans="1:13" ht="15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7548</v>
      </c>
      <c r="J5868"/>
      <c r="L5868"/>
      <c r="M5868"/>
    </row>
    <row r="5869" spans="1:13" ht="15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7547</v>
      </c>
      <c r="J5869"/>
      <c r="L5869"/>
      <c r="M5869"/>
    </row>
    <row r="5870" spans="1:13" ht="15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8340</v>
      </c>
      <c r="J5870"/>
      <c r="L5870"/>
      <c r="M5870"/>
    </row>
    <row r="5871" spans="1:13" ht="15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8340</v>
      </c>
      <c r="J5871"/>
      <c r="L5871"/>
      <c r="M5871"/>
    </row>
    <row r="5872" spans="1:13" ht="15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8340</v>
      </c>
      <c r="J5872"/>
      <c r="L5872"/>
      <c r="M5872"/>
    </row>
    <row r="5873" spans="1:13" ht="15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7551</v>
      </c>
      <c r="J5873"/>
      <c r="L5873"/>
      <c r="M5873"/>
    </row>
    <row r="5874" spans="1:13" ht="15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7546</v>
      </c>
      <c r="J5874"/>
      <c r="L5874"/>
      <c r="M5874"/>
    </row>
    <row r="5875" spans="1:13" ht="15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7546</v>
      </c>
      <c r="J5875"/>
      <c r="L5875"/>
      <c r="M5875"/>
    </row>
    <row r="5876" spans="1:13" ht="15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7546</v>
      </c>
      <c r="J5876"/>
      <c r="L5876"/>
      <c r="M5876"/>
    </row>
    <row r="5877" spans="1:13" ht="15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customHeight="1" x14ac:dyDescent="0.25">
      <c r="A5885" s="144">
        <v>44933</v>
      </c>
      <c r="B5885" s="59" t="s">
        <v>1505</v>
      </c>
      <c r="C5885" s="93" t="s">
        <v>7550</v>
      </c>
      <c r="D5885" s="60">
        <v>1</v>
      </c>
      <c r="E5885" s="478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8341</v>
      </c>
      <c r="J5890"/>
      <c r="L5890"/>
      <c r="M5890"/>
    </row>
    <row r="5891" spans="1:13" ht="15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8341</v>
      </c>
      <c r="J5891"/>
      <c r="L5891"/>
      <c r="M5891"/>
    </row>
    <row r="5892" spans="1:13" ht="15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8341</v>
      </c>
      <c r="J5892"/>
      <c r="L5892"/>
      <c r="M5892"/>
    </row>
    <row r="5893" spans="1:13" ht="15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8341</v>
      </c>
      <c r="J5893"/>
      <c r="L5893"/>
      <c r="M5893"/>
    </row>
    <row r="5894" spans="1:13" ht="15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8341</v>
      </c>
      <c r="J5894"/>
      <c r="L5894"/>
      <c r="M5894"/>
    </row>
    <row r="5895" spans="1:13" ht="15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8341</v>
      </c>
      <c r="J5895"/>
      <c r="L5895"/>
      <c r="M5895"/>
    </row>
    <row r="5896" spans="1:13" ht="15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8341</v>
      </c>
      <c r="J5896"/>
      <c r="L5896"/>
      <c r="M5896"/>
    </row>
    <row r="5897" spans="1:13" ht="15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8342</v>
      </c>
      <c r="I5897" s="74" t="s">
        <v>8341</v>
      </c>
      <c r="J5897"/>
      <c r="L5897"/>
      <c r="M5897"/>
    </row>
    <row r="5898" spans="1:13" ht="15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8343</v>
      </c>
      <c r="J5898"/>
      <c r="L5898"/>
      <c r="M5898"/>
    </row>
    <row r="5899" spans="1:13" ht="15" customHeight="1" x14ac:dyDescent="0.25">
      <c r="A5899" s="144">
        <v>44933</v>
      </c>
      <c r="B5899" s="59" t="s">
        <v>2369</v>
      </c>
      <c r="C5899" s="59" t="s">
        <v>8344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8345</v>
      </c>
      <c r="I5899" s="59" t="s">
        <v>8343</v>
      </c>
      <c r="J5899"/>
      <c r="L5899"/>
      <c r="M5899"/>
    </row>
    <row r="5900" spans="1:13" ht="15" customHeight="1" x14ac:dyDescent="0.25">
      <c r="A5900" s="144">
        <v>44933</v>
      </c>
      <c r="B5900" s="93" t="s">
        <v>8346</v>
      </c>
      <c r="C5900" s="59" t="s">
        <v>8347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8345</v>
      </c>
      <c r="I5900" s="59" t="s">
        <v>8343</v>
      </c>
      <c r="J5900"/>
      <c r="L5900"/>
      <c r="M5900"/>
    </row>
    <row r="5901" spans="1:13" ht="15" customHeight="1" x14ac:dyDescent="0.25">
      <c r="A5901" s="144">
        <v>44933</v>
      </c>
      <c r="B5901" s="93" t="s">
        <v>8346</v>
      </c>
      <c r="C5901" s="59" t="s">
        <v>8348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8345</v>
      </c>
      <c r="I5901" s="59" t="s">
        <v>8343</v>
      </c>
      <c r="J5901"/>
      <c r="L5901"/>
      <c r="M5901"/>
    </row>
    <row r="5902" spans="1:13" ht="15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8345</v>
      </c>
      <c r="I5902" s="59" t="s">
        <v>8343</v>
      </c>
      <c r="J5902"/>
      <c r="L5902"/>
      <c r="M5902"/>
    </row>
    <row r="5903" spans="1:13" ht="15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8345</v>
      </c>
      <c r="I5903" s="59" t="s">
        <v>8343</v>
      </c>
      <c r="J5903"/>
      <c r="L5903"/>
      <c r="M5903"/>
    </row>
    <row r="5904" spans="1:13" ht="15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8343</v>
      </c>
      <c r="J5904"/>
      <c r="L5904"/>
      <c r="M5904"/>
    </row>
    <row r="5905" spans="1:13" ht="15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8349</v>
      </c>
      <c r="J5906"/>
      <c r="L5906"/>
      <c r="M5906"/>
    </row>
    <row r="5907" spans="1:13" ht="15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customHeight="1" x14ac:dyDescent="0.25">
      <c r="A5908" s="144">
        <v>44992</v>
      </c>
      <c r="B5908" s="59" t="s">
        <v>8069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7549</v>
      </c>
      <c r="J5920"/>
      <c r="L5920"/>
      <c r="M5920"/>
    </row>
    <row r="5921" spans="1:13" ht="15" customHeight="1" x14ac:dyDescent="0.25">
      <c r="A5921" s="144">
        <v>44992</v>
      </c>
      <c r="B5921" s="59" t="s">
        <v>6394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7549</v>
      </c>
      <c r="J5921"/>
      <c r="L5921"/>
      <c r="M5921"/>
    </row>
    <row r="5922" spans="1:13" ht="15" customHeight="1" x14ac:dyDescent="0.25">
      <c r="A5922" s="144">
        <v>44992</v>
      </c>
      <c r="B5922" s="59" t="s">
        <v>6297</v>
      </c>
      <c r="C5922" s="59" t="s">
        <v>6298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7549</v>
      </c>
      <c r="J5922"/>
      <c r="L5922"/>
      <c r="M5922"/>
    </row>
    <row r="5923" spans="1:13" ht="15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7549</v>
      </c>
      <c r="J5923"/>
      <c r="L5923"/>
      <c r="M5923"/>
    </row>
    <row r="5924" spans="1:13" ht="15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7549</v>
      </c>
      <c r="J5924"/>
      <c r="L5924"/>
      <c r="M5924"/>
    </row>
    <row r="5925" spans="1:13" ht="15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7">
        <v>86250</v>
      </c>
      <c r="G5925" s="64">
        <f t="shared" si="179"/>
        <v>51750</v>
      </c>
      <c r="H5925" s="65" t="s">
        <v>890</v>
      </c>
      <c r="I5925" s="59" t="s">
        <v>7549</v>
      </c>
      <c r="J5925"/>
      <c r="L5925"/>
      <c r="M5925"/>
    </row>
    <row r="5926" spans="1:13" ht="15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customHeight="1" x14ac:dyDescent="0.25">
      <c r="A5927" s="144">
        <v>44992</v>
      </c>
      <c r="B5927" s="59" t="s">
        <v>3599</v>
      </c>
      <c r="C5927" s="83" t="s">
        <v>8350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8351</v>
      </c>
      <c r="J5927"/>
      <c r="L5927"/>
      <c r="M5927"/>
    </row>
    <row r="5928" spans="1:13" ht="15" customHeight="1" x14ac:dyDescent="0.25">
      <c r="A5928" s="144">
        <v>44992</v>
      </c>
      <c r="B5928" s="59" t="s">
        <v>3599</v>
      </c>
      <c r="C5928" s="84" t="s">
        <v>8352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8351</v>
      </c>
      <c r="J5928"/>
      <c r="L5928"/>
      <c r="M5928"/>
    </row>
    <row r="5929" spans="1:13" ht="15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8351</v>
      </c>
      <c r="J5929"/>
      <c r="L5929"/>
      <c r="M5929"/>
    </row>
    <row r="5930" spans="1:13" ht="15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8351</v>
      </c>
      <c r="J5930"/>
      <c r="L5930"/>
      <c r="M5930"/>
    </row>
    <row r="5931" spans="1:13" ht="15" customHeight="1" x14ac:dyDescent="0.25">
      <c r="A5931" s="144">
        <v>44992</v>
      </c>
      <c r="B5931" s="59" t="s">
        <v>3599</v>
      </c>
      <c r="C5931" s="84" t="s">
        <v>8353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8354</v>
      </c>
      <c r="J5931"/>
      <c r="L5931"/>
      <c r="M5931"/>
    </row>
    <row r="5932" spans="1:13" ht="15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8354</v>
      </c>
      <c r="J5932"/>
      <c r="L5932"/>
      <c r="M5932"/>
    </row>
    <row r="5933" spans="1:13" ht="15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8354</v>
      </c>
      <c r="J5933"/>
      <c r="L5933"/>
      <c r="M5933"/>
    </row>
    <row r="5934" spans="1:13" ht="15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8355</v>
      </c>
      <c r="J5934"/>
      <c r="L5934"/>
      <c r="M5934"/>
    </row>
    <row r="5935" spans="1:13" ht="15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8355</v>
      </c>
      <c r="J5935"/>
      <c r="L5935"/>
      <c r="M5935"/>
    </row>
    <row r="5936" spans="1:13" ht="15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8355</v>
      </c>
      <c r="J5936"/>
      <c r="L5936"/>
      <c r="M5936"/>
    </row>
    <row r="5937" spans="1:13" ht="15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8355</v>
      </c>
      <c r="J5937"/>
      <c r="L5937"/>
      <c r="M5937"/>
    </row>
    <row r="5938" spans="1:13" ht="15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8355</v>
      </c>
      <c r="J5938"/>
      <c r="L5938"/>
      <c r="M5938"/>
    </row>
    <row r="5939" spans="1:13" ht="15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8355</v>
      </c>
      <c r="J5939"/>
      <c r="L5939"/>
      <c r="M5939"/>
    </row>
    <row r="5940" spans="1:13" ht="15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8355</v>
      </c>
      <c r="J5940"/>
      <c r="L5940"/>
      <c r="M5940"/>
    </row>
    <row r="5941" spans="1:13" ht="15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8355</v>
      </c>
      <c r="J5941"/>
      <c r="L5941"/>
      <c r="M5941"/>
    </row>
    <row r="5942" spans="1:13" ht="15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8355</v>
      </c>
      <c r="J5942"/>
      <c r="L5942"/>
      <c r="M5942"/>
    </row>
    <row r="5943" spans="1:13" ht="15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8355</v>
      </c>
      <c r="J5943"/>
      <c r="L5943"/>
      <c r="M5943"/>
    </row>
    <row r="5944" spans="1:13" ht="15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8355</v>
      </c>
      <c r="J5944"/>
      <c r="L5944"/>
      <c r="M5944"/>
    </row>
    <row r="5945" spans="1:13" ht="15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8355</v>
      </c>
      <c r="J5945"/>
      <c r="L5945"/>
      <c r="M5945"/>
    </row>
    <row r="5946" spans="1:13" ht="15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8355</v>
      </c>
      <c r="J5946"/>
      <c r="L5946"/>
      <c r="M5946"/>
    </row>
    <row r="5947" spans="1:13" ht="15" customHeight="1" x14ac:dyDescent="0.25">
      <c r="A5947" s="144">
        <v>44992</v>
      </c>
      <c r="B5947" s="545" t="s">
        <v>220</v>
      </c>
      <c r="C5947" s="546" t="s">
        <v>221</v>
      </c>
      <c r="D5947" s="547">
        <v>8</v>
      </c>
      <c r="E5947" s="548" t="s">
        <v>37</v>
      </c>
      <c r="F5947" s="549">
        <v>40359</v>
      </c>
      <c r="G5947" s="64">
        <f t="shared" si="180"/>
        <v>322872</v>
      </c>
      <c r="H5947" s="65" t="s">
        <v>3816</v>
      </c>
      <c r="I5947" s="74" t="s">
        <v>8355</v>
      </c>
      <c r="J5947"/>
      <c r="L5947"/>
      <c r="M5947"/>
    </row>
    <row r="5948" spans="1:13" ht="15" customHeight="1" x14ac:dyDescent="0.25">
      <c r="A5948" s="144">
        <v>44992</v>
      </c>
      <c r="B5948" s="545" t="s">
        <v>8356</v>
      </c>
      <c r="C5948" s="550" t="s">
        <v>27</v>
      </c>
      <c r="D5948" s="547">
        <v>1</v>
      </c>
      <c r="E5948" s="548" t="s">
        <v>111</v>
      </c>
      <c r="F5948" s="549">
        <v>1</v>
      </c>
      <c r="G5948" s="64">
        <f t="shared" si="180"/>
        <v>1</v>
      </c>
      <c r="H5948" s="65" t="s">
        <v>3816</v>
      </c>
      <c r="I5948" s="74" t="s">
        <v>8355</v>
      </c>
      <c r="J5948"/>
      <c r="L5948"/>
      <c r="M5948"/>
    </row>
    <row r="5949" spans="1:13" ht="15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8357</v>
      </c>
      <c r="J5949"/>
      <c r="L5949"/>
      <c r="M5949"/>
    </row>
    <row r="5950" spans="1:13" ht="15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8355</v>
      </c>
      <c r="J5950"/>
      <c r="L5950"/>
      <c r="M5950"/>
    </row>
    <row r="5951" spans="1:13" ht="15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customHeight="1" x14ac:dyDescent="0.25">
      <c r="A5959" s="144">
        <v>45023</v>
      </c>
      <c r="B5959" s="59" t="s">
        <v>8069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customHeight="1" x14ac:dyDescent="0.25">
      <c r="A5967" s="144">
        <v>45023</v>
      </c>
      <c r="B5967" s="59" t="s">
        <v>62</v>
      </c>
      <c r="C5967" s="83" t="s">
        <v>7504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8358</v>
      </c>
      <c r="J5967"/>
      <c r="L5967"/>
      <c r="M5967"/>
    </row>
    <row r="5968" spans="1:13" ht="15" customHeight="1" x14ac:dyDescent="0.25">
      <c r="A5968" s="144">
        <v>45023</v>
      </c>
      <c r="B5968" s="59" t="s">
        <v>62</v>
      </c>
      <c r="C5968" s="84" t="s">
        <v>7247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8358</v>
      </c>
      <c r="J5968"/>
      <c r="L5968"/>
      <c r="M5968"/>
    </row>
    <row r="5969" spans="1:13" ht="15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8359</v>
      </c>
      <c r="J5973"/>
      <c r="L5973"/>
      <c r="M5973"/>
    </row>
    <row r="5974" spans="1:13" ht="15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8360</v>
      </c>
      <c r="I5975" s="81" t="s">
        <v>8361</v>
      </c>
      <c r="J5975"/>
      <c r="L5975"/>
      <c r="M5975"/>
    </row>
    <row r="5976" spans="1:13" ht="15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8360</v>
      </c>
      <c r="I5976" s="81" t="s">
        <v>8361</v>
      </c>
      <c r="J5976"/>
      <c r="L5976"/>
      <c r="M5976"/>
    </row>
    <row r="5977" spans="1:13" ht="15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8360</v>
      </c>
      <c r="I5977" s="81" t="s">
        <v>8361</v>
      </c>
      <c r="J5977"/>
      <c r="L5977"/>
      <c r="M5977"/>
    </row>
    <row r="5978" spans="1:13" ht="15" customHeight="1" x14ac:dyDescent="0.25">
      <c r="A5978" s="144">
        <v>45023</v>
      </c>
      <c r="B5978" s="93" t="s">
        <v>3713</v>
      </c>
      <c r="C5978" s="59" t="s">
        <v>8362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8363</v>
      </c>
      <c r="I5978" s="81" t="s">
        <v>8361</v>
      </c>
      <c r="J5978"/>
      <c r="L5978"/>
      <c r="M5978"/>
    </row>
    <row r="5979" spans="1:13" ht="15" customHeight="1" x14ac:dyDescent="0.25">
      <c r="A5979" s="144">
        <v>45023</v>
      </c>
      <c r="B5979" s="93" t="s">
        <v>3713</v>
      </c>
      <c r="C5979" s="59" t="s">
        <v>6330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8363</v>
      </c>
      <c r="I5979" s="81" t="s">
        <v>8361</v>
      </c>
      <c r="J5979"/>
      <c r="L5979"/>
      <c r="M5979"/>
    </row>
    <row r="5980" spans="1:13" ht="15" customHeight="1" x14ac:dyDescent="0.25">
      <c r="A5980" s="144">
        <v>45023</v>
      </c>
      <c r="B5980" s="93" t="s">
        <v>3713</v>
      </c>
      <c r="C5980" s="81" t="s">
        <v>8364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8363</v>
      </c>
      <c r="I5980" s="81" t="s">
        <v>8361</v>
      </c>
      <c r="J5980"/>
      <c r="L5980"/>
      <c r="M5980"/>
    </row>
    <row r="5981" spans="1:13" ht="15" customHeight="1" x14ac:dyDescent="0.25">
      <c r="A5981" s="144">
        <v>45023</v>
      </c>
      <c r="B5981" s="93" t="s">
        <v>3713</v>
      </c>
      <c r="C5981" s="59" t="s">
        <v>6328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8363</v>
      </c>
      <c r="I5981" s="81" t="s">
        <v>8361</v>
      </c>
      <c r="J5981"/>
      <c r="L5981"/>
      <c r="M5981"/>
    </row>
    <row r="5982" spans="1:13" ht="15" customHeight="1" x14ac:dyDescent="0.25">
      <c r="A5982" s="144">
        <v>45023</v>
      </c>
      <c r="B5982" s="93" t="s">
        <v>3713</v>
      </c>
      <c r="C5982" s="59" t="s">
        <v>8365</v>
      </c>
      <c r="D5982" s="547">
        <v>1</v>
      </c>
      <c r="E5982" s="94" t="s">
        <v>26</v>
      </c>
      <c r="F5982" s="549">
        <v>1</v>
      </c>
      <c r="G5982" s="64">
        <f t="shared" si="181"/>
        <v>1</v>
      </c>
      <c r="H5982" s="65" t="s">
        <v>8363</v>
      </c>
      <c r="I5982" s="81" t="s">
        <v>8361</v>
      </c>
      <c r="J5982"/>
      <c r="L5982"/>
      <c r="M5982"/>
    </row>
    <row r="5983" spans="1:13" ht="15" customHeight="1" x14ac:dyDescent="0.25">
      <c r="A5983" s="144">
        <v>45023</v>
      </c>
      <c r="B5983" s="93" t="s">
        <v>3713</v>
      </c>
      <c r="C5983" s="59" t="s">
        <v>8366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8363</v>
      </c>
      <c r="I5983" s="81" t="s">
        <v>8361</v>
      </c>
      <c r="J5983"/>
      <c r="L5983"/>
      <c r="M5983"/>
    </row>
    <row r="5984" spans="1:13" ht="15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8359</v>
      </c>
      <c r="J5984"/>
      <c r="L5984"/>
      <c r="M5984"/>
    </row>
    <row r="5985" spans="1:13" ht="15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8359</v>
      </c>
      <c r="J5985"/>
      <c r="L5985"/>
      <c r="M5985"/>
    </row>
    <row r="5986" spans="1:13" ht="15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8359</v>
      </c>
      <c r="J5986"/>
      <c r="L5986"/>
      <c r="M5986"/>
    </row>
    <row r="5987" spans="1:13" ht="15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8359</v>
      </c>
      <c r="J5987"/>
      <c r="L5987"/>
      <c r="M5987"/>
    </row>
    <row r="5988" spans="1:13" ht="15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8359</v>
      </c>
      <c r="J5988"/>
      <c r="L5988"/>
      <c r="M5988"/>
    </row>
    <row r="5989" spans="1:13" ht="15" customHeight="1" x14ac:dyDescent="0.25">
      <c r="A5989" s="144">
        <v>45023</v>
      </c>
      <c r="B5989" s="71" t="s">
        <v>58</v>
      </c>
      <c r="C5989" s="59" t="s">
        <v>8367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8359</v>
      </c>
      <c r="J5989"/>
      <c r="L5989"/>
      <c r="M5989"/>
    </row>
    <row r="5990" spans="1:13" ht="15" customHeight="1" x14ac:dyDescent="0.25">
      <c r="A5990" s="144">
        <v>45023</v>
      </c>
      <c r="B5990" s="71" t="s">
        <v>58</v>
      </c>
      <c r="C5990" s="59" t="s">
        <v>8368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8359</v>
      </c>
      <c r="J5990"/>
      <c r="L5990"/>
      <c r="M5990"/>
    </row>
    <row r="5991" spans="1:13" ht="15" customHeight="1" x14ac:dyDescent="0.25">
      <c r="A5991" s="144">
        <v>45023</v>
      </c>
      <c r="B5991" s="59" t="s">
        <v>3599</v>
      </c>
      <c r="C5991" s="59" t="s">
        <v>8369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8359</v>
      </c>
      <c r="J5991"/>
      <c r="L5991"/>
      <c r="M5991"/>
    </row>
    <row r="5992" spans="1:13" ht="15" customHeight="1" x14ac:dyDescent="0.25">
      <c r="A5992" s="144">
        <v>45023</v>
      </c>
      <c r="B5992" s="59" t="s">
        <v>3599</v>
      </c>
      <c r="C5992" s="59" t="s">
        <v>8370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8359</v>
      </c>
      <c r="J5992"/>
      <c r="L5992"/>
      <c r="M5992"/>
    </row>
    <row r="5993" spans="1:13" ht="15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8359</v>
      </c>
      <c r="J5993"/>
      <c r="L5993"/>
      <c r="M5993"/>
    </row>
    <row r="5994" spans="1:13" ht="15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8359</v>
      </c>
      <c r="J5994"/>
      <c r="L5994"/>
      <c r="M5994"/>
    </row>
    <row r="5995" spans="1:13" ht="15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8359</v>
      </c>
      <c r="J5995"/>
      <c r="L5995"/>
      <c r="M5995"/>
    </row>
    <row r="5996" spans="1:13" ht="15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8371</v>
      </c>
      <c r="J5996"/>
      <c r="L5996"/>
      <c r="M5996"/>
    </row>
    <row r="5997" spans="1:13" ht="15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8371</v>
      </c>
      <c r="J5997"/>
      <c r="L5997"/>
      <c r="M5997"/>
    </row>
    <row r="5998" spans="1:13" ht="15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8371</v>
      </c>
      <c r="J5998"/>
      <c r="L5998"/>
      <c r="M5998"/>
    </row>
    <row r="5999" spans="1:13" ht="15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8371</v>
      </c>
      <c r="J5999"/>
      <c r="L5999"/>
      <c r="M5999"/>
    </row>
    <row r="6000" spans="1:13" ht="15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8372</v>
      </c>
      <c r="I6000" s="59" t="s">
        <v>8371</v>
      </c>
      <c r="J6000"/>
      <c r="L6000"/>
      <c r="M6000"/>
    </row>
    <row r="6001" spans="1:13" ht="15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7569</v>
      </c>
      <c r="J6004"/>
      <c r="L6004"/>
      <c r="M6004"/>
    </row>
    <row r="6005" spans="1:13" ht="15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7556</v>
      </c>
      <c r="J6005"/>
      <c r="L6005"/>
      <c r="M6005"/>
    </row>
    <row r="6006" spans="1:13" ht="15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7556</v>
      </c>
      <c r="J6006"/>
      <c r="L6006"/>
      <c r="M6006"/>
    </row>
    <row r="6007" spans="1:13" ht="15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7556</v>
      </c>
      <c r="J6007"/>
      <c r="L6007"/>
      <c r="M6007"/>
    </row>
    <row r="6008" spans="1:13" ht="15" customHeight="1" x14ac:dyDescent="0.25">
      <c r="A6008" s="144">
        <v>45053</v>
      </c>
      <c r="B6008" s="66" t="s">
        <v>7585</v>
      </c>
      <c r="C6008" s="67" t="s">
        <v>1106</v>
      </c>
      <c r="D6008" s="68" t="s">
        <v>8373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8374</v>
      </c>
      <c r="J6015"/>
      <c r="L6015"/>
      <c r="M6015"/>
    </row>
    <row r="6016" spans="1:13" ht="15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8375</v>
      </c>
      <c r="J6016"/>
      <c r="L6016"/>
      <c r="M6016"/>
    </row>
    <row r="6017" spans="1:13" ht="15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8375</v>
      </c>
      <c r="J6017"/>
      <c r="L6017"/>
      <c r="M6017"/>
    </row>
    <row r="6018" spans="1:13" ht="15" customHeight="1" x14ac:dyDescent="0.25">
      <c r="A6018" s="144">
        <v>45053</v>
      </c>
      <c r="B6018" s="71" t="s">
        <v>212</v>
      </c>
      <c r="C6018" s="71" t="s">
        <v>7160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8376</v>
      </c>
      <c r="I6018" s="74" t="s">
        <v>8375</v>
      </c>
      <c r="J6018"/>
      <c r="L6018"/>
      <c r="M6018"/>
    </row>
    <row r="6019" spans="1:13" ht="15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8376</v>
      </c>
      <c r="I6019" s="74" t="s">
        <v>8375</v>
      </c>
      <c r="J6019"/>
      <c r="L6019"/>
      <c r="M6019"/>
    </row>
    <row r="6020" spans="1:13" ht="15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8377</v>
      </c>
      <c r="I6020" s="74" t="s">
        <v>8375</v>
      </c>
      <c r="J6020"/>
      <c r="L6020"/>
      <c r="M6020"/>
    </row>
    <row r="6021" spans="1:13" ht="15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8375</v>
      </c>
      <c r="J6021"/>
      <c r="L6021"/>
      <c r="M6021"/>
    </row>
    <row r="6022" spans="1:13" ht="15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8375</v>
      </c>
      <c r="J6022"/>
      <c r="L6022"/>
      <c r="M6022"/>
    </row>
    <row r="6023" spans="1:13" ht="15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8375</v>
      </c>
      <c r="J6023"/>
      <c r="L6023"/>
      <c r="M6023"/>
    </row>
    <row r="6024" spans="1:13" ht="15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8375</v>
      </c>
      <c r="J6024"/>
      <c r="L6024"/>
      <c r="M6024"/>
    </row>
    <row r="6025" spans="1:13" ht="15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51"/>
      <c r="J6025"/>
      <c r="L6025"/>
      <c r="M6025"/>
    </row>
    <row r="6026" spans="1:13" ht="15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51"/>
      <c r="J6026"/>
      <c r="L6026"/>
      <c r="M6026"/>
    </row>
    <row r="6027" spans="1:13" ht="15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2"/>
      <c r="J6027"/>
      <c r="L6027"/>
      <c r="M6027"/>
    </row>
    <row r="6028" spans="1:13" ht="15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customHeight="1" x14ac:dyDescent="0.25">
      <c r="A6031" s="144">
        <v>45084</v>
      </c>
      <c r="B6031" s="66" t="s">
        <v>7585</v>
      </c>
      <c r="C6031" s="67" t="s">
        <v>1106</v>
      </c>
      <c r="D6031" s="68" t="s">
        <v>8378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7588</v>
      </c>
      <c r="J6042"/>
      <c r="L6042"/>
      <c r="M6042"/>
    </row>
    <row r="6043" spans="1:13" ht="15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7588</v>
      </c>
      <c r="J6043"/>
      <c r="L6043"/>
      <c r="M6043"/>
    </row>
    <row r="6044" spans="1:13" ht="15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7588</v>
      </c>
      <c r="J6044"/>
      <c r="L6044"/>
      <c r="M6044"/>
    </row>
    <row r="6045" spans="1:13" ht="15" customHeight="1" x14ac:dyDescent="0.25">
      <c r="A6045" s="144">
        <v>45084</v>
      </c>
      <c r="B6045" s="71" t="s">
        <v>8379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7588</v>
      </c>
      <c r="J6045"/>
      <c r="L6045"/>
      <c r="M6045"/>
    </row>
    <row r="6046" spans="1:13" ht="15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7588</v>
      </c>
      <c r="J6046"/>
      <c r="L6046"/>
      <c r="M6046"/>
    </row>
    <row r="6047" spans="1:13" ht="15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8380</v>
      </c>
      <c r="J6052"/>
      <c r="L6052"/>
      <c r="M6052"/>
    </row>
    <row r="6053" spans="1:13" ht="15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8380</v>
      </c>
      <c r="J6053"/>
      <c r="L6053"/>
      <c r="M6053"/>
    </row>
    <row r="6054" spans="1:13" ht="15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8380</v>
      </c>
      <c r="J6054"/>
      <c r="L6054"/>
      <c r="M6054"/>
    </row>
    <row r="6055" spans="1:13" ht="15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8380</v>
      </c>
      <c r="J6055"/>
      <c r="L6055"/>
      <c r="M6055"/>
    </row>
    <row r="6056" spans="1:13" ht="15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8380</v>
      </c>
      <c r="J6056"/>
      <c r="L6056"/>
      <c r="M6056"/>
    </row>
    <row r="6057" spans="1:13" ht="15" customHeight="1" x14ac:dyDescent="0.25">
      <c r="A6057" s="144">
        <v>45084</v>
      </c>
      <c r="B6057" s="71" t="s">
        <v>8381</v>
      </c>
      <c r="C6057" s="59" t="s">
        <v>8382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8383</v>
      </c>
      <c r="J6057"/>
      <c r="L6057"/>
      <c r="M6057"/>
    </row>
    <row r="6058" spans="1:13" ht="15" customHeight="1" x14ac:dyDescent="0.25">
      <c r="A6058" s="144">
        <v>45084</v>
      </c>
      <c r="B6058" s="71" t="s">
        <v>8381</v>
      </c>
      <c r="C6058" s="192" t="s">
        <v>8384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8383</v>
      </c>
      <c r="J6058"/>
      <c r="L6058"/>
      <c r="M6058"/>
    </row>
    <row r="6059" spans="1:13" ht="15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7905</v>
      </c>
      <c r="I6059" s="74" t="s">
        <v>8383</v>
      </c>
      <c r="J6059"/>
      <c r="L6059"/>
      <c r="M6059"/>
    </row>
    <row r="6060" spans="1:13" ht="15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8383</v>
      </c>
      <c r="J6060"/>
      <c r="L6060"/>
      <c r="M6060"/>
    </row>
    <row r="6061" spans="1:13" ht="15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8383</v>
      </c>
      <c r="J6061"/>
      <c r="L6061"/>
      <c r="M6061"/>
    </row>
    <row r="6062" spans="1:13" ht="15" customHeight="1" x14ac:dyDescent="0.25">
      <c r="A6062" s="144">
        <v>45084</v>
      </c>
      <c r="B6062" s="59" t="s">
        <v>2223</v>
      </c>
      <c r="C6062" s="59" t="s">
        <v>8385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6314</v>
      </c>
      <c r="I6062" s="74" t="s">
        <v>8386</v>
      </c>
      <c r="J6062"/>
      <c r="L6062"/>
      <c r="M6062"/>
    </row>
    <row r="6063" spans="1:13" ht="15" customHeight="1" x14ac:dyDescent="0.25">
      <c r="A6063" s="144">
        <v>45084</v>
      </c>
      <c r="B6063" s="93" t="s">
        <v>3714</v>
      </c>
      <c r="C6063" s="59" t="s">
        <v>8387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6314</v>
      </c>
      <c r="I6063" s="74" t="s">
        <v>8386</v>
      </c>
      <c r="J6063"/>
      <c r="L6063"/>
      <c r="M6063"/>
    </row>
    <row r="6064" spans="1:13" ht="15" customHeight="1" x14ac:dyDescent="0.25">
      <c r="A6064" s="144">
        <v>45084</v>
      </c>
      <c r="B6064" s="93" t="s">
        <v>3714</v>
      </c>
      <c r="C6064" s="59" t="s">
        <v>8388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6314</v>
      </c>
      <c r="I6064" s="74" t="s">
        <v>8386</v>
      </c>
      <c r="J6064"/>
      <c r="L6064"/>
      <c r="M6064"/>
    </row>
    <row r="6065" spans="1:13" ht="15" customHeight="1" x14ac:dyDescent="0.25">
      <c r="A6065" s="144">
        <v>45084</v>
      </c>
      <c r="B6065" s="93" t="s">
        <v>3714</v>
      </c>
      <c r="C6065" s="59" t="s">
        <v>8389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6314</v>
      </c>
      <c r="I6065" s="74" t="s">
        <v>8386</v>
      </c>
      <c r="J6065"/>
      <c r="L6065"/>
      <c r="M6065"/>
    </row>
    <row r="6066" spans="1:13" ht="15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8390</v>
      </c>
      <c r="J6066"/>
      <c r="L6066"/>
      <c r="M6066"/>
    </row>
    <row r="6067" spans="1:13" ht="15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8390</v>
      </c>
      <c r="J6067"/>
      <c r="L6067"/>
      <c r="M6067"/>
    </row>
    <row r="6068" spans="1:13" ht="15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8390</v>
      </c>
      <c r="J6068"/>
      <c r="L6068"/>
      <c r="M6068"/>
    </row>
    <row r="6069" spans="1:13" ht="15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8391</v>
      </c>
      <c r="J6069"/>
      <c r="L6069"/>
      <c r="M6069"/>
    </row>
    <row r="6070" spans="1:13" ht="15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8391</v>
      </c>
      <c r="J6070"/>
      <c r="L6070"/>
      <c r="M6070"/>
    </row>
    <row r="6071" spans="1:13" ht="15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8391</v>
      </c>
      <c r="J6071"/>
      <c r="L6071"/>
      <c r="M6071"/>
    </row>
    <row r="6072" spans="1:13" ht="15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8391</v>
      </c>
      <c r="J6072"/>
      <c r="L6072"/>
      <c r="M6072"/>
    </row>
    <row r="6073" spans="1:13" ht="15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8392</v>
      </c>
      <c r="J6073"/>
      <c r="L6073"/>
      <c r="M6073"/>
    </row>
    <row r="6074" spans="1:13" ht="15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8392</v>
      </c>
      <c r="J6074"/>
      <c r="L6074"/>
      <c r="M6074"/>
    </row>
    <row r="6075" spans="1:13" ht="15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8392</v>
      </c>
      <c r="J6075"/>
      <c r="L6075"/>
      <c r="M6075"/>
    </row>
    <row r="6076" spans="1:13" ht="15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7770</v>
      </c>
      <c r="I6076" s="59" t="s">
        <v>8393</v>
      </c>
      <c r="J6076"/>
      <c r="L6076"/>
      <c r="M6076"/>
    </row>
    <row r="6077" spans="1:13" ht="15" customHeight="1" x14ac:dyDescent="0.25">
      <c r="A6077" s="144">
        <v>45084</v>
      </c>
      <c r="B6077" s="58" t="s">
        <v>3880</v>
      </c>
      <c r="C6077" s="59" t="s">
        <v>8394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7770</v>
      </c>
      <c r="I6077" s="59" t="s">
        <v>8393</v>
      </c>
      <c r="J6077"/>
      <c r="L6077"/>
      <c r="M6077"/>
    </row>
    <row r="6078" spans="1:13" ht="15" customHeight="1" x14ac:dyDescent="0.25">
      <c r="A6078" s="144">
        <v>45084</v>
      </c>
      <c r="B6078" s="58" t="s">
        <v>3880</v>
      </c>
      <c r="C6078" s="59" t="s">
        <v>8395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7770</v>
      </c>
      <c r="I6078" s="59" t="s">
        <v>8393</v>
      </c>
      <c r="J6078"/>
      <c r="L6078"/>
      <c r="M6078"/>
    </row>
    <row r="6079" spans="1:13" ht="15" customHeight="1" x14ac:dyDescent="0.25">
      <c r="A6079" s="144">
        <v>45084</v>
      </c>
      <c r="B6079" s="58" t="s">
        <v>3880</v>
      </c>
      <c r="C6079" s="59" t="s">
        <v>8396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7770</v>
      </c>
      <c r="I6079" s="59" t="s">
        <v>8393</v>
      </c>
      <c r="J6079"/>
      <c r="L6079"/>
      <c r="M6079"/>
    </row>
    <row r="6080" spans="1:13" ht="15" customHeight="1" x14ac:dyDescent="0.25">
      <c r="A6080" s="144">
        <v>45084</v>
      </c>
      <c r="B6080" s="58" t="s">
        <v>3882</v>
      </c>
      <c r="C6080" s="83" t="s">
        <v>8397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7770</v>
      </c>
      <c r="I6080" s="59" t="s">
        <v>8393</v>
      </c>
      <c r="J6080"/>
      <c r="L6080"/>
      <c r="M6080"/>
    </row>
    <row r="6081" spans="1:13" ht="15" customHeight="1" x14ac:dyDescent="0.25">
      <c r="A6081" s="144">
        <v>45084</v>
      </c>
      <c r="B6081" s="58" t="s">
        <v>3882</v>
      </c>
      <c r="C6081" s="83" t="s">
        <v>8398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7770</v>
      </c>
      <c r="I6081" s="59" t="s">
        <v>8393</v>
      </c>
      <c r="J6081"/>
      <c r="L6081"/>
      <c r="M6081"/>
    </row>
    <row r="6082" spans="1:13" ht="15" customHeight="1" x14ac:dyDescent="0.25">
      <c r="A6082" s="144">
        <v>45084</v>
      </c>
      <c r="B6082" s="58" t="s">
        <v>3882</v>
      </c>
      <c r="C6082" s="83" t="s">
        <v>8399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7770</v>
      </c>
      <c r="I6082" s="59" t="s">
        <v>8393</v>
      </c>
      <c r="J6082"/>
      <c r="L6082"/>
      <c r="M6082"/>
    </row>
    <row r="6083" spans="1:13" ht="15" customHeight="1" x14ac:dyDescent="0.25">
      <c r="A6083" s="144">
        <v>45084</v>
      </c>
      <c r="B6083" s="58" t="s">
        <v>3882</v>
      </c>
      <c r="C6083" s="83" t="s">
        <v>8400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7770</v>
      </c>
      <c r="I6083" s="59" t="s">
        <v>8393</v>
      </c>
      <c r="J6083"/>
      <c r="L6083"/>
      <c r="M6083"/>
    </row>
    <row r="6084" spans="1:13" ht="15" customHeight="1" x14ac:dyDescent="0.25">
      <c r="A6084" s="144">
        <v>45084</v>
      </c>
      <c r="B6084" s="71" t="s">
        <v>3883</v>
      </c>
      <c r="C6084" s="84" t="s">
        <v>8401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7770</v>
      </c>
      <c r="I6084" s="59" t="s">
        <v>8393</v>
      </c>
      <c r="J6084"/>
      <c r="L6084"/>
      <c r="M6084"/>
    </row>
    <row r="6085" spans="1:13" ht="15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7770</v>
      </c>
      <c r="I6085" s="59" t="s">
        <v>8393</v>
      </c>
      <c r="J6085"/>
      <c r="L6085"/>
      <c r="M6085"/>
    </row>
    <row r="6086" spans="1:13" ht="15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8372</v>
      </c>
      <c r="I6086" s="59" t="s">
        <v>8393</v>
      </c>
      <c r="J6086"/>
      <c r="L6086"/>
      <c r="M6086"/>
    </row>
    <row r="6087" spans="1:13" ht="15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8372</v>
      </c>
      <c r="I6087" s="59" t="s">
        <v>8393</v>
      </c>
      <c r="J6087"/>
      <c r="L6087"/>
      <c r="M6087"/>
    </row>
    <row r="6088" spans="1:13" ht="15" customHeight="1" x14ac:dyDescent="0.25">
      <c r="A6088" s="144">
        <v>45084</v>
      </c>
      <c r="B6088" s="59" t="s">
        <v>62</v>
      </c>
      <c r="C6088" s="59" t="s">
        <v>7503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7770</v>
      </c>
      <c r="I6088" s="59" t="s">
        <v>8402</v>
      </c>
      <c r="J6088"/>
      <c r="L6088"/>
      <c r="M6088"/>
    </row>
    <row r="6089" spans="1:13" ht="15" customHeight="1" x14ac:dyDescent="0.25">
      <c r="A6089" s="144">
        <v>45084</v>
      </c>
      <c r="B6089" s="59" t="s">
        <v>62</v>
      </c>
      <c r="C6089" s="59" t="s">
        <v>7633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7770</v>
      </c>
      <c r="I6089" s="59" t="s">
        <v>8402</v>
      </c>
      <c r="J6089"/>
      <c r="L6089"/>
      <c r="M6089"/>
    </row>
    <row r="6090" spans="1:13" ht="15" customHeight="1" x14ac:dyDescent="0.25">
      <c r="A6090" s="144">
        <v>45084</v>
      </c>
      <c r="B6090" s="59" t="s">
        <v>62</v>
      </c>
      <c r="C6090" s="59" t="s">
        <v>7268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7770</v>
      </c>
      <c r="I6090" s="59" t="s">
        <v>8402</v>
      </c>
      <c r="J6090"/>
      <c r="L6090"/>
      <c r="M6090"/>
    </row>
    <row r="6091" spans="1:13" ht="15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7621</v>
      </c>
      <c r="J6091"/>
      <c r="L6091"/>
      <c r="M6091"/>
    </row>
    <row r="6092" spans="1:13" ht="15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7621</v>
      </c>
      <c r="J6092"/>
      <c r="L6092"/>
      <c r="M6092"/>
    </row>
    <row r="6093" spans="1:13" ht="15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7621</v>
      </c>
      <c r="J6093"/>
      <c r="L6093"/>
      <c r="M6093"/>
    </row>
    <row r="6094" spans="1:13" ht="15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7621</v>
      </c>
      <c r="J6094"/>
      <c r="L6094"/>
      <c r="M6094"/>
    </row>
    <row r="6095" spans="1:13" ht="15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7621</v>
      </c>
      <c r="J6095"/>
      <c r="L6095"/>
      <c r="M6095"/>
    </row>
    <row r="6096" spans="1:13" ht="15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customHeight="1" x14ac:dyDescent="0.25">
      <c r="A6100" s="144">
        <v>45114</v>
      </c>
      <c r="B6100" s="59" t="s">
        <v>8069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8403</v>
      </c>
      <c r="J6106"/>
      <c r="L6106"/>
      <c r="M6106"/>
    </row>
    <row r="6107" spans="1:13" ht="15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6030</v>
      </c>
      <c r="I6107" s="59"/>
      <c r="J6107"/>
      <c r="L6107"/>
      <c r="M6107"/>
    </row>
    <row r="6108" spans="1:13" ht="15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7661</v>
      </c>
    </row>
    <row r="6116" spans="1:9" ht="15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7661</v>
      </c>
    </row>
    <row r="6117" spans="1:9" ht="15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7662</v>
      </c>
    </row>
    <row r="6123" spans="1:9" ht="15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7662</v>
      </c>
    </row>
    <row r="6124" spans="1:9" ht="15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7620</v>
      </c>
    </row>
    <row r="6125" spans="1:9" ht="15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7620</v>
      </c>
    </row>
    <row r="6126" spans="1:9" ht="15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7620</v>
      </c>
    </row>
    <row r="6127" spans="1:9" ht="15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7620</v>
      </c>
    </row>
    <row r="6128" spans="1:9" ht="15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7620</v>
      </c>
    </row>
    <row r="6129" spans="1:9" ht="15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7620</v>
      </c>
    </row>
    <row r="6130" spans="1:9" ht="15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7620</v>
      </c>
    </row>
    <row r="6131" spans="1:9" ht="15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7620</v>
      </c>
    </row>
    <row r="6132" spans="1:9" ht="15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7620</v>
      </c>
    </row>
    <row r="6133" spans="1:9" ht="15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7694</v>
      </c>
    </row>
    <row r="6134" spans="1:9" ht="15" customHeight="1" x14ac:dyDescent="0.25">
      <c r="A6134" s="144">
        <v>45145</v>
      </c>
      <c r="B6134" s="59" t="s">
        <v>729</v>
      </c>
      <c r="C6134" s="83" t="s">
        <v>7208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7694</v>
      </c>
    </row>
    <row r="6135" spans="1:9" ht="15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8404</v>
      </c>
    </row>
    <row r="6136" spans="1:9" ht="15" customHeight="1" x14ac:dyDescent="0.25">
      <c r="A6136" s="144">
        <v>45145</v>
      </c>
      <c r="B6136" s="59" t="s">
        <v>729</v>
      </c>
      <c r="C6136" s="83" t="s">
        <v>7208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8404</v>
      </c>
    </row>
    <row r="6137" spans="1:9" ht="15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8404</v>
      </c>
    </row>
    <row r="6138" spans="1:9" ht="15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7696</v>
      </c>
    </row>
    <row r="6139" spans="1:9" ht="15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7696</v>
      </c>
    </row>
    <row r="6140" spans="1:9" ht="15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7696</v>
      </c>
    </row>
    <row r="6141" spans="1:9" ht="15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7696</v>
      </c>
    </row>
    <row r="6142" spans="1:9" ht="15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8405</v>
      </c>
    </row>
    <row r="6143" spans="1:9" ht="15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8405</v>
      </c>
    </row>
    <row r="6144" spans="1:9" ht="15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8405</v>
      </c>
    </row>
    <row r="6145" spans="1:9" ht="15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8405</v>
      </c>
    </row>
    <row r="6146" spans="1:9" ht="15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8405</v>
      </c>
    </row>
    <row r="6147" spans="1:9" ht="15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8406</v>
      </c>
    </row>
    <row r="6148" spans="1:9" ht="15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8406</v>
      </c>
    </row>
    <row r="6149" spans="1:9" ht="15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8406</v>
      </c>
    </row>
    <row r="6150" spans="1:9" ht="15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8406</v>
      </c>
    </row>
    <row r="6151" spans="1:9" ht="15" customHeight="1" x14ac:dyDescent="0.25">
      <c r="A6151" s="144">
        <v>45145</v>
      </c>
      <c r="B6151" s="59" t="s">
        <v>8314</v>
      </c>
      <c r="C6151" s="59" t="s">
        <v>8407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8408</v>
      </c>
    </row>
    <row r="6152" spans="1:9" ht="15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7707</v>
      </c>
    </row>
    <row r="6153" spans="1:9" ht="15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7707</v>
      </c>
    </row>
    <row r="6154" spans="1:9" ht="15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7707</v>
      </c>
    </row>
    <row r="6155" spans="1:9" ht="15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customHeight="1" x14ac:dyDescent="0.25">
      <c r="A6156" s="144">
        <v>45145</v>
      </c>
      <c r="B6156" s="59" t="s">
        <v>729</v>
      </c>
      <c r="C6156" s="83" t="s">
        <v>7208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8409</v>
      </c>
    </row>
    <row r="6158" spans="1:9" ht="15" customHeight="1" x14ac:dyDescent="0.25">
      <c r="A6158" s="144">
        <v>45145</v>
      </c>
      <c r="B6158" s="71" t="s">
        <v>3883</v>
      </c>
      <c r="C6158" s="59" t="s">
        <v>8410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8409</v>
      </c>
    </row>
    <row r="6159" spans="1:9" ht="15" customHeight="1" x14ac:dyDescent="0.25">
      <c r="A6159" s="144">
        <v>45145</v>
      </c>
      <c r="B6159" s="71" t="s">
        <v>3883</v>
      </c>
      <c r="C6159" s="59" t="s">
        <v>8411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8409</v>
      </c>
    </row>
    <row r="6160" spans="1:9" ht="15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8409</v>
      </c>
    </row>
    <row r="6161" spans="1:9" ht="15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8409</v>
      </c>
    </row>
    <row r="6162" spans="1:9" ht="15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8412</v>
      </c>
    </row>
    <row r="6165" spans="1:9" ht="15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8412</v>
      </c>
    </row>
    <row r="6166" spans="1:9" ht="15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8412</v>
      </c>
    </row>
    <row r="6167" spans="1:9" ht="15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customHeight="1" x14ac:dyDescent="0.25">
      <c r="A6170" s="144">
        <v>45206</v>
      </c>
      <c r="B6170" s="59" t="s">
        <v>8069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customHeight="1" x14ac:dyDescent="0.25">
      <c r="A6175" s="144">
        <v>45206</v>
      </c>
      <c r="B6175" s="59" t="s">
        <v>6297</v>
      </c>
      <c r="C6175" s="59" t="s">
        <v>6298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7702</v>
      </c>
    </row>
    <row r="6177" spans="1:9" ht="15" customHeight="1" x14ac:dyDescent="0.25">
      <c r="A6177" s="144">
        <v>45206</v>
      </c>
      <c r="B6177" s="93" t="s">
        <v>6953</v>
      </c>
      <c r="C6177" s="93" t="s">
        <v>6954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7702</v>
      </c>
    </row>
    <row r="6178" spans="1:9" ht="15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7703</v>
      </c>
    </row>
    <row r="6179" spans="1:9" ht="15" customHeight="1" x14ac:dyDescent="0.25">
      <c r="A6179" s="144">
        <v>45206</v>
      </c>
      <c r="B6179" s="59" t="s">
        <v>8069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8413</v>
      </c>
      <c r="I6179" s="120"/>
    </row>
    <row r="6180" spans="1:9" ht="15" customHeight="1" x14ac:dyDescent="0.25">
      <c r="A6180" s="144">
        <v>45206</v>
      </c>
      <c r="B6180" s="59" t="s">
        <v>8414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8413</v>
      </c>
      <c r="I6180" s="120"/>
    </row>
    <row r="6181" spans="1:9" ht="15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8415</v>
      </c>
    </row>
    <row r="6182" spans="1:9" ht="15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8415</v>
      </c>
    </row>
    <row r="6183" spans="1:9" ht="15" customHeight="1" x14ac:dyDescent="0.25">
      <c r="A6183" s="144">
        <v>45206</v>
      </c>
      <c r="B6183" s="71" t="s">
        <v>54</v>
      </c>
      <c r="C6183" s="59" t="s">
        <v>8416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8363</v>
      </c>
      <c r="I6183" s="81" t="s">
        <v>8417</v>
      </c>
    </row>
    <row r="6184" spans="1:9" ht="15" customHeight="1" x14ac:dyDescent="0.25">
      <c r="A6184" s="144">
        <v>45206</v>
      </c>
      <c r="B6184" s="71" t="s">
        <v>54</v>
      </c>
      <c r="C6184" s="59" t="s">
        <v>8418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8363</v>
      </c>
      <c r="I6184" s="81" t="s">
        <v>8417</v>
      </c>
    </row>
    <row r="6185" spans="1:9" ht="15" customHeight="1" x14ac:dyDescent="0.25">
      <c r="A6185" s="144">
        <v>45206</v>
      </c>
      <c r="B6185" s="71" t="s">
        <v>54</v>
      </c>
      <c r="C6185" s="59" t="s">
        <v>8419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8363</v>
      </c>
      <c r="I6185" s="81" t="s">
        <v>8417</v>
      </c>
    </row>
    <row r="6186" spans="1:9" ht="15" customHeight="1" x14ac:dyDescent="0.25">
      <c r="A6186" s="144">
        <v>45206</v>
      </c>
      <c r="B6186" s="93" t="s">
        <v>3941</v>
      </c>
      <c r="C6186" s="83" t="s">
        <v>8420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8363</v>
      </c>
      <c r="I6186" s="81" t="s">
        <v>8417</v>
      </c>
    </row>
    <row r="6187" spans="1:9" ht="15" customHeight="1" x14ac:dyDescent="0.25">
      <c r="A6187" s="144">
        <v>45206</v>
      </c>
      <c r="B6187" s="93" t="s">
        <v>3941</v>
      </c>
      <c r="C6187" s="84" t="s">
        <v>8421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8363</v>
      </c>
      <c r="I6187" s="81" t="s">
        <v>8417</v>
      </c>
    </row>
    <row r="6188" spans="1:9" ht="15" customHeight="1" x14ac:dyDescent="0.25">
      <c r="A6188" s="144">
        <v>45206</v>
      </c>
      <c r="B6188" s="93" t="s">
        <v>3941</v>
      </c>
      <c r="C6188" s="84" t="s">
        <v>8422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8363</v>
      </c>
      <c r="I6188" s="81" t="s">
        <v>8417</v>
      </c>
    </row>
    <row r="6189" spans="1:9" ht="15" customHeight="1" x14ac:dyDescent="0.25">
      <c r="A6189" s="144">
        <v>45206</v>
      </c>
      <c r="B6189" s="93" t="s">
        <v>3941</v>
      </c>
      <c r="C6189" s="84" t="s">
        <v>8423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8363</v>
      </c>
      <c r="I6189" s="81" t="s">
        <v>8417</v>
      </c>
    </row>
    <row r="6190" spans="1:9" ht="15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8363</v>
      </c>
      <c r="I6190" s="81" t="s">
        <v>8417</v>
      </c>
    </row>
    <row r="6191" spans="1:9" ht="15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8363</v>
      </c>
      <c r="I6191" s="81" t="s">
        <v>8417</v>
      </c>
    </row>
    <row r="6192" spans="1:9" ht="15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6030</v>
      </c>
      <c r="I6192" s="59"/>
    </row>
    <row r="6193" spans="1:9" ht="15" customHeight="1" x14ac:dyDescent="0.25">
      <c r="A6193" s="144">
        <v>45206</v>
      </c>
      <c r="B6193" s="71" t="s">
        <v>58</v>
      </c>
      <c r="C6193" s="59" t="s">
        <v>8424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6031</v>
      </c>
    </row>
    <row r="6194" spans="1:9" ht="15" customHeight="1" x14ac:dyDescent="0.25">
      <c r="A6194" s="144">
        <v>45206</v>
      </c>
      <c r="B6194" s="71" t="s">
        <v>58</v>
      </c>
      <c r="C6194" s="59" t="s">
        <v>8425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6031</v>
      </c>
    </row>
    <row r="6195" spans="1:9" ht="15" customHeight="1" x14ac:dyDescent="0.25">
      <c r="A6195" s="144">
        <v>45206</v>
      </c>
      <c r="B6195" s="71" t="s">
        <v>58</v>
      </c>
      <c r="C6195" s="59" t="s">
        <v>8426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6031</v>
      </c>
    </row>
    <row r="6196" spans="1:9" ht="15" customHeight="1" x14ac:dyDescent="0.25">
      <c r="A6196" s="144">
        <v>45206</v>
      </c>
      <c r="B6196" s="71" t="s">
        <v>58</v>
      </c>
      <c r="C6196" s="59" t="s">
        <v>8427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6031</v>
      </c>
    </row>
    <row r="6197" spans="1:9" ht="15" customHeight="1" x14ac:dyDescent="0.25">
      <c r="A6197" s="144">
        <v>45206</v>
      </c>
      <c r="B6197" s="71" t="s">
        <v>3883</v>
      </c>
      <c r="C6197" s="59" t="s">
        <v>8428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6031</v>
      </c>
    </row>
    <row r="6198" spans="1:9" ht="15" customHeight="1" x14ac:dyDescent="0.25">
      <c r="A6198" s="144">
        <v>45206</v>
      </c>
      <c r="B6198" s="71" t="s">
        <v>3883</v>
      </c>
      <c r="C6198" s="59" t="s">
        <v>8429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6031</v>
      </c>
    </row>
    <row r="6199" spans="1:9" ht="15" customHeight="1" x14ac:dyDescent="0.25">
      <c r="A6199" s="144">
        <v>45206</v>
      </c>
      <c r="B6199" s="71" t="s">
        <v>3883</v>
      </c>
      <c r="C6199" s="59" t="s">
        <v>8430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6031</v>
      </c>
    </row>
    <row r="6200" spans="1:9" ht="15" customHeight="1" x14ac:dyDescent="0.25">
      <c r="A6200" s="144">
        <v>45206</v>
      </c>
      <c r="B6200" s="71" t="s">
        <v>3883</v>
      </c>
      <c r="C6200" s="59" t="s">
        <v>8431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6031</v>
      </c>
    </row>
    <row r="6201" spans="1:9" ht="15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6031</v>
      </c>
    </row>
    <row r="6202" spans="1:9" ht="15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6031</v>
      </c>
    </row>
    <row r="6203" spans="1:9" ht="15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6031</v>
      </c>
    </row>
    <row r="6204" spans="1:9" ht="15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6031</v>
      </c>
    </row>
    <row r="6205" spans="1:9" ht="15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6031</v>
      </c>
    </row>
    <row r="6206" spans="1:9" ht="15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6031</v>
      </c>
    </row>
    <row r="6207" spans="1:9" ht="15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6031</v>
      </c>
    </row>
    <row r="6208" spans="1:9" ht="15" customHeight="1" x14ac:dyDescent="0.25">
      <c r="A6208" s="144">
        <v>45206</v>
      </c>
      <c r="B6208" s="59" t="s">
        <v>8432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6031</v>
      </c>
    </row>
    <row r="6209" spans="1:9" ht="15" customHeight="1" x14ac:dyDescent="0.25">
      <c r="A6209" s="144">
        <v>45206</v>
      </c>
      <c r="B6209" s="71" t="s">
        <v>212</v>
      </c>
      <c r="C6209" s="71" t="s">
        <v>7160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6032</v>
      </c>
      <c r="I6209" s="59" t="s">
        <v>6033</v>
      </c>
    </row>
    <row r="6210" spans="1:9" ht="15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6032</v>
      </c>
      <c r="I6210" s="59" t="s">
        <v>6033</v>
      </c>
    </row>
    <row r="6211" spans="1:9" ht="15" customHeight="1" x14ac:dyDescent="0.25">
      <c r="A6211" s="144">
        <v>45206</v>
      </c>
      <c r="B6211" s="58" t="s">
        <v>7194</v>
      </c>
      <c r="C6211" s="58" t="s">
        <v>7195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6032</v>
      </c>
      <c r="I6211" s="59" t="s">
        <v>6033</v>
      </c>
    </row>
    <row r="6212" spans="1:9" ht="15" customHeight="1" x14ac:dyDescent="0.25">
      <c r="A6212" s="144">
        <v>45206</v>
      </c>
      <c r="B6212" s="59" t="s">
        <v>6299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6032</v>
      </c>
      <c r="I6212" s="59" t="s">
        <v>6033</v>
      </c>
    </row>
    <row r="6213" spans="1:9" ht="15" customHeight="1" x14ac:dyDescent="0.25">
      <c r="A6213" s="144">
        <v>45206</v>
      </c>
      <c r="B6213" s="71" t="s">
        <v>3883</v>
      </c>
      <c r="C6213" s="59" t="s">
        <v>8433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8434</v>
      </c>
      <c r="I6213" s="59" t="s">
        <v>8435</v>
      </c>
    </row>
    <row r="6214" spans="1:9" ht="15" customHeight="1" x14ac:dyDescent="0.25">
      <c r="A6214" s="144">
        <v>45206</v>
      </c>
      <c r="B6214" s="71" t="s">
        <v>3883</v>
      </c>
      <c r="C6214" s="59" t="s">
        <v>8436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8434</v>
      </c>
      <c r="I6214" s="59" t="s">
        <v>8435</v>
      </c>
    </row>
    <row r="6215" spans="1:9" ht="15" customHeight="1" x14ac:dyDescent="0.25">
      <c r="A6215" s="144">
        <v>45206</v>
      </c>
      <c r="B6215" s="71" t="s">
        <v>3883</v>
      </c>
      <c r="C6215" s="59" t="s">
        <v>8437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8434</v>
      </c>
      <c r="I6215" s="59" t="s">
        <v>8435</v>
      </c>
    </row>
    <row r="6216" spans="1:9" ht="15" customHeight="1" x14ac:dyDescent="0.25">
      <c r="A6216" s="144">
        <v>45206</v>
      </c>
      <c r="B6216" s="71" t="s">
        <v>3883</v>
      </c>
      <c r="C6216" s="59" t="s">
        <v>8438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8434</v>
      </c>
      <c r="I6216" s="59" t="s">
        <v>8435</v>
      </c>
    </row>
    <row r="6217" spans="1:9" ht="15" customHeight="1" x14ac:dyDescent="0.25">
      <c r="A6217" s="144">
        <v>45206</v>
      </c>
      <c r="B6217" s="59" t="s">
        <v>2369</v>
      </c>
      <c r="C6217" s="128" t="s">
        <v>8439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8434</v>
      </c>
      <c r="I6217" s="59" t="s">
        <v>8435</v>
      </c>
    </row>
    <row r="6218" spans="1:9" ht="15" customHeight="1" x14ac:dyDescent="0.25">
      <c r="A6218" s="144">
        <v>45206</v>
      </c>
      <c r="B6218" s="59" t="s">
        <v>2369</v>
      </c>
      <c r="C6218" s="59" t="s">
        <v>8440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8434</v>
      </c>
      <c r="I6218" s="59" t="s">
        <v>8435</v>
      </c>
    </row>
    <row r="6219" spans="1:9" ht="15" customHeight="1" x14ac:dyDescent="0.25">
      <c r="A6219" s="144">
        <v>45206</v>
      </c>
      <c r="B6219" s="59" t="s">
        <v>2369</v>
      </c>
      <c r="C6219" s="77" t="s">
        <v>8441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8434</v>
      </c>
      <c r="I6219" s="59" t="s">
        <v>8435</v>
      </c>
    </row>
    <row r="6220" spans="1:9" ht="15" customHeight="1" x14ac:dyDescent="0.25">
      <c r="A6220" s="144">
        <v>45206</v>
      </c>
      <c r="B6220" s="59" t="s">
        <v>2369</v>
      </c>
      <c r="C6220" s="128" t="s">
        <v>8442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8434</v>
      </c>
      <c r="I6220" s="59" t="s">
        <v>8435</v>
      </c>
    </row>
    <row r="6221" spans="1:9" ht="15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8434</v>
      </c>
      <c r="I6221" s="59" t="s">
        <v>8435</v>
      </c>
    </row>
    <row r="6222" spans="1:9" ht="15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8434</v>
      </c>
      <c r="I6222" s="59" t="s">
        <v>8435</v>
      </c>
    </row>
    <row r="6223" spans="1:9" ht="15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6587</v>
      </c>
      <c r="I6224" s="74"/>
    </row>
    <row r="6225" spans="1:9" ht="15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customHeight="1" x14ac:dyDescent="0.25">
      <c r="A6234" s="144">
        <v>45237</v>
      </c>
      <c r="B6234" s="93" t="s">
        <v>6953</v>
      </c>
      <c r="C6234" s="93" t="s">
        <v>6954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8390</v>
      </c>
    </row>
    <row r="6238" spans="1:9" ht="15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7704</v>
      </c>
    </row>
    <row r="6239" spans="1:9" ht="15" customHeight="1" x14ac:dyDescent="0.25">
      <c r="A6239" s="144">
        <v>45237</v>
      </c>
      <c r="B6239" s="59" t="s">
        <v>8414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8413</v>
      </c>
      <c r="I6239" s="74" t="s">
        <v>8443</v>
      </c>
    </row>
    <row r="6240" spans="1:9" ht="15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8413</v>
      </c>
      <c r="I6240" s="74" t="s">
        <v>8443</v>
      </c>
    </row>
    <row r="6241" spans="1:9" ht="15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8444</v>
      </c>
    </row>
    <row r="6242" spans="1:9" ht="15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8444</v>
      </c>
    </row>
    <row r="6243" spans="1:9" ht="15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8445</v>
      </c>
    </row>
    <row r="6269" spans="1:9" ht="15" customHeight="1" x14ac:dyDescent="0.25">
      <c r="A6269" s="144">
        <v>45267</v>
      </c>
      <c r="B6269" s="59" t="s">
        <v>729</v>
      </c>
      <c r="C6269" s="83" t="s">
        <v>7208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8445</v>
      </c>
    </row>
    <row r="6270" spans="1:9" ht="15" customHeight="1" x14ac:dyDescent="0.25">
      <c r="A6270" s="144">
        <v>45267</v>
      </c>
      <c r="B6270" s="59" t="s">
        <v>210</v>
      </c>
      <c r="C6270" s="59" t="s">
        <v>8446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8445</v>
      </c>
    </row>
    <row r="6271" spans="1:9" ht="15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8445</v>
      </c>
    </row>
    <row r="6272" spans="1:9" ht="15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8445</v>
      </c>
    </row>
    <row r="6273" spans="1:9" ht="15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8445</v>
      </c>
    </row>
    <row r="6274" spans="1:9" ht="15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5647</v>
      </c>
      <c r="I6274" s="59" t="s">
        <v>8447</v>
      </c>
    </row>
    <row r="6275" spans="1:9" ht="15" customHeight="1" x14ac:dyDescent="0.25">
      <c r="A6275" s="144">
        <v>45267</v>
      </c>
      <c r="B6275" s="59" t="s">
        <v>729</v>
      </c>
      <c r="C6275" s="83" t="s">
        <v>7208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5647</v>
      </c>
      <c r="I6275" s="59" t="s">
        <v>8447</v>
      </c>
    </row>
    <row r="6276" spans="1:9" ht="15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customHeight="1" x14ac:dyDescent="0.25">
      <c r="A6280" s="144">
        <v>45267</v>
      </c>
      <c r="B6280" s="66" t="s">
        <v>3520</v>
      </c>
      <c r="C6280" s="89" t="s">
        <v>8448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8449</v>
      </c>
      <c r="I6280" s="74" t="s">
        <v>8450</v>
      </c>
    </row>
    <row r="6281" spans="1:9" ht="15" customHeight="1" x14ac:dyDescent="0.25">
      <c r="A6281" s="144">
        <v>45267</v>
      </c>
      <c r="B6281" s="59" t="s">
        <v>3599</v>
      </c>
      <c r="C6281" s="59" t="s">
        <v>8451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8449</v>
      </c>
      <c r="I6281" s="74" t="s">
        <v>8450</v>
      </c>
    </row>
    <row r="6282" spans="1:9" ht="15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8449</v>
      </c>
      <c r="I6282" s="74" t="s">
        <v>8450</v>
      </c>
    </row>
    <row r="6283" spans="1:9" ht="15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8449</v>
      </c>
      <c r="I6283" s="74" t="s">
        <v>8450</v>
      </c>
    </row>
    <row r="6284" spans="1:9" ht="15" customHeight="1" x14ac:dyDescent="0.25">
      <c r="A6284" s="144">
        <v>45267</v>
      </c>
      <c r="B6284" s="71" t="s">
        <v>58</v>
      </c>
      <c r="C6284" s="89" t="s">
        <v>8452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8450</v>
      </c>
    </row>
    <row r="6285" spans="1:9" ht="15" customHeight="1" x14ac:dyDescent="0.25">
      <c r="A6285" s="144">
        <v>45267</v>
      </c>
      <c r="B6285" s="71" t="s">
        <v>58</v>
      </c>
      <c r="C6285" s="89" t="s">
        <v>8453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8450</v>
      </c>
    </row>
    <row r="6286" spans="1:9" ht="15" customHeight="1" x14ac:dyDescent="0.25">
      <c r="A6286" s="144">
        <v>45267</v>
      </c>
      <c r="B6286" s="71" t="s">
        <v>58</v>
      </c>
      <c r="C6286" s="89" t="s">
        <v>8454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8455</v>
      </c>
      <c r="I6286" s="74" t="s">
        <v>8450</v>
      </c>
    </row>
    <row r="6287" spans="1:9" ht="15" customHeight="1" x14ac:dyDescent="0.25">
      <c r="A6287" s="144">
        <v>45267</v>
      </c>
      <c r="B6287" s="71" t="s">
        <v>58</v>
      </c>
      <c r="C6287" s="89" t="s">
        <v>8456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8455</v>
      </c>
      <c r="I6287" s="74" t="s">
        <v>8450</v>
      </c>
    </row>
    <row r="6288" spans="1:9" ht="15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8457</v>
      </c>
      <c r="I6288" s="74" t="s">
        <v>8450</v>
      </c>
    </row>
    <row r="6289" spans="1:9" ht="15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8458</v>
      </c>
      <c r="I6289" s="74" t="s">
        <v>8450</v>
      </c>
    </row>
    <row r="6290" spans="1:9" ht="15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8455</v>
      </c>
      <c r="I6290" s="74" t="s">
        <v>8450</v>
      </c>
    </row>
    <row r="6291" spans="1:9" ht="15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customHeight="1" x14ac:dyDescent="0.25">
      <c r="A6295" s="59" t="s">
        <v>3987</v>
      </c>
      <c r="B6295" s="59" t="s">
        <v>8069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7705</v>
      </c>
    </row>
    <row r="6298" spans="1:9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7705</v>
      </c>
    </row>
    <row r="6299" spans="1:9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7705</v>
      </c>
    </row>
    <row r="6300" spans="1:9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7705</v>
      </c>
    </row>
    <row r="6301" spans="1:9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7705</v>
      </c>
    </row>
    <row r="6302" spans="1:9" x14ac:dyDescent="0.25">
      <c r="A6302" s="59" t="s">
        <v>3987</v>
      </c>
      <c r="B6302" s="59" t="s">
        <v>8459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7705</v>
      </c>
    </row>
    <row r="6303" spans="1:9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7705</v>
      </c>
    </row>
    <row r="6304" spans="1:9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7722</v>
      </c>
    </row>
    <row r="6305" spans="1:9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x14ac:dyDescent="0.25">
      <c r="A6306" s="59" t="s">
        <v>3987</v>
      </c>
      <c r="B6306" s="59" t="s">
        <v>7472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8460</v>
      </c>
    </row>
    <row r="6312" spans="1:9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8461</v>
      </c>
      <c r="I6312" s="74" t="s">
        <v>8460</v>
      </c>
    </row>
    <row r="6313" spans="1:9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8460</v>
      </c>
    </row>
    <row r="6314" spans="1:9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8460</v>
      </c>
    </row>
    <row r="6315" spans="1:9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8462</v>
      </c>
      <c r="I6315" s="59" t="s">
        <v>8460</v>
      </c>
    </row>
    <row r="6316" spans="1:9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8460</v>
      </c>
    </row>
    <row r="6317" spans="1:9" x14ac:dyDescent="0.25">
      <c r="A6317" s="59" t="s">
        <v>3987</v>
      </c>
      <c r="B6317" s="59" t="s">
        <v>8463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8460</v>
      </c>
    </row>
    <row r="6318" spans="1:9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8464</v>
      </c>
      <c r="I6318" s="59" t="s">
        <v>8460</v>
      </c>
    </row>
    <row r="6319" spans="1:9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8464</v>
      </c>
      <c r="I6319" s="59" t="s">
        <v>8460</v>
      </c>
    </row>
    <row r="6320" spans="1:9" x14ac:dyDescent="0.25">
      <c r="A6320" s="59" t="s">
        <v>3987</v>
      </c>
      <c r="B6320" s="59" t="s">
        <v>8465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8464</v>
      </c>
      <c r="I6320" s="59" t="s">
        <v>8460</v>
      </c>
    </row>
    <row r="6321" spans="1:9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8466</v>
      </c>
    </row>
    <row r="6323" spans="1:9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8466</v>
      </c>
    </row>
    <row r="6324" spans="1:9" x14ac:dyDescent="0.25">
      <c r="A6324" s="59" t="s">
        <v>3987</v>
      </c>
      <c r="B6324" s="93" t="s">
        <v>3941</v>
      </c>
      <c r="C6324" s="84" t="s">
        <v>8467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8466</v>
      </c>
    </row>
    <row r="6325" spans="1:9" x14ac:dyDescent="0.25">
      <c r="A6325" s="59" t="s">
        <v>3987</v>
      </c>
      <c r="B6325" s="93" t="s">
        <v>3941</v>
      </c>
      <c r="C6325" s="84" t="s">
        <v>8468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8466</v>
      </c>
    </row>
    <row r="6326" spans="1:9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8466</v>
      </c>
    </row>
    <row r="6327" spans="1:9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8466</v>
      </c>
    </row>
    <row r="6328" spans="1:9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8466</v>
      </c>
    </row>
    <row r="6329" spans="1:9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8466</v>
      </c>
    </row>
    <row r="6330" spans="1:9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8466</v>
      </c>
    </row>
    <row r="6331" spans="1:9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8466</v>
      </c>
    </row>
    <row r="6332" spans="1:9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8466</v>
      </c>
    </row>
    <row r="6333" spans="1:9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x14ac:dyDescent="0.25">
      <c r="A6338" s="59" t="s">
        <v>3987</v>
      </c>
      <c r="B6338" s="59" t="s">
        <v>8069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8469</v>
      </c>
      <c r="I6341" s="74"/>
    </row>
    <row r="6342" spans="1:9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8469</v>
      </c>
      <c r="I6342" s="74"/>
    </row>
    <row r="6343" spans="1:9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7744</v>
      </c>
    </row>
    <row r="6344" spans="1:9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7744</v>
      </c>
    </row>
    <row r="6345" spans="1:9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7744</v>
      </c>
    </row>
    <row r="6346" spans="1:9" x14ac:dyDescent="0.25">
      <c r="A6346" s="59" t="s">
        <v>4005</v>
      </c>
      <c r="B6346" s="59" t="s">
        <v>6533</v>
      </c>
      <c r="C6346" s="59" t="s">
        <v>6534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7744</v>
      </c>
    </row>
    <row r="6347" spans="1:9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7744</v>
      </c>
    </row>
    <row r="6348" spans="1:9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7744</v>
      </c>
    </row>
    <row r="6349" spans="1:9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7744</v>
      </c>
    </row>
    <row r="6350" spans="1:9" x14ac:dyDescent="0.25">
      <c r="A6350" s="59" t="s">
        <v>4005</v>
      </c>
      <c r="B6350" s="71" t="s">
        <v>8470</v>
      </c>
      <c r="C6350" s="71" t="s">
        <v>8471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8472</v>
      </c>
    </row>
    <row r="6351" spans="1:9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8472</v>
      </c>
    </row>
    <row r="6352" spans="1:9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8472</v>
      </c>
    </row>
    <row r="6353" spans="1:9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8472</v>
      </c>
    </row>
    <row r="6354" spans="1:9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x14ac:dyDescent="0.25">
      <c r="A6360" s="59" t="s">
        <v>4005</v>
      </c>
      <c r="B6360" s="59" t="s">
        <v>8069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8473</v>
      </c>
    </row>
    <row r="6364" spans="1:9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8474</v>
      </c>
    </row>
    <row r="6381" spans="1:9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8474</v>
      </c>
    </row>
    <row r="6382" spans="1:9" x14ac:dyDescent="0.25">
      <c r="A6382" s="59" t="s">
        <v>4005</v>
      </c>
      <c r="B6382" s="93" t="s">
        <v>8475</v>
      </c>
      <c r="C6382" s="84" t="s">
        <v>8476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8477</v>
      </c>
      <c r="I6382" s="74" t="s">
        <v>8474</v>
      </c>
    </row>
    <row r="6383" spans="1:9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8469</v>
      </c>
      <c r="I6383" s="74"/>
    </row>
    <row r="6384" spans="1:9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7765</v>
      </c>
    </row>
    <row r="6392" spans="1:9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7765</v>
      </c>
    </row>
    <row r="6393" spans="1:9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7765</v>
      </c>
    </row>
    <row r="6394" spans="1:9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7765</v>
      </c>
    </row>
    <row r="6395" spans="1:9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8478</v>
      </c>
    </row>
    <row r="6396" spans="1:9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8479</v>
      </c>
    </row>
    <row r="6397" spans="1:9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7762</v>
      </c>
    </row>
    <row r="6398" spans="1:9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7762</v>
      </c>
    </row>
    <row r="6399" spans="1:9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7761</v>
      </c>
    </row>
    <row r="6400" spans="1:9" x14ac:dyDescent="0.25">
      <c r="A6400" s="59" t="s">
        <v>4038</v>
      </c>
      <c r="B6400" s="59" t="s">
        <v>6299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7761</v>
      </c>
    </row>
    <row r="6401" spans="1:9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7761</v>
      </c>
    </row>
    <row r="6402" spans="1:9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7761</v>
      </c>
    </row>
    <row r="6403" spans="1:9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x14ac:dyDescent="0.25">
      <c r="A6410" s="59" t="s">
        <v>4038</v>
      </c>
      <c r="B6410" s="59" t="s">
        <v>8480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8481</v>
      </c>
    </row>
    <row r="6411" spans="1:9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8481</v>
      </c>
    </row>
    <row r="6412" spans="1:9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8481</v>
      </c>
    </row>
    <row r="6413" spans="1:9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8481</v>
      </c>
    </row>
    <row r="6414" spans="1:9" x14ac:dyDescent="0.25">
      <c r="A6414" s="59" t="s">
        <v>4038</v>
      </c>
      <c r="B6414" s="59" t="s">
        <v>729</v>
      </c>
      <c r="C6414" s="67" t="s">
        <v>8241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8481</v>
      </c>
    </row>
    <row r="6415" spans="1:9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8481</v>
      </c>
    </row>
    <row r="6416" spans="1:9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8481</v>
      </c>
    </row>
    <row r="6417" spans="1:9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8482</v>
      </c>
    </row>
    <row r="6418" spans="1:9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8482</v>
      </c>
    </row>
    <row r="6419" spans="1:9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8482</v>
      </c>
    </row>
    <row r="6420" spans="1:9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8482</v>
      </c>
    </row>
    <row r="6421" spans="1:9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8483</v>
      </c>
      <c r="I6421" s="59" t="s">
        <v>7760</v>
      </c>
    </row>
    <row r="6422" spans="1:9" x14ac:dyDescent="0.25">
      <c r="A6422" s="59" t="s">
        <v>4038</v>
      </c>
      <c r="B6422" s="59" t="s">
        <v>729</v>
      </c>
      <c r="C6422" s="67" t="s">
        <v>8241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8483</v>
      </c>
      <c r="I6422" s="59" t="s">
        <v>7760</v>
      </c>
    </row>
    <row r="6423" spans="1:9" x14ac:dyDescent="0.25">
      <c r="A6423" s="59" t="s">
        <v>4038</v>
      </c>
      <c r="B6423" s="58" t="s">
        <v>4278</v>
      </c>
      <c r="C6423" s="59" t="s">
        <v>7260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8484</v>
      </c>
    </row>
    <row r="6424" spans="1:9" x14ac:dyDescent="0.25">
      <c r="A6424" s="59" t="s">
        <v>4038</v>
      </c>
      <c r="B6424" s="58" t="s">
        <v>8485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8484</v>
      </c>
    </row>
    <row r="6425" spans="1:9" x14ac:dyDescent="0.25">
      <c r="A6425" s="59" t="s">
        <v>4038</v>
      </c>
      <c r="B6425" s="59" t="s">
        <v>810</v>
      </c>
      <c r="C6425" s="84" t="s">
        <v>8486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8484</v>
      </c>
    </row>
    <row r="6426" spans="1:9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8487</v>
      </c>
      <c r="I6426" s="74" t="s">
        <v>8484</v>
      </c>
    </row>
    <row r="6427" spans="1:9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8488</v>
      </c>
    </row>
    <row r="6428" spans="1:9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8489</v>
      </c>
    </row>
    <row r="6434" spans="1:9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8489</v>
      </c>
    </row>
    <row r="6435" spans="1:9" x14ac:dyDescent="0.25">
      <c r="A6435" s="59" t="s">
        <v>4052</v>
      </c>
      <c r="B6435" s="59" t="s">
        <v>6299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8489</v>
      </c>
    </row>
    <row r="6436" spans="1:9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8489</v>
      </c>
    </row>
    <row r="6437" spans="1:9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8489</v>
      </c>
    </row>
    <row r="6438" spans="1:9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8490</v>
      </c>
    </row>
    <row r="6444" spans="1:9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8490</v>
      </c>
    </row>
    <row r="6445" spans="1:9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8490</v>
      </c>
    </row>
    <row r="6446" spans="1:9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8490</v>
      </c>
    </row>
    <row r="6447" spans="1:9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x14ac:dyDescent="0.25">
      <c r="A6449" s="59" t="s">
        <v>4052</v>
      </c>
      <c r="B6449" s="59" t="s">
        <v>8069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8490</v>
      </c>
    </row>
    <row r="6450" spans="1:9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8490</v>
      </c>
    </row>
    <row r="6452" spans="1:9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8490</v>
      </c>
    </row>
    <row r="6453" spans="1:9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8490</v>
      </c>
    </row>
    <row r="6454" spans="1:9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8491</v>
      </c>
    </row>
    <row r="6455" spans="1:9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8491</v>
      </c>
    </row>
    <row r="6456" spans="1:9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8491</v>
      </c>
    </row>
    <row r="6457" spans="1:9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8491</v>
      </c>
    </row>
    <row r="6458" spans="1:9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8491</v>
      </c>
    </row>
    <row r="6459" spans="1:9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8491</v>
      </c>
    </row>
    <row r="6460" spans="1:9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8491</v>
      </c>
    </row>
    <row r="6461" spans="1:9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8492</v>
      </c>
    </row>
    <row r="6462" spans="1:9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8492</v>
      </c>
    </row>
    <row r="6463" spans="1:9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8492</v>
      </c>
    </row>
    <row r="6464" spans="1:9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8492</v>
      </c>
    </row>
    <row r="6465" spans="1:9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8492</v>
      </c>
    </row>
    <row r="6466" spans="1:9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8493</v>
      </c>
      <c r="I6466" s="74" t="s">
        <v>8492</v>
      </c>
    </row>
    <row r="6467" spans="1:9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8492</v>
      </c>
    </row>
    <row r="6468" spans="1:9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8492</v>
      </c>
    </row>
    <row r="6469" spans="1:9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8492</v>
      </c>
    </row>
    <row r="6470" spans="1:9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8492</v>
      </c>
    </row>
    <row r="6471" spans="1:9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8492</v>
      </c>
    </row>
    <row r="6472" spans="1:9" x14ac:dyDescent="0.25">
      <c r="A6472" s="59" t="s">
        <v>4052</v>
      </c>
      <c r="B6472" s="59" t="s">
        <v>4050</v>
      </c>
      <c r="C6472" s="59" t="s">
        <v>8494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8495</v>
      </c>
    </row>
    <row r="6473" spans="1:9" x14ac:dyDescent="0.25">
      <c r="A6473" s="59" t="s">
        <v>4052</v>
      </c>
      <c r="B6473" s="59" t="s">
        <v>4050</v>
      </c>
      <c r="C6473" s="59" t="s">
        <v>8496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8495</v>
      </c>
    </row>
    <row r="6474" spans="1:9" x14ac:dyDescent="0.25">
      <c r="A6474" s="59" t="s">
        <v>4052</v>
      </c>
      <c r="B6474" s="59" t="s">
        <v>4050</v>
      </c>
      <c r="C6474" s="59" t="s">
        <v>8497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8495</v>
      </c>
    </row>
    <row r="6475" spans="1:9" x14ac:dyDescent="0.25">
      <c r="A6475" s="59" t="s">
        <v>4052</v>
      </c>
      <c r="B6475" s="59" t="s">
        <v>4050</v>
      </c>
      <c r="C6475" s="59" t="s">
        <v>8498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8495</v>
      </c>
    </row>
    <row r="6476" spans="1:9" x14ac:dyDescent="0.25">
      <c r="A6476" s="59" t="s">
        <v>4052</v>
      </c>
      <c r="B6476" s="71" t="s">
        <v>4051</v>
      </c>
      <c r="C6476" s="59" t="s">
        <v>8499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8495</v>
      </c>
    </row>
    <row r="6477" spans="1:9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8495</v>
      </c>
    </row>
    <row r="6478" spans="1:9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8495</v>
      </c>
    </row>
    <row r="6479" spans="1:9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x14ac:dyDescent="0.25">
      <c r="A6480" s="59" t="s">
        <v>4052</v>
      </c>
      <c r="B6480" s="59" t="s">
        <v>8069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x14ac:dyDescent="0.25">
      <c r="A6482" s="59" t="s">
        <v>4052</v>
      </c>
      <c r="B6482" s="71" t="s">
        <v>4051</v>
      </c>
      <c r="C6482" s="59" t="s">
        <v>8500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8501</v>
      </c>
    </row>
    <row r="6483" spans="1:9" x14ac:dyDescent="0.25">
      <c r="A6483" s="59" t="s">
        <v>4052</v>
      </c>
      <c r="B6483" s="71" t="s">
        <v>4051</v>
      </c>
      <c r="C6483" s="59" t="s">
        <v>8502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8501</v>
      </c>
    </row>
    <row r="6484" spans="1:9" x14ac:dyDescent="0.25">
      <c r="A6484" s="59" t="s">
        <v>4052</v>
      </c>
      <c r="B6484" s="71" t="s">
        <v>4051</v>
      </c>
      <c r="C6484" s="59" t="s">
        <v>8503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8501</v>
      </c>
    </row>
    <row r="6485" spans="1:9" x14ac:dyDescent="0.25">
      <c r="A6485" s="59" t="s">
        <v>4052</v>
      </c>
      <c r="B6485" s="71" t="s">
        <v>4051</v>
      </c>
      <c r="C6485" s="59" t="s">
        <v>8504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8501</v>
      </c>
    </row>
    <row r="6486" spans="1:9" x14ac:dyDescent="0.25">
      <c r="A6486" s="59" t="s">
        <v>4052</v>
      </c>
      <c r="B6486" s="71" t="s">
        <v>4051</v>
      </c>
      <c r="C6486" s="59" t="s">
        <v>8505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8501</v>
      </c>
    </row>
    <row r="6487" spans="1:9" x14ac:dyDescent="0.25">
      <c r="A6487" s="59" t="s">
        <v>4052</v>
      </c>
      <c r="B6487" s="71" t="s">
        <v>4051</v>
      </c>
      <c r="C6487" s="59" t="s">
        <v>8506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8501</v>
      </c>
    </row>
    <row r="6488" spans="1:9" x14ac:dyDescent="0.25">
      <c r="A6488" s="59" t="s">
        <v>4052</v>
      </c>
      <c r="B6488" s="71" t="s">
        <v>58</v>
      </c>
      <c r="C6488" s="59" t="s">
        <v>8507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8501</v>
      </c>
    </row>
    <row r="6489" spans="1:9" x14ac:dyDescent="0.25">
      <c r="A6489" s="59" t="s">
        <v>4052</v>
      </c>
      <c r="B6489" s="71" t="s">
        <v>58</v>
      </c>
      <c r="C6489" s="59" t="s">
        <v>8508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8501</v>
      </c>
    </row>
    <row r="6490" spans="1:9" x14ac:dyDescent="0.25">
      <c r="A6490" s="59" t="s">
        <v>4052</v>
      </c>
      <c r="B6490" s="93" t="s">
        <v>3940</v>
      </c>
      <c r="C6490" s="59" t="s">
        <v>8509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8501</v>
      </c>
    </row>
    <row r="6491" spans="1:9" x14ac:dyDescent="0.25">
      <c r="A6491" s="59" t="s">
        <v>4052</v>
      </c>
      <c r="B6491" s="71" t="s">
        <v>3881</v>
      </c>
      <c r="C6491" s="59" t="s">
        <v>8510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8501</v>
      </c>
    </row>
    <row r="6492" spans="1:9" x14ac:dyDescent="0.25">
      <c r="A6492" s="515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x14ac:dyDescent="0.25">
      <c r="A6493" s="515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9" t="s">
        <v>502</v>
      </c>
      <c r="I6493" s="74"/>
    </row>
    <row r="6494" spans="1:9" x14ac:dyDescent="0.25">
      <c r="A6494" s="515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x14ac:dyDescent="0.25">
      <c r="A6495" s="515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x14ac:dyDescent="0.25">
      <c r="A6496" s="515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6587</v>
      </c>
      <c r="I6496" s="76" t="s">
        <v>8511</v>
      </c>
    </row>
    <row r="6497" spans="1:9" x14ac:dyDescent="0.25">
      <c r="A6497" s="515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6587</v>
      </c>
      <c r="I6497" s="76" t="s">
        <v>8511</v>
      </c>
    </row>
    <row r="6498" spans="1:9" x14ac:dyDescent="0.25">
      <c r="A6498" s="515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x14ac:dyDescent="0.25">
      <c r="A6499" s="515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x14ac:dyDescent="0.25">
      <c r="A6500" s="515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x14ac:dyDescent="0.25">
      <c r="A6501" s="515" t="s">
        <v>4087</v>
      </c>
      <c r="B6501" s="59" t="s">
        <v>8512</v>
      </c>
      <c r="C6501" s="59" t="s">
        <v>6474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6587</v>
      </c>
      <c r="I6501" s="76" t="s">
        <v>8511</v>
      </c>
    </row>
    <row r="6502" spans="1:9" x14ac:dyDescent="0.25">
      <c r="A6502" s="515" t="s">
        <v>4087</v>
      </c>
      <c r="B6502" s="85" t="s">
        <v>2864</v>
      </c>
      <c r="C6502" s="553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8513</v>
      </c>
    </row>
    <row r="6503" spans="1:9" x14ac:dyDescent="0.25">
      <c r="A6503" s="515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x14ac:dyDescent="0.25">
      <c r="A6504" s="515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x14ac:dyDescent="0.25">
      <c r="A6505" s="515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x14ac:dyDescent="0.25">
      <c r="A6506" s="515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x14ac:dyDescent="0.25">
      <c r="A6507" s="515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x14ac:dyDescent="0.25">
      <c r="A6508" s="515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x14ac:dyDescent="0.25">
      <c r="A6509" s="515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x14ac:dyDescent="0.25">
      <c r="A6510" s="515" t="s">
        <v>4087</v>
      </c>
      <c r="B6510" s="59" t="s">
        <v>8512</v>
      </c>
      <c r="C6510" s="93" t="s">
        <v>7900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6587</v>
      </c>
      <c r="I6510" s="74" t="s">
        <v>8511</v>
      </c>
    </row>
    <row r="6511" spans="1:9" x14ac:dyDescent="0.25">
      <c r="A6511" s="515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8513</v>
      </c>
    </row>
    <row r="6512" spans="1:9" x14ac:dyDescent="0.25">
      <c r="A6512" s="515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8513</v>
      </c>
    </row>
    <row r="6513" spans="1:9" x14ac:dyDescent="0.25">
      <c r="A6513" s="515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8513</v>
      </c>
    </row>
    <row r="6514" spans="1:9" x14ac:dyDescent="0.25">
      <c r="A6514" s="515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8513</v>
      </c>
    </row>
    <row r="6515" spans="1:9" x14ac:dyDescent="0.25">
      <c r="A6515" s="515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8514</v>
      </c>
    </row>
    <row r="6516" spans="1:9" x14ac:dyDescent="0.25">
      <c r="A6516" s="515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x14ac:dyDescent="0.25">
      <c r="A6517" s="515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x14ac:dyDescent="0.25">
      <c r="A6518" s="515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x14ac:dyDescent="0.25">
      <c r="A6519" s="515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x14ac:dyDescent="0.25">
      <c r="A6520" s="515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4">
        <v>6750000</v>
      </c>
      <c r="G6520" s="64">
        <f t="shared" si="203"/>
        <v>6750000</v>
      </c>
      <c r="H6520" s="65" t="s">
        <v>522</v>
      </c>
      <c r="I6520" s="74" t="s">
        <v>8515</v>
      </c>
    </row>
    <row r="6521" spans="1:9" x14ac:dyDescent="0.25">
      <c r="A6521" s="515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8516</v>
      </c>
    </row>
    <row r="6522" spans="1:9" x14ac:dyDescent="0.25">
      <c r="A6522" s="515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8517</v>
      </c>
      <c r="I6522" s="81" t="s">
        <v>8518</v>
      </c>
    </row>
    <row r="6523" spans="1:9" x14ac:dyDescent="0.25">
      <c r="A6523" s="515" t="s">
        <v>4087</v>
      </c>
      <c r="B6523" s="58" t="s">
        <v>2209</v>
      </c>
      <c r="C6523" s="555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8516</v>
      </c>
    </row>
    <row r="6524" spans="1:9" x14ac:dyDescent="0.25">
      <c r="A6524" s="515" t="s">
        <v>4087</v>
      </c>
      <c r="B6524" s="58" t="s">
        <v>327</v>
      </c>
      <c r="C6524" s="59" t="s">
        <v>8519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7028</v>
      </c>
      <c r="I6524" s="81" t="s">
        <v>8520</v>
      </c>
    </row>
    <row r="6525" spans="1:9" x14ac:dyDescent="0.25">
      <c r="A6525" s="515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x14ac:dyDescent="0.25">
      <c r="A6526" s="515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x14ac:dyDescent="0.25">
      <c r="A6527" s="515" t="s">
        <v>4087</v>
      </c>
      <c r="B6527" s="207" t="s">
        <v>7585</v>
      </c>
      <c r="C6527" s="555" t="s">
        <v>1106</v>
      </c>
      <c r="D6527" s="556" t="s">
        <v>7687</v>
      </c>
      <c r="E6527" s="69" t="s">
        <v>26</v>
      </c>
      <c r="F6527" s="508">
        <v>1650</v>
      </c>
      <c r="G6527" s="64">
        <f t="shared" si="203"/>
        <v>57750</v>
      </c>
      <c r="H6527" s="65" t="s">
        <v>4001</v>
      </c>
      <c r="I6527" s="81"/>
    </row>
    <row r="6528" spans="1:9" x14ac:dyDescent="0.25">
      <c r="A6528" s="515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8521</v>
      </c>
    </row>
    <row r="6529" spans="1:9" x14ac:dyDescent="0.25">
      <c r="A6529" s="515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8521</v>
      </c>
    </row>
    <row r="6530" spans="1:9" x14ac:dyDescent="0.25">
      <c r="A6530" s="515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8521</v>
      </c>
    </row>
    <row r="6531" spans="1:9" x14ac:dyDescent="0.25">
      <c r="A6531" s="515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8521</v>
      </c>
    </row>
    <row r="6532" spans="1:9" x14ac:dyDescent="0.25">
      <c r="A6532" s="515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8521</v>
      </c>
    </row>
    <row r="6533" spans="1:9" x14ac:dyDescent="0.25">
      <c r="A6533" s="515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8521</v>
      </c>
    </row>
    <row r="6534" spans="1:9" x14ac:dyDescent="0.25">
      <c r="A6534" s="515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7583</v>
      </c>
      <c r="I6534" s="81" t="s">
        <v>8521</v>
      </c>
    </row>
    <row r="6535" spans="1:9" x14ac:dyDescent="0.25">
      <c r="A6535" s="515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x14ac:dyDescent="0.25">
      <c r="A6536" s="515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x14ac:dyDescent="0.25">
      <c r="A6537" s="515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x14ac:dyDescent="0.25">
      <c r="A6538" s="515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x14ac:dyDescent="0.25">
      <c r="A6539" s="515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x14ac:dyDescent="0.25">
      <c r="A6540" s="515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x14ac:dyDescent="0.25">
      <c r="A6541" s="515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7" t="s">
        <v>794</v>
      </c>
      <c r="I6541" s="76"/>
    </row>
    <row r="6542" spans="1:9" x14ac:dyDescent="0.25">
      <c r="A6542" s="515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x14ac:dyDescent="0.25">
      <c r="A6543" s="515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9" t="s">
        <v>890</v>
      </c>
      <c r="I6543" s="93"/>
    </row>
    <row r="6544" spans="1:9" x14ac:dyDescent="0.25">
      <c r="A6544" s="515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9" t="s">
        <v>710</v>
      </c>
      <c r="I6544" s="93"/>
    </row>
    <row r="6545" spans="1:9" x14ac:dyDescent="0.25">
      <c r="A6545" s="515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9" t="s">
        <v>2005</v>
      </c>
      <c r="I6545" s="76"/>
    </row>
    <row r="6546" spans="1:9" x14ac:dyDescent="0.25">
      <c r="A6546" s="515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x14ac:dyDescent="0.25">
      <c r="A6547" s="515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x14ac:dyDescent="0.25">
      <c r="A6548" s="515" t="s">
        <v>4104</v>
      </c>
      <c r="B6548" s="481" t="s">
        <v>210</v>
      </c>
      <c r="C6548" s="481" t="s">
        <v>211</v>
      </c>
      <c r="D6548" s="482">
        <v>9</v>
      </c>
      <c r="E6548" s="483" t="s">
        <v>37</v>
      </c>
      <c r="F6548" s="506">
        <v>33000</v>
      </c>
      <c r="G6548" s="558">
        <f t="shared" si="203"/>
        <v>297000</v>
      </c>
      <c r="H6548" s="486" t="s">
        <v>6528</v>
      </c>
      <c r="I6548" s="481"/>
    </row>
    <row r="6549" spans="1:9" x14ac:dyDescent="0.25">
      <c r="A6549" s="515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x14ac:dyDescent="0.25">
      <c r="A6550" s="515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x14ac:dyDescent="0.25">
      <c r="A6551" s="515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x14ac:dyDescent="0.25">
      <c r="A6552" s="515" t="s">
        <v>4104</v>
      </c>
      <c r="B6552" s="59" t="s">
        <v>323</v>
      </c>
      <c r="C6552" s="59" t="s">
        <v>8522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8523</v>
      </c>
    </row>
    <row r="6553" spans="1:9" x14ac:dyDescent="0.25">
      <c r="A6553" s="515" t="s">
        <v>4104</v>
      </c>
      <c r="B6553" s="59" t="s">
        <v>323</v>
      </c>
      <c r="C6553" s="59" t="s">
        <v>8524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8523</v>
      </c>
    </row>
    <row r="6554" spans="1:9" x14ac:dyDescent="0.25">
      <c r="A6554" s="515" t="s">
        <v>4104</v>
      </c>
      <c r="B6554" s="59" t="s">
        <v>8525</v>
      </c>
      <c r="C6554" s="59" t="s">
        <v>8526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8527</v>
      </c>
    </row>
    <row r="6555" spans="1:9" x14ac:dyDescent="0.25">
      <c r="A6555" s="515" t="s">
        <v>4104</v>
      </c>
      <c r="B6555" s="59" t="s">
        <v>323</v>
      </c>
      <c r="C6555" s="59" t="s">
        <v>8528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8527</v>
      </c>
    </row>
    <row r="6556" spans="1:9" x14ac:dyDescent="0.25">
      <c r="A6556" s="515" t="s">
        <v>4104</v>
      </c>
      <c r="B6556" s="59" t="s">
        <v>323</v>
      </c>
      <c r="C6556" s="59" t="s">
        <v>8529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8527</v>
      </c>
    </row>
    <row r="6557" spans="1:9" x14ac:dyDescent="0.25">
      <c r="A6557" s="515" t="s">
        <v>4104</v>
      </c>
      <c r="B6557" s="59" t="s">
        <v>8525</v>
      </c>
      <c r="C6557" s="59" t="s">
        <v>6717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5647</v>
      </c>
      <c r="I6557" s="65" t="s">
        <v>8530</v>
      </c>
    </row>
    <row r="6558" spans="1:9" x14ac:dyDescent="0.25">
      <c r="A6558" s="515" t="s">
        <v>4104</v>
      </c>
      <c r="B6558" s="118" t="s">
        <v>385</v>
      </c>
      <c r="C6558" s="59" t="s">
        <v>8531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8532</v>
      </c>
    </row>
    <row r="6559" spans="1:9" x14ac:dyDescent="0.25">
      <c r="A6559" s="515" t="s">
        <v>4104</v>
      </c>
      <c r="B6559" s="118" t="s">
        <v>385</v>
      </c>
      <c r="C6559" s="59" t="s">
        <v>8533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8532</v>
      </c>
    </row>
    <row r="6560" spans="1:9" x14ac:dyDescent="0.25">
      <c r="A6560" s="515" t="s">
        <v>4104</v>
      </c>
      <c r="B6560" s="59" t="s">
        <v>7993</v>
      </c>
      <c r="C6560" s="67" t="s">
        <v>7994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8532</v>
      </c>
    </row>
    <row r="6561" spans="1:9" x14ac:dyDescent="0.25">
      <c r="A6561" s="515" t="s">
        <v>4104</v>
      </c>
      <c r="B6561" s="59" t="s">
        <v>2499</v>
      </c>
      <c r="C6561" s="59" t="s">
        <v>7994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8532</v>
      </c>
    </row>
    <row r="6562" spans="1:9" x14ac:dyDescent="0.25">
      <c r="A6562" s="515" t="s">
        <v>4104</v>
      </c>
      <c r="B6562" s="559" t="s">
        <v>4110</v>
      </c>
      <c r="C6562" s="560" t="s">
        <v>454</v>
      </c>
      <c r="D6562" s="286">
        <v>1</v>
      </c>
      <c r="E6562" s="294" t="s">
        <v>26</v>
      </c>
      <c r="F6562" s="561">
        <v>4750000</v>
      </c>
      <c r="G6562" s="296">
        <f t="shared" si="204"/>
        <v>4750000</v>
      </c>
      <c r="H6562" s="297" t="s">
        <v>1656</v>
      </c>
      <c r="I6562" s="65" t="s">
        <v>8534</v>
      </c>
    </row>
    <row r="6563" spans="1:9" x14ac:dyDescent="0.25">
      <c r="A6563" s="515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8534</v>
      </c>
    </row>
    <row r="6564" spans="1:9" x14ac:dyDescent="0.25">
      <c r="A6564" s="515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8535</v>
      </c>
    </row>
    <row r="6565" spans="1:9" x14ac:dyDescent="0.25">
      <c r="A6565" s="515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8535</v>
      </c>
    </row>
    <row r="6566" spans="1:9" x14ac:dyDescent="0.25">
      <c r="A6566" s="515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8535</v>
      </c>
    </row>
    <row r="6567" spans="1:9" x14ac:dyDescent="0.25">
      <c r="A6567" s="515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x14ac:dyDescent="0.25">
      <c r="A6568" s="515" t="s">
        <v>4104</v>
      </c>
      <c r="B6568" s="59" t="s">
        <v>8536</v>
      </c>
      <c r="C6568" s="59" t="s">
        <v>6530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8537</v>
      </c>
    </row>
    <row r="6569" spans="1:9" x14ac:dyDescent="0.25">
      <c r="A6569" s="515" t="s">
        <v>4104</v>
      </c>
      <c r="B6569" s="58" t="s">
        <v>8538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8537</v>
      </c>
    </row>
    <row r="6570" spans="1:9" x14ac:dyDescent="0.25">
      <c r="A6570" s="515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8539</v>
      </c>
    </row>
    <row r="6571" spans="1:9" x14ac:dyDescent="0.25">
      <c r="A6571" s="515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8539</v>
      </c>
    </row>
    <row r="6572" spans="1:9" x14ac:dyDescent="0.25">
      <c r="A6572" s="515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8539</v>
      </c>
    </row>
    <row r="6573" spans="1:9" x14ac:dyDescent="0.25">
      <c r="A6573" s="515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8539</v>
      </c>
    </row>
    <row r="6574" spans="1:9" x14ac:dyDescent="0.25">
      <c r="A6574" s="515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8539</v>
      </c>
    </row>
    <row r="6575" spans="1:9" x14ac:dyDescent="0.25">
      <c r="A6575" s="515" t="s">
        <v>4104</v>
      </c>
      <c r="B6575" s="59" t="s">
        <v>8540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8539</v>
      </c>
    </row>
    <row r="6576" spans="1:9" x14ac:dyDescent="0.25">
      <c r="A6576" s="515" t="s">
        <v>4104</v>
      </c>
      <c r="B6576" s="59" t="s">
        <v>8541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8539</v>
      </c>
    </row>
    <row r="6577" spans="1:9" x14ac:dyDescent="0.25">
      <c r="A6577" s="515" t="s">
        <v>4104</v>
      </c>
      <c r="B6577" s="59" t="s">
        <v>8542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8539</v>
      </c>
    </row>
    <row r="6578" spans="1:9" x14ac:dyDescent="0.25">
      <c r="A6578" s="515" t="s">
        <v>4104</v>
      </c>
      <c r="B6578" s="59" t="s">
        <v>8543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8539</v>
      </c>
    </row>
    <row r="6579" spans="1:9" x14ac:dyDescent="0.25">
      <c r="A6579" s="515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x14ac:dyDescent="0.25">
      <c r="A6580" s="515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x14ac:dyDescent="0.25">
      <c r="A6581" s="515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x14ac:dyDescent="0.25">
      <c r="A6582" s="515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x14ac:dyDescent="0.25">
      <c r="A6583" s="515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x14ac:dyDescent="0.25">
      <c r="A6584" s="515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x14ac:dyDescent="0.25">
      <c r="A6585" s="515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x14ac:dyDescent="0.25">
      <c r="A6586" s="515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x14ac:dyDescent="0.25">
      <c r="A6587" s="515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x14ac:dyDescent="0.25">
      <c r="A6588" s="515" t="s">
        <v>4104</v>
      </c>
      <c r="B6588" s="58" t="s">
        <v>2996</v>
      </c>
      <c r="C6588" s="59" t="s">
        <v>8544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8545</v>
      </c>
      <c r="I6588" s="74" t="s">
        <v>8546</v>
      </c>
    </row>
    <row r="6589" spans="1:9" x14ac:dyDescent="0.25">
      <c r="A6589" s="515" t="s">
        <v>4104</v>
      </c>
      <c r="B6589" s="58" t="s">
        <v>2996</v>
      </c>
      <c r="C6589" s="59" t="s">
        <v>8547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8545</v>
      </c>
      <c r="I6589" s="74" t="s">
        <v>8546</v>
      </c>
    </row>
    <row r="6590" spans="1:9" x14ac:dyDescent="0.25">
      <c r="A6590" s="515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8545</v>
      </c>
      <c r="I6590" s="74" t="s">
        <v>8546</v>
      </c>
    </row>
    <row r="6591" spans="1:9" x14ac:dyDescent="0.25">
      <c r="A6591" s="515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8545</v>
      </c>
      <c r="I6591" s="74" t="s">
        <v>8546</v>
      </c>
    </row>
    <row r="6592" spans="1:9" x14ac:dyDescent="0.25">
      <c r="A6592" s="515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8548</v>
      </c>
    </row>
    <row r="6593" spans="1:9" x14ac:dyDescent="0.25">
      <c r="A6593" s="515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8548</v>
      </c>
    </row>
    <row r="6594" spans="1:9" x14ac:dyDescent="0.25">
      <c r="A6594" s="515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8548</v>
      </c>
    </row>
    <row r="6595" spans="1:9" x14ac:dyDescent="0.25">
      <c r="A6595" s="515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8548</v>
      </c>
    </row>
    <row r="6596" spans="1:9" x14ac:dyDescent="0.25">
      <c r="A6596" s="515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8548</v>
      </c>
    </row>
    <row r="6597" spans="1:9" x14ac:dyDescent="0.25">
      <c r="A6597" s="515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8548</v>
      </c>
    </row>
    <row r="6598" spans="1:9" x14ac:dyDescent="0.25">
      <c r="A6598" s="515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8548</v>
      </c>
    </row>
    <row r="6599" spans="1:9" x14ac:dyDescent="0.25">
      <c r="A6599" s="515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8548</v>
      </c>
    </row>
    <row r="6600" spans="1:9" x14ac:dyDescent="0.25">
      <c r="A6600" s="515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8548</v>
      </c>
    </row>
    <row r="6601" spans="1:9" x14ac:dyDescent="0.25">
      <c r="A6601" s="515" t="s">
        <v>4104</v>
      </c>
      <c r="B6601" s="59" t="s">
        <v>8069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8549</v>
      </c>
    </row>
    <row r="6602" spans="1:9" x14ac:dyDescent="0.25">
      <c r="A6602" s="515" t="s">
        <v>4104</v>
      </c>
      <c r="B6602" s="58" t="s">
        <v>8550</v>
      </c>
      <c r="C6602" s="100" t="s">
        <v>8551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8552</v>
      </c>
    </row>
    <row r="6603" spans="1:9" x14ac:dyDescent="0.25">
      <c r="A6603" s="515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8552</v>
      </c>
    </row>
    <row r="6604" spans="1:9" x14ac:dyDescent="0.25">
      <c r="A6604" s="515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8552</v>
      </c>
    </row>
    <row r="6605" spans="1:9" x14ac:dyDescent="0.25">
      <c r="A6605" s="515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8553</v>
      </c>
      <c r="I6605" s="81" t="s">
        <v>8554</v>
      </c>
    </row>
    <row r="6606" spans="1:9" x14ac:dyDescent="0.25">
      <c r="A6606" s="515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8554</v>
      </c>
    </row>
    <row r="6607" spans="1:9" x14ac:dyDescent="0.25">
      <c r="A6607" s="515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8554</v>
      </c>
    </row>
    <row r="6608" spans="1:9" x14ac:dyDescent="0.25">
      <c r="A6608" s="515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8555</v>
      </c>
      <c r="I6608" s="81" t="s">
        <v>8554</v>
      </c>
    </row>
    <row r="6609" spans="1:9" x14ac:dyDescent="0.25">
      <c r="A6609" s="515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8555</v>
      </c>
      <c r="I6609" s="81" t="s">
        <v>8554</v>
      </c>
    </row>
    <row r="6610" spans="1:9" x14ac:dyDescent="0.25">
      <c r="A6610" s="515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8555</v>
      </c>
      <c r="I6610" s="81" t="s">
        <v>8554</v>
      </c>
    </row>
    <row r="6611" spans="1:9" x14ac:dyDescent="0.25">
      <c r="A6611" s="515" t="s">
        <v>4104</v>
      </c>
      <c r="B6611" s="71" t="s">
        <v>54</v>
      </c>
      <c r="C6611" s="84" t="s">
        <v>8556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8557</v>
      </c>
      <c r="I6611" s="59" t="s">
        <v>8558</v>
      </c>
    </row>
    <row r="6612" spans="1:9" x14ac:dyDescent="0.25">
      <c r="A6612" s="515" t="s">
        <v>4104</v>
      </c>
      <c r="B6612" s="71" t="s">
        <v>54</v>
      </c>
      <c r="C6612" s="59" t="s">
        <v>8559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8557</v>
      </c>
      <c r="I6612" s="59" t="s">
        <v>8558</v>
      </c>
    </row>
    <row r="6613" spans="1:9" x14ac:dyDescent="0.25">
      <c r="A6613" s="515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8557</v>
      </c>
      <c r="I6613" s="59" t="s">
        <v>8558</v>
      </c>
    </row>
    <row r="6614" spans="1:9" x14ac:dyDescent="0.25">
      <c r="A6614" s="515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8557</v>
      </c>
      <c r="I6614" s="59" t="s">
        <v>8558</v>
      </c>
    </row>
    <row r="6615" spans="1:9" x14ac:dyDescent="0.25">
      <c r="A6615" s="515" t="s">
        <v>4104</v>
      </c>
      <c r="B6615" s="71" t="s">
        <v>54</v>
      </c>
      <c r="C6615" s="59" t="s">
        <v>8560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8561</v>
      </c>
    </row>
    <row r="6616" spans="1:9" x14ac:dyDescent="0.25">
      <c r="A6616" s="515" t="s">
        <v>4104</v>
      </c>
      <c r="B6616" s="71" t="s">
        <v>54</v>
      </c>
      <c r="C6616" s="59" t="s">
        <v>8562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8561</v>
      </c>
    </row>
    <row r="6617" spans="1:9" x14ac:dyDescent="0.25">
      <c r="A6617" s="515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8563</v>
      </c>
      <c r="I6617" s="59" t="s">
        <v>8564</v>
      </c>
    </row>
    <row r="6618" spans="1:9" x14ac:dyDescent="0.25">
      <c r="A6618" s="515" t="s">
        <v>8565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x14ac:dyDescent="0.25">
      <c r="A6619" s="515" t="s">
        <v>8565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x14ac:dyDescent="0.25">
      <c r="A6620" s="515" t="s">
        <v>8565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x14ac:dyDescent="0.25">
      <c r="A6621" s="515" t="s">
        <v>8565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9" t="s">
        <v>2005</v>
      </c>
      <c r="I6621" s="76"/>
    </row>
    <row r="6622" spans="1:9" x14ac:dyDescent="0.25">
      <c r="A6622" s="515" t="s">
        <v>8565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9" t="s">
        <v>2005</v>
      </c>
      <c r="I6622" s="76"/>
    </row>
    <row r="6623" spans="1:9" x14ac:dyDescent="0.25">
      <c r="A6623" s="515" t="s">
        <v>8565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2" t="s">
        <v>8566</v>
      </c>
    </row>
    <row r="6624" spans="1:9" x14ac:dyDescent="0.25">
      <c r="A6624" s="515" t="s">
        <v>8565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2" t="s">
        <v>8566</v>
      </c>
    </row>
    <row r="6625" spans="1:9" x14ac:dyDescent="0.25">
      <c r="A6625" s="515" t="s">
        <v>8565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2" t="s">
        <v>8566</v>
      </c>
    </row>
    <row r="6626" spans="1:9" x14ac:dyDescent="0.25">
      <c r="A6626" s="515" t="s">
        <v>8565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9" t="s">
        <v>3801</v>
      </c>
      <c r="I6626" s="93"/>
    </row>
    <row r="6627" spans="1:9" x14ac:dyDescent="0.25">
      <c r="A6627" s="515" t="s">
        <v>8565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9" t="s">
        <v>1784</v>
      </c>
      <c r="I6627" s="76" t="s">
        <v>7569</v>
      </c>
    </row>
    <row r="6628" spans="1:9" x14ac:dyDescent="0.25">
      <c r="A6628" s="515" t="s">
        <v>8565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6767</v>
      </c>
      <c r="I6628" s="93" t="s">
        <v>8567</v>
      </c>
    </row>
    <row r="6629" spans="1:9" x14ac:dyDescent="0.25">
      <c r="A6629" s="515" t="s">
        <v>8565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8568</v>
      </c>
    </row>
    <row r="6630" spans="1:9" x14ac:dyDescent="0.25">
      <c r="A6630" s="515" t="s">
        <v>8565</v>
      </c>
      <c r="B6630" s="59" t="s">
        <v>8569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7846</v>
      </c>
    </row>
    <row r="6631" spans="1:9" x14ac:dyDescent="0.25">
      <c r="A6631" s="515" t="s">
        <v>8565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7846</v>
      </c>
    </row>
    <row r="6632" spans="1:9" x14ac:dyDescent="0.25">
      <c r="A6632" s="515" t="s">
        <v>8565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7846</v>
      </c>
    </row>
    <row r="6633" spans="1:9" x14ac:dyDescent="0.25">
      <c r="A6633" s="515" t="s">
        <v>8565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7846</v>
      </c>
    </row>
    <row r="6634" spans="1:9" x14ac:dyDescent="0.25">
      <c r="A6634" s="515" t="s">
        <v>8565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7846</v>
      </c>
    </row>
    <row r="6635" spans="1:9" x14ac:dyDescent="0.25">
      <c r="A6635" s="515" t="s">
        <v>8565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7846</v>
      </c>
    </row>
    <row r="6636" spans="1:9" x14ac:dyDescent="0.25">
      <c r="A6636" s="515" t="s">
        <v>8565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7846</v>
      </c>
    </row>
    <row r="6637" spans="1:9" x14ac:dyDescent="0.25">
      <c r="A6637" s="515" t="s">
        <v>8565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7846</v>
      </c>
    </row>
    <row r="6638" spans="1:9" x14ac:dyDescent="0.25">
      <c r="A6638" s="515" t="s">
        <v>8565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8570</v>
      </c>
    </row>
    <row r="6639" spans="1:9" x14ac:dyDescent="0.25">
      <c r="A6639" s="515" t="s">
        <v>8565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7838</v>
      </c>
    </row>
    <row r="6640" spans="1:9" x14ac:dyDescent="0.25">
      <c r="A6640" s="515" t="s">
        <v>8565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7838</v>
      </c>
    </row>
    <row r="6641" spans="1:9" x14ac:dyDescent="0.25">
      <c r="A6641" s="515" t="s">
        <v>8565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7838</v>
      </c>
    </row>
    <row r="6642" spans="1:9" x14ac:dyDescent="0.25">
      <c r="A6642" s="515" t="s">
        <v>8565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7838</v>
      </c>
    </row>
    <row r="6643" spans="1:9" x14ac:dyDescent="0.25">
      <c r="A6643" s="515" t="s">
        <v>8565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7835</v>
      </c>
    </row>
    <row r="6644" spans="1:9" x14ac:dyDescent="0.25">
      <c r="A6644" s="515" t="s">
        <v>8565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7835</v>
      </c>
    </row>
    <row r="6645" spans="1:9" x14ac:dyDescent="0.25">
      <c r="A6645" s="515" t="s">
        <v>8565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7835</v>
      </c>
    </row>
    <row r="6646" spans="1:9" x14ac:dyDescent="0.25">
      <c r="A6646" s="515" t="s">
        <v>8565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7835</v>
      </c>
    </row>
    <row r="6647" spans="1:9" x14ac:dyDescent="0.25">
      <c r="A6647" s="515" t="s">
        <v>8565</v>
      </c>
      <c r="B6647" s="59" t="s">
        <v>8571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7835</v>
      </c>
    </row>
    <row r="6648" spans="1:9" x14ac:dyDescent="0.25">
      <c r="A6648" s="515" t="s">
        <v>8565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8572</v>
      </c>
    </row>
    <row r="6649" spans="1:9" x14ac:dyDescent="0.25">
      <c r="A6649" s="515" t="s">
        <v>8565</v>
      </c>
      <c r="B6649" s="59" t="s">
        <v>4050</v>
      </c>
      <c r="C6649" s="59" t="s">
        <v>8573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8572</v>
      </c>
    </row>
    <row r="6650" spans="1:9" x14ac:dyDescent="0.25">
      <c r="A6650" s="515" t="s">
        <v>8565</v>
      </c>
      <c r="B6650" s="59" t="s">
        <v>4050</v>
      </c>
      <c r="C6650" s="59" t="s">
        <v>8574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8572</v>
      </c>
    </row>
    <row r="6651" spans="1:9" x14ac:dyDescent="0.25">
      <c r="A6651" s="515" t="s">
        <v>8565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8575</v>
      </c>
    </row>
    <row r="6652" spans="1:9" x14ac:dyDescent="0.25">
      <c r="A6652" s="144" t="s">
        <v>8576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x14ac:dyDescent="0.25">
      <c r="A6653" s="144" t="s">
        <v>8576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x14ac:dyDescent="0.25">
      <c r="A6654" s="144" t="s">
        <v>8576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x14ac:dyDescent="0.25">
      <c r="A6655" s="144" t="s">
        <v>8576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2"/>
    </row>
    <row r="6656" spans="1:9" x14ac:dyDescent="0.25">
      <c r="A6656" s="144" t="s">
        <v>8576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2"/>
    </row>
    <row r="6657" spans="1:9" x14ac:dyDescent="0.25">
      <c r="A6657" s="144" t="s">
        <v>8576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2"/>
    </row>
    <row r="6658" spans="1:9" x14ac:dyDescent="0.25">
      <c r="A6658" s="144" t="s">
        <v>8576</v>
      </c>
      <c r="B6658" s="59" t="s">
        <v>6533</v>
      </c>
      <c r="C6658" s="59" t="s">
        <v>6534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9" t="s">
        <v>763</v>
      </c>
      <c r="I6658" s="76"/>
    </row>
    <row r="6659" spans="1:9" x14ac:dyDescent="0.25">
      <c r="A6659" s="144" t="s">
        <v>8576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x14ac:dyDescent="0.25">
      <c r="A6660" s="144" t="s">
        <v>8576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x14ac:dyDescent="0.25">
      <c r="A6661" s="144" t="s">
        <v>8576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8577</v>
      </c>
    </row>
    <row r="6662" spans="1:9" x14ac:dyDescent="0.25">
      <c r="A6662" s="144" t="s">
        <v>8576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8577</v>
      </c>
    </row>
    <row r="6663" spans="1:9" x14ac:dyDescent="0.25">
      <c r="A6663" s="144" t="s">
        <v>8576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8577</v>
      </c>
    </row>
    <row r="6664" spans="1:9" x14ac:dyDescent="0.25">
      <c r="A6664" s="144" t="s">
        <v>8576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8577</v>
      </c>
    </row>
    <row r="6665" spans="1:9" x14ac:dyDescent="0.25">
      <c r="A6665" s="144" t="s">
        <v>8576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8577</v>
      </c>
    </row>
    <row r="6666" spans="1:9" x14ac:dyDescent="0.25">
      <c r="A6666" s="144" t="s">
        <v>8576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9" t="s">
        <v>629</v>
      </c>
      <c r="I6666" s="76" t="s">
        <v>8578</v>
      </c>
    </row>
    <row r="6667" spans="1:9" x14ac:dyDescent="0.25">
      <c r="A6667" s="144" t="s">
        <v>8576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9" t="s">
        <v>629</v>
      </c>
      <c r="I6667" s="76" t="s">
        <v>8578</v>
      </c>
    </row>
    <row r="6668" spans="1:9" x14ac:dyDescent="0.25">
      <c r="A6668" s="144" t="s">
        <v>8576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9" t="s">
        <v>629</v>
      </c>
      <c r="I6668" s="76" t="s">
        <v>8578</v>
      </c>
    </row>
    <row r="6669" spans="1:9" x14ac:dyDescent="0.25">
      <c r="A6669" s="144" t="s">
        <v>8576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9" t="s">
        <v>629</v>
      </c>
      <c r="I6669" s="76" t="s">
        <v>8578</v>
      </c>
    </row>
    <row r="6670" spans="1:9" x14ac:dyDescent="0.25">
      <c r="A6670" s="144" t="s">
        <v>8576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9" t="s">
        <v>629</v>
      </c>
      <c r="I6670" s="76" t="s">
        <v>8578</v>
      </c>
    </row>
    <row r="6671" spans="1:9" x14ac:dyDescent="0.25">
      <c r="A6671" s="144" t="s">
        <v>8576</v>
      </c>
      <c r="B6671" s="59" t="s">
        <v>6532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9" t="s">
        <v>629</v>
      </c>
      <c r="I6671" s="76" t="s">
        <v>8578</v>
      </c>
    </row>
    <row r="6672" spans="1:9" x14ac:dyDescent="0.25">
      <c r="A6672" s="144" t="s">
        <v>8576</v>
      </c>
      <c r="B6672" s="59" t="s">
        <v>6402</v>
      </c>
      <c r="C6672" s="59" t="s">
        <v>6403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9" t="s">
        <v>629</v>
      </c>
      <c r="I6672" s="76" t="s">
        <v>8578</v>
      </c>
    </row>
    <row r="6673" spans="1:9" x14ac:dyDescent="0.25">
      <c r="A6673" s="144" t="s">
        <v>8576</v>
      </c>
      <c r="B6673" s="59" t="s">
        <v>6299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9" t="s">
        <v>629</v>
      </c>
      <c r="I6673" s="76" t="s">
        <v>8578</v>
      </c>
    </row>
    <row r="6674" spans="1:9" x14ac:dyDescent="0.25">
      <c r="A6674" s="144" t="s">
        <v>8576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2">
        <v>186000</v>
      </c>
      <c r="G6674" s="269">
        <f t="shared" si="207"/>
        <v>186000</v>
      </c>
      <c r="H6674" s="479" t="s">
        <v>629</v>
      </c>
      <c r="I6674" s="76" t="s">
        <v>8578</v>
      </c>
    </row>
    <row r="6675" spans="1:9" x14ac:dyDescent="0.25">
      <c r="A6675" s="144" t="s">
        <v>8576</v>
      </c>
      <c r="B6675" s="59" t="s">
        <v>323</v>
      </c>
      <c r="C6675" s="59" t="s">
        <v>8579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8580</v>
      </c>
    </row>
    <row r="6676" spans="1:9" x14ac:dyDescent="0.25">
      <c r="A6676" s="144" t="s">
        <v>8576</v>
      </c>
      <c r="B6676" s="59" t="s">
        <v>323</v>
      </c>
      <c r="C6676" s="59" t="s">
        <v>8581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8580</v>
      </c>
    </row>
    <row r="6677" spans="1:9" x14ac:dyDescent="0.25">
      <c r="A6677" s="144" t="s">
        <v>8576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8580</v>
      </c>
    </row>
    <row r="6678" spans="1:9" x14ac:dyDescent="0.25">
      <c r="A6678" s="144" t="s">
        <v>8576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8582</v>
      </c>
    </row>
    <row r="6679" spans="1:9" x14ac:dyDescent="0.25">
      <c r="A6679" s="144" t="s">
        <v>8576</v>
      </c>
      <c r="B6679" s="71" t="s">
        <v>58</v>
      </c>
      <c r="C6679" s="59" t="s">
        <v>8583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8584</v>
      </c>
      <c r="I6679" s="81" t="s">
        <v>8585</v>
      </c>
    </row>
    <row r="6680" spans="1:9" x14ac:dyDescent="0.25">
      <c r="A6680" s="144" t="s">
        <v>8576</v>
      </c>
      <c r="B6680" s="71" t="s">
        <v>58</v>
      </c>
      <c r="C6680" s="59" t="s">
        <v>8586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8584</v>
      </c>
      <c r="I6680" s="81" t="s">
        <v>8585</v>
      </c>
    </row>
    <row r="6681" spans="1:9" x14ac:dyDescent="0.25">
      <c r="A6681" s="144" t="s">
        <v>8576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8584</v>
      </c>
      <c r="I6681" s="81" t="s">
        <v>8585</v>
      </c>
    </row>
    <row r="6682" spans="1:9" x14ac:dyDescent="0.25">
      <c r="A6682" s="144" t="s">
        <v>8576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8584</v>
      </c>
      <c r="I6682" s="81" t="s">
        <v>8585</v>
      </c>
    </row>
    <row r="6683" spans="1:9" x14ac:dyDescent="0.25">
      <c r="A6683" s="144" t="s">
        <v>8576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8587</v>
      </c>
      <c r="I6683" s="81" t="s">
        <v>8585</v>
      </c>
    </row>
    <row r="6684" spans="1:9" x14ac:dyDescent="0.25">
      <c r="A6684" s="144" t="s">
        <v>8576</v>
      </c>
      <c r="B6684" s="59" t="s">
        <v>4050</v>
      </c>
      <c r="C6684" s="59" t="s">
        <v>8588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8363</v>
      </c>
      <c r="I6684" s="81" t="s">
        <v>8589</v>
      </c>
    </row>
    <row r="6685" spans="1:9" x14ac:dyDescent="0.25">
      <c r="A6685" s="144" t="s">
        <v>8576</v>
      </c>
      <c r="B6685" s="59" t="s">
        <v>4050</v>
      </c>
      <c r="C6685" s="59" t="s">
        <v>8590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8363</v>
      </c>
      <c r="I6685" s="81" t="s">
        <v>8589</v>
      </c>
    </row>
    <row r="6686" spans="1:9" x14ac:dyDescent="0.25">
      <c r="A6686" s="144" t="s">
        <v>8576</v>
      </c>
      <c r="B6686" s="59" t="s">
        <v>4050</v>
      </c>
      <c r="C6686" s="59" t="s">
        <v>8591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8363</v>
      </c>
      <c r="I6686" s="81" t="s">
        <v>8589</v>
      </c>
    </row>
    <row r="6687" spans="1:9" x14ac:dyDescent="0.25">
      <c r="A6687" s="144" t="s">
        <v>8576</v>
      </c>
      <c r="B6687" s="59" t="s">
        <v>4050</v>
      </c>
      <c r="C6687" s="59" t="s">
        <v>8592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8363</v>
      </c>
      <c r="I6687" s="81" t="s">
        <v>8589</v>
      </c>
    </row>
    <row r="6688" spans="1:9" x14ac:dyDescent="0.25">
      <c r="A6688" s="144" t="s">
        <v>8576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8363</v>
      </c>
      <c r="I6688" s="81" t="s">
        <v>8589</v>
      </c>
    </row>
    <row r="6689" spans="1:9" x14ac:dyDescent="0.25">
      <c r="A6689" s="144" t="s">
        <v>8576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8593</v>
      </c>
    </row>
    <row r="6690" spans="1:9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3" t="s">
        <v>8594</v>
      </c>
    </row>
    <row r="6693" spans="1:9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3" t="s">
        <v>7871</v>
      </c>
    </row>
    <row r="6694" spans="1:9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3" t="s">
        <v>7871</v>
      </c>
    </row>
    <row r="6695" spans="1:9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2"/>
    </row>
    <row r="6696" spans="1:9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8595</v>
      </c>
    </row>
    <row r="6697" spans="1:9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8595</v>
      </c>
    </row>
    <row r="6698" spans="1:9" x14ac:dyDescent="0.25">
      <c r="A6698" s="144" t="s">
        <v>4157</v>
      </c>
      <c r="B6698" s="59" t="s">
        <v>8596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8595</v>
      </c>
    </row>
    <row r="6699" spans="1:9" x14ac:dyDescent="0.25">
      <c r="A6699" s="144" t="s">
        <v>4157</v>
      </c>
      <c r="B6699" s="59" t="s">
        <v>8597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8595</v>
      </c>
    </row>
    <row r="6700" spans="1:9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8595</v>
      </c>
    </row>
    <row r="6701" spans="1:9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8595</v>
      </c>
    </row>
    <row r="6702" spans="1:9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8595</v>
      </c>
    </row>
    <row r="6703" spans="1:9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8595</v>
      </c>
    </row>
    <row r="6704" spans="1:9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8595</v>
      </c>
    </row>
    <row r="6705" spans="1:9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8595</v>
      </c>
    </row>
    <row r="6706" spans="1:9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8595</v>
      </c>
    </row>
    <row r="6707" spans="1:9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8595</v>
      </c>
    </row>
    <row r="6708" spans="1:9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8595</v>
      </c>
    </row>
    <row r="6709" spans="1:9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8595</v>
      </c>
    </row>
    <row r="6710" spans="1:9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8595</v>
      </c>
    </row>
    <row r="6711" spans="1:9" x14ac:dyDescent="0.25">
      <c r="A6711" s="144" t="s">
        <v>4157</v>
      </c>
      <c r="B6711" s="59" t="s">
        <v>810</v>
      </c>
      <c r="C6711" s="59" t="s">
        <v>8598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8595</v>
      </c>
    </row>
    <row r="6712" spans="1:9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x14ac:dyDescent="0.25">
      <c r="A6718" s="144" t="s">
        <v>4157</v>
      </c>
      <c r="B6718" s="59" t="s">
        <v>8069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9" t="s">
        <v>2897</v>
      </c>
      <c r="I6719" s="76"/>
    </row>
    <row r="6720" spans="1:9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8599</v>
      </c>
    </row>
    <row r="6722" spans="1:9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8599</v>
      </c>
    </row>
    <row r="6723" spans="1:9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8600</v>
      </c>
    </row>
    <row r="6724" spans="1:9" x14ac:dyDescent="0.25">
      <c r="A6724" s="144" t="s">
        <v>4157</v>
      </c>
      <c r="B6724" s="59" t="s">
        <v>6533</v>
      </c>
      <c r="C6724" s="59" t="s">
        <v>6534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8600</v>
      </c>
    </row>
    <row r="6725" spans="1:9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8600</v>
      </c>
    </row>
    <row r="6726" spans="1:9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8600</v>
      </c>
    </row>
    <row r="6727" spans="1:9" x14ac:dyDescent="0.25">
      <c r="A6727" s="144" t="s">
        <v>4157</v>
      </c>
      <c r="B6727" s="138" t="s">
        <v>6463</v>
      </c>
      <c r="C6727" s="83" t="s">
        <v>434</v>
      </c>
      <c r="D6727" s="125">
        <v>1</v>
      </c>
      <c r="E6727" s="480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8601</v>
      </c>
    </row>
    <row r="6728" spans="1:9" x14ac:dyDescent="0.25">
      <c r="A6728" s="144" t="s">
        <v>4157</v>
      </c>
      <c r="B6728" s="59" t="s">
        <v>729</v>
      </c>
      <c r="C6728" s="59" t="s">
        <v>7208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8601</v>
      </c>
    </row>
    <row r="6729" spans="1:9" x14ac:dyDescent="0.25">
      <c r="A6729" s="144" t="s">
        <v>4157</v>
      </c>
      <c r="B6729" s="59" t="s">
        <v>7648</v>
      </c>
      <c r="C6729" s="59" t="s">
        <v>8602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8603</v>
      </c>
    </row>
    <row r="6730" spans="1:9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8595</v>
      </c>
    </row>
    <row r="6733" spans="1:9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8604</v>
      </c>
    </row>
    <row r="6734" spans="1:9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8604</v>
      </c>
    </row>
    <row r="6735" spans="1:9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8604</v>
      </c>
    </row>
    <row r="6736" spans="1:9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8604</v>
      </c>
    </row>
    <row r="6737" spans="1:9" x14ac:dyDescent="0.25">
      <c r="A6737" s="144" t="s">
        <v>4157</v>
      </c>
      <c r="B6737" s="71" t="s">
        <v>810</v>
      </c>
      <c r="C6737" s="59" t="s">
        <v>8605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8606</v>
      </c>
    </row>
    <row r="6738" spans="1:9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8606</v>
      </c>
    </row>
    <row r="6739" spans="1:9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6315</v>
      </c>
      <c r="I6739" s="74" t="s">
        <v>8606</v>
      </c>
    </row>
    <row r="6740" spans="1:9" x14ac:dyDescent="0.25">
      <c r="A6740" s="144" t="s">
        <v>4157</v>
      </c>
      <c r="B6740" s="59" t="s">
        <v>8607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8606</v>
      </c>
    </row>
    <row r="6741" spans="1:9" x14ac:dyDescent="0.25">
      <c r="A6741" s="144" t="s">
        <v>4157</v>
      </c>
      <c r="B6741" s="85" t="s">
        <v>8608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8606</v>
      </c>
    </row>
    <row r="6742" spans="1:9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8606</v>
      </c>
    </row>
    <row r="6743" spans="1:9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8606</v>
      </c>
    </row>
    <row r="6744" spans="1:9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8606</v>
      </c>
    </row>
    <row r="6745" spans="1:9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5830</v>
      </c>
      <c r="I6745" s="59" t="s">
        <v>8609</v>
      </c>
    </row>
    <row r="6746" spans="1:9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5830</v>
      </c>
      <c r="I6746" s="59" t="s">
        <v>8609</v>
      </c>
    </row>
    <row r="6747" spans="1:9" x14ac:dyDescent="0.25">
      <c r="A6747" s="144" t="s">
        <v>4192</v>
      </c>
      <c r="B6747" s="71" t="s">
        <v>8610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x14ac:dyDescent="0.25">
      <c r="A6750" s="144" t="s">
        <v>4192</v>
      </c>
      <c r="B6750" s="93" t="s">
        <v>6953</v>
      </c>
      <c r="C6750" s="93" t="s">
        <v>6954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3"/>
    </row>
    <row r="6753" spans="1:9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3"/>
    </row>
    <row r="6754" spans="1:9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2"/>
    </row>
    <row r="6755" spans="1:9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6625</v>
      </c>
    </row>
    <row r="6765" spans="1:9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3"/>
    </row>
    <row r="6771" spans="1:9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5647</v>
      </c>
      <c r="I6771" s="503"/>
    </row>
    <row r="6772" spans="1:9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2"/>
    </row>
    <row r="6773" spans="1:9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x14ac:dyDescent="0.25">
      <c r="A6814" s="144" t="s">
        <v>4213</v>
      </c>
      <c r="B6814" s="563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8611</v>
      </c>
    </row>
    <row r="6822" spans="1:9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8611</v>
      </c>
    </row>
    <row r="6823" spans="1:9" x14ac:dyDescent="0.25">
      <c r="A6823" s="144" t="s">
        <v>4213</v>
      </c>
      <c r="B6823" s="71" t="s">
        <v>54</v>
      </c>
      <c r="C6823" s="59" t="s">
        <v>8612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6836</v>
      </c>
      <c r="I6823" s="74" t="s">
        <v>8611</v>
      </c>
    </row>
    <row r="6824" spans="1:9" x14ac:dyDescent="0.25">
      <c r="A6824" s="144" t="s">
        <v>4213</v>
      </c>
      <c r="B6824" s="71" t="s">
        <v>54</v>
      </c>
      <c r="C6824" s="59" t="s">
        <v>8613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8611</v>
      </c>
    </row>
    <row r="6825" spans="1:9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8614</v>
      </c>
      <c r="I6825" s="74" t="s">
        <v>8611</v>
      </c>
    </row>
    <row r="6826" spans="1:9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8614</v>
      </c>
      <c r="I6826" s="74" t="s">
        <v>8611</v>
      </c>
    </row>
    <row r="6827" spans="1:9" x14ac:dyDescent="0.25">
      <c r="A6827" s="144" t="s">
        <v>4213</v>
      </c>
      <c r="B6827" s="71" t="s">
        <v>58</v>
      </c>
      <c r="C6827" s="59" t="s">
        <v>8615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8616</v>
      </c>
      <c r="I6827" s="81" t="s">
        <v>8617</v>
      </c>
    </row>
    <row r="6828" spans="1:9" x14ac:dyDescent="0.25">
      <c r="A6828" s="144" t="s">
        <v>4213</v>
      </c>
      <c r="B6828" s="71" t="s">
        <v>58</v>
      </c>
      <c r="C6828" s="59" t="s">
        <v>8618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8616</v>
      </c>
      <c r="I6828" s="81" t="s">
        <v>8617</v>
      </c>
    </row>
    <row r="6829" spans="1:9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8616</v>
      </c>
      <c r="I6829" s="81" t="s">
        <v>8617</v>
      </c>
    </row>
    <row r="6830" spans="1:9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8616</v>
      </c>
      <c r="I6830" s="81" t="s">
        <v>8617</v>
      </c>
    </row>
    <row r="6831" spans="1:9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8616</v>
      </c>
      <c r="I6831" s="81" t="s">
        <v>8617</v>
      </c>
    </row>
    <row r="6832" spans="1:9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3"/>
    </row>
    <row r="6836" spans="1:9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3"/>
    </row>
    <row r="6837" spans="1:9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x14ac:dyDescent="0.25">
      <c r="A6845" s="59" t="s">
        <v>4267</v>
      </c>
      <c r="B6845" s="59" t="s">
        <v>8619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x14ac:dyDescent="0.25">
      <c r="A6846" s="59" t="s">
        <v>4267</v>
      </c>
      <c r="B6846" s="59" t="s">
        <v>8620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8621</v>
      </c>
    </row>
    <row r="6856" spans="1:9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8621</v>
      </c>
    </row>
    <row r="6857" spans="1:9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8621</v>
      </c>
    </row>
    <row r="6858" spans="1:9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8621</v>
      </c>
    </row>
    <row r="6859" spans="1:9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8621</v>
      </c>
    </row>
    <row r="6860" spans="1:9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8621</v>
      </c>
    </row>
    <row r="6861" spans="1:9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8621</v>
      </c>
    </row>
    <row r="6862" spans="1:9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8621</v>
      </c>
    </row>
    <row r="6863" spans="1:9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8621</v>
      </c>
    </row>
    <row r="6864" spans="1:9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8621</v>
      </c>
    </row>
    <row r="6865" spans="1:9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8621</v>
      </c>
    </row>
    <row r="6866" spans="1:9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8621</v>
      </c>
    </row>
    <row r="6867" spans="1:9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8621</v>
      </c>
    </row>
    <row r="6868" spans="1:9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8621</v>
      </c>
    </row>
    <row r="6869" spans="1:9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8621</v>
      </c>
    </row>
    <row r="6870" spans="1:9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8621</v>
      </c>
    </row>
    <row r="6871" spans="1:9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8622</v>
      </c>
    </row>
    <row r="6872" spans="1:9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8622</v>
      </c>
    </row>
    <row r="6873" spans="1:9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8622</v>
      </c>
    </row>
    <row r="6874" spans="1:9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8622</v>
      </c>
    </row>
    <row r="6875" spans="1:9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8622</v>
      </c>
    </row>
    <row r="6876" spans="1:9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8623</v>
      </c>
      <c r="I6876" s="74" t="s">
        <v>8622</v>
      </c>
    </row>
    <row r="6877" spans="1:9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8623</v>
      </c>
      <c r="I6877" s="74" t="s">
        <v>8622</v>
      </c>
    </row>
    <row r="6878" spans="1:9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8623</v>
      </c>
      <c r="I6878" s="74" t="s">
        <v>8622</v>
      </c>
    </row>
    <row r="6879" spans="1:9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8622</v>
      </c>
    </row>
    <row r="6880" spans="1:9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8622</v>
      </c>
    </row>
    <row r="6881" spans="1:9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8622</v>
      </c>
    </row>
    <row r="6882" spans="1:9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7475</v>
      </c>
    </row>
    <row r="6883" spans="1:9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7475</v>
      </c>
    </row>
    <row r="6884" spans="1:9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7475</v>
      </c>
    </row>
    <row r="6885" spans="1:9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8624</v>
      </c>
    </row>
    <row r="6886" spans="1:9" x14ac:dyDescent="0.25">
      <c r="A6886" s="59" t="s">
        <v>4267</v>
      </c>
      <c r="B6886" s="71" t="s">
        <v>58</v>
      </c>
      <c r="C6886" s="59" t="s">
        <v>8625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8626</v>
      </c>
    </row>
    <row r="6887" spans="1:9" x14ac:dyDescent="0.25">
      <c r="A6887" s="59" t="s">
        <v>4267</v>
      </c>
      <c r="B6887" s="71" t="s">
        <v>58</v>
      </c>
      <c r="C6887" s="59" t="s">
        <v>8627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8626</v>
      </c>
    </row>
    <row r="6888" spans="1:9" x14ac:dyDescent="0.25">
      <c r="A6888" s="59" t="s">
        <v>4267</v>
      </c>
      <c r="B6888" s="71" t="s">
        <v>54</v>
      </c>
      <c r="C6888" s="59" t="s">
        <v>8628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8626</v>
      </c>
    </row>
    <row r="6889" spans="1:9" x14ac:dyDescent="0.25">
      <c r="A6889" s="59" t="s">
        <v>4267</v>
      </c>
      <c r="B6889" s="71" t="s">
        <v>54</v>
      </c>
      <c r="C6889" s="59" t="s">
        <v>8629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8626</v>
      </c>
    </row>
    <row r="6890" spans="1:9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8626</v>
      </c>
    </row>
    <row r="6891" spans="1:9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8626</v>
      </c>
    </row>
    <row r="6892" spans="1:9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3"/>
    </row>
    <row r="6895" spans="1:9" x14ac:dyDescent="0.25">
      <c r="A6895" s="59" t="s">
        <v>4307</v>
      </c>
      <c r="B6895" s="59" t="s">
        <v>8630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x14ac:dyDescent="0.25">
      <c r="A6896" s="59" t="s">
        <v>4307</v>
      </c>
      <c r="B6896" s="59" t="s">
        <v>6299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3"/>
    </row>
    <row r="6901" spans="1:9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3"/>
    </row>
    <row r="6902" spans="1:9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x14ac:dyDescent="0.25">
      <c r="A6904" s="59" t="s">
        <v>4307</v>
      </c>
      <c r="B6904" s="481" t="s">
        <v>62</v>
      </c>
      <c r="C6904" s="481" t="s">
        <v>8312</v>
      </c>
      <c r="D6904" s="510">
        <v>1</v>
      </c>
      <c r="E6904" s="564" t="s">
        <v>63</v>
      </c>
      <c r="F6904" s="512">
        <v>2175000</v>
      </c>
      <c r="G6904" s="485">
        <f t="shared" si="212"/>
        <v>2175000</v>
      </c>
      <c r="H6904" s="486" t="s">
        <v>8631</v>
      </c>
      <c r="I6904" s="536" t="s">
        <v>8632</v>
      </c>
    </row>
    <row r="6905" spans="1:9" x14ac:dyDescent="0.25">
      <c r="A6905" s="59" t="s">
        <v>4307</v>
      </c>
      <c r="B6905" s="481" t="s">
        <v>62</v>
      </c>
      <c r="C6905" s="481" t="s">
        <v>7636</v>
      </c>
      <c r="D6905" s="510">
        <v>1</v>
      </c>
      <c r="E6905" s="564" t="s">
        <v>63</v>
      </c>
      <c r="F6905" s="512">
        <v>2175000</v>
      </c>
      <c r="G6905" s="485">
        <f t="shared" si="212"/>
        <v>2175000</v>
      </c>
      <c r="H6905" s="486" t="s">
        <v>8631</v>
      </c>
      <c r="I6905" s="536" t="s">
        <v>8632</v>
      </c>
    </row>
    <row r="6906" spans="1:9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x14ac:dyDescent="0.25">
      <c r="A6907" s="59" t="s">
        <v>4307</v>
      </c>
      <c r="B6907" s="93" t="s">
        <v>6953</v>
      </c>
      <c r="C6907" s="93" t="s">
        <v>6954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8633</v>
      </c>
    </row>
    <row r="6911" spans="1:9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8634</v>
      </c>
      <c r="I6911" s="74" t="s">
        <v>8633</v>
      </c>
    </row>
    <row r="6912" spans="1:9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8635</v>
      </c>
      <c r="I6912" s="74" t="s">
        <v>8633</v>
      </c>
    </row>
    <row r="6913" spans="1:9" x14ac:dyDescent="0.25">
      <c r="A6913" s="59" t="s">
        <v>4307</v>
      </c>
      <c r="B6913" s="71" t="s">
        <v>8335</v>
      </c>
      <c r="C6913" s="59" t="s">
        <v>7260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8634</v>
      </c>
      <c r="I6913" s="74" t="s">
        <v>8633</v>
      </c>
    </row>
    <row r="6914" spans="1:9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8636</v>
      </c>
    </row>
    <row r="6915" spans="1:9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8637</v>
      </c>
    </row>
    <row r="6916" spans="1:9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8637</v>
      </c>
    </row>
    <row r="6917" spans="1:9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8637</v>
      </c>
    </row>
    <row r="6918" spans="1:9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8637</v>
      </c>
    </row>
    <row r="6919" spans="1:9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8637</v>
      </c>
    </row>
    <row r="6920" spans="1:9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8637</v>
      </c>
    </row>
    <row r="6921" spans="1:9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8637</v>
      </c>
    </row>
    <row r="6922" spans="1:9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8637</v>
      </c>
    </row>
    <row r="6923" spans="1:9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8637</v>
      </c>
    </row>
    <row r="6924" spans="1:9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8637</v>
      </c>
    </row>
    <row r="6925" spans="1:9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8637</v>
      </c>
    </row>
    <row r="6926" spans="1:9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8637</v>
      </c>
    </row>
    <row r="6927" spans="1:9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8637</v>
      </c>
    </row>
    <row r="6928" spans="1:9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8637</v>
      </c>
    </row>
    <row r="6929" spans="1:9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6211</v>
      </c>
      <c r="I6929" s="81" t="s">
        <v>8638</v>
      </c>
    </row>
    <row r="6930" spans="1:9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8639</v>
      </c>
      <c r="I6930" s="81" t="s">
        <v>8638</v>
      </c>
    </row>
    <row r="6931" spans="1:9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8640</v>
      </c>
      <c r="I6931" s="81" t="s">
        <v>8638</v>
      </c>
    </row>
    <row r="6932" spans="1:9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8638</v>
      </c>
    </row>
    <row r="6933" spans="1:9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8640</v>
      </c>
      <c r="I6933" s="81" t="s">
        <v>8638</v>
      </c>
    </row>
    <row r="6934" spans="1:9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7475</v>
      </c>
    </row>
    <row r="6935" spans="1:9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7475</v>
      </c>
    </row>
    <row r="6936" spans="1:9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8641</v>
      </c>
    </row>
    <row r="6938" spans="1:9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8641</v>
      </c>
    </row>
    <row r="6939" spans="1:9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8641</v>
      </c>
    </row>
    <row r="6940" spans="1:9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8642</v>
      </c>
    </row>
    <row r="6941" spans="1:9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8642</v>
      </c>
    </row>
    <row r="6942" spans="1:9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8642</v>
      </c>
    </row>
    <row r="6943" spans="1:9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8642</v>
      </c>
    </row>
    <row r="6944" spans="1:9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8643</v>
      </c>
    </row>
    <row r="6945" spans="1:9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8643</v>
      </c>
    </row>
    <row r="6946" spans="1:9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8643</v>
      </c>
    </row>
    <row r="6947" spans="1:9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3"/>
    </row>
    <row r="6948" spans="1:9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8644</v>
      </c>
    </row>
    <row r="6953" spans="1:9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8644</v>
      </c>
    </row>
    <row r="6954" spans="1:9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8644</v>
      </c>
    </row>
    <row r="6955" spans="1:9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8644</v>
      </c>
    </row>
    <row r="6956" spans="1:9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8644</v>
      </c>
    </row>
    <row r="6957" spans="1:9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8644</v>
      </c>
    </row>
    <row r="6958" spans="1:9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8645</v>
      </c>
    </row>
    <row r="6959" spans="1:9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8645</v>
      </c>
    </row>
    <row r="6960" spans="1:9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8645</v>
      </c>
    </row>
    <row r="6961" spans="1:9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8645</v>
      </c>
    </row>
    <row r="6962" spans="1:9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8645</v>
      </c>
    </row>
    <row r="6963" spans="1:9" x14ac:dyDescent="0.25">
      <c r="A6963" s="59" t="s">
        <v>4335</v>
      </c>
      <c r="B6963" s="59" t="s">
        <v>6299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7892</v>
      </c>
    </row>
    <row r="6964" spans="1:9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7892</v>
      </c>
    </row>
    <row r="6965" spans="1:9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7893</v>
      </c>
    </row>
    <row r="6966" spans="1:9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7893</v>
      </c>
    </row>
    <row r="6967" spans="1:9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7893</v>
      </c>
    </row>
    <row r="6968" spans="1:9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7893</v>
      </c>
    </row>
    <row r="6969" spans="1:9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7893</v>
      </c>
    </row>
    <row r="6970" spans="1:9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6587</v>
      </c>
      <c r="I6970" s="59"/>
    </row>
    <row r="6971" spans="1:9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6587</v>
      </c>
      <c r="I6971" s="59"/>
    </row>
    <row r="6972" spans="1:9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6587</v>
      </c>
      <c r="I6972" s="59"/>
    </row>
    <row r="6973" spans="1:9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6587</v>
      </c>
      <c r="I6973" s="59"/>
    </row>
    <row r="6974" spans="1:9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6767</v>
      </c>
      <c r="I6974" s="59"/>
    </row>
    <row r="6975" spans="1:9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6767</v>
      </c>
      <c r="I6975" s="59"/>
    </row>
    <row r="6976" spans="1:9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6767</v>
      </c>
      <c r="I6976" s="59"/>
    </row>
    <row r="6977" spans="1:9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6767</v>
      </c>
      <c r="I6977" s="59"/>
    </row>
    <row r="6978" spans="1:9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8646</v>
      </c>
    </row>
    <row r="6979" spans="1:9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8646</v>
      </c>
    </row>
    <row r="6980" spans="1:9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8646</v>
      </c>
    </row>
    <row r="6981" spans="1:9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8647</v>
      </c>
      <c r="I6981" s="81" t="s">
        <v>8646</v>
      </c>
    </row>
    <row r="6982" spans="1:9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8647</v>
      </c>
      <c r="I6982" s="81" t="s">
        <v>8646</v>
      </c>
    </row>
    <row r="6983" spans="1:9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8647</v>
      </c>
      <c r="I6983" s="81" t="s">
        <v>8646</v>
      </c>
    </row>
    <row r="6984" spans="1:9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8646</v>
      </c>
    </row>
    <row r="6985" spans="1:9" x14ac:dyDescent="0.25">
      <c r="A6985" s="59" t="s">
        <v>4335</v>
      </c>
      <c r="B6985" s="59" t="s">
        <v>3333</v>
      </c>
      <c r="C6985" s="59" t="s">
        <v>8648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8647</v>
      </c>
      <c r="I6985" s="81" t="s">
        <v>8646</v>
      </c>
    </row>
    <row r="6986" spans="1:9" x14ac:dyDescent="0.25">
      <c r="A6986" s="59" t="s">
        <v>4335</v>
      </c>
      <c r="B6986" s="59" t="s">
        <v>3333</v>
      </c>
      <c r="C6986" s="59" t="s">
        <v>8649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8647</v>
      </c>
      <c r="I6986" s="81" t="s">
        <v>8646</v>
      </c>
    </row>
    <row r="6987" spans="1:9" x14ac:dyDescent="0.25">
      <c r="A6987" s="59" t="s">
        <v>4335</v>
      </c>
      <c r="B6987" s="71" t="s">
        <v>4301</v>
      </c>
      <c r="C6987" s="59" t="s">
        <v>8650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8647</v>
      </c>
      <c r="I6987" s="81" t="s">
        <v>8646</v>
      </c>
    </row>
    <row r="6988" spans="1:9" x14ac:dyDescent="0.25">
      <c r="A6988" s="59" t="s">
        <v>4335</v>
      </c>
      <c r="B6988" s="71" t="s">
        <v>4301</v>
      </c>
      <c r="C6988" s="59" t="s">
        <v>8651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8647</v>
      </c>
      <c r="I6988" s="81" t="s">
        <v>8646</v>
      </c>
    </row>
    <row r="6989" spans="1:9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3"/>
    </row>
    <row r="6994" spans="1:9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5"/>
    </row>
    <row r="6995" spans="1:9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x14ac:dyDescent="0.25">
      <c r="A6998" s="59" t="s">
        <v>4353</v>
      </c>
      <c r="B6998" s="71" t="s">
        <v>6734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x14ac:dyDescent="0.25">
      <c r="A6999" s="59" t="s">
        <v>4353</v>
      </c>
      <c r="B6999" s="59" t="s">
        <v>8652</v>
      </c>
      <c r="C6999" s="59" t="s">
        <v>7927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8483</v>
      </c>
      <c r="I7001" s="76"/>
    </row>
    <row r="7002" spans="1:9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3" t="s">
        <v>8653</v>
      </c>
    </row>
    <row r="7003" spans="1:9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7914</v>
      </c>
    </row>
    <row r="7004" spans="1:9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7914</v>
      </c>
    </row>
    <row r="7005" spans="1:9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7914</v>
      </c>
    </row>
    <row r="7006" spans="1:9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7914</v>
      </c>
    </row>
    <row r="7007" spans="1:9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8483</v>
      </c>
      <c r="I7007" s="59" t="s">
        <v>7920</v>
      </c>
    </row>
    <row r="7008" spans="1:9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8483</v>
      </c>
      <c r="I7008" s="59" t="s">
        <v>7920</v>
      </c>
    </row>
    <row r="7009" spans="1:9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8483</v>
      </c>
      <c r="I7009" s="59" t="s">
        <v>7920</v>
      </c>
    </row>
    <row r="7010" spans="1:9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x14ac:dyDescent="0.25">
      <c r="A7011" s="59" t="s">
        <v>4353</v>
      </c>
      <c r="B7011" s="59" t="s">
        <v>7648</v>
      </c>
      <c r="C7011" s="59" t="s">
        <v>8654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8655</v>
      </c>
    </row>
    <row r="7012" spans="1:9" x14ac:dyDescent="0.25">
      <c r="A7012" s="59" t="s">
        <v>4353</v>
      </c>
      <c r="B7012" s="71" t="s">
        <v>8656</v>
      </c>
      <c r="C7012" s="93" t="s">
        <v>6592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8657</v>
      </c>
    </row>
    <row r="7013" spans="1:9" x14ac:dyDescent="0.25">
      <c r="A7013" s="59" t="s">
        <v>4353</v>
      </c>
      <c r="B7013" s="71" t="s">
        <v>4356</v>
      </c>
      <c r="C7013" s="89" t="s">
        <v>8658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8657</v>
      </c>
    </row>
    <row r="7014" spans="1:9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x14ac:dyDescent="0.25">
      <c r="A7015" s="59" t="s">
        <v>4353</v>
      </c>
      <c r="B7015" s="93" t="s">
        <v>4359</v>
      </c>
      <c r="C7015" s="59" t="s">
        <v>8659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8660</v>
      </c>
    </row>
    <row r="7016" spans="1:9" x14ac:dyDescent="0.25">
      <c r="A7016" s="59" t="s">
        <v>4353</v>
      </c>
      <c r="B7016" s="93" t="s">
        <v>4359</v>
      </c>
      <c r="C7016" s="59" t="s">
        <v>8661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8660</v>
      </c>
    </row>
    <row r="7017" spans="1:9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8662</v>
      </c>
    </row>
    <row r="7018" spans="1:9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8662</v>
      </c>
    </row>
    <row r="7019" spans="1:9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8662</v>
      </c>
    </row>
    <row r="7020" spans="1:9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8663</v>
      </c>
    </row>
    <row r="7021" spans="1:9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8663</v>
      </c>
    </row>
    <row r="7022" spans="1:9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8663</v>
      </c>
    </row>
    <row r="7023" spans="1:9" x14ac:dyDescent="0.25">
      <c r="A7023" s="59" t="s">
        <v>4353</v>
      </c>
      <c r="B7023" s="93" t="s">
        <v>4361</v>
      </c>
      <c r="C7023" s="93" t="s">
        <v>8664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8663</v>
      </c>
    </row>
    <row r="7024" spans="1:9" x14ac:dyDescent="0.25">
      <c r="A7024" s="59" t="s">
        <v>4353</v>
      </c>
      <c r="B7024" s="93" t="s">
        <v>4361</v>
      </c>
      <c r="C7024" s="93" t="s">
        <v>8665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8663</v>
      </c>
    </row>
    <row r="7025" spans="1:9" x14ac:dyDescent="0.25">
      <c r="A7025" s="59" t="s">
        <v>4353</v>
      </c>
      <c r="B7025" s="71" t="s">
        <v>4357</v>
      </c>
      <c r="C7025" s="89" t="s">
        <v>8666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8663</v>
      </c>
    </row>
    <row r="7026" spans="1:9" x14ac:dyDescent="0.25">
      <c r="A7026" s="59" t="s">
        <v>4353</v>
      </c>
      <c r="B7026" s="71" t="s">
        <v>4357</v>
      </c>
      <c r="C7026" s="59" t="s">
        <v>8667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8663</v>
      </c>
    </row>
    <row r="7027" spans="1:9" x14ac:dyDescent="0.25">
      <c r="A7027" s="59" t="s">
        <v>4353</v>
      </c>
      <c r="B7027" s="93" t="s">
        <v>4358</v>
      </c>
      <c r="C7027" s="93" t="s">
        <v>8668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8663</v>
      </c>
    </row>
    <row r="7028" spans="1:9" x14ac:dyDescent="0.25">
      <c r="A7028" s="59" t="s">
        <v>4353</v>
      </c>
      <c r="B7028" s="93" t="s">
        <v>4358</v>
      </c>
      <c r="C7028" s="93" t="s">
        <v>8669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8663</v>
      </c>
    </row>
    <row r="7029" spans="1:9" x14ac:dyDescent="0.25">
      <c r="A7029" s="59" t="s">
        <v>4353</v>
      </c>
      <c r="B7029" s="93" t="s">
        <v>4358</v>
      </c>
      <c r="C7029" s="93" t="s">
        <v>8670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8663</v>
      </c>
    </row>
    <row r="7030" spans="1:9" x14ac:dyDescent="0.25">
      <c r="A7030" s="59" t="s">
        <v>4353</v>
      </c>
      <c r="B7030" s="93" t="s">
        <v>4358</v>
      </c>
      <c r="C7030" s="59" t="s">
        <v>7198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8663</v>
      </c>
    </row>
    <row r="7031" spans="1:9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8663</v>
      </c>
    </row>
    <row r="7032" spans="1:9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8663</v>
      </c>
    </row>
    <row r="7033" spans="1:9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8663</v>
      </c>
    </row>
    <row r="7034" spans="1:9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8663</v>
      </c>
    </row>
    <row r="7035" spans="1:9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7475</v>
      </c>
    </row>
    <row r="7036" spans="1:9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7475</v>
      </c>
    </row>
    <row r="7037" spans="1:9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8671</v>
      </c>
      <c r="I7037" s="81" t="s">
        <v>8672</v>
      </c>
    </row>
    <row r="7038" spans="1:9" x14ac:dyDescent="0.25">
      <c r="A7038" s="59" t="s">
        <v>4353</v>
      </c>
      <c r="B7038" s="71" t="s">
        <v>4356</v>
      </c>
      <c r="C7038" s="89" t="s">
        <v>6592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8672</v>
      </c>
    </row>
    <row r="7039" spans="1:9" x14ac:dyDescent="0.25">
      <c r="A7039" s="59" t="s">
        <v>4353</v>
      </c>
      <c r="B7039" s="93" t="s">
        <v>4359</v>
      </c>
      <c r="C7039" s="93" t="s">
        <v>8673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8672</v>
      </c>
    </row>
    <row r="7040" spans="1:9" x14ac:dyDescent="0.25">
      <c r="A7040" s="59" t="s">
        <v>4353</v>
      </c>
      <c r="B7040" s="59" t="s">
        <v>8674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8672</v>
      </c>
    </row>
    <row r="7041" spans="1:9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8675</v>
      </c>
    </row>
    <row r="7042" spans="1:9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8675</v>
      </c>
    </row>
    <row r="7043" spans="1:9" x14ac:dyDescent="0.25">
      <c r="A7043" s="59" t="s">
        <v>4353</v>
      </c>
      <c r="B7043" s="71" t="s">
        <v>4301</v>
      </c>
      <c r="C7043" s="59" t="s">
        <v>8676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8677</v>
      </c>
    </row>
    <row r="7044" spans="1:9" x14ac:dyDescent="0.25">
      <c r="A7044" s="59" t="s">
        <v>4353</v>
      </c>
      <c r="B7044" s="71" t="s">
        <v>4301</v>
      </c>
      <c r="C7044" s="59" t="s">
        <v>8678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8677</v>
      </c>
    </row>
    <row r="7045" spans="1:9" x14ac:dyDescent="0.25">
      <c r="A7045" s="59" t="s">
        <v>4353</v>
      </c>
      <c r="B7045" s="71" t="s">
        <v>4301</v>
      </c>
      <c r="C7045" s="59" t="s">
        <v>8679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8677</v>
      </c>
    </row>
    <row r="7046" spans="1:9" x14ac:dyDescent="0.25">
      <c r="A7046" s="59" t="s">
        <v>4353</v>
      </c>
      <c r="B7046" s="71" t="s">
        <v>4301</v>
      </c>
      <c r="C7046" s="59" t="s">
        <v>8680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8677</v>
      </c>
    </row>
    <row r="7047" spans="1:9" x14ac:dyDescent="0.25">
      <c r="A7047" s="59" t="s">
        <v>4353</v>
      </c>
      <c r="B7047" s="71" t="s">
        <v>4301</v>
      </c>
      <c r="C7047" s="59" t="s">
        <v>8681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8677</v>
      </c>
    </row>
    <row r="7048" spans="1:9" x14ac:dyDescent="0.25">
      <c r="A7048" s="59" t="s">
        <v>4353</v>
      </c>
      <c r="B7048" s="71" t="s">
        <v>4301</v>
      </c>
      <c r="C7048" s="59" t="s">
        <v>8682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8677</v>
      </c>
    </row>
    <row r="7049" spans="1:9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8677</v>
      </c>
    </row>
    <row r="7050" spans="1:9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8677</v>
      </c>
    </row>
    <row r="7051" spans="1:9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8677</v>
      </c>
    </row>
    <row r="7052" spans="1:9" x14ac:dyDescent="0.25">
      <c r="A7052" s="59" t="s">
        <v>4353</v>
      </c>
      <c r="B7052" s="71" t="s">
        <v>6759</v>
      </c>
      <c r="C7052" s="59" t="s">
        <v>8683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8677</v>
      </c>
    </row>
    <row r="7053" spans="1:9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8684</v>
      </c>
    </row>
    <row r="7054" spans="1:9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8684</v>
      </c>
    </row>
    <row r="7055" spans="1:9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8684</v>
      </c>
    </row>
    <row r="7056" spans="1:9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8684</v>
      </c>
    </row>
    <row r="7057" spans="1:9" x14ac:dyDescent="0.25">
      <c r="A7057" s="472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3"/>
    </row>
    <row r="7062" spans="1:9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8685</v>
      </c>
    </row>
    <row r="7063" spans="1:9" x14ac:dyDescent="0.25">
      <c r="A7063" s="144">
        <v>44934</v>
      </c>
      <c r="B7063" s="59" t="s">
        <v>6299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8685</v>
      </c>
    </row>
    <row r="7064" spans="1:9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8685</v>
      </c>
    </row>
    <row r="7065" spans="1:9" x14ac:dyDescent="0.25">
      <c r="A7065" s="144">
        <v>44934</v>
      </c>
      <c r="B7065" s="59" t="s">
        <v>8686</v>
      </c>
      <c r="C7065" s="124" t="s">
        <v>8687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8688</v>
      </c>
    </row>
    <row r="7066" spans="1:9" x14ac:dyDescent="0.25">
      <c r="A7066" s="144">
        <v>44934</v>
      </c>
      <c r="B7066" s="59" t="s">
        <v>8686</v>
      </c>
      <c r="C7066" s="245" t="s">
        <v>8689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8688</v>
      </c>
    </row>
    <row r="7067" spans="1:9" x14ac:dyDescent="0.25">
      <c r="A7067" s="144">
        <v>44934</v>
      </c>
      <c r="B7067" s="59" t="s">
        <v>8686</v>
      </c>
      <c r="C7067" s="245" t="s">
        <v>8690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8688</v>
      </c>
    </row>
    <row r="7068" spans="1:9" x14ac:dyDescent="0.25">
      <c r="A7068" s="144">
        <v>44934</v>
      </c>
      <c r="B7068" s="59" t="s">
        <v>8686</v>
      </c>
      <c r="C7068" s="124" t="s">
        <v>8691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8688</v>
      </c>
    </row>
    <row r="7069" spans="1:9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8692</v>
      </c>
    </row>
    <row r="7072" spans="1:9" x14ac:dyDescent="0.25">
      <c r="A7072" s="144">
        <v>44934</v>
      </c>
      <c r="B7072" s="59" t="s">
        <v>8686</v>
      </c>
      <c r="C7072" s="245" t="s">
        <v>8693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8694</v>
      </c>
    </row>
    <row r="7073" spans="1:9" x14ac:dyDescent="0.25">
      <c r="A7073" s="144">
        <v>44934</v>
      </c>
      <c r="B7073" s="59" t="s">
        <v>8686</v>
      </c>
      <c r="C7073" s="124" t="s">
        <v>8695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8694</v>
      </c>
    </row>
    <row r="7074" spans="1:9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8696</v>
      </c>
    </row>
    <row r="7075" spans="1:9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8696</v>
      </c>
    </row>
    <row r="7076" spans="1:9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8696</v>
      </c>
    </row>
    <row r="7077" spans="1:9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7475</v>
      </c>
    </row>
    <row r="7078" spans="1:9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8697</v>
      </c>
      <c r="I7078" s="59" t="s">
        <v>8696</v>
      </c>
    </row>
    <row r="7079" spans="1:9" x14ac:dyDescent="0.25">
      <c r="A7079" s="144">
        <v>44934</v>
      </c>
      <c r="B7079" s="71" t="s">
        <v>8698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8699</v>
      </c>
    </row>
    <row r="7080" spans="1:9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8700</v>
      </c>
    </row>
    <row r="7081" spans="1:9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8700</v>
      </c>
    </row>
    <row r="7082" spans="1:9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8700</v>
      </c>
    </row>
    <row r="7083" spans="1:9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8700</v>
      </c>
    </row>
    <row r="7084" spans="1:9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6">
        <v>3300</v>
      </c>
      <c r="G7084" s="269">
        <f t="shared" si="217"/>
        <v>36300</v>
      </c>
      <c r="H7084" s="270" t="s">
        <v>2639</v>
      </c>
      <c r="I7084" s="74" t="s">
        <v>8700</v>
      </c>
    </row>
    <row r="7085" spans="1:9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8700</v>
      </c>
    </row>
    <row r="7086" spans="1:9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8700</v>
      </c>
    </row>
    <row r="7087" spans="1:9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8700</v>
      </c>
    </row>
    <row r="7088" spans="1:9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8700</v>
      </c>
    </row>
    <row r="7089" spans="1:9" x14ac:dyDescent="0.25">
      <c r="A7089" s="144">
        <v>44934</v>
      </c>
      <c r="B7089" s="59" t="s">
        <v>810</v>
      </c>
      <c r="C7089" s="83" t="s">
        <v>8701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8700</v>
      </c>
    </row>
    <row r="7090" spans="1:9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8700</v>
      </c>
    </row>
    <row r="7091" spans="1:9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8700</v>
      </c>
    </row>
    <row r="7092" spans="1:9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8700</v>
      </c>
    </row>
    <row r="7093" spans="1:9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8700</v>
      </c>
    </row>
    <row r="7094" spans="1:9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8700</v>
      </c>
    </row>
    <row r="7095" spans="1:9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8700</v>
      </c>
    </row>
    <row r="7096" spans="1:9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7475</v>
      </c>
    </row>
    <row r="7097" spans="1:9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7475</v>
      </c>
    </row>
    <row r="7098" spans="1:9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8702</v>
      </c>
    </row>
    <row r="7099" spans="1:9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8702</v>
      </c>
    </row>
    <row r="7100" spans="1:9" x14ac:dyDescent="0.25">
      <c r="A7100" s="144">
        <v>44934</v>
      </c>
      <c r="B7100" s="71" t="s">
        <v>6734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8703</v>
      </c>
      <c r="I7100" s="59" t="s">
        <v>8702</v>
      </c>
    </row>
    <row r="7101" spans="1:9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8703</v>
      </c>
      <c r="I7101" s="59" t="s">
        <v>8702</v>
      </c>
    </row>
    <row r="7102" spans="1:9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8703</v>
      </c>
      <c r="I7102" s="59" t="s">
        <v>8702</v>
      </c>
    </row>
    <row r="7103" spans="1:9" x14ac:dyDescent="0.25">
      <c r="A7103" s="144">
        <v>44934</v>
      </c>
      <c r="B7103" s="58" t="s">
        <v>8025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8703</v>
      </c>
      <c r="I7103" s="59" t="s">
        <v>8702</v>
      </c>
    </row>
    <row r="7104" spans="1:9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8702</v>
      </c>
    </row>
    <row r="7105" spans="1:9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8702</v>
      </c>
    </row>
    <row r="7106" spans="1:9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8703</v>
      </c>
      <c r="I7106" s="59" t="s">
        <v>8702</v>
      </c>
    </row>
    <row r="7107" spans="1:9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8703</v>
      </c>
      <c r="I7107" s="59" t="s">
        <v>8702</v>
      </c>
    </row>
    <row r="7108" spans="1:9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8702</v>
      </c>
    </row>
    <row r="7109" spans="1:9" x14ac:dyDescent="0.25">
      <c r="A7109" s="144">
        <v>44934</v>
      </c>
      <c r="B7109" s="59" t="s">
        <v>8704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8702</v>
      </c>
    </row>
    <row r="7110" spans="1:9" x14ac:dyDescent="0.25">
      <c r="A7110" s="144">
        <v>44934</v>
      </c>
      <c r="B7110" s="93" t="s">
        <v>4358</v>
      </c>
      <c r="C7110" s="59" t="s">
        <v>8705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8706</v>
      </c>
    </row>
    <row r="7111" spans="1:9" x14ac:dyDescent="0.25">
      <c r="A7111" s="144">
        <v>44934</v>
      </c>
      <c r="B7111" s="93" t="s">
        <v>4358</v>
      </c>
      <c r="C7111" s="59" t="s">
        <v>8707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8706</v>
      </c>
    </row>
    <row r="7112" spans="1:9" x14ac:dyDescent="0.25">
      <c r="A7112" s="144">
        <v>44934</v>
      </c>
      <c r="B7112" s="93" t="s">
        <v>4358</v>
      </c>
      <c r="C7112" s="59" t="s">
        <v>8708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8706</v>
      </c>
    </row>
    <row r="7113" spans="1:9" x14ac:dyDescent="0.25">
      <c r="A7113" s="144">
        <v>44934</v>
      </c>
      <c r="B7113" s="93" t="s">
        <v>4358</v>
      </c>
      <c r="C7113" s="59" t="s">
        <v>8709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8706</v>
      </c>
    </row>
    <row r="7114" spans="1:9" x14ac:dyDescent="0.25">
      <c r="A7114" s="144">
        <v>44934</v>
      </c>
      <c r="B7114" s="93" t="s">
        <v>4360</v>
      </c>
      <c r="C7114" s="59" t="s">
        <v>8710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8706</v>
      </c>
    </row>
    <row r="7115" spans="1:9" x14ac:dyDescent="0.25">
      <c r="A7115" s="144">
        <v>44934</v>
      </c>
      <c r="B7115" s="93" t="s">
        <v>4360</v>
      </c>
      <c r="C7115" s="59" t="s">
        <v>8711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8706</v>
      </c>
    </row>
    <row r="7116" spans="1:9" x14ac:dyDescent="0.25">
      <c r="A7116" s="144">
        <v>44934</v>
      </c>
      <c r="B7116" s="71" t="s">
        <v>58</v>
      </c>
      <c r="C7116" s="59" t="s">
        <v>8712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8706</v>
      </c>
    </row>
    <row r="7117" spans="1:9" x14ac:dyDescent="0.25">
      <c r="A7117" s="144">
        <v>44934</v>
      </c>
      <c r="B7117" s="71" t="s">
        <v>58</v>
      </c>
      <c r="C7117" s="59" t="s">
        <v>8713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8706</v>
      </c>
    </row>
    <row r="7118" spans="1:9" x14ac:dyDescent="0.25">
      <c r="A7118" s="144">
        <v>44934</v>
      </c>
      <c r="B7118" s="71" t="s">
        <v>54</v>
      </c>
      <c r="C7118" s="59" t="s">
        <v>8714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8706</v>
      </c>
    </row>
    <row r="7119" spans="1:9" x14ac:dyDescent="0.25">
      <c r="A7119" s="144">
        <v>44934</v>
      </c>
      <c r="B7119" s="71" t="s">
        <v>54</v>
      </c>
      <c r="C7119" s="59" t="s">
        <v>8715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8706</v>
      </c>
    </row>
    <row r="7120" spans="1:9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8706</v>
      </c>
    </row>
    <row r="7121" spans="1:9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8706</v>
      </c>
    </row>
    <row r="7122" spans="1:9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x14ac:dyDescent="0.25">
      <c r="A7127" s="144">
        <v>44965</v>
      </c>
      <c r="B7127" s="71" t="s">
        <v>8716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8717</v>
      </c>
    </row>
    <row r="7129" spans="1:9" x14ac:dyDescent="0.25">
      <c r="A7129" s="144">
        <v>44965</v>
      </c>
      <c r="B7129" s="66" t="s">
        <v>7585</v>
      </c>
      <c r="C7129" s="67" t="s">
        <v>8241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8717</v>
      </c>
    </row>
    <row r="7130" spans="1:9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8718</v>
      </c>
    </row>
    <row r="7131" spans="1:9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8718</v>
      </c>
    </row>
    <row r="7132" spans="1:9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8718</v>
      </c>
    </row>
    <row r="7133" spans="1:9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8718</v>
      </c>
    </row>
    <row r="7134" spans="1:9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8719</v>
      </c>
    </row>
    <row r="7135" spans="1:9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8719</v>
      </c>
    </row>
    <row r="7136" spans="1:9" x14ac:dyDescent="0.25">
      <c r="A7136" s="144">
        <v>44965</v>
      </c>
      <c r="B7136" s="59" t="s">
        <v>6771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8719</v>
      </c>
    </row>
    <row r="7137" spans="1:9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8719</v>
      </c>
    </row>
    <row r="7138" spans="1:9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8719</v>
      </c>
    </row>
    <row r="7139" spans="1:9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8719</v>
      </c>
    </row>
    <row r="7140" spans="1:9" x14ac:dyDescent="0.25">
      <c r="A7140" s="144">
        <v>44965</v>
      </c>
      <c r="B7140" s="66" t="s">
        <v>7585</v>
      </c>
      <c r="C7140" s="67" t="s">
        <v>8241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8719</v>
      </c>
    </row>
    <row r="7141" spans="1:9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8719</v>
      </c>
    </row>
    <row r="7142" spans="1:9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3" t="s">
        <v>8720</v>
      </c>
    </row>
    <row r="7143" spans="1:9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x14ac:dyDescent="0.25">
      <c r="A7145" s="144">
        <v>44965</v>
      </c>
      <c r="B7145" s="59" t="s">
        <v>8686</v>
      </c>
      <c r="C7145" s="245" t="s">
        <v>8721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8722</v>
      </c>
    </row>
    <row r="7146" spans="1:9" x14ac:dyDescent="0.25">
      <c r="A7146" s="144">
        <v>44965</v>
      </c>
      <c r="B7146" s="59" t="s">
        <v>8686</v>
      </c>
      <c r="C7146" s="124" t="s">
        <v>8723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8722</v>
      </c>
    </row>
    <row r="7147" spans="1:9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8724</v>
      </c>
    </row>
    <row r="7153" spans="1:9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8724</v>
      </c>
    </row>
    <row r="7154" spans="1:9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8725</v>
      </c>
      <c r="I7154" s="81" t="s">
        <v>8724</v>
      </c>
    </row>
    <row r="7155" spans="1:9" x14ac:dyDescent="0.25">
      <c r="A7155" s="144">
        <v>44965</v>
      </c>
      <c r="B7155" s="59" t="s">
        <v>8726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8724</v>
      </c>
    </row>
    <row r="7156" spans="1:9" x14ac:dyDescent="0.25">
      <c r="A7156" s="144">
        <v>44965</v>
      </c>
      <c r="B7156" s="59" t="s">
        <v>8727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8724</v>
      </c>
    </row>
    <row r="7157" spans="1:9" x14ac:dyDescent="0.25">
      <c r="A7157" s="144">
        <v>44965</v>
      </c>
      <c r="B7157" s="59" t="s">
        <v>8728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8724</v>
      </c>
    </row>
    <row r="7158" spans="1:9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8729</v>
      </c>
    </row>
    <row r="7159" spans="1:9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8730</v>
      </c>
    </row>
    <row r="7166" spans="1:9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8730</v>
      </c>
    </row>
    <row r="7167" spans="1:9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8731</v>
      </c>
    </row>
    <row r="7169" spans="1:9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8731</v>
      </c>
    </row>
    <row r="7170" spans="1:9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8731</v>
      </c>
    </row>
    <row r="7171" spans="1:9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8732</v>
      </c>
    </row>
    <row r="7176" spans="1:9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8732</v>
      </c>
    </row>
    <row r="7177" spans="1:9" x14ac:dyDescent="0.25">
      <c r="A7177" s="144">
        <v>44993</v>
      </c>
      <c r="B7177" s="93" t="s">
        <v>4360</v>
      </c>
      <c r="C7177" s="93" t="s">
        <v>8733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8732</v>
      </c>
    </row>
    <row r="7178" spans="1:9" x14ac:dyDescent="0.25">
      <c r="A7178" s="144">
        <v>44993</v>
      </c>
      <c r="B7178" s="93" t="s">
        <v>4360</v>
      </c>
      <c r="C7178" s="93" t="s">
        <v>8734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8732</v>
      </c>
    </row>
    <row r="7179" spans="1:9" x14ac:dyDescent="0.25">
      <c r="A7179" s="144">
        <v>44993</v>
      </c>
      <c r="B7179" s="93" t="s">
        <v>4361</v>
      </c>
      <c r="C7179" s="83" t="s">
        <v>8735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8732</v>
      </c>
    </row>
    <row r="7180" spans="1:9" x14ac:dyDescent="0.25">
      <c r="A7180" s="144">
        <v>44993</v>
      </c>
      <c r="B7180" s="93" t="s">
        <v>4361</v>
      </c>
      <c r="C7180" s="83" t="s">
        <v>8736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8732</v>
      </c>
    </row>
    <row r="7181" spans="1:9" x14ac:dyDescent="0.25">
      <c r="A7181" s="144">
        <v>44993</v>
      </c>
      <c r="B7181" s="93" t="s">
        <v>4361</v>
      </c>
      <c r="C7181" s="83" t="s">
        <v>8737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8732</v>
      </c>
    </row>
    <row r="7182" spans="1:9" x14ac:dyDescent="0.25">
      <c r="A7182" s="144">
        <v>44993</v>
      </c>
      <c r="B7182" s="93" t="s">
        <v>4361</v>
      </c>
      <c r="C7182" s="83" t="s">
        <v>8738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8732</v>
      </c>
    </row>
    <row r="7183" spans="1:9" x14ac:dyDescent="0.25">
      <c r="A7183" s="144">
        <v>44993</v>
      </c>
      <c r="B7183" s="93" t="s">
        <v>4361</v>
      </c>
      <c r="C7183" s="83" t="s">
        <v>8739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8732</v>
      </c>
    </row>
    <row r="7184" spans="1:9" x14ac:dyDescent="0.25">
      <c r="A7184" s="144">
        <v>44993</v>
      </c>
      <c r="B7184" s="93" t="s">
        <v>4361</v>
      </c>
      <c r="C7184" s="59" t="s">
        <v>8740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8732</v>
      </c>
    </row>
    <row r="7185" spans="1:9" x14ac:dyDescent="0.25">
      <c r="A7185" s="144">
        <v>44993</v>
      </c>
      <c r="B7185" s="93" t="s">
        <v>4361</v>
      </c>
      <c r="C7185" s="59" t="s">
        <v>8741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8732</v>
      </c>
    </row>
    <row r="7186" spans="1:9" x14ac:dyDescent="0.25">
      <c r="A7186" s="144">
        <v>44993</v>
      </c>
      <c r="B7186" s="93" t="s">
        <v>4361</v>
      </c>
      <c r="C7186" s="59" t="s">
        <v>8742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8732</v>
      </c>
    </row>
    <row r="7187" spans="1:9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8743</v>
      </c>
    </row>
    <row r="7188" spans="1:9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8743</v>
      </c>
    </row>
    <row r="7189" spans="1:9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8743</v>
      </c>
    </row>
    <row r="7190" spans="1:9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8743</v>
      </c>
    </row>
    <row r="7191" spans="1:9" x14ac:dyDescent="0.25">
      <c r="A7191" s="144">
        <v>44993</v>
      </c>
      <c r="B7191" s="59" t="s">
        <v>8744</v>
      </c>
      <c r="C7191" s="59" t="s">
        <v>8745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8743</v>
      </c>
    </row>
    <row r="7192" spans="1:9" x14ac:dyDescent="0.25">
      <c r="A7192" s="144">
        <v>44993</v>
      </c>
      <c r="B7192" s="59" t="s">
        <v>8744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8743</v>
      </c>
    </row>
    <row r="7193" spans="1:9" x14ac:dyDescent="0.25">
      <c r="A7193" s="144">
        <v>44993</v>
      </c>
      <c r="B7193" s="59" t="s">
        <v>8744</v>
      </c>
      <c r="C7193" s="59" t="s">
        <v>8746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8743</v>
      </c>
    </row>
    <row r="7194" spans="1:9" x14ac:dyDescent="0.25">
      <c r="A7194" s="144">
        <v>44993</v>
      </c>
      <c r="B7194" s="59" t="s">
        <v>8747</v>
      </c>
      <c r="C7194" s="59" t="s">
        <v>8748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8743</v>
      </c>
    </row>
    <row r="7195" spans="1:9" x14ac:dyDescent="0.25">
      <c r="A7195" s="144">
        <v>44993</v>
      </c>
      <c r="B7195" s="59" t="s">
        <v>8747</v>
      </c>
      <c r="C7195" s="59" t="s">
        <v>8749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8743</v>
      </c>
    </row>
    <row r="7196" spans="1:9" x14ac:dyDescent="0.25">
      <c r="A7196" s="144">
        <v>44993</v>
      </c>
      <c r="B7196" s="59" t="s">
        <v>8750</v>
      </c>
      <c r="C7196" s="59" t="s">
        <v>8751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8752</v>
      </c>
    </row>
    <row r="7197" spans="1:9" x14ac:dyDescent="0.25">
      <c r="A7197" s="144">
        <v>44993</v>
      </c>
      <c r="B7197" s="59" t="s">
        <v>8750</v>
      </c>
      <c r="C7197" s="59" t="s">
        <v>8753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8752</v>
      </c>
    </row>
    <row r="7198" spans="1:9" x14ac:dyDescent="0.25">
      <c r="A7198" s="144">
        <v>44993</v>
      </c>
      <c r="B7198" s="59" t="s">
        <v>8750</v>
      </c>
      <c r="C7198" s="59" t="s">
        <v>8754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8752</v>
      </c>
    </row>
    <row r="7199" spans="1:9" x14ac:dyDescent="0.25">
      <c r="A7199" s="144">
        <v>44993</v>
      </c>
      <c r="B7199" s="59" t="s">
        <v>8750</v>
      </c>
      <c r="C7199" s="59" t="s">
        <v>8755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8752</v>
      </c>
    </row>
    <row r="7200" spans="1:9" x14ac:dyDescent="0.25">
      <c r="A7200" s="144">
        <v>44993</v>
      </c>
      <c r="B7200" s="59" t="s">
        <v>8756</v>
      </c>
      <c r="C7200" s="124" t="s">
        <v>7452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8752</v>
      </c>
    </row>
    <row r="7201" spans="1:9" x14ac:dyDescent="0.25">
      <c r="A7201" s="144">
        <v>44993</v>
      </c>
      <c r="B7201" s="59" t="s">
        <v>8756</v>
      </c>
      <c r="C7201" s="124" t="s">
        <v>7450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8752</v>
      </c>
    </row>
    <row r="7202" spans="1:9" x14ac:dyDescent="0.25">
      <c r="A7202" s="144">
        <v>44993</v>
      </c>
      <c r="B7202" s="59" t="s">
        <v>323</v>
      </c>
      <c r="C7202" s="59" t="s">
        <v>8757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8752</v>
      </c>
    </row>
    <row r="7203" spans="1:9" x14ac:dyDescent="0.25">
      <c r="A7203" s="144">
        <v>44993</v>
      </c>
      <c r="B7203" s="59" t="s">
        <v>323</v>
      </c>
      <c r="C7203" s="59" t="s">
        <v>8758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8752</v>
      </c>
    </row>
    <row r="7204" spans="1:9" x14ac:dyDescent="0.25">
      <c r="A7204" s="144">
        <v>44993</v>
      </c>
      <c r="B7204" s="59" t="s">
        <v>323</v>
      </c>
      <c r="C7204" s="59" t="s">
        <v>8759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8752</v>
      </c>
    </row>
    <row r="7205" spans="1:9" x14ac:dyDescent="0.25">
      <c r="A7205" s="144">
        <v>44993</v>
      </c>
      <c r="B7205" s="59" t="s">
        <v>323</v>
      </c>
      <c r="C7205" s="59" t="s">
        <v>8760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8752</v>
      </c>
    </row>
    <row r="7206" spans="1:9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8752</v>
      </c>
    </row>
    <row r="7207" spans="1:9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8752</v>
      </c>
    </row>
    <row r="7208" spans="1:9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x14ac:dyDescent="0.25">
      <c r="A7215" s="144">
        <v>45024</v>
      </c>
      <c r="B7215" s="59" t="s">
        <v>8069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8761</v>
      </c>
    </row>
    <row r="7217" spans="1:9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8762</v>
      </c>
    </row>
    <row r="7219" spans="1:9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8762</v>
      </c>
    </row>
    <row r="7220" spans="1:9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8762</v>
      </c>
    </row>
    <row r="7221" spans="1:9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8762</v>
      </c>
    </row>
    <row r="7222" spans="1:9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8762</v>
      </c>
    </row>
    <row r="7223" spans="1:9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8763</v>
      </c>
    </row>
    <row r="7229" spans="1:9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8763</v>
      </c>
    </row>
    <row r="7230" spans="1:9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8763</v>
      </c>
    </row>
    <row r="7231" spans="1:9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8763</v>
      </c>
    </row>
    <row r="7232" spans="1:9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8763</v>
      </c>
    </row>
    <row r="7233" spans="1:9" x14ac:dyDescent="0.25">
      <c r="A7233" s="144">
        <v>45024</v>
      </c>
      <c r="B7233" s="71" t="s">
        <v>810</v>
      </c>
      <c r="C7233" s="59" t="s">
        <v>8764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8763</v>
      </c>
    </row>
    <row r="7234" spans="1:9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8763</v>
      </c>
    </row>
    <row r="7235" spans="1:9" x14ac:dyDescent="0.25">
      <c r="A7235" s="144">
        <v>45024</v>
      </c>
      <c r="B7235" s="59" t="s">
        <v>8765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8763</v>
      </c>
    </row>
    <row r="7236" spans="1:9" x14ac:dyDescent="0.25">
      <c r="A7236" s="144">
        <v>45024</v>
      </c>
      <c r="B7236" s="118" t="s">
        <v>8766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8763</v>
      </c>
    </row>
    <row r="7237" spans="1:9" x14ac:dyDescent="0.25">
      <c r="A7237" s="144">
        <v>45024</v>
      </c>
      <c r="B7237" s="71" t="s">
        <v>8767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8763</v>
      </c>
    </row>
    <row r="7238" spans="1:9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x14ac:dyDescent="0.25">
      <c r="A7242" s="144">
        <v>45054</v>
      </c>
      <c r="B7242" s="59" t="s">
        <v>8069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5647</v>
      </c>
      <c r="I7246" s="76" t="s">
        <v>8768</v>
      </c>
    </row>
    <row r="7247" spans="1:9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5647</v>
      </c>
      <c r="I7247" s="76" t="s">
        <v>8768</v>
      </c>
    </row>
    <row r="7248" spans="1:9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8769</v>
      </c>
    </row>
    <row r="7249" spans="1:9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8769</v>
      </c>
    </row>
    <row r="7250" spans="1:9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8769</v>
      </c>
    </row>
    <row r="7251" spans="1:9" x14ac:dyDescent="0.25">
      <c r="A7251" s="144">
        <v>45054</v>
      </c>
      <c r="B7251" s="59" t="s">
        <v>210</v>
      </c>
      <c r="C7251" s="59" t="s">
        <v>8770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8769</v>
      </c>
    </row>
    <row r="7252" spans="1:9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8771</v>
      </c>
    </row>
    <row r="7253" spans="1:9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8771</v>
      </c>
    </row>
    <row r="7254" spans="1:9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8772</v>
      </c>
    </row>
    <row r="7255" spans="1:9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8772</v>
      </c>
    </row>
    <row r="7256" spans="1:9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8772</v>
      </c>
    </row>
    <row r="7257" spans="1:9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x14ac:dyDescent="0.25">
      <c r="A7258" s="144">
        <v>45054</v>
      </c>
      <c r="B7258" s="58" t="s">
        <v>8773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8774</v>
      </c>
    </row>
    <row r="7263" spans="1:9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8775</v>
      </c>
      <c r="I7263" s="59" t="s">
        <v>8774</v>
      </c>
    </row>
    <row r="7264" spans="1:9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8775</v>
      </c>
      <c r="I7264" s="59" t="s">
        <v>8774</v>
      </c>
    </row>
    <row r="7265" spans="1:9" x14ac:dyDescent="0.25">
      <c r="A7265" s="144">
        <v>45054</v>
      </c>
      <c r="B7265" s="58" t="s">
        <v>3939</v>
      </c>
      <c r="C7265" s="261" t="s">
        <v>8776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8774</v>
      </c>
    </row>
    <row r="7266" spans="1:9" x14ac:dyDescent="0.25">
      <c r="A7266" s="144">
        <v>45054</v>
      </c>
      <c r="B7266" s="58" t="s">
        <v>3939</v>
      </c>
      <c r="C7266" s="124" t="s">
        <v>8777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8774</v>
      </c>
    </row>
    <row r="7267" spans="1:9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8774</v>
      </c>
    </row>
    <row r="7268" spans="1:9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8774</v>
      </c>
    </row>
    <row r="7269" spans="1:9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8778</v>
      </c>
    </row>
    <row r="7270" spans="1:9" x14ac:dyDescent="0.25">
      <c r="A7270" s="144">
        <v>45054</v>
      </c>
      <c r="B7270" s="71" t="s">
        <v>58</v>
      </c>
      <c r="C7270" s="59" t="s">
        <v>8779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8778</v>
      </c>
    </row>
    <row r="7271" spans="1:9" x14ac:dyDescent="0.25">
      <c r="A7271" s="144">
        <v>45054</v>
      </c>
      <c r="B7271" s="71" t="s">
        <v>58</v>
      </c>
      <c r="C7271" s="59" t="s">
        <v>8780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8778</v>
      </c>
    </row>
    <row r="7272" spans="1:9" x14ac:dyDescent="0.25">
      <c r="A7272" s="144">
        <v>45054</v>
      </c>
      <c r="B7272" s="71" t="s">
        <v>58</v>
      </c>
      <c r="C7272" s="59" t="s">
        <v>8781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8182</v>
      </c>
      <c r="I7272" s="81" t="s">
        <v>8778</v>
      </c>
    </row>
    <row r="7273" spans="1:9" x14ac:dyDescent="0.25">
      <c r="A7273" s="144">
        <v>45054</v>
      </c>
      <c r="B7273" s="71" t="s">
        <v>58</v>
      </c>
      <c r="C7273" s="59" t="s">
        <v>8782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8182</v>
      </c>
      <c r="I7273" s="81" t="s">
        <v>8778</v>
      </c>
    </row>
    <row r="7274" spans="1:9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8778</v>
      </c>
    </row>
    <row r="7275" spans="1:9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8778</v>
      </c>
    </row>
    <row r="7276" spans="1:9" x14ac:dyDescent="0.25">
      <c r="A7276" s="144">
        <v>45054</v>
      </c>
      <c r="B7276" s="59" t="s">
        <v>8783</v>
      </c>
      <c r="C7276" s="110" t="s">
        <v>8784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8778</v>
      </c>
    </row>
    <row r="7277" spans="1:9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8778</v>
      </c>
    </row>
    <row r="7278" spans="1:9" x14ac:dyDescent="0.25">
      <c r="A7278" s="144">
        <v>45054</v>
      </c>
      <c r="B7278" s="93" t="s">
        <v>4360</v>
      </c>
      <c r="C7278" s="59" t="s">
        <v>8785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8786</v>
      </c>
      <c r="I7278" s="81" t="s">
        <v>8787</v>
      </c>
    </row>
    <row r="7279" spans="1:9" x14ac:dyDescent="0.25">
      <c r="A7279" s="144">
        <v>45054</v>
      </c>
      <c r="B7279" s="93" t="s">
        <v>4360</v>
      </c>
      <c r="C7279" s="59" t="s">
        <v>8788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8789</v>
      </c>
      <c r="I7279" s="81" t="s">
        <v>8787</v>
      </c>
    </row>
    <row r="7280" spans="1:9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8787</v>
      </c>
    </row>
    <row r="7281" spans="1:9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8363</v>
      </c>
      <c r="I7281" s="81" t="s">
        <v>8787</v>
      </c>
    </row>
    <row r="7282" spans="1:9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x14ac:dyDescent="0.25">
      <c r="A7293" s="144">
        <v>45115</v>
      </c>
      <c r="B7293" s="59" t="s">
        <v>8069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8790</v>
      </c>
    </row>
    <row r="7295" spans="1:9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x14ac:dyDescent="0.25">
      <c r="A7296" s="144">
        <v>45115</v>
      </c>
      <c r="B7296" s="59" t="s">
        <v>8069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x14ac:dyDescent="0.25">
      <c r="A7305" s="144">
        <v>45115</v>
      </c>
      <c r="B7305" s="59" t="s">
        <v>810</v>
      </c>
      <c r="C7305" s="84" t="s">
        <v>8791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8792</v>
      </c>
    </row>
    <row r="7306" spans="1:9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8793</v>
      </c>
      <c r="I7306" s="59" t="s">
        <v>8792</v>
      </c>
    </row>
    <row r="7307" spans="1:9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8792</v>
      </c>
    </row>
    <row r="7308" spans="1:9" x14ac:dyDescent="0.25">
      <c r="A7308" s="144">
        <v>45115</v>
      </c>
      <c r="B7308" s="71" t="s">
        <v>54</v>
      </c>
      <c r="C7308" s="59" t="s">
        <v>8794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8792</v>
      </c>
    </row>
    <row r="7309" spans="1:9" x14ac:dyDescent="0.25">
      <c r="A7309" s="144">
        <v>45115</v>
      </c>
      <c r="B7309" s="71" t="s">
        <v>54</v>
      </c>
      <c r="C7309" s="59" t="s">
        <v>8795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8792</v>
      </c>
    </row>
    <row r="7310" spans="1:9" x14ac:dyDescent="0.25">
      <c r="A7310" s="144">
        <v>45115</v>
      </c>
      <c r="B7310" s="71" t="s">
        <v>54</v>
      </c>
      <c r="C7310" s="59" t="s">
        <v>8796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8792</v>
      </c>
    </row>
    <row r="7311" spans="1:9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8797</v>
      </c>
    </row>
    <row r="7312" spans="1:9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8363</v>
      </c>
      <c r="I7312" s="81" t="s">
        <v>8798</v>
      </c>
    </row>
    <row r="7313" spans="1:9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x14ac:dyDescent="0.25">
      <c r="A7314" s="144">
        <v>45146</v>
      </c>
      <c r="B7314" s="59" t="s">
        <v>8069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x14ac:dyDescent="0.25">
      <c r="A7316" s="144">
        <v>45146</v>
      </c>
      <c r="B7316" s="138" t="s">
        <v>6463</v>
      </c>
      <c r="C7316" s="83" t="s">
        <v>434</v>
      </c>
      <c r="D7316" s="125">
        <v>1</v>
      </c>
      <c r="E7316" s="480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x14ac:dyDescent="0.25">
      <c r="A7317" s="144">
        <v>45146</v>
      </c>
      <c r="B7317" s="66" t="s">
        <v>7585</v>
      </c>
      <c r="C7317" s="67" t="s">
        <v>8241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8799</v>
      </c>
    </row>
    <row r="7319" spans="1:9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8799</v>
      </c>
    </row>
    <row r="7320" spans="1:9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8799</v>
      </c>
    </row>
    <row r="7321" spans="1:9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8799</v>
      </c>
    </row>
    <row r="7322" spans="1:9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8799</v>
      </c>
    </row>
    <row r="7323" spans="1:9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8799</v>
      </c>
    </row>
    <row r="7324" spans="1:9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8799</v>
      </c>
    </row>
    <row r="7325" spans="1:9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8799</v>
      </c>
    </row>
    <row r="7326" spans="1:9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x14ac:dyDescent="0.25">
      <c r="A7333" s="144">
        <v>45146</v>
      </c>
      <c r="B7333" s="66" t="s">
        <v>7585</v>
      </c>
      <c r="C7333" s="67" t="s">
        <v>8241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8004</v>
      </c>
    </row>
    <row r="7335" spans="1:9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8800</v>
      </c>
    </row>
    <row r="7336" spans="1:9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8002</v>
      </c>
    </row>
    <row r="7337" spans="1:9" x14ac:dyDescent="0.25">
      <c r="A7337" s="144">
        <v>45146</v>
      </c>
      <c r="B7337" s="71" t="s">
        <v>8801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8002</v>
      </c>
    </row>
    <row r="7338" spans="1:9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8802</v>
      </c>
    </row>
    <row r="7339" spans="1:9" x14ac:dyDescent="0.25">
      <c r="A7339" s="144">
        <v>45146</v>
      </c>
      <c r="B7339" s="71" t="s">
        <v>93</v>
      </c>
      <c r="C7339" s="59" t="s">
        <v>94</v>
      </c>
      <c r="D7339" s="567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x14ac:dyDescent="0.25">
      <c r="A7343" s="144">
        <v>45146</v>
      </c>
      <c r="B7343" s="59" t="s">
        <v>8803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x14ac:dyDescent="0.25">
      <c r="A7344" s="144">
        <v>45146</v>
      </c>
      <c r="B7344" s="59" t="s">
        <v>116</v>
      </c>
      <c r="C7344" s="59" t="s">
        <v>6298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x14ac:dyDescent="0.25">
      <c r="A7352" s="144">
        <v>45146</v>
      </c>
      <c r="B7352" s="66" t="s">
        <v>7585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x14ac:dyDescent="0.25">
      <c r="A7358" s="144">
        <v>45146</v>
      </c>
      <c r="B7358" s="481" t="s">
        <v>210</v>
      </c>
      <c r="C7358" s="481" t="s">
        <v>211</v>
      </c>
      <c r="D7358" s="482">
        <v>8</v>
      </c>
      <c r="E7358" s="481" t="s">
        <v>37</v>
      </c>
      <c r="F7358" s="485">
        <v>33000</v>
      </c>
      <c r="G7358" s="485">
        <f t="shared" si="227"/>
        <v>264000</v>
      </c>
      <c r="H7358" s="486" t="s">
        <v>6528</v>
      </c>
      <c r="I7358" s="481"/>
    </row>
    <row r="7359" spans="1:9" x14ac:dyDescent="0.25">
      <c r="A7359" s="144">
        <v>45146</v>
      </c>
      <c r="B7359" s="71" t="s">
        <v>8804</v>
      </c>
      <c r="C7359" s="59" t="s">
        <v>8805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8806</v>
      </c>
      <c r="I7359" s="59" t="s">
        <v>8807</v>
      </c>
    </row>
    <row r="7360" spans="1:9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8807</v>
      </c>
    </row>
    <row r="7361" spans="1:9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8807</v>
      </c>
    </row>
    <row r="7362" spans="1:9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8807</v>
      </c>
    </row>
    <row r="7363" spans="1:9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8807</v>
      </c>
    </row>
    <row r="7364" spans="1:9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8807</v>
      </c>
    </row>
    <row r="7365" spans="1:9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8807</v>
      </c>
    </row>
    <row r="7366" spans="1:9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8807</v>
      </c>
    </row>
    <row r="7367" spans="1:9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8807</v>
      </c>
    </row>
    <row r="7368" spans="1:9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8005</v>
      </c>
    </row>
    <row r="7371" spans="1:9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8005</v>
      </c>
    </row>
    <row r="7372" spans="1:9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8005</v>
      </c>
    </row>
    <row r="7373" spans="1:9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8005</v>
      </c>
    </row>
    <row r="7374" spans="1:9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8808</v>
      </c>
    </row>
    <row r="7381" spans="1:9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8808</v>
      </c>
    </row>
    <row r="7382" spans="1:9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8808</v>
      </c>
    </row>
    <row r="7383" spans="1:9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8808</v>
      </c>
    </row>
    <row r="7384" spans="1:9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8808</v>
      </c>
    </row>
    <row r="7385" spans="1:9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8808</v>
      </c>
    </row>
    <row r="7386" spans="1:9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8809</v>
      </c>
      <c r="I7386" s="81" t="s">
        <v>8808</v>
      </c>
    </row>
    <row r="7387" spans="1:9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8809</v>
      </c>
      <c r="I7387" s="81" t="s">
        <v>8808</v>
      </c>
    </row>
    <row r="7388" spans="1:9" x14ac:dyDescent="0.25">
      <c r="A7388" s="144">
        <v>45177</v>
      </c>
      <c r="B7388" s="71" t="s">
        <v>58</v>
      </c>
      <c r="C7388" s="59" t="s">
        <v>8810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8808</v>
      </c>
    </row>
    <row r="7389" spans="1:9" x14ac:dyDescent="0.25">
      <c r="A7389" s="144">
        <v>45177</v>
      </c>
      <c r="B7389" s="71" t="s">
        <v>58</v>
      </c>
      <c r="C7389" s="59" t="s">
        <v>8811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8808</v>
      </c>
    </row>
    <row r="7390" spans="1:9" x14ac:dyDescent="0.25">
      <c r="A7390" s="144">
        <v>45177</v>
      </c>
      <c r="B7390" s="71" t="s">
        <v>58</v>
      </c>
      <c r="C7390" s="59" t="s">
        <v>8812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8808</v>
      </c>
    </row>
    <row r="7391" spans="1:9" x14ac:dyDescent="0.25">
      <c r="A7391" s="144">
        <v>45177</v>
      </c>
      <c r="B7391" s="71" t="s">
        <v>58</v>
      </c>
      <c r="C7391" s="59" t="s">
        <v>8813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8808</v>
      </c>
    </row>
    <row r="7392" spans="1:9" x14ac:dyDescent="0.25">
      <c r="A7392" s="144">
        <v>45177</v>
      </c>
      <c r="B7392" s="71" t="s">
        <v>58</v>
      </c>
      <c r="C7392" s="59" t="s">
        <v>8814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8808</v>
      </c>
    </row>
    <row r="7393" spans="1:9" x14ac:dyDescent="0.25">
      <c r="A7393" s="144">
        <v>45177</v>
      </c>
      <c r="B7393" s="71" t="s">
        <v>58</v>
      </c>
      <c r="C7393" s="59" t="s">
        <v>8815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8816</v>
      </c>
    </row>
    <row r="7394" spans="1:9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8816</v>
      </c>
    </row>
    <row r="7395" spans="1:9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8816</v>
      </c>
    </row>
    <row r="7396" spans="1:9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8816</v>
      </c>
    </row>
    <row r="7397" spans="1:9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8816</v>
      </c>
    </row>
    <row r="7398" spans="1:9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8816</v>
      </c>
    </row>
    <row r="7399" spans="1:9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8816</v>
      </c>
    </row>
    <row r="7400" spans="1:9" x14ac:dyDescent="0.25">
      <c r="A7400" s="144">
        <v>45177</v>
      </c>
      <c r="B7400" s="71" t="s">
        <v>8817</v>
      </c>
      <c r="C7400" s="59" t="s">
        <v>8818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8819</v>
      </c>
      <c r="I7400" s="81"/>
    </row>
    <row r="7401" spans="1:9" x14ac:dyDescent="0.25">
      <c r="A7401" s="144">
        <v>45177</v>
      </c>
      <c r="B7401" s="59" t="s">
        <v>8820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8819</v>
      </c>
      <c r="I7401" s="81"/>
    </row>
    <row r="7402" spans="1:9" x14ac:dyDescent="0.25">
      <c r="A7402" s="144">
        <v>45177</v>
      </c>
      <c r="B7402" s="58" t="s">
        <v>8821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8822</v>
      </c>
    </row>
    <row r="7405" spans="1:9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8822</v>
      </c>
    </row>
    <row r="7406" spans="1:9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8822</v>
      </c>
    </row>
    <row r="7407" spans="1:9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8822</v>
      </c>
    </row>
    <row r="7408" spans="1:9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8822</v>
      </c>
    </row>
    <row r="7409" spans="1:9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8822</v>
      </c>
    </row>
    <row r="7410" spans="1:9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8822</v>
      </c>
    </row>
    <row r="7411" spans="1:9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8823</v>
      </c>
    </row>
    <row r="7413" spans="1:9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8823</v>
      </c>
    </row>
    <row r="7414" spans="1:9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8823</v>
      </c>
    </row>
    <row r="7415" spans="1:9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8823</v>
      </c>
    </row>
    <row r="7416" spans="1:9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8823</v>
      </c>
    </row>
    <row r="7417" spans="1:9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8823</v>
      </c>
    </row>
    <row r="7418" spans="1:9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8823</v>
      </c>
    </row>
    <row r="7419" spans="1:9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8823</v>
      </c>
    </row>
    <row r="7420" spans="1:9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8823</v>
      </c>
    </row>
    <row r="7421" spans="1:9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8823</v>
      </c>
    </row>
    <row r="7422" spans="1:9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8823</v>
      </c>
    </row>
    <row r="7423" spans="1:9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8823</v>
      </c>
    </row>
    <row r="7424" spans="1:9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8822</v>
      </c>
    </row>
    <row r="7425" spans="1:9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8822</v>
      </c>
    </row>
    <row r="7426" spans="1:9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8823</v>
      </c>
    </row>
    <row r="7427" spans="1:9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8824</v>
      </c>
      <c r="I7429" s="76"/>
    </row>
    <row r="7430" spans="1:9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8825</v>
      </c>
    </row>
    <row r="7436" spans="1:9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8825</v>
      </c>
    </row>
    <row r="7437" spans="1:9" x14ac:dyDescent="0.25">
      <c r="A7437" s="144">
        <v>45207</v>
      </c>
      <c r="B7437" s="59" t="s">
        <v>8803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8825</v>
      </c>
    </row>
    <row r="7438" spans="1:9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8825</v>
      </c>
    </row>
    <row r="7439" spans="1:9" x14ac:dyDescent="0.25">
      <c r="A7439" s="144">
        <v>45207</v>
      </c>
      <c r="B7439" s="59" t="s">
        <v>6299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8825</v>
      </c>
    </row>
    <row r="7440" spans="1:9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8825</v>
      </c>
    </row>
    <row r="7441" spans="1:9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8825</v>
      </c>
    </row>
    <row r="7442" spans="1:9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8825</v>
      </c>
    </row>
    <row r="7443" spans="1:9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8825</v>
      </c>
    </row>
    <row r="7444" spans="1:9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8825</v>
      </c>
    </row>
    <row r="7445" spans="1:9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8826</v>
      </c>
    </row>
    <row r="7446" spans="1:9" x14ac:dyDescent="0.25">
      <c r="A7446" s="144">
        <v>45207</v>
      </c>
      <c r="B7446" s="71" t="s">
        <v>8827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8828</v>
      </c>
      <c r="I7448" s="81"/>
    </row>
    <row r="7449" spans="1:9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8828</v>
      </c>
      <c r="I7449" s="81"/>
    </row>
    <row r="7450" spans="1:9" x14ac:dyDescent="0.25">
      <c r="A7450" s="144">
        <v>45207</v>
      </c>
      <c r="B7450" s="93" t="s">
        <v>8829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8830</v>
      </c>
    </row>
    <row r="7451" spans="1:9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8831</v>
      </c>
    </row>
    <row r="7452" spans="1:9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8832</v>
      </c>
      <c r="I7452" s="59" t="s">
        <v>8833</v>
      </c>
    </row>
    <row r="7453" spans="1:9" x14ac:dyDescent="0.25">
      <c r="A7453" s="144">
        <v>45207</v>
      </c>
      <c r="B7453" s="93" t="s">
        <v>8834</v>
      </c>
      <c r="C7453" s="93" t="s">
        <v>8835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8832</v>
      </c>
      <c r="I7453" s="59" t="s">
        <v>8833</v>
      </c>
    </row>
    <row r="7454" spans="1:9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5647</v>
      </c>
      <c r="I7466" s="76"/>
    </row>
    <row r="7467" spans="1:9" x14ac:dyDescent="0.25">
      <c r="A7467" s="144">
        <v>45238</v>
      </c>
      <c r="B7467" s="59" t="s">
        <v>729</v>
      </c>
      <c r="C7467" s="83" t="s">
        <v>7208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5647</v>
      </c>
      <c r="I7467" s="76"/>
    </row>
    <row r="7468" spans="1:9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8836</v>
      </c>
    </row>
    <row r="7469" spans="1:9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8837</v>
      </c>
      <c r="I7469" s="59" t="s">
        <v>8836</v>
      </c>
    </row>
    <row r="7470" spans="1:9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8836</v>
      </c>
    </row>
    <row r="7471" spans="1:9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8836</v>
      </c>
    </row>
    <row r="7472" spans="1:9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8836</v>
      </c>
    </row>
    <row r="7473" spans="1:9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8836</v>
      </c>
    </row>
    <row r="7474" spans="1:9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8836</v>
      </c>
    </row>
    <row r="7475" spans="1:9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8836</v>
      </c>
    </row>
    <row r="7476" spans="1:9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6836</v>
      </c>
      <c r="I7476" s="59" t="s">
        <v>8838</v>
      </c>
    </row>
    <row r="7477" spans="1:9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8839</v>
      </c>
      <c r="I7477" s="59" t="s">
        <v>8838</v>
      </c>
    </row>
    <row r="7478" spans="1:9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8839</v>
      </c>
      <c r="I7478" s="59" t="s">
        <v>8838</v>
      </c>
    </row>
    <row r="7479" spans="1:9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8838</v>
      </c>
    </row>
    <row r="7480" spans="1:9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8838</v>
      </c>
    </row>
    <row r="7481" spans="1:9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8838</v>
      </c>
    </row>
    <row r="7482" spans="1:9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8840</v>
      </c>
    </row>
    <row r="7483" spans="1:9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8840</v>
      </c>
    </row>
    <row r="7484" spans="1:9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8836</v>
      </c>
    </row>
    <row r="7485" spans="1:9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8836</v>
      </c>
    </row>
    <row r="7486" spans="1:9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8840</v>
      </c>
    </row>
    <row r="7487" spans="1:9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8841</v>
      </c>
    </row>
    <row r="7488" spans="1:9" x14ac:dyDescent="0.25">
      <c r="A7488" s="144">
        <v>45238</v>
      </c>
      <c r="B7488" s="59" t="s">
        <v>323</v>
      </c>
      <c r="C7488" s="59" t="s">
        <v>8842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6225</v>
      </c>
      <c r="I7488" s="81" t="s">
        <v>8841</v>
      </c>
    </row>
    <row r="7489" spans="1:9" x14ac:dyDescent="0.25">
      <c r="A7489" s="144">
        <v>45238</v>
      </c>
      <c r="B7489" s="93" t="s">
        <v>4359</v>
      </c>
      <c r="C7489" s="93" t="s">
        <v>8843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8844</v>
      </c>
      <c r="I7489" s="81" t="s">
        <v>8841</v>
      </c>
    </row>
    <row r="7490" spans="1:9" x14ac:dyDescent="0.25">
      <c r="A7490" s="144">
        <v>45238</v>
      </c>
      <c r="B7490" s="93" t="s">
        <v>4359</v>
      </c>
      <c r="C7490" s="93" t="s">
        <v>8845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8844</v>
      </c>
      <c r="I7490" s="81" t="s">
        <v>8841</v>
      </c>
    </row>
    <row r="7491" spans="1:9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8844</v>
      </c>
      <c r="I7491" s="81" t="s">
        <v>8841</v>
      </c>
    </row>
    <row r="7492" spans="1:9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8844</v>
      </c>
      <c r="I7492" s="81" t="s">
        <v>8841</v>
      </c>
    </row>
    <row r="7493" spans="1:9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8841</v>
      </c>
    </row>
    <row r="7494" spans="1:9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8841</v>
      </c>
    </row>
    <row r="7495" spans="1:9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8841</v>
      </c>
    </row>
    <row r="7496" spans="1:9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8841</v>
      </c>
    </row>
    <row r="7497" spans="1:9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8841</v>
      </c>
    </row>
    <row r="7498" spans="1:9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x14ac:dyDescent="0.25">
      <c r="A7504" s="144">
        <v>45268</v>
      </c>
      <c r="B7504" s="59" t="s">
        <v>729</v>
      </c>
      <c r="C7504" s="83" t="s">
        <v>7208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x14ac:dyDescent="0.25">
      <c r="A7507" s="144">
        <v>45268</v>
      </c>
      <c r="B7507" s="59" t="s">
        <v>8069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8846</v>
      </c>
    </row>
    <row r="7511" spans="1:9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8846</v>
      </c>
    </row>
    <row r="7512" spans="1:9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8846</v>
      </c>
    </row>
    <row r="7513" spans="1:9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8846</v>
      </c>
    </row>
    <row r="7514" spans="1:9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8847</v>
      </c>
    </row>
    <row r="7515" spans="1:9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8847</v>
      </c>
    </row>
    <row r="7516" spans="1:9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8847</v>
      </c>
    </row>
    <row r="7517" spans="1:9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8847</v>
      </c>
    </row>
    <row r="7518" spans="1:9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8848</v>
      </c>
    </row>
    <row r="7521" spans="1:9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8848</v>
      </c>
    </row>
    <row r="7522" spans="1:9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8848</v>
      </c>
    </row>
    <row r="7523" spans="1:9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x14ac:dyDescent="0.25">
      <c r="A7526" s="144">
        <v>45268</v>
      </c>
      <c r="B7526" s="59" t="s">
        <v>8849</v>
      </c>
      <c r="C7526" s="59" t="s">
        <v>8850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8851</v>
      </c>
    </row>
    <row r="7527" spans="1:9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8851</v>
      </c>
    </row>
    <row r="7528" spans="1:9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8851</v>
      </c>
    </row>
    <row r="7529" spans="1:9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6817</v>
      </c>
    </row>
    <row r="7530" spans="1:9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8852</v>
      </c>
    </row>
    <row r="7531" spans="1:9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x14ac:dyDescent="0.25">
      <c r="A7533" s="144">
        <v>45268</v>
      </c>
      <c r="B7533" s="59" t="s">
        <v>8069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5647</v>
      </c>
      <c r="I7536" s="74" t="s">
        <v>8853</v>
      </c>
    </row>
    <row r="7537" spans="1:9" x14ac:dyDescent="0.25">
      <c r="A7537" s="144" t="s">
        <v>4575</v>
      </c>
      <c r="B7537" s="59" t="s">
        <v>4577</v>
      </c>
      <c r="C7537" s="84" t="s">
        <v>8854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8855</v>
      </c>
    </row>
    <row r="7538" spans="1:9" x14ac:dyDescent="0.25">
      <c r="A7538" s="144" t="s">
        <v>4575</v>
      </c>
      <c r="B7538" s="59" t="s">
        <v>4577</v>
      </c>
      <c r="C7538" s="84" t="s">
        <v>8856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8855</v>
      </c>
    </row>
    <row r="7539" spans="1:9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8855</v>
      </c>
    </row>
    <row r="7540" spans="1:9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8855</v>
      </c>
    </row>
    <row r="7541" spans="1:9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8857</v>
      </c>
    </row>
    <row r="7542" spans="1:9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8857</v>
      </c>
    </row>
    <row r="7543" spans="1:9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8857</v>
      </c>
    </row>
    <row r="7544" spans="1:9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8857</v>
      </c>
    </row>
    <row r="7545" spans="1:9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x14ac:dyDescent="0.25">
      <c r="A7546" s="144" t="s">
        <v>4575</v>
      </c>
      <c r="B7546" s="71" t="s">
        <v>6687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x14ac:dyDescent="0.25">
      <c r="A7548" s="144" t="s">
        <v>4575</v>
      </c>
      <c r="B7548" s="59" t="s">
        <v>8069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8858</v>
      </c>
    </row>
    <row r="7551" spans="1:9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8858</v>
      </c>
    </row>
    <row r="7552" spans="1:9" x14ac:dyDescent="0.25">
      <c r="A7552" s="144" t="s">
        <v>4575</v>
      </c>
      <c r="B7552" s="71" t="s">
        <v>6689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8858</v>
      </c>
    </row>
    <row r="7553" spans="1:9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8858</v>
      </c>
    </row>
    <row r="7554" spans="1:9" x14ac:dyDescent="0.25">
      <c r="A7554" s="144" t="s">
        <v>4575</v>
      </c>
      <c r="B7554" s="71" t="s">
        <v>6687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8858</v>
      </c>
    </row>
    <row r="7555" spans="1:9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8858</v>
      </c>
    </row>
    <row r="7556" spans="1:9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8859</v>
      </c>
    </row>
    <row r="7560" spans="1:9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8859</v>
      </c>
    </row>
    <row r="7561" spans="1:9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8859</v>
      </c>
    </row>
    <row r="7562" spans="1:9" x14ac:dyDescent="0.25">
      <c r="A7562" s="144" t="s">
        <v>4575</v>
      </c>
      <c r="B7562" s="71" t="s">
        <v>54</v>
      </c>
      <c r="C7562" s="128" t="s">
        <v>8860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5912</v>
      </c>
      <c r="I7562" s="59" t="s">
        <v>8859</v>
      </c>
    </row>
    <row r="7563" spans="1:9" x14ac:dyDescent="0.25">
      <c r="A7563" s="144" t="s">
        <v>4575</v>
      </c>
      <c r="B7563" s="59" t="s">
        <v>4445</v>
      </c>
      <c r="C7563" s="83" t="s">
        <v>8861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8859</v>
      </c>
    </row>
    <row r="7564" spans="1:9" x14ac:dyDescent="0.25">
      <c r="A7564" s="144" t="s">
        <v>4575</v>
      </c>
      <c r="B7564" s="59" t="s">
        <v>4445</v>
      </c>
      <c r="C7564" s="277" t="s">
        <v>6847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8859</v>
      </c>
    </row>
    <row r="7565" spans="1:9" x14ac:dyDescent="0.25">
      <c r="A7565" s="144" t="s">
        <v>4575</v>
      </c>
      <c r="B7565" s="59" t="s">
        <v>4445</v>
      </c>
      <c r="C7565" s="83" t="s">
        <v>7011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8859</v>
      </c>
    </row>
    <row r="7566" spans="1:9" x14ac:dyDescent="0.25">
      <c r="A7566" s="144" t="s">
        <v>4575</v>
      </c>
      <c r="B7566" s="59" t="s">
        <v>4445</v>
      </c>
      <c r="C7566" s="277" t="s">
        <v>8862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8859</v>
      </c>
    </row>
    <row r="7567" spans="1:9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8859</v>
      </c>
    </row>
    <row r="7568" spans="1:9" x14ac:dyDescent="0.25">
      <c r="A7568" s="144" t="s">
        <v>4575</v>
      </c>
      <c r="B7568" s="59" t="s">
        <v>7536</v>
      </c>
      <c r="C7568" s="59" t="s">
        <v>7537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6314</v>
      </c>
      <c r="I7568" s="59" t="s">
        <v>8859</v>
      </c>
    </row>
    <row r="7569" spans="1:9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8859</v>
      </c>
    </row>
    <row r="7570" spans="1:9" x14ac:dyDescent="0.25">
      <c r="A7570" s="144" t="s">
        <v>4575</v>
      </c>
      <c r="B7570" s="59" t="s">
        <v>6993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7613</v>
      </c>
      <c r="I7570" s="59" t="s">
        <v>8859</v>
      </c>
    </row>
    <row r="7571" spans="1:9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8863</v>
      </c>
    </row>
    <row r="7572" spans="1:9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8863</v>
      </c>
    </row>
    <row r="7573" spans="1:9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5912</v>
      </c>
      <c r="I7573" s="59" t="s">
        <v>8863</v>
      </c>
    </row>
    <row r="7574" spans="1:9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8864</v>
      </c>
    </row>
    <row r="7576" spans="1:9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8865</v>
      </c>
    </row>
    <row r="7577" spans="1:9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8865</v>
      </c>
    </row>
    <row r="7578" spans="1:9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8866</v>
      </c>
    </row>
    <row r="7579" spans="1:9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8866</v>
      </c>
    </row>
    <row r="7580" spans="1:9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8866</v>
      </c>
    </row>
    <row r="7581" spans="1:9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8866</v>
      </c>
    </row>
    <row r="7582" spans="1:9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8866</v>
      </c>
    </row>
    <row r="7583" spans="1:9" x14ac:dyDescent="0.25">
      <c r="A7583" s="144" t="s">
        <v>4575</v>
      </c>
      <c r="B7583" s="71" t="s">
        <v>58</v>
      </c>
      <c r="C7583" s="59" t="s">
        <v>8867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8868</v>
      </c>
      <c r="I7583" s="59" t="s">
        <v>8866</v>
      </c>
    </row>
    <row r="7584" spans="1:9" x14ac:dyDescent="0.25">
      <c r="A7584" s="144" t="s">
        <v>4575</v>
      </c>
      <c r="B7584" s="71" t="s">
        <v>58</v>
      </c>
      <c r="C7584" s="59" t="s">
        <v>8869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8868</v>
      </c>
      <c r="I7584" s="59" t="s">
        <v>8866</v>
      </c>
    </row>
    <row r="7585" spans="1:9" x14ac:dyDescent="0.25">
      <c r="A7585" s="144" t="s">
        <v>4575</v>
      </c>
      <c r="B7585" s="71" t="s">
        <v>58</v>
      </c>
      <c r="C7585" s="59" t="s">
        <v>8870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8868</v>
      </c>
      <c r="I7585" s="59" t="s">
        <v>8866</v>
      </c>
    </row>
    <row r="7586" spans="1:9" x14ac:dyDescent="0.25">
      <c r="A7586" s="144" t="s">
        <v>4575</v>
      </c>
      <c r="B7586" s="71" t="s">
        <v>58</v>
      </c>
      <c r="C7586" s="59" t="s">
        <v>8871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8868</v>
      </c>
      <c r="I7586" s="59" t="s">
        <v>8866</v>
      </c>
    </row>
    <row r="7587" spans="1:9" x14ac:dyDescent="0.25">
      <c r="A7587" s="144" t="s">
        <v>4575</v>
      </c>
      <c r="B7587" s="93" t="s">
        <v>4570</v>
      </c>
      <c r="C7587" s="89" t="s">
        <v>7114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8866</v>
      </c>
    </row>
    <row r="7588" spans="1:9" x14ac:dyDescent="0.25">
      <c r="A7588" s="144" t="s">
        <v>4575</v>
      </c>
      <c r="B7588" s="93" t="s">
        <v>4570</v>
      </c>
      <c r="C7588" s="89" t="s">
        <v>7036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8866</v>
      </c>
    </row>
    <row r="7589" spans="1:9" x14ac:dyDescent="0.25">
      <c r="A7589" s="144" t="s">
        <v>4575</v>
      </c>
      <c r="B7589" s="93" t="s">
        <v>4570</v>
      </c>
      <c r="C7589" s="89" t="s">
        <v>8872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8866</v>
      </c>
    </row>
    <row r="7590" spans="1:9" x14ac:dyDescent="0.25">
      <c r="A7590" s="144" t="s">
        <v>4575</v>
      </c>
      <c r="B7590" s="93" t="s">
        <v>4361</v>
      </c>
      <c r="C7590" s="59" t="s">
        <v>8873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8874</v>
      </c>
    </row>
    <row r="7591" spans="1:9" x14ac:dyDescent="0.25">
      <c r="A7591" s="144" t="s">
        <v>4575</v>
      </c>
      <c r="B7591" s="93" t="s">
        <v>4361</v>
      </c>
      <c r="C7591" s="59" t="s">
        <v>8875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8874</v>
      </c>
    </row>
    <row r="7592" spans="1:9" x14ac:dyDescent="0.25">
      <c r="A7592" s="144" t="s">
        <v>4575</v>
      </c>
      <c r="B7592" s="59" t="s">
        <v>4445</v>
      </c>
      <c r="C7592" s="59" t="s">
        <v>8876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8874</v>
      </c>
    </row>
    <row r="7593" spans="1:9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8874</v>
      </c>
    </row>
    <row r="7594" spans="1:9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x14ac:dyDescent="0.25">
      <c r="A7595" s="144" t="s">
        <v>4575</v>
      </c>
      <c r="B7595" s="59" t="s">
        <v>8069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8877</v>
      </c>
    </row>
    <row r="7606" spans="1:9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8877</v>
      </c>
    </row>
    <row r="7607" spans="1:9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8877</v>
      </c>
    </row>
    <row r="7608" spans="1:9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8877</v>
      </c>
    </row>
    <row r="7609" spans="1:9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8877</v>
      </c>
    </row>
    <row r="7610" spans="1:9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8877</v>
      </c>
    </row>
    <row r="7611" spans="1:9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8877</v>
      </c>
    </row>
    <row r="7612" spans="1:9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8877</v>
      </c>
    </row>
    <row r="7613" spans="1:9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8878</v>
      </c>
    </row>
    <row r="7614" spans="1:9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8878</v>
      </c>
    </row>
    <row r="7615" spans="1:9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8878</v>
      </c>
    </row>
    <row r="7616" spans="1:9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8878</v>
      </c>
    </row>
    <row r="7617" spans="1:9" x14ac:dyDescent="0.25">
      <c r="A7617" s="144" t="s">
        <v>4593</v>
      </c>
      <c r="B7617" s="85" t="s">
        <v>8879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8878</v>
      </c>
    </row>
    <row r="7618" spans="1:9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8878</v>
      </c>
    </row>
    <row r="7619" spans="1:9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8878</v>
      </c>
    </row>
    <row r="7620" spans="1:9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8878</v>
      </c>
    </row>
    <row r="7621" spans="1:9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8878</v>
      </c>
    </row>
    <row r="7622" spans="1:9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8880</v>
      </c>
    </row>
    <row r="7623" spans="1:9" x14ac:dyDescent="0.25">
      <c r="A7623" s="144" t="s">
        <v>4593</v>
      </c>
      <c r="B7623" s="59" t="s">
        <v>8881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8882</v>
      </c>
      <c r="I7626" s="74" t="s">
        <v>8883</v>
      </c>
    </row>
    <row r="7627" spans="1:9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8883</v>
      </c>
    </row>
    <row r="7628" spans="1:9" x14ac:dyDescent="0.25">
      <c r="A7628" s="144" t="s">
        <v>4593</v>
      </c>
      <c r="B7628" s="93" t="s">
        <v>4570</v>
      </c>
      <c r="C7628" s="84" t="s">
        <v>6747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8883</v>
      </c>
    </row>
    <row r="7629" spans="1:9" x14ac:dyDescent="0.25">
      <c r="A7629" s="144" t="s">
        <v>4593</v>
      </c>
      <c r="B7629" s="93" t="s">
        <v>4570</v>
      </c>
      <c r="C7629" s="84" t="s">
        <v>8884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8883</v>
      </c>
    </row>
    <row r="7630" spans="1:9" x14ac:dyDescent="0.25">
      <c r="A7630" s="144" t="s">
        <v>4593</v>
      </c>
      <c r="B7630" s="93" t="s">
        <v>4570</v>
      </c>
      <c r="C7630" s="84" t="s">
        <v>8885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8883</v>
      </c>
    </row>
    <row r="7631" spans="1:9" x14ac:dyDescent="0.25">
      <c r="A7631" s="144" t="s">
        <v>4593</v>
      </c>
      <c r="B7631" s="93" t="s">
        <v>4570</v>
      </c>
      <c r="C7631" s="84" t="s">
        <v>8886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8883</v>
      </c>
    </row>
    <row r="7632" spans="1:9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8883</v>
      </c>
    </row>
    <row r="7633" spans="1:9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8883</v>
      </c>
    </row>
    <row r="7634" spans="1:9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8516</v>
      </c>
    </row>
    <row r="7635" spans="1:9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8887</v>
      </c>
    </row>
    <row r="7636" spans="1:9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8887</v>
      </c>
    </row>
    <row r="7637" spans="1:9" x14ac:dyDescent="0.25">
      <c r="A7637" s="144" t="s">
        <v>4593</v>
      </c>
      <c r="B7637" s="93" t="s">
        <v>4570</v>
      </c>
      <c r="C7637" s="84" t="s">
        <v>8888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7087</v>
      </c>
      <c r="I7637" s="81" t="s">
        <v>8889</v>
      </c>
    </row>
    <row r="7638" spans="1:9" x14ac:dyDescent="0.25">
      <c r="A7638" s="144" t="s">
        <v>4593</v>
      </c>
      <c r="B7638" s="93" t="s">
        <v>4570</v>
      </c>
      <c r="C7638" s="84" t="s">
        <v>8890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7087</v>
      </c>
      <c r="I7638" s="81" t="s">
        <v>8889</v>
      </c>
    </row>
    <row r="7639" spans="1:9" x14ac:dyDescent="0.25">
      <c r="A7639" s="144" t="s">
        <v>4593</v>
      </c>
      <c r="B7639" s="93" t="s">
        <v>4570</v>
      </c>
      <c r="C7639" s="84" t="s">
        <v>8891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7087</v>
      </c>
      <c r="I7639" s="81" t="s">
        <v>8889</v>
      </c>
    </row>
    <row r="7640" spans="1:9" x14ac:dyDescent="0.25">
      <c r="A7640" s="144" t="s">
        <v>4593</v>
      </c>
      <c r="B7640" s="93" t="s">
        <v>4570</v>
      </c>
      <c r="C7640" s="84" t="s">
        <v>8892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7087</v>
      </c>
      <c r="I7640" s="81" t="s">
        <v>8889</v>
      </c>
    </row>
    <row r="7641" spans="1:9" x14ac:dyDescent="0.25">
      <c r="A7641" s="144" t="s">
        <v>4593</v>
      </c>
      <c r="B7641" s="93" t="s">
        <v>4570</v>
      </c>
      <c r="C7641" s="84" t="s">
        <v>8893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7087</v>
      </c>
      <c r="I7641" s="81" t="s">
        <v>8889</v>
      </c>
    </row>
    <row r="7642" spans="1:9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8894</v>
      </c>
      <c r="I7642" s="81" t="s">
        <v>8889</v>
      </c>
    </row>
    <row r="7643" spans="1:9" x14ac:dyDescent="0.25">
      <c r="A7643" s="144" t="s">
        <v>4593</v>
      </c>
      <c r="B7643" s="59" t="s">
        <v>8881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8895</v>
      </c>
    </row>
    <row r="7646" spans="1:9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8895</v>
      </c>
    </row>
    <row r="7647" spans="1:9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8896</v>
      </c>
    </row>
    <row r="7648" spans="1:9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8896</v>
      </c>
    </row>
    <row r="7649" spans="1:9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8896</v>
      </c>
    </row>
    <row r="7650" spans="1:9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8897</v>
      </c>
    </row>
    <row r="7654" spans="1:9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x14ac:dyDescent="0.25">
      <c r="A7660" s="144" t="s">
        <v>4621</v>
      </c>
      <c r="B7660" s="59" t="s">
        <v>210</v>
      </c>
      <c r="C7660" s="59" t="s">
        <v>8770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x14ac:dyDescent="0.25">
      <c r="A7663" s="144" t="s">
        <v>4621</v>
      </c>
      <c r="B7663" s="58" t="s">
        <v>35</v>
      </c>
      <c r="C7663" s="84" t="s">
        <v>36</v>
      </c>
      <c r="D7663" s="271" t="s">
        <v>8898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x14ac:dyDescent="0.25">
      <c r="A7668" s="144" t="s">
        <v>4621</v>
      </c>
      <c r="B7668" s="59" t="s">
        <v>323</v>
      </c>
      <c r="C7668" s="59" t="s">
        <v>8899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8900</v>
      </c>
    </row>
    <row r="7669" spans="1:9" x14ac:dyDescent="0.25">
      <c r="A7669" s="144" t="s">
        <v>4621</v>
      </c>
      <c r="B7669" s="59" t="s">
        <v>323</v>
      </c>
      <c r="C7669" s="59" t="s">
        <v>8901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8900</v>
      </c>
    </row>
    <row r="7670" spans="1:9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8902</v>
      </c>
      <c r="I7670" s="74" t="s">
        <v>8903</v>
      </c>
    </row>
    <row r="7671" spans="1:9" x14ac:dyDescent="0.25">
      <c r="A7671" s="144" t="s">
        <v>4621</v>
      </c>
      <c r="B7671" s="71" t="s">
        <v>58</v>
      </c>
      <c r="C7671" s="59" t="s">
        <v>8904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6314</v>
      </c>
      <c r="I7671" s="74" t="s">
        <v>8903</v>
      </c>
    </row>
    <row r="7672" spans="1:9" x14ac:dyDescent="0.25">
      <c r="A7672" s="144" t="s">
        <v>4621</v>
      </c>
      <c r="B7672" s="71" t="s">
        <v>58</v>
      </c>
      <c r="C7672" s="59" t="s">
        <v>8905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6314</v>
      </c>
      <c r="I7672" s="74" t="s">
        <v>8903</v>
      </c>
    </row>
    <row r="7673" spans="1:9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6314</v>
      </c>
      <c r="I7673" s="74" t="s">
        <v>8903</v>
      </c>
    </row>
    <row r="7674" spans="1:9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6314</v>
      </c>
      <c r="I7674" s="74" t="s">
        <v>8903</v>
      </c>
    </row>
    <row r="7675" spans="1:9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8903</v>
      </c>
    </row>
    <row r="7676" spans="1:9" x14ac:dyDescent="0.25">
      <c r="A7676" s="144" t="s">
        <v>4621</v>
      </c>
      <c r="B7676" s="58" t="s">
        <v>8906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8903</v>
      </c>
    </row>
    <row r="7677" spans="1:9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8903</v>
      </c>
    </row>
    <row r="7678" spans="1:9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8907</v>
      </c>
    </row>
    <row r="7679" spans="1:9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8907</v>
      </c>
    </row>
    <row r="7680" spans="1:9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8907</v>
      </c>
    </row>
    <row r="7681" spans="1:9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8907</v>
      </c>
    </row>
    <row r="7682" spans="1:9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8907</v>
      </c>
    </row>
    <row r="7683" spans="1:9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x14ac:dyDescent="0.25">
      <c r="A7685" s="144" t="s">
        <v>4621</v>
      </c>
      <c r="B7685" s="59" t="s">
        <v>8881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8908</v>
      </c>
    </row>
    <row r="7686" spans="1:9" x14ac:dyDescent="0.25">
      <c r="A7686" s="144" t="s">
        <v>4645</v>
      </c>
      <c r="B7686" s="59" t="s">
        <v>8849</v>
      </c>
      <c r="C7686" s="59" t="s">
        <v>8909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8910</v>
      </c>
    </row>
    <row r="7687" spans="1:9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8910</v>
      </c>
    </row>
    <row r="7688" spans="1:9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8910</v>
      </c>
    </row>
    <row r="7689" spans="1:9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8911</v>
      </c>
    </row>
    <row r="7690" spans="1:9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8912</v>
      </c>
    </row>
    <row r="7691" spans="1:9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8913</v>
      </c>
    </row>
    <row r="7692" spans="1:9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8914</v>
      </c>
    </row>
    <row r="7695" spans="1:9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8914</v>
      </c>
    </row>
    <row r="7696" spans="1:9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6907</v>
      </c>
    </row>
    <row r="7704" spans="1:9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8848</v>
      </c>
    </row>
    <row r="7707" spans="1:9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8848</v>
      </c>
    </row>
    <row r="7708" spans="1:9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8848</v>
      </c>
    </row>
    <row r="7709" spans="1:9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8848</v>
      </c>
    </row>
    <row r="7710" spans="1:9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8848</v>
      </c>
    </row>
    <row r="7711" spans="1:9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8915</v>
      </c>
    </row>
    <row r="7713" spans="1:9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8915</v>
      </c>
    </row>
    <row r="7714" spans="1:9" x14ac:dyDescent="0.25">
      <c r="A7714" s="144" t="s">
        <v>4645</v>
      </c>
      <c r="B7714" s="71" t="s">
        <v>58</v>
      </c>
      <c r="C7714" s="59" t="s">
        <v>8916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8917</v>
      </c>
      <c r="I7714" s="74" t="s">
        <v>8918</v>
      </c>
    </row>
    <row r="7715" spans="1:9" x14ac:dyDescent="0.25">
      <c r="A7715" s="144" t="s">
        <v>4645</v>
      </c>
      <c r="B7715" s="71" t="s">
        <v>58</v>
      </c>
      <c r="C7715" s="59" t="s">
        <v>8919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8917</v>
      </c>
      <c r="I7715" s="74" t="s">
        <v>8918</v>
      </c>
    </row>
    <row r="7716" spans="1:9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8917</v>
      </c>
      <c r="I7716" s="74" t="s">
        <v>8918</v>
      </c>
    </row>
    <row r="7717" spans="1:9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8917</v>
      </c>
      <c r="I7717" s="74" t="s">
        <v>8918</v>
      </c>
    </row>
    <row r="7718" spans="1:9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8920</v>
      </c>
    </row>
    <row r="7719" spans="1:9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8920</v>
      </c>
    </row>
    <row r="7720" spans="1:9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x14ac:dyDescent="0.25">
      <c r="A7731" s="144" t="s">
        <v>4684</v>
      </c>
      <c r="B7731" s="59" t="s">
        <v>4670</v>
      </c>
      <c r="C7731" s="59" t="s">
        <v>8921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x14ac:dyDescent="0.25">
      <c r="A7732" s="144" t="s">
        <v>4684</v>
      </c>
      <c r="B7732" s="59" t="s">
        <v>4670</v>
      </c>
      <c r="C7732" s="59" t="s">
        <v>8922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x14ac:dyDescent="0.25">
      <c r="A7733" s="144" t="s">
        <v>4684</v>
      </c>
      <c r="B7733" s="59" t="s">
        <v>4670</v>
      </c>
      <c r="C7733" s="59" t="s">
        <v>8923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x14ac:dyDescent="0.25">
      <c r="A7734" s="144" t="s">
        <v>4684</v>
      </c>
      <c r="B7734" s="59" t="s">
        <v>4670</v>
      </c>
      <c r="C7734" s="59" t="s">
        <v>8924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x14ac:dyDescent="0.25">
      <c r="A7735" s="144" t="s">
        <v>4684</v>
      </c>
      <c r="B7735" s="59" t="s">
        <v>4670</v>
      </c>
      <c r="C7735" s="59" t="s">
        <v>8925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x14ac:dyDescent="0.25">
      <c r="A7736" s="144" t="s">
        <v>4684</v>
      </c>
      <c r="B7736" s="59" t="s">
        <v>4670</v>
      </c>
      <c r="C7736" s="59" t="s">
        <v>8926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x14ac:dyDescent="0.25">
      <c r="A7737" s="144" t="s">
        <v>4684</v>
      </c>
      <c r="B7737" s="59" t="s">
        <v>4670</v>
      </c>
      <c r="C7737" s="59" t="s">
        <v>8927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x14ac:dyDescent="0.25">
      <c r="A7738" s="144" t="s">
        <v>4684</v>
      </c>
      <c r="B7738" s="59" t="s">
        <v>4670</v>
      </c>
      <c r="C7738" s="59" t="s">
        <v>8928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x14ac:dyDescent="0.25">
      <c r="A7751" s="144" t="s">
        <v>4684</v>
      </c>
      <c r="B7751" s="59" t="s">
        <v>6299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6921</v>
      </c>
    </row>
    <row r="7752" spans="1:9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6921</v>
      </c>
    </row>
    <row r="7753" spans="1:9" x14ac:dyDescent="0.25">
      <c r="A7753" s="144" t="s">
        <v>4684</v>
      </c>
      <c r="B7753" s="59" t="s">
        <v>98</v>
      </c>
      <c r="C7753" s="59" t="s">
        <v>99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6921</v>
      </c>
    </row>
    <row r="7754" spans="1:9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6921</v>
      </c>
    </row>
    <row r="7755" spans="1:9" x14ac:dyDescent="0.25">
      <c r="A7755" s="144" t="s">
        <v>4684</v>
      </c>
      <c r="B7755" s="59" t="s">
        <v>6299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x14ac:dyDescent="0.25">
      <c r="A7758" s="144" t="s">
        <v>4684</v>
      </c>
      <c r="B7758" s="59" t="s">
        <v>8069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x14ac:dyDescent="0.25">
      <c r="A7759" s="144" t="s">
        <v>4684</v>
      </c>
      <c r="B7759" s="71" t="s">
        <v>8929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8930</v>
      </c>
    </row>
    <row r="7761" spans="1:9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x14ac:dyDescent="0.25">
      <c r="A7762" s="144" t="s">
        <v>4684</v>
      </c>
      <c r="B7762" s="59" t="s">
        <v>8069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8931</v>
      </c>
      <c r="I7784" s="74" t="s">
        <v>6760</v>
      </c>
    </row>
    <row r="7785" spans="1:9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8932</v>
      </c>
      <c r="I7785" s="74" t="s">
        <v>6760</v>
      </c>
    </row>
    <row r="7786" spans="1:9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6760</v>
      </c>
    </row>
    <row r="7787" spans="1:9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6760</v>
      </c>
    </row>
    <row r="7788" spans="1:9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6760</v>
      </c>
    </row>
    <row r="7789" spans="1:9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6760</v>
      </c>
    </row>
    <row r="7790" spans="1:9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6760</v>
      </c>
    </row>
    <row r="7791" spans="1:9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6760</v>
      </c>
    </row>
    <row r="7792" spans="1:9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6760</v>
      </c>
    </row>
    <row r="7793" spans="1:9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6760</v>
      </c>
    </row>
    <row r="7794" spans="1:9" x14ac:dyDescent="0.25">
      <c r="A7794" s="144" t="s">
        <v>4714</v>
      </c>
      <c r="B7794" s="71" t="s">
        <v>54</v>
      </c>
      <c r="C7794" s="89" t="s">
        <v>8933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6760</v>
      </c>
    </row>
    <row r="7795" spans="1:9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6760</v>
      </c>
    </row>
    <row r="7796" spans="1:9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8934</v>
      </c>
    </row>
    <row r="7797" spans="1:9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8934</v>
      </c>
    </row>
    <row r="7798" spans="1:9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8934</v>
      </c>
    </row>
    <row r="7799" spans="1:9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8934</v>
      </c>
    </row>
    <row r="7800" spans="1:9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8935</v>
      </c>
    </row>
    <row r="7801" spans="1:9" x14ac:dyDescent="0.25">
      <c r="A7801" s="144" t="s">
        <v>4714</v>
      </c>
      <c r="B7801" s="59" t="s">
        <v>116</v>
      </c>
      <c r="C7801" s="59" t="s">
        <v>6298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8935</v>
      </c>
    </row>
    <row r="7802" spans="1:9" x14ac:dyDescent="0.25">
      <c r="A7802" s="144" t="s">
        <v>4714</v>
      </c>
      <c r="B7802" s="59" t="s">
        <v>6299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8935</v>
      </c>
    </row>
    <row r="7803" spans="1:9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8935</v>
      </c>
    </row>
    <row r="7804" spans="1:9" x14ac:dyDescent="0.25">
      <c r="A7804" s="144" t="s">
        <v>4714</v>
      </c>
      <c r="B7804" s="59" t="s">
        <v>122</v>
      </c>
      <c r="C7804" s="59" t="s">
        <v>6403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8935</v>
      </c>
    </row>
    <row r="7805" spans="1:9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8935</v>
      </c>
    </row>
    <row r="7806" spans="1:9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8935</v>
      </c>
    </row>
    <row r="7807" spans="1:9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8935</v>
      </c>
    </row>
    <row r="7808" spans="1:9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8935</v>
      </c>
    </row>
    <row r="7809" spans="1:9" x14ac:dyDescent="0.25">
      <c r="A7809" s="144" t="s">
        <v>4714</v>
      </c>
      <c r="B7809" s="71" t="s">
        <v>8936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8937</v>
      </c>
    </row>
    <row r="7810" spans="1:9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8938</v>
      </c>
    </row>
    <row r="7811" spans="1:9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8938</v>
      </c>
    </row>
    <row r="7812" spans="1:9" x14ac:dyDescent="0.25">
      <c r="A7812" s="144" t="s">
        <v>4714</v>
      </c>
      <c r="B7812" s="509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8938</v>
      </c>
    </row>
    <row r="7813" spans="1:9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6955</v>
      </c>
    </row>
    <row r="7818" spans="1:9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6955</v>
      </c>
    </row>
    <row r="7819" spans="1:9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6955</v>
      </c>
    </row>
    <row r="7820" spans="1:9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8939</v>
      </c>
    </row>
    <row r="7821" spans="1:9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8939</v>
      </c>
    </row>
    <row r="7822" spans="1:9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8939</v>
      </c>
    </row>
    <row r="7823" spans="1:9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8939</v>
      </c>
    </row>
    <row r="7824" spans="1:9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x14ac:dyDescent="0.25">
      <c r="A7833" s="144" t="s">
        <v>4733</v>
      </c>
      <c r="B7833" s="58" t="s">
        <v>8940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x14ac:dyDescent="0.25">
      <c r="A7835" s="144" t="s">
        <v>4733</v>
      </c>
      <c r="B7835" s="58" t="s">
        <v>8941</v>
      </c>
      <c r="C7835" s="59" t="s">
        <v>8942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8943</v>
      </c>
    </row>
    <row r="7836" spans="1:9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8943</v>
      </c>
    </row>
    <row r="7837" spans="1:9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8943</v>
      </c>
    </row>
    <row r="7838" spans="1:9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x14ac:dyDescent="0.25">
      <c r="A7843" s="59" t="s">
        <v>4741</v>
      </c>
      <c r="B7843" s="58" t="s">
        <v>8940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x14ac:dyDescent="0.25">
      <c r="A7844" s="59" t="s">
        <v>4741</v>
      </c>
      <c r="B7844" s="59" t="s">
        <v>8069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x14ac:dyDescent="0.25">
      <c r="A7846" s="59" t="s">
        <v>4741</v>
      </c>
      <c r="B7846" s="66" t="s">
        <v>7585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7019</v>
      </c>
    </row>
    <row r="7851" spans="1:9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7019</v>
      </c>
    </row>
    <row r="7852" spans="1:9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8944</v>
      </c>
    </row>
    <row r="7853" spans="1:9" x14ac:dyDescent="0.25">
      <c r="A7853" s="59" t="s">
        <v>4741</v>
      </c>
      <c r="B7853" s="59" t="s">
        <v>729</v>
      </c>
      <c r="C7853" s="83" t="s">
        <v>7208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8944</v>
      </c>
    </row>
    <row r="7854" spans="1:9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8944</v>
      </c>
    </row>
    <row r="7855" spans="1:9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8153</v>
      </c>
    </row>
    <row r="7868" spans="1:9" x14ac:dyDescent="0.25">
      <c r="A7868" s="59" t="s">
        <v>4741</v>
      </c>
      <c r="B7868" s="59" t="s">
        <v>6299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8153</v>
      </c>
    </row>
    <row r="7869" spans="1:9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8153</v>
      </c>
    </row>
    <row r="7870" spans="1:9" x14ac:dyDescent="0.25">
      <c r="A7870" s="59" t="s">
        <v>4741</v>
      </c>
      <c r="B7870" s="59" t="s">
        <v>8803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8153</v>
      </c>
    </row>
    <row r="7871" spans="1:9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8153</v>
      </c>
    </row>
    <row r="7872" spans="1:9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8153</v>
      </c>
    </row>
    <row r="7873" spans="1:9" x14ac:dyDescent="0.25">
      <c r="A7873" s="59" t="s">
        <v>4741</v>
      </c>
      <c r="B7873" s="59" t="s">
        <v>8945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8153</v>
      </c>
    </row>
    <row r="7874" spans="1:9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8946</v>
      </c>
    </row>
    <row r="7875" spans="1:9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8946</v>
      </c>
    </row>
    <row r="7876" spans="1:9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8946</v>
      </c>
    </row>
    <row r="7877" spans="1:9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8946</v>
      </c>
    </row>
    <row r="7878" spans="1:9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8946</v>
      </c>
    </row>
    <row r="7879" spans="1:9" x14ac:dyDescent="0.25">
      <c r="A7879" s="59" t="s">
        <v>4741</v>
      </c>
      <c r="B7879" s="93" t="s">
        <v>8947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8946</v>
      </c>
    </row>
    <row r="7880" spans="1:9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8948</v>
      </c>
      <c r="I7880" s="74" t="s">
        <v>8946</v>
      </c>
    </row>
    <row r="7881" spans="1:9" x14ac:dyDescent="0.25">
      <c r="A7881" s="59" t="s">
        <v>4741</v>
      </c>
      <c r="B7881" s="71" t="s">
        <v>54</v>
      </c>
      <c r="C7881" s="77" t="s">
        <v>8949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7613</v>
      </c>
      <c r="I7881" s="74" t="s">
        <v>8946</v>
      </c>
    </row>
    <row r="7882" spans="1:9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8946</v>
      </c>
    </row>
    <row r="7883" spans="1:9" x14ac:dyDescent="0.25">
      <c r="A7883" s="59" t="s">
        <v>4741</v>
      </c>
      <c r="B7883" s="59" t="s">
        <v>8950</v>
      </c>
      <c r="C7883" s="84" t="s">
        <v>8951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8952</v>
      </c>
    </row>
    <row r="7884" spans="1:9" x14ac:dyDescent="0.25">
      <c r="A7884" s="59" t="s">
        <v>4741</v>
      </c>
      <c r="B7884" s="59" t="s">
        <v>8953</v>
      </c>
      <c r="C7884" s="59" t="s">
        <v>8951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8952</v>
      </c>
    </row>
    <row r="7885" spans="1:9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8954</v>
      </c>
      <c r="I7885" s="74" t="s">
        <v>8955</v>
      </c>
    </row>
    <row r="7886" spans="1:9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8954</v>
      </c>
      <c r="I7886" s="74" t="s">
        <v>8955</v>
      </c>
    </row>
    <row r="7887" spans="1:9" x14ac:dyDescent="0.25">
      <c r="A7887" s="59" t="s">
        <v>4741</v>
      </c>
      <c r="B7887" s="71" t="s">
        <v>58</v>
      </c>
      <c r="C7887" s="59" t="s">
        <v>8956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8957</v>
      </c>
      <c r="I7887" s="74" t="s">
        <v>8955</v>
      </c>
    </row>
    <row r="7888" spans="1:9" x14ac:dyDescent="0.25">
      <c r="A7888" s="59" t="s">
        <v>4741</v>
      </c>
      <c r="B7888" s="71" t="s">
        <v>58</v>
      </c>
      <c r="C7888" s="59" t="s">
        <v>8958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8957</v>
      </c>
      <c r="I7888" s="74" t="s">
        <v>8955</v>
      </c>
    </row>
    <row r="7889" spans="1:9" x14ac:dyDescent="0.25">
      <c r="A7889" s="59" t="s">
        <v>4741</v>
      </c>
      <c r="B7889" s="71" t="s">
        <v>58</v>
      </c>
      <c r="C7889" s="59" t="s">
        <v>8959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8182</v>
      </c>
      <c r="I7889" s="74" t="s">
        <v>8955</v>
      </c>
    </row>
    <row r="7890" spans="1:9" x14ac:dyDescent="0.25">
      <c r="A7890" s="59" t="s">
        <v>4741</v>
      </c>
      <c r="B7890" s="71" t="s">
        <v>58</v>
      </c>
      <c r="C7890" s="59" t="s">
        <v>8960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8182</v>
      </c>
      <c r="I7890" s="74" t="s">
        <v>8955</v>
      </c>
    </row>
    <row r="7891" spans="1:9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8955</v>
      </c>
    </row>
    <row r="7892" spans="1:9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8955</v>
      </c>
    </row>
    <row r="7893" spans="1:9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8955</v>
      </c>
    </row>
    <row r="7894" spans="1:9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8955</v>
      </c>
    </row>
    <row r="7895" spans="1:9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6952</v>
      </c>
    </row>
    <row r="7900" spans="1:9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6952</v>
      </c>
    </row>
    <row r="7901" spans="1:9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6952</v>
      </c>
    </row>
    <row r="7902" spans="1:9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6939</v>
      </c>
    </row>
    <row r="7906" spans="1:9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6939</v>
      </c>
    </row>
    <row r="7907" spans="1:9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6939</v>
      </c>
    </row>
    <row r="7908" spans="1:9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6939</v>
      </c>
    </row>
    <row r="7909" spans="1:9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6939</v>
      </c>
    </row>
    <row r="7910" spans="1:9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6939</v>
      </c>
    </row>
    <row r="7911" spans="1:9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x14ac:dyDescent="0.25">
      <c r="A7917" s="59" t="s">
        <v>4753</v>
      </c>
      <c r="B7917" s="59" t="s">
        <v>8069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x14ac:dyDescent="0.25">
      <c r="A7918" s="59" t="s">
        <v>4753</v>
      </c>
      <c r="B7918" s="66" t="s">
        <v>7585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8961</v>
      </c>
      <c r="I7925" s="74" t="s">
        <v>8962</v>
      </c>
    </row>
    <row r="7926" spans="1:9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8961</v>
      </c>
      <c r="I7926" s="74" t="s">
        <v>8962</v>
      </c>
    </row>
    <row r="7927" spans="1:9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8961</v>
      </c>
      <c r="I7927" s="74" t="s">
        <v>8962</v>
      </c>
    </row>
    <row r="7928" spans="1:9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8961</v>
      </c>
      <c r="I7928" s="74" t="s">
        <v>8962</v>
      </c>
    </row>
    <row r="7929" spans="1:9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8961</v>
      </c>
      <c r="I7929" s="74" t="s">
        <v>8962</v>
      </c>
    </row>
    <row r="7930" spans="1:9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8962</v>
      </c>
    </row>
    <row r="7931" spans="1:9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x14ac:dyDescent="0.25">
      <c r="A7935" s="59" t="s">
        <v>4763</v>
      </c>
      <c r="B7935" s="58" t="s">
        <v>8940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x14ac:dyDescent="0.25">
      <c r="A7944" s="59" t="s">
        <v>4763</v>
      </c>
      <c r="B7944" s="59" t="s">
        <v>8686</v>
      </c>
      <c r="C7944" s="59" t="s">
        <v>8963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8964</v>
      </c>
    </row>
    <row r="7945" spans="1:9" x14ac:dyDescent="0.25">
      <c r="A7945" s="59" t="s">
        <v>4763</v>
      </c>
      <c r="B7945" s="59" t="s">
        <v>8686</v>
      </c>
      <c r="C7945" s="59" t="s">
        <v>8965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8964</v>
      </c>
    </row>
    <row r="7946" spans="1:9" x14ac:dyDescent="0.25">
      <c r="A7946" s="59" t="s">
        <v>4763</v>
      </c>
      <c r="B7946" s="93" t="s">
        <v>4359</v>
      </c>
      <c r="C7946" s="93" t="s">
        <v>8966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8967</v>
      </c>
    </row>
    <row r="7947" spans="1:9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8967</v>
      </c>
    </row>
    <row r="7948" spans="1:9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8968</v>
      </c>
    </row>
    <row r="7949" spans="1:9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8968</v>
      </c>
    </row>
    <row r="7950" spans="1:9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8968</v>
      </c>
    </row>
    <row r="7951" spans="1:9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8968</v>
      </c>
    </row>
    <row r="7952" spans="1:9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8968</v>
      </c>
    </row>
    <row r="7953" spans="1:9" x14ac:dyDescent="0.25">
      <c r="A7953" s="59" t="s">
        <v>4763</v>
      </c>
      <c r="B7953" s="59" t="s">
        <v>8969</v>
      </c>
      <c r="C7953" s="124" t="s">
        <v>8970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x14ac:dyDescent="0.25">
      <c r="A7954" s="59" t="s">
        <v>4763</v>
      </c>
      <c r="B7954" s="59" t="s">
        <v>8969</v>
      </c>
      <c r="C7954" s="124" t="s">
        <v>8971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x14ac:dyDescent="0.25">
      <c r="A7955" s="59" t="s">
        <v>4763</v>
      </c>
      <c r="B7955" s="59" t="s">
        <v>8969</v>
      </c>
      <c r="C7955" s="124" t="s">
        <v>8972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x14ac:dyDescent="0.25">
      <c r="A7958" s="59" t="s">
        <v>4763</v>
      </c>
      <c r="B7958" s="481" t="s">
        <v>210</v>
      </c>
      <c r="C7958" s="481" t="s">
        <v>211</v>
      </c>
      <c r="D7958" s="482">
        <v>8</v>
      </c>
      <c r="E7958" s="481" t="s">
        <v>37</v>
      </c>
      <c r="F7958" s="485">
        <v>33000</v>
      </c>
      <c r="G7958" s="485">
        <f t="shared" ref="G7958:G7964" si="247">F7958*D7958</f>
        <v>264000</v>
      </c>
      <c r="H7958" s="486" t="s">
        <v>6528</v>
      </c>
      <c r="I7958" s="59"/>
    </row>
    <row r="7959" spans="1:9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8973</v>
      </c>
    </row>
    <row r="7960" spans="1:9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8973</v>
      </c>
    </row>
    <row r="7961" spans="1:9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8974</v>
      </c>
      <c r="I7961" s="74" t="s">
        <v>8973</v>
      </c>
    </row>
    <row r="7962" spans="1:9" x14ac:dyDescent="0.25">
      <c r="A7962" s="59" t="s">
        <v>4763</v>
      </c>
      <c r="B7962" s="59" t="s">
        <v>810</v>
      </c>
      <c r="C7962" s="124" t="s">
        <v>8975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8973</v>
      </c>
    </row>
    <row r="7963" spans="1:9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8973</v>
      </c>
    </row>
    <row r="7964" spans="1:9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8973</v>
      </c>
    </row>
    <row r="7965" spans="1:9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8973</v>
      </c>
    </row>
    <row r="7966" spans="1:9" x14ac:dyDescent="0.25">
      <c r="A7966" s="59" t="s">
        <v>4763</v>
      </c>
      <c r="B7966" s="59" t="s">
        <v>8976</v>
      </c>
      <c r="C7966" s="59" t="s">
        <v>8977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8973</v>
      </c>
    </row>
    <row r="7967" spans="1:9" x14ac:dyDescent="0.25">
      <c r="A7967" s="59" t="s">
        <v>4763</v>
      </c>
      <c r="B7967" s="93" t="s">
        <v>8978</v>
      </c>
      <c r="C7967" s="84" t="s">
        <v>8977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8973</v>
      </c>
    </row>
    <row r="7968" spans="1:9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7917</v>
      </c>
    </row>
    <row r="7969" spans="1:9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8979</v>
      </c>
    </row>
    <row r="7971" spans="1:9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8979</v>
      </c>
    </row>
    <row r="7972" spans="1:9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8980</v>
      </c>
    </row>
    <row r="7973" spans="1:9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x14ac:dyDescent="0.25">
      <c r="A7984" s="59" t="s">
        <v>4783</v>
      </c>
      <c r="B7984" s="59" t="s">
        <v>729</v>
      </c>
      <c r="C7984" s="83" t="s">
        <v>7208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7001</v>
      </c>
    </row>
    <row r="7987" spans="1:9" x14ac:dyDescent="0.25">
      <c r="A7987" s="59" t="s">
        <v>4783</v>
      </c>
      <c r="B7987" s="59" t="s">
        <v>729</v>
      </c>
      <c r="C7987" s="83" t="s">
        <v>7208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7001</v>
      </c>
    </row>
    <row r="7988" spans="1:9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7001</v>
      </c>
    </row>
    <row r="7989" spans="1:9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x14ac:dyDescent="0.25">
      <c r="A7992" s="59" t="s">
        <v>4783</v>
      </c>
      <c r="B7992" s="59" t="s">
        <v>4788</v>
      </c>
      <c r="C7992" s="59" t="s">
        <v>6851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x14ac:dyDescent="0.25">
      <c r="A7995" s="59" t="s">
        <v>4783</v>
      </c>
      <c r="B7995" s="93" t="s">
        <v>4776</v>
      </c>
      <c r="C7995" s="124" t="s">
        <v>8981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x14ac:dyDescent="0.25">
      <c r="A7996" s="59" t="s">
        <v>4783</v>
      </c>
      <c r="B7996" s="93" t="s">
        <v>4776</v>
      </c>
      <c r="C7996" s="124" t="s">
        <v>8982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x14ac:dyDescent="0.25">
      <c r="A7997" s="59" t="s">
        <v>4783</v>
      </c>
      <c r="B7997" s="93" t="s">
        <v>4776</v>
      </c>
      <c r="C7997" s="124" t="s">
        <v>8983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x14ac:dyDescent="0.25">
      <c r="A7998" s="59" t="s">
        <v>4783</v>
      </c>
      <c r="B7998" s="93" t="s">
        <v>4776</v>
      </c>
      <c r="C7998" s="124" t="s">
        <v>8984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x14ac:dyDescent="0.25">
      <c r="A7999" s="59" t="s">
        <v>4783</v>
      </c>
      <c r="B7999" s="93" t="s">
        <v>4776</v>
      </c>
      <c r="C7999" s="124" t="s">
        <v>8985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6767</v>
      </c>
      <c r="I8003" s="59" t="s">
        <v>6935</v>
      </c>
    </row>
    <row r="8004" spans="1:9" x14ac:dyDescent="0.25">
      <c r="A8004" s="59" t="s">
        <v>4783</v>
      </c>
      <c r="B8004" s="59" t="s">
        <v>729</v>
      </c>
      <c r="C8004" s="83" t="s">
        <v>7208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6767</v>
      </c>
      <c r="I8004" s="59" t="s">
        <v>6935</v>
      </c>
    </row>
    <row r="8005" spans="1:9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6767</v>
      </c>
      <c r="I8005" s="59" t="s">
        <v>6935</v>
      </c>
    </row>
    <row r="8006" spans="1:9" x14ac:dyDescent="0.25">
      <c r="A8006" s="59" t="s">
        <v>4783</v>
      </c>
      <c r="B8006" s="59" t="s">
        <v>8986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6767</v>
      </c>
      <c r="I8006" s="59" t="s">
        <v>6935</v>
      </c>
    </row>
    <row r="8007" spans="1:9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7044</v>
      </c>
    </row>
    <row r="8008" spans="1:9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7044</v>
      </c>
    </row>
    <row r="8009" spans="1:9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7044</v>
      </c>
    </row>
    <row r="8010" spans="1:9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6950</v>
      </c>
    </row>
    <row r="8011" spans="1:9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6950</v>
      </c>
    </row>
    <row r="8012" spans="1:9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6985</v>
      </c>
    </row>
    <row r="8013" spans="1:9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6985</v>
      </c>
    </row>
    <row r="8014" spans="1:9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6985</v>
      </c>
    </row>
    <row r="8015" spans="1:9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6985</v>
      </c>
    </row>
    <row r="8016" spans="1:9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8987</v>
      </c>
    </row>
    <row r="8017" spans="1:9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8987</v>
      </c>
    </row>
    <row r="8018" spans="1:9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7917</v>
      </c>
    </row>
    <row r="8021" spans="1:9" x14ac:dyDescent="0.25">
      <c r="A8021" s="59" t="s">
        <v>4783</v>
      </c>
      <c r="B8021" s="71" t="s">
        <v>4677</v>
      </c>
      <c r="C8021" s="84" t="s">
        <v>8988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8989</v>
      </c>
    </row>
    <row r="8022" spans="1:9" x14ac:dyDescent="0.25">
      <c r="A8022" s="59" t="s">
        <v>4783</v>
      </c>
      <c r="B8022" s="71" t="s">
        <v>4677</v>
      </c>
      <c r="C8022" s="84" t="s">
        <v>8990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8989</v>
      </c>
    </row>
    <row r="8023" spans="1:9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8989</v>
      </c>
    </row>
    <row r="8024" spans="1:9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8989</v>
      </c>
    </row>
    <row r="8025" spans="1:9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8991</v>
      </c>
    </row>
    <row r="8026" spans="1:9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x14ac:dyDescent="0.25">
      <c r="A8030" s="59" t="s">
        <v>4809</v>
      </c>
      <c r="B8030" s="59" t="s">
        <v>8986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8992</v>
      </c>
    </row>
    <row r="8031" spans="1:9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8992</v>
      </c>
    </row>
    <row r="8032" spans="1:9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8992</v>
      </c>
    </row>
    <row r="8033" spans="1:9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8992</v>
      </c>
    </row>
    <row r="8034" spans="1:9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8992</v>
      </c>
    </row>
    <row r="8035" spans="1:9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7062</v>
      </c>
    </row>
    <row r="8036" spans="1:9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7062</v>
      </c>
    </row>
    <row r="8037" spans="1:9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7062</v>
      </c>
    </row>
    <row r="8038" spans="1:9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7062</v>
      </c>
    </row>
    <row r="8039" spans="1:9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7062</v>
      </c>
    </row>
    <row r="8040" spans="1:9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7059</v>
      </c>
    </row>
    <row r="8043" spans="1:9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7059</v>
      </c>
    </row>
    <row r="8044" spans="1:9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7059</v>
      </c>
    </row>
    <row r="8045" spans="1:9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8993</v>
      </c>
    </row>
    <row r="8046" spans="1:9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x14ac:dyDescent="0.25">
      <c r="A8054" s="59" t="s">
        <v>4809</v>
      </c>
      <c r="B8054" s="58" t="s">
        <v>4799</v>
      </c>
      <c r="C8054" s="59" t="s">
        <v>8994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8995</v>
      </c>
    </row>
    <row r="8055" spans="1:9" x14ac:dyDescent="0.25">
      <c r="A8055" s="59" t="s">
        <v>4809</v>
      </c>
      <c r="B8055" s="58" t="s">
        <v>4799</v>
      </c>
      <c r="C8055" s="59" t="s">
        <v>8996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8995</v>
      </c>
    </row>
    <row r="8056" spans="1:9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x14ac:dyDescent="0.25">
      <c r="A8059" s="59" t="s">
        <v>4809</v>
      </c>
      <c r="B8059" s="59" t="s">
        <v>358</v>
      </c>
      <c r="C8059" s="84" t="s">
        <v>8997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x14ac:dyDescent="0.25">
      <c r="A8060" s="59" t="s">
        <v>4809</v>
      </c>
      <c r="B8060" s="59" t="s">
        <v>210</v>
      </c>
      <c r="C8060" s="84" t="s">
        <v>8997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x14ac:dyDescent="0.25">
      <c r="A8062" s="59" t="s">
        <v>4809</v>
      </c>
      <c r="B8062" s="58" t="s">
        <v>4799</v>
      </c>
      <c r="C8062" s="59" t="s">
        <v>8998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8999</v>
      </c>
    </row>
    <row r="8063" spans="1:9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9000</v>
      </c>
      <c r="I8066" s="59"/>
    </row>
    <row r="8067" spans="1:9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9000</v>
      </c>
      <c r="I8067" s="59"/>
    </row>
    <row r="8068" spans="1:9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8182</v>
      </c>
      <c r="I8068" s="59"/>
    </row>
    <row r="8069" spans="1:9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7917</v>
      </c>
    </row>
    <row r="8070" spans="1:9" x14ac:dyDescent="0.25">
      <c r="A8070" s="59" t="s">
        <v>4809</v>
      </c>
      <c r="B8070" s="59" t="s">
        <v>575</v>
      </c>
      <c r="C8070" s="59" t="s">
        <v>9001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9002</v>
      </c>
    </row>
    <row r="8071" spans="1:9" x14ac:dyDescent="0.25">
      <c r="A8071" s="59" t="s">
        <v>4809</v>
      </c>
      <c r="B8071" s="59" t="s">
        <v>575</v>
      </c>
      <c r="C8071" s="59" t="s">
        <v>9003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9002</v>
      </c>
    </row>
    <row r="8072" spans="1:9" x14ac:dyDescent="0.25">
      <c r="A8072" s="59" t="s">
        <v>4809</v>
      </c>
      <c r="B8072" s="59" t="s">
        <v>575</v>
      </c>
      <c r="C8072" s="59" t="s">
        <v>9004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9002</v>
      </c>
    </row>
    <row r="8073" spans="1:9" x14ac:dyDescent="0.25">
      <c r="A8073" s="59" t="s">
        <v>4809</v>
      </c>
      <c r="B8073" s="59" t="s">
        <v>575</v>
      </c>
      <c r="C8073" s="59" t="s">
        <v>9005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9002</v>
      </c>
    </row>
    <row r="8074" spans="1:9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9002</v>
      </c>
    </row>
    <row r="8075" spans="1:9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9002</v>
      </c>
    </row>
    <row r="8076" spans="1:9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7917</v>
      </c>
    </row>
    <row r="8077" spans="1:9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7917</v>
      </c>
    </row>
    <row r="8078" spans="1:9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7917</v>
      </c>
    </row>
    <row r="8079" spans="1:9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7917</v>
      </c>
    </row>
    <row r="8080" spans="1:9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7917</v>
      </c>
    </row>
    <row r="8081" spans="1:9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7917</v>
      </c>
    </row>
    <row r="8082" spans="1:9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9006</v>
      </c>
      <c r="I8082" s="74" t="s">
        <v>9007</v>
      </c>
    </row>
    <row r="8083" spans="1:9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9006</v>
      </c>
      <c r="I8083" s="74" t="s">
        <v>9007</v>
      </c>
    </row>
    <row r="8084" spans="1:9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9008</v>
      </c>
      <c r="I8084" s="74" t="s">
        <v>9009</v>
      </c>
    </row>
    <row r="8085" spans="1:9" x14ac:dyDescent="0.25">
      <c r="A8085" s="59" t="s">
        <v>4809</v>
      </c>
      <c r="B8085" s="59" t="s">
        <v>575</v>
      </c>
      <c r="C8085" s="59" t="s">
        <v>9005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9010</v>
      </c>
    </row>
    <row r="8086" spans="1:9" x14ac:dyDescent="0.25">
      <c r="A8086" s="59" t="s">
        <v>4809</v>
      </c>
      <c r="B8086" s="59" t="s">
        <v>575</v>
      </c>
      <c r="C8086" s="59" t="s">
        <v>9011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9010</v>
      </c>
    </row>
    <row r="8087" spans="1:9" x14ac:dyDescent="0.25">
      <c r="A8087" s="59" t="s">
        <v>4809</v>
      </c>
      <c r="B8087" s="59" t="s">
        <v>575</v>
      </c>
      <c r="C8087" s="59" t="s">
        <v>9012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9010</v>
      </c>
    </row>
    <row r="8088" spans="1:9" x14ac:dyDescent="0.25">
      <c r="A8088" s="59" t="s">
        <v>4809</v>
      </c>
      <c r="B8088" s="59" t="s">
        <v>575</v>
      </c>
      <c r="C8088" s="59" t="s">
        <v>9013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9010</v>
      </c>
    </row>
    <row r="8089" spans="1:9" x14ac:dyDescent="0.25">
      <c r="A8089" s="59" t="s">
        <v>4809</v>
      </c>
      <c r="B8089" s="59" t="s">
        <v>575</v>
      </c>
      <c r="C8089" s="59" t="s">
        <v>9014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9010</v>
      </c>
    </row>
    <row r="8090" spans="1:9" x14ac:dyDescent="0.25">
      <c r="A8090" s="59" t="s">
        <v>4809</v>
      </c>
      <c r="B8090" s="59" t="s">
        <v>575</v>
      </c>
      <c r="C8090" s="59" t="s">
        <v>9015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9010</v>
      </c>
    </row>
    <row r="8091" spans="1:9" x14ac:dyDescent="0.25">
      <c r="A8091" s="59" t="s">
        <v>4809</v>
      </c>
      <c r="B8091" s="59" t="s">
        <v>575</v>
      </c>
      <c r="C8091" s="59" t="s">
        <v>9016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9010</v>
      </c>
    </row>
    <row r="8092" spans="1:9" x14ac:dyDescent="0.25">
      <c r="A8092" s="59" t="s">
        <v>4809</v>
      </c>
      <c r="B8092" s="71" t="s">
        <v>54</v>
      </c>
      <c r="C8092" s="59" t="s">
        <v>9017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7316</v>
      </c>
      <c r="I8092" s="74" t="s">
        <v>9010</v>
      </c>
    </row>
    <row r="8093" spans="1:9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9010</v>
      </c>
    </row>
    <row r="8094" spans="1:9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9010</v>
      </c>
    </row>
    <row r="8095" spans="1:9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9018</v>
      </c>
    </row>
    <row r="8096" spans="1:9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9018</v>
      </c>
    </row>
    <row r="8097" spans="1:9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9018</v>
      </c>
    </row>
    <row r="8098" spans="1:9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9018</v>
      </c>
    </row>
    <row r="8099" spans="1:9" x14ac:dyDescent="0.25">
      <c r="A8099" s="59" t="s">
        <v>4809</v>
      </c>
      <c r="B8099" s="59" t="s">
        <v>122</v>
      </c>
      <c r="C8099" s="59" t="s">
        <v>6403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9018</v>
      </c>
    </row>
    <row r="8100" spans="1:9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9018</v>
      </c>
    </row>
    <row r="8101" spans="1:9" x14ac:dyDescent="0.25">
      <c r="A8101" s="59" t="s">
        <v>4809</v>
      </c>
      <c r="B8101" s="71" t="s">
        <v>9019</v>
      </c>
      <c r="C8101" s="84" t="s">
        <v>9020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9018</v>
      </c>
    </row>
    <row r="8102" spans="1:9" x14ac:dyDescent="0.25">
      <c r="A8102" s="59" t="s">
        <v>4809</v>
      </c>
      <c r="B8102" s="71" t="s">
        <v>9019</v>
      </c>
      <c r="C8102" s="84" t="s">
        <v>9021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9018</v>
      </c>
    </row>
    <row r="8103" spans="1:9" x14ac:dyDescent="0.25">
      <c r="A8103" s="59" t="s">
        <v>4809</v>
      </c>
      <c r="B8103" s="71" t="s">
        <v>9019</v>
      </c>
      <c r="C8103" s="84" t="s">
        <v>7233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9018</v>
      </c>
    </row>
    <row r="8104" spans="1:9" x14ac:dyDescent="0.25">
      <c r="A8104" s="59" t="s">
        <v>4809</v>
      </c>
      <c r="B8104" s="71" t="s">
        <v>9019</v>
      </c>
      <c r="C8104" s="84" t="s">
        <v>9022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9018</v>
      </c>
    </row>
    <row r="8105" spans="1:9" x14ac:dyDescent="0.25">
      <c r="A8105" s="59" t="s">
        <v>4809</v>
      </c>
      <c r="B8105" s="59" t="s">
        <v>62</v>
      </c>
      <c r="C8105" s="59" t="s">
        <v>7268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6103</v>
      </c>
      <c r="I8105" s="74" t="s">
        <v>9018</v>
      </c>
    </row>
    <row r="8106" spans="1:9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9018</v>
      </c>
    </row>
    <row r="8107" spans="1:9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x14ac:dyDescent="0.25">
      <c r="A8112" s="59" t="s">
        <v>4837</v>
      </c>
      <c r="B8112" s="59" t="s">
        <v>122</v>
      </c>
      <c r="C8112" s="59" t="s">
        <v>6403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x14ac:dyDescent="0.25">
      <c r="A8113" s="59" t="s">
        <v>4837</v>
      </c>
      <c r="B8113" s="58" t="s">
        <v>9023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9024</v>
      </c>
      <c r="I8115" s="76"/>
    </row>
    <row r="8116" spans="1:9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x14ac:dyDescent="0.25">
      <c r="A8117" s="59" t="s">
        <v>4837</v>
      </c>
      <c r="B8117" s="59" t="s">
        <v>729</v>
      </c>
      <c r="C8117" s="83" t="s">
        <v>7208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x14ac:dyDescent="0.25">
      <c r="A8132" s="59" t="s">
        <v>4837</v>
      </c>
      <c r="B8132" s="71" t="s">
        <v>8936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9025</v>
      </c>
      <c r="I8132" s="74" t="s">
        <v>9026</v>
      </c>
    </row>
    <row r="8133" spans="1:9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x14ac:dyDescent="0.25">
      <c r="A8134" s="59" t="s">
        <v>4837</v>
      </c>
      <c r="B8134" s="59" t="s">
        <v>8069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x14ac:dyDescent="0.25">
      <c r="A8135" s="59" t="s">
        <v>4837</v>
      </c>
      <c r="B8135" s="71" t="s">
        <v>4571</v>
      </c>
      <c r="C8135" s="59" t="s">
        <v>7171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5830</v>
      </c>
      <c r="I8135" s="59" t="s">
        <v>9027</v>
      </c>
    </row>
    <row r="8136" spans="1:9" x14ac:dyDescent="0.25">
      <c r="A8136" s="59" t="s">
        <v>4837</v>
      </c>
      <c r="B8136" s="71" t="s">
        <v>4571</v>
      </c>
      <c r="C8136" s="59" t="s">
        <v>7025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5830</v>
      </c>
      <c r="I8136" s="59" t="s">
        <v>9027</v>
      </c>
    </row>
    <row r="8137" spans="1:9" x14ac:dyDescent="0.25">
      <c r="A8137" s="59" t="s">
        <v>4837</v>
      </c>
      <c r="B8137" s="71" t="s">
        <v>4446</v>
      </c>
      <c r="C8137" s="59" t="s">
        <v>9028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5830</v>
      </c>
      <c r="I8137" s="59" t="s">
        <v>9027</v>
      </c>
    </row>
    <row r="8138" spans="1:9" x14ac:dyDescent="0.25">
      <c r="A8138" s="59" t="s">
        <v>4837</v>
      </c>
      <c r="B8138" s="71" t="s">
        <v>4446</v>
      </c>
      <c r="C8138" s="59" t="s">
        <v>9029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5830</v>
      </c>
      <c r="I8138" s="59" t="s">
        <v>9027</v>
      </c>
    </row>
    <row r="8139" spans="1:9" x14ac:dyDescent="0.25">
      <c r="A8139" s="59" t="s">
        <v>4837</v>
      </c>
      <c r="B8139" s="59" t="s">
        <v>9030</v>
      </c>
      <c r="C8139" s="59" t="s">
        <v>9031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5830</v>
      </c>
      <c r="I8139" s="59" t="s">
        <v>9027</v>
      </c>
    </row>
    <row r="8140" spans="1:9" x14ac:dyDescent="0.25">
      <c r="A8140" s="59" t="s">
        <v>4837</v>
      </c>
      <c r="B8140" s="59" t="s">
        <v>9030</v>
      </c>
      <c r="C8140" s="59" t="s">
        <v>9032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5830</v>
      </c>
      <c r="I8140" s="59" t="s">
        <v>9027</v>
      </c>
    </row>
    <row r="8141" spans="1:9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5830</v>
      </c>
      <c r="I8141" s="59" t="s">
        <v>9027</v>
      </c>
    </row>
    <row r="8142" spans="1:9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5830</v>
      </c>
      <c r="I8142" s="59" t="s">
        <v>9027</v>
      </c>
    </row>
    <row r="8143" spans="1:9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9033</v>
      </c>
    </row>
    <row r="8144" spans="1:9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9033</v>
      </c>
    </row>
    <row r="8145" spans="1:9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x14ac:dyDescent="0.25">
      <c r="A8156" s="59" t="s">
        <v>4865</v>
      </c>
      <c r="B8156" s="58" t="s">
        <v>9023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9034</v>
      </c>
    </row>
    <row r="8158" spans="1:9" x14ac:dyDescent="0.25">
      <c r="A8158" s="59" t="s">
        <v>4865</v>
      </c>
      <c r="B8158" s="59" t="s">
        <v>122</v>
      </c>
      <c r="C8158" s="59" t="s">
        <v>6403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9034</v>
      </c>
    </row>
    <row r="8159" spans="1:9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x14ac:dyDescent="0.25">
      <c r="A8161" s="59" t="s">
        <v>4865</v>
      </c>
      <c r="B8161" s="58" t="s">
        <v>4799</v>
      </c>
      <c r="C8161" s="59" t="s">
        <v>9035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7095</v>
      </c>
    </row>
    <row r="8162" spans="1:9" x14ac:dyDescent="0.25">
      <c r="A8162" s="59" t="s">
        <v>4865</v>
      </c>
      <c r="B8162" s="58" t="s">
        <v>4799</v>
      </c>
      <c r="C8162" s="124" t="s">
        <v>9036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7095</v>
      </c>
    </row>
    <row r="8163" spans="1:9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7095</v>
      </c>
    </row>
    <row r="8164" spans="1:9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x14ac:dyDescent="0.25">
      <c r="A8195" s="59" t="s">
        <v>4893</v>
      </c>
      <c r="B8195" s="83" t="s">
        <v>9037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x14ac:dyDescent="0.25">
      <c r="A8196" s="59" t="s">
        <v>4893</v>
      </c>
      <c r="B8196" s="59" t="s">
        <v>8069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x14ac:dyDescent="0.25">
      <c r="A8197" s="59" t="s">
        <v>4893</v>
      </c>
      <c r="B8197" s="59" t="s">
        <v>9038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x14ac:dyDescent="0.25">
      <c r="A8202" s="59" t="s">
        <v>4893</v>
      </c>
      <c r="B8202" s="71" t="s">
        <v>9039</v>
      </c>
      <c r="C8202" s="59" t="s">
        <v>9040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9041</v>
      </c>
    </row>
    <row r="8203" spans="1:9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9041</v>
      </c>
    </row>
    <row r="8204" spans="1:9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9041</v>
      </c>
    </row>
    <row r="8205" spans="1:9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x14ac:dyDescent="0.25">
      <c r="A8208" s="59" t="s">
        <v>4893</v>
      </c>
      <c r="B8208" s="59" t="s">
        <v>425</v>
      </c>
      <c r="C8208" s="59" t="s">
        <v>9042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9043</v>
      </c>
    </row>
    <row r="8209" spans="1:9" x14ac:dyDescent="0.25">
      <c r="A8209" s="59" t="s">
        <v>4893</v>
      </c>
      <c r="B8209" s="59" t="s">
        <v>425</v>
      </c>
      <c r="C8209" s="59" t="s">
        <v>9044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9043</v>
      </c>
    </row>
    <row r="8210" spans="1:9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9043</v>
      </c>
    </row>
    <row r="8211" spans="1:9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9043</v>
      </c>
    </row>
    <row r="8212" spans="1:9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7095</v>
      </c>
    </row>
    <row r="8213" spans="1:9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7095</v>
      </c>
    </row>
    <row r="8214" spans="1:9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9045</v>
      </c>
      <c r="I8216" s="74" t="s">
        <v>9046</v>
      </c>
    </row>
    <row r="8217" spans="1:9" x14ac:dyDescent="0.25">
      <c r="A8217" s="59" t="s">
        <v>4893</v>
      </c>
      <c r="B8217" s="59" t="s">
        <v>122</v>
      </c>
      <c r="C8217" s="59" t="s">
        <v>6403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9045</v>
      </c>
      <c r="I8217" s="74" t="s">
        <v>9046</v>
      </c>
    </row>
    <row r="8218" spans="1:9" x14ac:dyDescent="0.25">
      <c r="A8218" s="59" t="s">
        <v>4893</v>
      </c>
      <c r="B8218" s="59" t="s">
        <v>8803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9045</v>
      </c>
      <c r="I8218" s="74" t="s">
        <v>9046</v>
      </c>
    </row>
    <row r="8219" spans="1:9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9045</v>
      </c>
      <c r="I8219" s="74" t="s">
        <v>9046</v>
      </c>
    </row>
    <row r="8220" spans="1:9" x14ac:dyDescent="0.25">
      <c r="A8220" s="59" t="s">
        <v>4893</v>
      </c>
      <c r="B8220" s="59" t="s">
        <v>6299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9045</v>
      </c>
      <c r="I8220" s="74" t="s">
        <v>9046</v>
      </c>
    </row>
    <row r="8221" spans="1:9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9045</v>
      </c>
      <c r="I8221" s="74" t="s">
        <v>9046</v>
      </c>
    </row>
    <row r="8222" spans="1:9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9045</v>
      </c>
      <c r="I8222" s="74" t="s">
        <v>9046</v>
      </c>
    </row>
    <row r="8223" spans="1:9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9045</v>
      </c>
      <c r="I8223" s="74" t="s">
        <v>9046</v>
      </c>
    </row>
    <row r="8224" spans="1:9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9045</v>
      </c>
      <c r="I8224" s="74" t="s">
        <v>9046</v>
      </c>
    </row>
    <row r="8225" spans="1:9" x14ac:dyDescent="0.25">
      <c r="A8225" s="59" t="s">
        <v>4893</v>
      </c>
      <c r="B8225" s="58" t="s">
        <v>9047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9045</v>
      </c>
      <c r="I8225" s="74" t="s">
        <v>9046</v>
      </c>
    </row>
    <row r="8226" spans="1:9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9045</v>
      </c>
      <c r="I8226" s="74" t="s">
        <v>9046</v>
      </c>
    </row>
    <row r="8227" spans="1:9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9045</v>
      </c>
      <c r="I8227" s="74" t="s">
        <v>9046</v>
      </c>
    </row>
    <row r="8228" spans="1:9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9045</v>
      </c>
      <c r="I8228" s="74" t="s">
        <v>9046</v>
      </c>
    </row>
    <row r="8229" spans="1:9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9045</v>
      </c>
      <c r="I8229" s="74" t="s">
        <v>9046</v>
      </c>
    </row>
    <row r="8230" spans="1:9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9045</v>
      </c>
      <c r="I8230" s="74" t="s">
        <v>9046</v>
      </c>
    </row>
    <row r="8231" spans="1:9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9045</v>
      </c>
      <c r="I8231" s="59" t="s">
        <v>9048</v>
      </c>
    </row>
    <row r="8232" spans="1:9" x14ac:dyDescent="0.25">
      <c r="A8232" s="59" t="s">
        <v>4893</v>
      </c>
      <c r="B8232" s="59" t="s">
        <v>358</v>
      </c>
      <c r="C8232" s="59" t="s">
        <v>6702</v>
      </c>
      <c r="D8232" s="60">
        <v>20</v>
      </c>
      <c r="E8232" s="494" t="s">
        <v>206</v>
      </c>
      <c r="F8232" s="73">
        <v>26000</v>
      </c>
      <c r="G8232" s="114">
        <f t="shared" si="258"/>
        <v>520000</v>
      </c>
      <c r="H8232" s="65" t="s">
        <v>9045</v>
      </c>
      <c r="I8232" s="59" t="s">
        <v>9048</v>
      </c>
    </row>
    <row r="8233" spans="1:9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9045</v>
      </c>
      <c r="I8233" s="59" t="s">
        <v>9048</v>
      </c>
    </row>
    <row r="8234" spans="1:9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9045</v>
      </c>
      <c r="I8234" s="59" t="s">
        <v>9048</v>
      </c>
    </row>
    <row r="8235" spans="1:9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9048</v>
      </c>
    </row>
    <row r="8236" spans="1:9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9048</v>
      </c>
    </row>
    <row r="8237" spans="1:9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9049</v>
      </c>
    </row>
    <row r="8238" spans="1:9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9049</v>
      </c>
    </row>
    <row r="8239" spans="1:9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9050</v>
      </c>
    </row>
    <row r="8240" spans="1:9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9050</v>
      </c>
    </row>
    <row r="8241" spans="1:9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9050</v>
      </c>
    </row>
    <row r="8242" spans="1:9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9050</v>
      </c>
    </row>
    <row r="8243" spans="1:9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9050</v>
      </c>
    </row>
    <row r="8244" spans="1:9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x14ac:dyDescent="0.25">
      <c r="A8245" s="472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x14ac:dyDescent="0.25">
      <c r="A8261" s="144">
        <v>44935</v>
      </c>
      <c r="B8261" s="59" t="s">
        <v>729</v>
      </c>
      <c r="C8261" s="83" t="s">
        <v>7208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9051</v>
      </c>
      <c r="I8265" s="59"/>
    </row>
    <row r="8266" spans="1:9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9052</v>
      </c>
    </row>
    <row r="8269" spans="1:9" x14ac:dyDescent="0.25">
      <c r="A8269" s="144">
        <v>44935</v>
      </c>
      <c r="B8269" s="71" t="s">
        <v>4797</v>
      </c>
      <c r="C8269" s="77" t="s">
        <v>9053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9052</v>
      </c>
    </row>
    <row r="8270" spans="1:9" x14ac:dyDescent="0.25">
      <c r="A8270" s="144">
        <v>44935</v>
      </c>
      <c r="B8270" s="71" t="s">
        <v>4797</v>
      </c>
      <c r="C8270" s="59" t="s">
        <v>9054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9052</v>
      </c>
    </row>
    <row r="8271" spans="1:9" x14ac:dyDescent="0.25">
      <c r="A8271" s="144">
        <v>44935</v>
      </c>
      <c r="B8271" s="71" t="s">
        <v>4797</v>
      </c>
      <c r="C8271" s="59" t="s">
        <v>9055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9052</v>
      </c>
    </row>
    <row r="8272" spans="1:9" x14ac:dyDescent="0.25">
      <c r="A8272" s="144">
        <v>44935</v>
      </c>
      <c r="B8272" s="71" t="s">
        <v>4797</v>
      </c>
      <c r="C8272" s="59" t="s">
        <v>9056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9052</v>
      </c>
    </row>
    <row r="8273" spans="1:9" x14ac:dyDescent="0.25">
      <c r="A8273" s="144">
        <v>44935</v>
      </c>
      <c r="B8273" s="59" t="s">
        <v>9057</v>
      </c>
      <c r="C8273" s="59" t="s">
        <v>9058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9052</v>
      </c>
    </row>
    <row r="8274" spans="1:9" x14ac:dyDescent="0.25">
      <c r="A8274" s="144">
        <v>44935</v>
      </c>
      <c r="B8274" s="59" t="s">
        <v>9059</v>
      </c>
      <c r="C8274" s="59" t="s">
        <v>9058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9052</v>
      </c>
    </row>
    <row r="8275" spans="1:9" x14ac:dyDescent="0.25">
      <c r="A8275" s="144">
        <v>44935</v>
      </c>
      <c r="B8275" s="118" t="s">
        <v>9060</v>
      </c>
      <c r="C8275" s="59" t="s">
        <v>9058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9052</v>
      </c>
    </row>
    <row r="8276" spans="1:9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9061</v>
      </c>
    </row>
    <row r="8277" spans="1:9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9061</v>
      </c>
    </row>
    <row r="8278" spans="1:9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9061</v>
      </c>
    </row>
    <row r="8279" spans="1:9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9061</v>
      </c>
    </row>
    <row r="8280" spans="1:9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9061</v>
      </c>
    </row>
    <row r="8281" spans="1:9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9061</v>
      </c>
    </row>
    <row r="8282" spans="1:9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9061</v>
      </c>
    </row>
    <row r="8283" spans="1:9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9061</v>
      </c>
    </row>
    <row r="8284" spans="1:9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9061</v>
      </c>
    </row>
    <row r="8285" spans="1:9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9061</v>
      </c>
    </row>
    <row r="8286" spans="1:9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9061</v>
      </c>
    </row>
    <row r="8287" spans="1:9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9061</v>
      </c>
    </row>
    <row r="8288" spans="1:9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9062</v>
      </c>
    </row>
    <row r="8289" spans="1:9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x14ac:dyDescent="0.25">
      <c r="A8291" s="144">
        <v>44966</v>
      </c>
      <c r="B8291" s="58" t="s">
        <v>9063</v>
      </c>
      <c r="C8291" s="59" t="s">
        <v>9064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9065</v>
      </c>
    </row>
    <row r="8292" spans="1:9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9065</v>
      </c>
    </row>
    <row r="8293" spans="1:9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9065</v>
      </c>
    </row>
    <row r="8294" spans="1:9" x14ac:dyDescent="0.25">
      <c r="A8294" s="144">
        <v>44966</v>
      </c>
      <c r="B8294" s="59" t="s">
        <v>9066</v>
      </c>
      <c r="C8294" s="81" t="s">
        <v>134</v>
      </c>
      <c r="D8294" s="162" t="s">
        <v>1838</v>
      </c>
      <c r="E8294" s="488" t="s">
        <v>26</v>
      </c>
      <c r="F8294" s="61">
        <v>510000</v>
      </c>
      <c r="G8294" s="61">
        <v>1020000</v>
      </c>
      <c r="H8294" s="65" t="s">
        <v>957</v>
      </c>
      <c r="I8294" s="74" t="s">
        <v>9065</v>
      </c>
    </row>
    <row r="8295" spans="1:9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9065</v>
      </c>
    </row>
    <row r="8296" spans="1:9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9065</v>
      </c>
    </row>
    <row r="8297" spans="1:9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9065</v>
      </c>
    </row>
    <row r="8298" spans="1:9" x14ac:dyDescent="0.25">
      <c r="A8298" s="144">
        <v>44966</v>
      </c>
      <c r="B8298" s="59" t="s">
        <v>6299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9065</v>
      </c>
    </row>
    <row r="8299" spans="1:9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9065</v>
      </c>
    </row>
    <row r="8300" spans="1:9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9065</v>
      </c>
    </row>
    <row r="8301" spans="1:9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9067</v>
      </c>
    </row>
    <row r="8305" spans="1:9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9067</v>
      </c>
    </row>
    <row r="8306" spans="1:9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9067</v>
      </c>
    </row>
    <row r="8307" spans="1:9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9067</v>
      </c>
    </row>
    <row r="8308" spans="1:9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9067</v>
      </c>
    </row>
    <row r="8309" spans="1:9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9067</v>
      </c>
    </row>
    <row r="8310" spans="1:9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9067</v>
      </c>
    </row>
    <row r="8311" spans="1:9" x14ac:dyDescent="0.25">
      <c r="A8311" s="144">
        <v>44966</v>
      </c>
      <c r="B8311" s="59" t="s">
        <v>1792</v>
      </c>
      <c r="C8311" s="59" t="s">
        <v>76</v>
      </c>
      <c r="D8311" s="68" t="s">
        <v>9068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9067</v>
      </c>
    </row>
    <row r="8312" spans="1:9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9069</v>
      </c>
    </row>
    <row r="8313" spans="1:9" x14ac:dyDescent="0.25">
      <c r="A8313" s="144">
        <v>44966</v>
      </c>
      <c r="B8313" s="59" t="s">
        <v>729</v>
      </c>
      <c r="C8313" s="83" t="s">
        <v>7208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9069</v>
      </c>
    </row>
    <row r="8314" spans="1:9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9069</v>
      </c>
    </row>
    <row r="8315" spans="1:9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9069</v>
      </c>
    </row>
    <row r="8316" spans="1:9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9069</v>
      </c>
    </row>
    <row r="8317" spans="1:9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7216</v>
      </c>
    </row>
    <row r="8318" spans="1:9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7216</v>
      </c>
    </row>
    <row r="8319" spans="1:9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7216</v>
      </c>
    </row>
    <row r="8320" spans="1:9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7216</v>
      </c>
    </row>
    <row r="8321" spans="1:9" x14ac:dyDescent="0.25">
      <c r="A8321" s="144">
        <v>44966</v>
      </c>
      <c r="B8321" s="59" t="s">
        <v>1792</v>
      </c>
      <c r="C8321" s="59" t="s">
        <v>76</v>
      </c>
      <c r="D8321" s="68" t="s">
        <v>9068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7216</v>
      </c>
    </row>
    <row r="8322" spans="1:9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6368</v>
      </c>
    </row>
    <row r="8323" spans="1:9" x14ac:dyDescent="0.25">
      <c r="A8323" s="144">
        <v>44966</v>
      </c>
      <c r="B8323" s="59" t="s">
        <v>122</v>
      </c>
      <c r="C8323" s="59" t="s">
        <v>6403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6368</v>
      </c>
    </row>
    <row r="8324" spans="1:9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6368</v>
      </c>
    </row>
    <row r="8325" spans="1:9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7214</v>
      </c>
    </row>
    <row r="8326" spans="1:9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7214</v>
      </c>
    </row>
    <row r="8327" spans="1:9" x14ac:dyDescent="0.25">
      <c r="A8327" s="144">
        <v>44966</v>
      </c>
      <c r="B8327" s="59" t="s">
        <v>1792</v>
      </c>
      <c r="C8327" s="59" t="s">
        <v>76</v>
      </c>
      <c r="D8327" s="68" t="s">
        <v>7965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7214</v>
      </c>
    </row>
    <row r="8328" spans="1:9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7214</v>
      </c>
    </row>
    <row r="8329" spans="1:9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7214</v>
      </c>
    </row>
    <row r="8330" spans="1:9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7244</v>
      </c>
    </row>
    <row r="8331" spans="1:9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7093</v>
      </c>
    </row>
    <row r="8332" spans="1:9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7093</v>
      </c>
    </row>
    <row r="8333" spans="1:9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x14ac:dyDescent="0.25">
      <c r="A8336" s="144">
        <v>44966</v>
      </c>
      <c r="B8336" s="93" t="s">
        <v>4960</v>
      </c>
      <c r="C8336" s="59" t="s">
        <v>9070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x14ac:dyDescent="0.25">
      <c r="A8337" s="144">
        <v>44966</v>
      </c>
      <c r="B8337" s="93" t="s">
        <v>4960</v>
      </c>
      <c r="C8337" s="59" t="s">
        <v>9071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x14ac:dyDescent="0.25">
      <c r="A8338" s="144">
        <v>44966</v>
      </c>
      <c r="B8338" s="93" t="s">
        <v>4960</v>
      </c>
      <c r="C8338" s="59" t="s">
        <v>9072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x14ac:dyDescent="0.25">
      <c r="A8339" s="144">
        <v>44966</v>
      </c>
      <c r="B8339" s="93" t="s">
        <v>4960</v>
      </c>
      <c r="C8339" s="59" t="s">
        <v>9073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8483</v>
      </c>
      <c r="I8341" s="59"/>
    </row>
    <row r="8342" spans="1:9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8483</v>
      </c>
      <c r="I8342" s="59"/>
    </row>
    <row r="8343" spans="1:9" x14ac:dyDescent="0.25">
      <c r="A8343" s="144">
        <v>44966</v>
      </c>
      <c r="B8343" s="59" t="s">
        <v>729</v>
      </c>
      <c r="C8343" s="83" t="s">
        <v>7208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8483</v>
      </c>
      <c r="I8343" s="59"/>
    </row>
    <row r="8344" spans="1:9" x14ac:dyDescent="0.25">
      <c r="A8344" s="144">
        <v>44966</v>
      </c>
      <c r="B8344" s="71" t="s">
        <v>9074</v>
      </c>
      <c r="C8344" s="59" t="s">
        <v>9075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x14ac:dyDescent="0.25">
      <c r="A8345" s="144">
        <v>44966</v>
      </c>
      <c r="B8345" s="71" t="s">
        <v>9074</v>
      </c>
      <c r="C8345" s="59" t="s">
        <v>9076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x14ac:dyDescent="0.25">
      <c r="A8350" s="144">
        <v>44966</v>
      </c>
      <c r="B8350" s="59" t="s">
        <v>9077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9078</v>
      </c>
      <c r="I8350" s="76" t="s">
        <v>9079</v>
      </c>
    </row>
    <row r="8351" spans="1:9" x14ac:dyDescent="0.25">
      <c r="A8351" s="144">
        <v>44966</v>
      </c>
      <c r="B8351" s="71" t="s">
        <v>58</v>
      </c>
      <c r="C8351" s="59" t="s">
        <v>9080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9081</v>
      </c>
    </row>
    <row r="8352" spans="1:9" x14ac:dyDescent="0.25">
      <c r="A8352" s="144">
        <v>44966</v>
      </c>
      <c r="B8352" s="71" t="s">
        <v>58</v>
      </c>
      <c r="C8352" s="59" t="s">
        <v>9082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9081</v>
      </c>
    </row>
    <row r="8353" spans="1:9" x14ac:dyDescent="0.25">
      <c r="A8353" s="144">
        <v>44966</v>
      </c>
      <c r="B8353" s="71" t="s">
        <v>58</v>
      </c>
      <c r="C8353" s="59" t="s">
        <v>9083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8616</v>
      </c>
      <c r="I8353" s="76" t="s">
        <v>9081</v>
      </c>
    </row>
    <row r="8354" spans="1:9" x14ac:dyDescent="0.25">
      <c r="A8354" s="144">
        <v>44966</v>
      </c>
      <c r="B8354" s="71" t="s">
        <v>58</v>
      </c>
      <c r="C8354" s="59" t="s">
        <v>9084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8616</v>
      </c>
      <c r="I8354" s="76" t="s">
        <v>9081</v>
      </c>
    </row>
    <row r="8355" spans="1:9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8957</v>
      </c>
      <c r="I8355" s="76" t="s">
        <v>9081</v>
      </c>
    </row>
    <row r="8356" spans="1:9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8616</v>
      </c>
      <c r="I8356" s="76" t="s">
        <v>9081</v>
      </c>
    </row>
    <row r="8357" spans="1:9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9081</v>
      </c>
    </row>
    <row r="8358" spans="1:9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8616</v>
      </c>
      <c r="I8358" s="76" t="s">
        <v>9081</v>
      </c>
    </row>
    <row r="8359" spans="1:9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8616</v>
      </c>
      <c r="I8359" s="76" t="s">
        <v>9081</v>
      </c>
    </row>
    <row r="8360" spans="1:9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8616</v>
      </c>
      <c r="I8360" s="76" t="s">
        <v>9081</v>
      </c>
    </row>
    <row r="8361" spans="1:9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5647</v>
      </c>
      <c r="I8361" s="76"/>
    </row>
    <row r="8362" spans="1:9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9085</v>
      </c>
    </row>
    <row r="8370" spans="1:9" x14ac:dyDescent="0.25">
      <c r="A8370" s="144">
        <v>45025</v>
      </c>
      <c r="B8370" s="59" t="s">
        <v>729</v>
      </c>
      <c r="C8370" s="83" t="s">
        <v>7208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9085</v>
      </c>
    </row>
    <row r="8371" spans="1:9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9085</v>
      </c>
    </row>
    <row r="8372" spans="1:9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9085</v>
      </c>
    </row>
    <row r="8373" spans="1:9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8616</v>
      </c>
      <c r="I8373" s="76" t="s">
        <v>9086</v>
      </c>
    </row>
    <row r="8374" spans="1:9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8616</v>
      </c>
      <c r="I8374" s="76" t="s">
        <v>9086</v>
      </c>
    </row>
    <row r="8375" spans="1:9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8616</v>
      </c>
      <c r="I8375" s="76" t="s">
        <v>9086</v>
      </c>
    </row>
    <row r="8376" spans="1:9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5647</v>
      </c>
      <c r="I8376" s="76" t="s">
        <v>7246</v>
      </c>
    </row>
    <row r="8377" spans="1:9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5647</v>
      </c>
      <c r="I8377" s="76" t="s">
        <v>7246</v>
      </c>
    </row>
    <row r="8378" spans="1:9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5647</v>
      </c>
      <c r="I8378" s="76" t="s">
        <v>7246</v>
      </c>
    </row>
    <row r="8379" spans="1:9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5647</v>
      </c>
      <c r="I8379" s="76" t="s">
        <v>7246</v>
      </c>
    </row>
    <row r="8380" spans="1:9" x14ac:dyDescent="0.25">
      <c r="A8380" s="144">
        <v>45025</v>
      </c>
      <c r="B8380" s="58" t="s">
        <v>9087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7249</v>
      </c>
    </row>
    <row r="8381" spans="1:9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7249</v>
      </c>
    </row>
    <row r="8382" spans="1:9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7249</v>
      </c>
    </row>
    <row r="8383" spans="1:9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7249</v>
      </c>
    </row>
    <row r="8384" spans="1:9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7269</v>
      </c>
    </row>
    <row r="8385" spans="1:9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7269</v>
      </c>
    </row>
    <row r="8386" spans="1:9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7269</v>
      </c>
    </row>
    <row r="8387" spans="1:9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7269</v>
      </c>
    </row>
    <row r="8388" spans="1:9" x14ac:dyDescent="0.25">
      <c r="A8388" s="144">
        <v>45025</v>
      </c>
      <c r="B8388" s="59" t="s">
        <v>9088</v>
      </c>
      <c r="C8388" s="59" t="s">
        <v>9089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9090</v>
      </c>
    </row>
    <row r="8389" spans="1:9" x14ac:dyDescent="0.25">
      <c r="A8389" s="144">
        <v>45025</v>
      </c>
      <c r="B8389" s="59" t="s">
        <v>9088</v>
      </c>
      <c r="C8389" s="59" t="s">
        <v>9091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9090</v>
      </c>
    </row>
    <row r="8390" spans="1:9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9090</v>
      </c>
    </row>
    <row r="8391" spans="1:9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9090</v>
      </c>
    </row>
    <row r="8392" spans="1:9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9092</v>
      </c>
      <c r="I8392" s="59"/>
    </row>
    <row r="8393" spans="1:9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8153</v>
      </c>
    </row>
    <row r="8394" spans="1:9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8153</v>
      </c>
    </row>
    <row r="8395" spans="1:9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9093</v>
      </c>
    </row>
    <row r="8396" spans="1:9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9093</v>
      </c>
    </row>
    <row r="8397" spans="1:9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9093</v>
      </c>
    </row>
    <row r="8398" spans="1:9" x14ac:dyDescent="0.25">
      <c r="A8398" s="144">
        <v>45025</v>
      </c>
      <c r="B8398" s="59" t="s">
        <v>6299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9093</v>
      </c>
    </row>
    <row r="8399" spans="1:9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9093</v>
      </c>
    </row>
    <row r="8400" spans="1:9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9093</v>
      </c>
    </row>
    <row r="8401" spans="1:9" x14ac:dyDescent="0.25">
      <c r="A8401" s="144">
        <v>45025</v>
      </c>
      <c r="B8401" s="58" t="s">
        <v>9063</v>
      </c>
      <c r="C8401" s="59" t="s">
        <v>9064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9093</v>
      </c>
    </row>
    <row r="8402" spans="1:9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9093</v>
      </c>
    </row>
    <row r="8403" spans="1:9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9093</v>
      </c>
    </row>
    <row r="8404" spans="1:9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x14ac:dyDescent="0.25">
      <c r="A8405" s="144">
        <v>45025</v>
      </c>
      <c r="B8405" s="93" t="s">
        <v>4960</v>
      </c>
      <c r="C8405" s="59" t="s">
        <v>9094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x14ac:dyDescent="0.25">
      <c r="A8406" s="144">
        <v>45025</v>
      </c>
      <c r="B8406" s="93" t="s">
        <v>4960</v>
      </c>
      <c r="C8406" s="59" t="s">
        <v>9095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x14ac:dyDescent="0.25">
      <c r="A8407" s="144">
        <v>45025</v>
      </c>
      <c r="B8407" s="93" t="s">
        <v>4960</v>
      </c>
      <c r="C8407" s="59" t="s">
        <v>9096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x14ac:dyDescent="0.25">
      <c r="A8408" s="144">
        <v>45025</v>
      </c>
      <c r="B8408" s="93" t="s">
        <v>4960</v>
      </c>
      <c r="C8408" s="59" t="s">
        <v>9097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x14ac:dyDescent="0.25">
      <c r="A8418" s="144">
        <v>45025</v>
      </c>
      <c r="B8418" s="66" t="s">
        <v>7585</v>
      </c>
      <c r="C8418" s="67" t="s">
        <v>7208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x14ac:dyDescent="0.25">
      <c r="A8419" s="144">
        <v>45025</v>
      </c>
      <c r="B8419" s="71" t="s">
        <v>9074</v>
      </c>
      <c r="C8419" s="59" t="s">
        <v>9098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x14ac:dyDescent="0.25">
      <c r="A8420" s="144">
        <v>45025</v>
      </c>
      <c r="B8420" s="71" t="s">
        <v>9074</v>
      </c>
      <c r="C8420" s="59" t="s">
        <v>9099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x14ac:dyDescent="0.25">
      <c r="A8421" s="144">
        <v>45025</v>
      </c>
      <c r="B8421" s="71" t="s">
        <v>9074</v>
      </c>
      <c r="C8421" s="59" t="s">
        <v>9100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x14ac:dyDescent="0.25">
      <c r="A8422" s="144">
        <v>45025</v>
      </c>
      <c r="B8422" s="71" t="s">
        <v>9074</v>
      </c>
      <c r="C8422" s="59" t="s">
        <v>9101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x14ac:dyDescent="0.25">
      <c r="A8423" s="144">
        <v>45025</v>
      </c>
      <c r="B8423" s="71" t="s">
        <v>9074</v>
      </c>
      <c r="C8423" s="59" t="s">
        <v>9102</v>
      </c>
      <c r="D8423" s="60">
        <v>1</v>
      </c>
      <c r="E8423" s="59" t="s">
        <v>29</v>
      </c>
      <c r="F8423" s="73">
        <v>4250000</v>
      </c>
      <c r="G8423" s="568">
        <f t="shared" si="265"/>
        <v>4250000</v>
      </c>
      <c r="H8423" s="65" t="s">
        <v>4832</v>
      </c>
      <c r="I8423" s="59"/>
    </row>
    <row r="8424" spans="1:9" x14ac:dyDescent="0.25">
      <c r="A8424" s="144">
        <v>45025</v>
      </c>
      <c r="B8424" s="71" t="s">
        <v>9074</v>
      </c>
      <c r="C8424" s="59" t="s">
        <v>9103</v>
      </c>
      <c r="D8424" s="60">
        <v>1</v>
      </c>
      <c r="E8424" s="59" t="s">
        <v>29</v>
      </c>
      <c r="F8424" s="73">
        <v>4250000</v>
      </c>
      <c r="G8424" s="568">
        <f t="shared" si="265"/>
        <v>4250000</v>
      </c>
      <c r="H8424" s="65" t="s">
        <v>4832</v>
      </c>
      <c r="I8424" s="59"/>
    </row>
    <row r="8425" spans="1:9" x14ac:dyDescent="0.25">
      <c r="A8425" s="144">
        <v>45025</v>
      </c>
      <c r="B8425" s="59" t="s">
        <v>9074</v>
      </c>
      <c r="C8425" s="59" t="s">
        <v>9104</v>
      </c>
      <c r="D8425" s="60">
        <v>1</v>
      </c>
      <c r="E8425" s="59" t="s">
        <v>29</v>
      </c>
      <c r="F8425" s="73">
        <v>4250000</v>
      </c>
      <c r="G8425" s="568">
        <f t="shared" si="265"/>
        <v>4250000</v>
      </c>
      <c r="H8425" s="65" t="s">
        <v>4832</v>
      </c>
      <c r="I8425" s="59"/>
    </row>
    <row r="8426" spans="1:9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8">
        <f t="shared" si="265"/>
        <v>110000</v>
      </c>
      <c r="H8426" s="65" t="s">
        <v>4832</v>
      </c>
      <c r="I8426" s="59"/>
    </row>
    <row r="8427" spans="1:9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9105</v>
      </c>
    </row>
    <row r="8428" spans="1:9" x14ac:dyDescent="0.25">
      <c r="A8428" s="144">
        <v>45025</v>
      </c>
      <c r="B8428" s="58" t="s">
        <v>1013</v>
      </c>
      <c r="C8428" s="59" t="s">
        <v>864</v>
      </c>
      <c r="D8428" s="68" t="s">
        <v>9106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9105</v>
      </c>
    </row>
    <row r="8429" spans="1:9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9105</v>
      </c>
    </row>
    <row r="8430" spans="1:9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9105</v>
      </c>
    </row>
    <row r="8431" spans="1:9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9105</v>
      </c>
    </row>
    <row r="8432" spans="1:9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9105</v>
      </c>
    </row>
    <row r="8433" spans="1:9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9105</v>
      </c>
    </row>
    <row r="8434" spans="1:9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9105</v>
      </c>
    </row>
    <row r="8435" spans="1:9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7917</v>
      </c>
    </row>
    <row r="8436" spans="1:9" x14ac:dyDescent="0.25">
      <c r="A8436" s="144">
        <v>45025</v>
      </c>
      <c r="B8436" s="71" t="s">
        <v>54</v>
      </c>
      <c r="C8436" s="59" t="s">
        <v>9107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9108</v>
      </c>
    </row>
    <row r="8437" spans="1:9" x14ac:dyDescent="0.25">
      <c r="A8437" s="144">
        <v>45025</v>
      </c>
      <c r="B8437" s="71" t="s">
        <v>54</v>
      </c>
      <c r="C8437" s="59" t="s">
        <v>9109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9108</v>
      </c>
    </row>
    <row r="8438" spans="1:9" x14ac:dyDescent="0.25">
      <c r="A8438" s="144">
        <v>45025</v>
      </c>
      <c r="B8438" s="71" t="s">
        <v>54</v>
      </c>
      <c r="C8438" s="59" t="s">
        <v>9110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9108</v>
      </c>
    </row>
    <row r="8439" spans="1:9" x14ac:dyDescent="0.25">
      <c r="A8439" s="144">
        <v>45025</v>
      </c>
      <c r="B8439" s="71" t="s">
        <v>54</v>
      </c>
      <c r="C8439" s="59" t="s">
        <v>9111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9108</v>
      </c>
    </row>
    <row r="8440" spans="1:9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9112</v>
      </c>
    </row>
    <row r="8441" spans="1:9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9112</v>
      </c>
    </row>
    <row r="8442" spans="1:9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9112</v>
      </c>
    </row>
    <row r="8443" spans="1:9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9112</v>
      </c>
    </row>
    <row r="8444" spans="1:9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9112</v>
      </c>
    </row>
    <row r="8445" spans="1:9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9112</v>
      </c>
    </row>
    <row r="8446" spans="1:9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9112</v>
      </c>
    </row>
    <row r="8447" spans="1:9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9112</v>
      </c>
    </row>
    <row r="8448" spans="1:9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9112</v>
      </c>
    </row>
    <row r="8449" spans="1:9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9112</v>
      </c>
    </row>
    <row r="8450" spans="1:9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9112</v>
      </c>
    </row>
    <row r="8451" spans="1:9" x14ac:dyDescent="0.25">
      <c r="A8451" s="144">
        <v>45025</v>
      </c>
      <c r="B8451" s="58" t="s">
        <v>8253</v>
      </c>
      <c r="C8451" s="85" t="s">
        <v>9113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9112</v>
      </c>
    </row>
    <row r="8452" spans="1:9" x14ac:dyDescent="0.25">
      <c r="A8452" s="144">
        <v>45025</v>
      </c>
      <c r="B8452" s="59" t="s">
        <v>8251</v>
      </c>
      <c r="C8452" s="58" t="s">
        <v>9113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9112</v>
      </c>
    </row>
    <row r="8453" spans="1:9" x14ac:dyDescent="0.25">
      <c r="A8453" s="144">
        <v>45025</v>
      </c>
      <c r="B8453" s="569" t="s">
        <v>4821</v>
      </c>
      <c r="C8453" s="531" t="s">
        <v>454</v>
      </c>
      <c r="D8453" s="526">
        <v>1</v>
      </c>
      <c r="E8453" s="531" t="s">
        <v>29</v>
      </c>
      <c r="F8453" s="529" t="s">
        <v>9114</v>
      </c>
      <c r="G8453" s="529" t="e">
        <f>F8453*D8453</f>
        <v>#VALUE!</v>
      </c>
      <c r="H8453" s="530" t="s">
        <v>5437</v>
      </c>
      <c r="I8453" s="570" t="s">
        <v>9115</v>
      </c>
    </row>
    <row r="8454" spans="1:9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9115</v>
      </c>
    </row>
    <row r="8455" spans="1:9" x14ac:dyDescent="0.25">
      <c r="A8455" s="144">
        <v>45025</v>
      </c>
      <c r="B8455" s="71" t="s">
        <v>58</v>
      </c>
      <c r="C8455" s="59" t="s">
        <v>9116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9117</v>
      </c>
      <c r="I8455" s="74" t="s">
        <v>9115</v>
      </c>
    </row>
    <row r="8456" spans="1:9" x14ac:dyDescent="0.25">
      <c r="A8456" s="144">
        <v>45025</v>
      </c>
      <c r="B8456" s="71" t="s">
        <v>58</v>
      </c>
      <c r="C8456" s="59" t="s">
        <v>9118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9117</v>
      </c>
      <c r="I8456" s="74" t="s">
        <v>9115</v>
      </c>
    </row>
    <row r="8457" spans="1:9" x14ac:dyDescent="0.25">
      <c r="A8457" s="144">
        <v>45025</v>
      </c>
      <c r="B8457" s="71" t="s">
        <v>58</v>
      </c>
      <c r="C8457" s="59" t="s">
        <v>9119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9117</v>
      </c>
      <c r="I8457" s="74" t="s">
        <v>9115</v>
      </c>
    </row>
    <row r="8458" spans="1:9" x14ac:dyDescent="0.25">
      <c r="A8458" s="144">
        <v>45025</v>
      </c>
      <c r="B8458" s="71" t="s">
        <v>58</v>
      </c>
      <c r="C8458" s="59" t="s">
        <v>9120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9117</v>
      </c>
      <c r="I8458" s="74" t="s">
        <v>9115</v>
      </c>
    </row>
    <row r="8459" spans="1:9" x14ac:dyDescent="0.25">
      <c r="A8459" s="144">
        <v>45025</v>
      </c>
      <c r="B8459" s="93" t="s">
        <v>4960</v>
      </c>
      <c r="C8459" s="59" t="s">
        <v>9121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9115</v>
      </c>
    </row>
    <row r="8460" spans="1:9" x14ac:dyDescent="0.25">
      <c r="A8460" s="144">
        <v>45025</v>
      </c>
      <c r="B8460" s="93" t="s">
        <v>4960</v>
      </c>
      <c r="C8460" s="59" t="s">
        <v>9122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9115</v>
      </c>
    </row>
    <row r="8461" spans="1:9" x14ac:dyDescent="0.25">
      <c r="A8461" s="144">
        <v>45025</v>
      </c>
      <c r="B8461" s="71" t="s">
        <v>9039</v>
      </c>
      <c r="C8461" s="59" t="s">
        <v>9123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9115</v>
      </c>
    </row>
    <row r="8462" spans="1:9" x14ac:dyDescent="0.25">
      <c r="A8462" s="144">
        <v>45025</v>
      </c>
      <c r="B8462" s="59" t="s">
        <v>6299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9115</v>
      </c>
    </row>
    <row r="8463" spans="1:9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9115</v>
      </c>
    </row>
    <row r="8464" spans="1:9" x14ac:dyDescent="0.25">
      <c r="A8464" s="144">
        <v>45025</v>
      </c>
      <c r="B8464" s="59" t="s">
        <v>9124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9115</v>
      </c>
    </row>
    <row r="8465" spans="1:9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7280</v>
      </c>
    </row>
    <row r="8474" spans="1:9" x14ac:dyDescent="0.25">
      <c r="A8474" s="144">
        <v>45025</v>
      </c>
      <c r="B8474" s="58" t="s">
        <v>4799</v>
      </c>
      <c r="C8474" s="59" t="s">
        <v>9125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9126</v>
      </c>
    </row>
    <row r="8475" spans="1:9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9127</v>
      </c>
    </row>
    <row r="8485" spans="1:9" x14ac:dyDescent="0.25">
      <c r="A8485" s="144">
        <v>45025</v>
      </c>
      <c r="B8485" s="138" t="s">
        <v>6463</v>
      </c>
      <c r="C8485" s="83" t="s">
        <v>434</v>
      </c>
      <c r="D8485" s="125">
        <v>1</v>
      </c>
      <c r="E8485" s="480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x14ac:dyDescent="0.25">
      <c r="A8486" s="144">
        <v>45025</v>
      </c>
      <c r="B8486" s="59" t="s">
        <v>729</v>
      </c>
      <c r="C8486" s="67" t="s">
        <v>8241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9128</v>
      </c>
    </row>
    <row r="8494" spans="1:9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9128</v>
      </c>
    </row>
    <row r="8495" spans="1:9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9129</v>
      </c>
    </row>
    <row r="8496" spans="1:9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9129</v>
      </c>
    </row>
    <row r="8497" spans="1:9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9129</v>
      </c>
    </row>
    <row r="8498" spans="1:9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9129</v>
      </c>
    </row>
    <row r="8499" spans="1:9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9129</v>
      </c>
    </row>
    <row r="8500" spans="1:9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9129</v>
      </c>
    </row>
    <row r="8501" spans="1:9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9129</v>
      </c>
    </row>
    <row r="8502" spans="1:9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9130</v>
      </c>
    </row>
    <row r="8503" spans="1:9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9130</v>
      </c>
    </row>
    <row r="8504" spans="1:9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9131</v>
      </c>
    </row>
    <row r="8505" spans="1:9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9131</v>
      </c>
    </row>
    <row r="8506" spans="1:9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9131</v>
      </c>
    </row>
    <row r="8507" spans="1:9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9131</v>
      </c>
    </row>
    <row r="8508" spans="1:9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9131</v>
      </c>
    </row>
    <row r="8509" spans="1:9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7280</v>
      </c>
    </row>
    <row r="8518" spans="1:9" x14ac:dyDescent="0.25">
      <c r="A8518" s="144">
        <v>45055</v>
      </c>
      <c r="B8518" s="58" t="s">
        <v>4799</v>
      </c>
      <c r="C8518" s="59" t="s">
        <v>9125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9126</v>
      </c>
    </row>
    <row r="8519" spans="1:9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9127</v>
      </c>
    </row>
    <row r="8529" spans="1:9" x14ac:dyDescent="0.25">
      <c r="A8529" s="144">
        <v>45055</v>
      </c>
      <c r="B8529" s="138" t="s">
        <v>6463</v>
      </c>
      <c r="C8529" s="83" t="s">
        <v>434</v>
      </c>
      <c r="D8529" s="125">
        <v>1</v>
      </c>
      <c r="E8529" s="480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x14ac:dyDescent="0.25">
      <c r="A8530" s="144">
        <v>45055</v>
      </c>
      <c r="B8530" s="59" t="s">
        <v>729</v>
      </c>
      <c r="C8530" s="67" t="s">
        <v>8241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9128</v>
      </c>
    </row>
    <row r="8538" spans="1:9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9128</v>
      </c>
    </row>
    <row r="8539" spans="1:9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9129</v>
      </c>
    </row>
    <row r="8540" spans="1:9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9129</v>
      </c>
    </row>
    <row r="8541" spans="1:9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9129</v>
      </c>
    </row>
    <row r="8542" spans="1:9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9129</v>
      </c>
    </row>
    <row r="8543" spans="1:9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9129</v>
      </c>
    </row>
    <row r="8544" spans="1:9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9129</v>
      </c>
    </row>
    <row r="8545" spans="1:9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9129</v>
      </c>
    </row>
    <row r="8546" spans="1:9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9130</v>
      </c>
    </row>
    <row r="8547" spans="1:9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9130</v>
      </c>
    </row>
    <row r="8548" spans="1:9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9132</v>
      </c>
    </row>
    <row r="8549" spans="1:9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9133</v>
      </c>
      <c r="I8549" s="59" t="s">
        <v>9132</v>
      </c>
    </row>
    <row r="8550" spans="1:9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x14ac:dyDescent="0.25">
      <c r="A8563" s="144">
        <v>45086</v>
      </c>
      <c r="B8563" s="71" t="s">
        <v>9074</v>
      </c>
      <c r="C8563" s="59" t="s">
        <v>9134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9135</v>
      </c>
    </row>
    <row r="8565" spans="1:9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x14ac:dyDescent="0.25">
      <c r="A8569" s="144">
        <v>45086</v>
      </c>
      <c r="B8569" s="59" t="s">
        <v>62</v>
      </c>
      <c r="C8569" s="59" t="s">
        <v>7504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9136</v>
      </c>
    </row>
    <row r="8570" spans="1:9" x14ac:dyDescent="0.25">
      <c r="A8570" s="144">
        <v>45086</v>
      </c>
      <c r="B8570" s="59" t="s">
        <v>62</v>
      </c>
      <c r="C8570" s="59" t="s">
        <v>9137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9138</v>
      </c>
      <c r="I8570" s="59" t="s">
        <v>9139</v>
      </c>
    </row>
    <row r="8571" spans="1:9" x14ac:dyDescent="0.25">
      <c r="A8571" s="144">
        <v>45086</v>
      </c>
      <c r="B8571" s="59" t="s">
        <v>62</v>
      </c>
      <c r="C8571" s="59" t="s">
        <v>7217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9138</v>
      </c>
      <c r="I8571" s="59" t="s">
        <v>9139</v>
      </c>
    </row>
    <row r="8572" spans="1:9" x14ac:dyDescent="0.25">
      <c r="A8572" s="144">
        <v>45086</v>
      </c>
      <c r="B8572" s="59" t="s">
        <v>62</v>
      </c>
      <c r="C8572" s="59" t="s">
        <v>7636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9138</v>
      </c>
      <c r="I8572" s="59" t="s">
        <v>9139</v>
      </c>
    </row>
    <row r="8573" spans="1:9" x14ac:dyDescent="0.25">
      <c r="A8573" s="144">
        <v>45086</v>
      </c>
      <c r="B8573" s="59" t="s">
        <v>62</v>
      </c>
      <c r="C8573" s="59" t="s">
        <v>9140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9138</v>
      </c>
      <c r="I8573" s="59" t="s">
        <v>9139</v>
      </c>
    </row>
    <row r="8574" spans="1:9" x14ac:dyDescent="0.25">
      <c r="A8574" s="144">
        <v>45086</v>
      </c>
      <c r="B8574" s="59" t="s">
        <v>62</v>
      </c>
      <c r="C8574" s="59" t="s">
        <v>7268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9138</v>
      </c>
      <c r="I8574" s="59" t="s">
        <v>9139</v>
      </c>
    </row>
    <row r="8575" spans="1:9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9138</v>
      </c>
      <c r="I8575" s="59" t="s">
        <v>9139</v>
      </c>
    </row>
    <row r="8576" spans="1:9" x14ac:dyDescent="0.25">
      <c r="A8576" s="144">
        <v>45086</v>
      </c>
      <c r="B8576" s="59" t="s">
        <v>8069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9138</v>
      </c>
      <c r="I8576" s="59" t="s">
        <v>9139</v>
      </c>
    </row>
    <row r="8577" spans="1:9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9141</v>
      </c>
    </row>
    <row r="8578" spans="1:9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9141</v>
      </c>
    </row>
    <row r="8579" spans="1:9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9141</v>
      </c>
    </row>
    <row r="8580" spans="1:9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9141</v>
      </c>
    </row>
    <row r="8581" spans="1:9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9142</v>
      </c>
    </row>
    <row r="8582" spans="1:9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9143</v>
      </c>
      <c r="I8585" s="74"/>
    </row>
    <row r="8586" spans="1:9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7399</v>
      </c>
      <c r="I8587" s="74"/>
    </row>
    <row r="8588" spans="1:9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7399</v>
      </c>
      <c r="I8588" s="74"/>
    </row>
    <row r="8589" spans="1:9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7367</v>
      </c>
    </row>
    <row r="8590" spans="1:9" x14ac:dyDescent="0.25">
      <c r="A8590" s="144">
        <v>45116</v>
      </c>
      <c r="B8590" s="59" t="s">
        <v>122</v>
      </c>
      <c r="C8590" s="59" t="s">
        <v>6403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7367</v>
      </c>
    </row>
    <row r="8591" spans="1:9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7367</v>
      </c>
    </row>
    <row r="8592" spans="1:9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9144</v>
      </c>
    </row>
    <row r="8593" spans="1:9" x14ac:dyDescent="0.25">
      <c r="A8593" s="144">
        <v>45116</v>
      </c>
      <c r="B8593" s="59" t="s">
        <v>9145</v>
      </c>
      <c r="C8593" s="110" t="s">
        <v>9146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7329</v>
      </c>
    </row>
    <row r="8594" spans="1:9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7329</v>
      </c>
    </row>
    <row r="8595" spans="1:9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7329</v>
      </c>
    </row>
    <row r="8596" spans="1:9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7329</v>
      </c>
    </row>
    <row r="8597" spans="1:9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9126</v>
      </c>
    </row>
    <row r="8598" spans="1:9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9126</v>
      </c>
    </row>
    <row r="8599" spans="1:9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x14ac:dyDescent="0.25">
      <c r="A8600" s="144">
        <v>45116</v>
      </c>
      <c r="B8600" s="59" t="s">
        <v>9147</v>
      </c>
      <c r="C8600" s="252" t="s">
        <v>9148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x14ac:dyDescent="0.25">
      <c r="A8601" s="144">
        <v>45116</v>
      </c>
      <c r="B8601" s="59" t="s">
        <v>9147</v>
      </c>
      <c r="C8601" s="252" t="s">
        <v>9149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x14ac:dyDescent="0.25">
      <c r="A8602" s="144">
        <v>45116</v>
      </c>
      <c r="B8602" s="59" t="s">
        <v>9147</v>
      </c>
      <c r="C8602" s="252" t="s">
        <v>9150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x14ac:dyDescent="0.25">
      <c r="A8603" s="144">
        <v>45116</v>
      </c>
      <c r="B8603" s="59" t="s">
        <v>9147</v>
      </c>
      <c r="C8603" s="223" t="s">
        <v>9151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x14ac:dyDescent="0.25">
      <c r="A8604" s="144">
        <v>45116</v>
      </c>
      <c r="B8604" s="59" t="s">
        <v>9147</v>
      </c>
      <c r="C8604" s="252" t="s">
        <v>9152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x14ac:dyDescent="0.25">
      <c r="A8609" s="144">
        <v>45116</v>
      </c>
      <c r="B8609" s="59" t="s">
        <v>8069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x14ac:dyDescent="0.25">
      <c r="A8611" s="144">
        <v>45116</v>
      </c>
      <c r="B8611" s="93" t="s">
        <v>4960</v>
      </c>
      <c r="C8611" s="59" t="s">
        <v>9153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9154</v>
      </c>
    </row>
    <row r="8612" spans="1:9" x14ac:dyDescent="0.25">
      <c r="A8612" s="144">
        <v>45116</v>
      </c>
      <c r="B8612" s="93" t="s">
        <v>4960</v>
      </c>
      <c r="C8612" s="59" t="s">
        <v>9155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9154</v>
      </c>
    </row>
    <row r="8613" spans="1:9" x14ac:dyDescent="0.25">
      <c r="A8613" s="144">
        <v>45116</v>
      </c>
      <c r="B8613" s="93" t="s">
        <v>4960</v>
      </c>
      <c r="C8613" s="59" t="s">
        <v>9156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9154</v>
      </c>
    </row>
    <row r="8614" spans="1:9" x14ac:dyDescent="0.25">
      <c r="A8614" s="144">
        <v>45116</v>
      </c>
      <c r="B8614" s="93" t="s">
        <v>4960</v>
      </c>
      <c r="C8614" s="59" t="s">
        <v>9157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9154</v>
      </c>
    </row>
    <row r="8615" spans="1:9" x14ac:dyDescent="0.25">
      <c r="A8615" s="144">
        <v>45116</v>
      </c>
      <c r="B8615" s="59" t="s">
        <v>9158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9154</v>
      </c>
    </row>
    <row r="8616" spans="1:9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9154</v>
      </c>
    </row>
    <row r="8617" spans="1:9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9154</v>
      </c>
    </row>
    <row r="8618" spans="1:9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9159</v>
      </c>
    </row>
    <row r="8619" spans="1:9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9160</v>
      </c>
      <c r="I8619" s="76" t="s">
        <v>9159</v>
      </c>
    </row>
    <row r="8620" spans="1:9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9161</v>
      </c>
    </row>
    <row r="8626" spans="1:9" x14ac:dyDescent="0.25">
      <c r="A8626" s="144">
        <v>45147</v>
      </c>
      <c r="B8626" s="59" t="s">
        <v>122</v>
      </c>
      <c r="C8626" s="59" t="s">
        <v>6403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9161</v>
      </c>
    </row>
    <row r="8627" spans="1:9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9161</v>
      </c>
    </row>
    <row r="8628" spans="1:9" x14ac:dyDescent="0.25">
      <c r="A8628" s="144">
        <v>45147</v>
      </c>
      <c r="B8628" s="59" t="s">
        <v>6533</v>
      </c>
      <c r="C8628" s="59" t="s">
        <v>6534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9161</v>
      </c>
    </row>
    <row r="8629" spans="1:9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7399</v>
      </c>
      <c r="I8629" s="74"/>
    </row>
    <row r="8630" spans="1:9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7399</v>
      </c>
      <c r="I8630" s="74"/>
    </row>
    <row r="8631" spans="1:9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8153</v>
      </c>
    </row>
    <row r="8638" spans="1:9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8153</v>
      </c>
    </row>
    <row r="8639" spans="1:9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8153</v>
      </c>
    </row>
    <row r="8640" spans="1:9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8153</v>
      </c>
    </row>
    <row r="8641" spans="1:9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7399</v>
      </c>
      <c r="I8647" s="74"/>
    </row>
    <row r="8648" spans="1:9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7399</v>
      </c>
      <c r="I8648" s="74"/>
    </row>
    <row r="8649" spans="1:9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7373</v>
      </c>
    </row>
    <row r="8652" spans="1:9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7373</v>
      </c>
    </row>
    <row r="8653" spans="1:9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7373</v>
      </c>
    </row>
    <row r="8654" spans="1:9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7373</v>
      </c>
    </row>
    <row r="8655" spans="1:9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7373</v>
      </c>
    </row>
    <row r="8656" spans="1:9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6767</v>
      </c>
      <c r="I8656" s="74" t="s">
        <v>9162</v>
      </c>
    </row>
    <row r="8657" spans="1:9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6767</v>
      </c>
      <c r="I8657" s="74" t="s">
        <v>9162</v>
      </c>
    </row>
    <row r="8658" spans="1:9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6767</v>
      </c>
      <c r="I8658" s="74" t="s">
        <v>9162</v>
      </c>
    </row>
    <row r="8659" spans="1:9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6767</v>
      </c>
      <c r="I8659" s="74" t="s">
        <v>9162</v>
      </c>
    </row>
    <row r="8660" spans="1:9" x14ac:dyDescent="0.25">
      <c r="A8660" s="144">
        <v>45178</v>
      </c>
      <c r="B8660" s="59" t="s">
        <v>729</v>
      </c>
      <c r="C8660" s="83" t="s">
        <v>7208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6767</v>
      </c>
      <c r="I8660" s="74" t="s">
        <v>9162</v>
      </c>
    </row>
    <row r="8661" spans="1:9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6767</v>
      </c>
      <c r="I8661" s="74" t="s">
        <v>9162</v>
      </c>
    </row>
    <row r="8662" spans="1:9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6369</v>
      </c>
    </row>
    <row r="8665" spans="1:9" x14ac:dyDescent="0.25">
      <c r="A8665" s="144">
        <v>45178</v>
      </c>
      <c r="B8665" s="59" t="s">
        <v>729</v>
      </c>
      <c r="C8665" s="83" t="s">
        <v>7208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6369</v>
      </c>
    </row>
    <row r="8666" spans="1:9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9163</v>
      </c>
      <c r="I8668" s="59"/>
    </row>
    <row r="8669" spans="1:9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9164</v>
      </c>
      <c r="I8669" s="59"/>
    </row>
    <row r="8670" spans="1:9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x14ac:dyDescent="0.25">
      <c r="A8671" s="144">
        <v>45178</v>
      </c>
      <c r="B8671" s="93" t="s">
        <v>5107</v>
      </c>
      <c r="C8671" s="59" t="s">
        <v>9165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x14ac:dyDescent="0.25">
      <c r="A8672" s="144">
        <v>45178</v>
      </c>
      <c r="B8672" s="93" t="s">
        <v>5107</v>
      </c>
      <c r="C8672" s="59" t="s">
        <v>9166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9167</v>
      </c>
    </row>
    <row r="8674" spans="1:9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9167</v>
      </c>
    </row>
    <row r="8675" spans="1:9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9167</v>
      </c>
    </row>
    <row r="8676" spans="1:9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9167</v>
      </c>
    </row>
    <row r="8677" spans="1:9" x14ac:dyDescent="0.25">
      <c r="A8677" s="144">
        <v>45178</v>
      </c>
      <c r="B8677" s="59" t="s">
        <v>6299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9167</v>
      </c>
    </row>
    <row r="8678" spans="1:9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9167</v>
      </c>
    </row>
    <row r="8679" spans="1:9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9167</v>
      </c>
    </row>
    <row r="8680" spans="1:9" x14ac:dyDescent="0.25">
      <c r="A8680" s="144">
        <v>45178</v>
      </c>
      <c r="B8680" s="59" t="s">
        <v>122</v>
      </c>
      <c r="C8680" s="59" t="s">
        <v>6403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9167</v>
      </c>
    </row>
    <row r="8681" spans="1:9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9167</v>
      </c>
    </row>
    <row r="8682" spans="1:9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9167</v>
      </c>
    </row>
    <row r="8683" spans="1:9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9167</v>
      </c>
    </row>
    <row r="8684" spans="1:9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9167</v>
      </c>
    </row>
    <row r="8685" spans="1:9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9168</v>
      </c>
    </row>
    <row r="8686" spans="1:9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9168</v>
      </c>
    </row>
    <row r="8687" spans="1:9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9168</v>
      </c>
    </row>
    <row r="8688" spans="1:9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9168</v>
      </c>
    </row>
    <row r="8689" spans="1:9" x14ac:dyDescent="0.25">
      <c r="A8689" s="144">
        <v>45178</v>
      </c>
      <c r="B8689" s="93" t="s">
        <v>4960</v>
      </c>
      <c r="C8689" s="83" t="s">
        <v>9169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9168</v>
      </c>
    </row>
    <row r="8690" spans="1:9" x14ac:dyDescent="0.25">
      <c r="A8690" s="144">
        <v>45178</v>
      </c>
      <c r="B8690" s="93" t="s">
        <v>4960</v>
      </c>
      <c r="C8690" s="83" t="s">
        <v>9170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9168</v>
      </c>
    </row>
    <row r="8691" spans="1:9" x14ac:dyDescent="0.25">
      <c r="A8691" s="144">
        <v>45178</v>
      </c>
      <c r="B8691" s="93" t="s">
        <v>4960</v>
      </c>
      <c r="C8691" s="83" t="s">
        <v>9171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9168</v>
      </c>
    </row>
    <row r="8692" spans="1:9" x14ac:dyDescent="0.25">
      <c r="A8692" s="144">
        <v>45178</v>
      </c>
      <c r="B8692" s="93" t="s">
        <v>4960</v>
      </c>
      <c r="C8692" s="83" t="s">
        <v>9172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9168</v>
      </c>
    </row>
    <row r="8693" spans="1:9" x14ac:dyDescent="0.25">
      <c r="A8693" s="144">
        <v>45178</v>
      </c>
      <c r="B8693" s="58" t="s">
        <v>9173</v>
      </c>
      <c r="C8693" s="59" t="s">
        <v>9174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9168</v>
      </c>
    </row>
    <row r="8694" spans="1:9" x14ac:dyDescent="0.25">
      <c r="A8694" s="144">
        <v>45178</v>
      </c>
      <c r="B8694" s="58" t="s">
        <v>9173</v>
      </c>
      <c r="C8694" s="77" t="s">
        <v>9175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9168</v>
      </c>
    </row>
    <row r="8695" spans="1:9" x14ac:dyDescent="0.25">
      <c r="A8695" s="144">
        <v>45178</v>
      </c>
      <c r="B8695" s="58" t="s">
        <v>9173</v>
      </c>
      <c r="C8695" s="59" t="s">
        <v>9176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9168</v>
      </c>
    </row>
    <row r="8696" spans="1:9" x14ac:dyDescent="0.25">
      <c r="A8696" s="144">
        <v>45178</v>
      </c>
      <c r="B8696" s="58" t="s">
        <v>9173</v>
      </c>
      <c r="C8696" s="59" t="s">
        <v>9177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9168</v>
      </c>
    </row>
    <row r="8697" spans="1:9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9178</v>
      </c>
    </row>
    <row r="8698" spans="1:9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9178</v>
      </c>
    </row>
    <row r="8699" spans="1:9" x14ac:dyDescent="0.25">
      <c r="A8699" s="144">
        <v>45178</v>
      </c>
      <c r="B8699" s="71" t="s">
        <v>58</v>
      </c>
      <c r="C8699" s="59" t="s">
        <v>9179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8182</v>
      </c>
      <c r="I8699" s="76" t="s">
        <v>9180</v>
      </c>
    </row>
    <row r="8700" spans="1:9" x14ac:dyDescent="0.25">
      <c r="A8700" s="144">
        <v>45178</v>
      </c>
      <c r="B8700" s="71" t="s">
        <v>58</v>
      </c>
      <c r="C8700" s="84" t="s">
        <v>9181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8182</v>
      </c>
      <c r="I8700" s="76" t="s">
        <v>9180</v>
      </c>
    </row>
    <row r="8701" spans="1:9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8182</v>
      </c>
      <c r="I8701" s="76" t="s">
        <v>9180</v>
      </c>
    </row>
    <row r="8702" spans="1:9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8182</v>
      </c>
      <c r="I8702" s="76" t="s">
        <v>9180</v>
      </c>
    </row>
    <row r="8703" spans="1:9" x14ac:dyDescent="0.25">
      <c r="A8703" s="144">
        <v>45178</v>
      </c>
      <c r="B8703" s="71" t="s">
        <v>58</v>
      </c>
      <c r="C8703" s="59" t="s">
        <v>9182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9180</v>
      </c>
    </row>
    <row r="8704" spans="1:9" x14ac:dyDescent="0.25">
      <c r="A8704" s="144">
        <v>45178</v>
      </c>
      <c r="B8704" s="71" t="s">
        <v>58</v>
      </c>
      <c r="C8704" s="59" t="s">
        <v>9183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9180</v>
      </c>
    </row>
    <row r="8705" spans="1:9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9180</v>
      </c>
    </row>
    <row r="8706" spans="1:9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9180</v>
      </c>
    </row>
    <row r="8707" spans="1:9" x14ac:dyDescent="0.25">
      <c r="A8707" s="144">
        <v>45178</v>
      </c>
      <c r="B8707" s="93" t="s">
        <v>9184</v>
      </c>
      <c r="C8707" s="59" t="s">
        <v>9185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8182</v>
      </c>
      <c r="I8707" s="76" t="s">
        <v>9180</v>
      </c>
    </row>
    <row r="8708" spans="1:9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6464</v>
      </c>
    </row>
    <row r="8713" spans="1:9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9186</v>
      </c>
    </row>
    <row r="8714" spans="1:9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9186</v>
      </c>
    </row>
    <row r="8715" spans="1:9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9186</v>
      </c>
    </row>
    <row r="8716" spans="1:9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9187</v>
      </c>
    </row>
    <row r="8717" spans="1:9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9187</v>
      </c>
    </row>
    <row r="8718" spans="1:9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9188</v>
      </c>
    </row>
    <row r="8719" spans="1:9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9188</v>
      </c>
    </row>
    <row r="8720" spans="1:9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9188</v>
      </c>
    </row>
    <row r="8721" spans="1:9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9188</v>
      </c>
    </row>
    <row r="8722" spans="1:9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9188</v>
      </c>
    </row>
    <row r="8723" spans="1:9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9188</v>
      </c>
    </row>
    <row r="8724" spans="1:9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9188</v>
      </c>
    </row>
    <row r="8725" spans="1:9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9188</v>
      </c>
    </row>
    <row r="8726" spans="1:9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9189</v>
      </c>
      <c r="I8726" s="76" t="s">
        <v>6404</v>
      </c>
    </row>
    <row r="8727" spans="1:9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9189</v>
      </c>
      <c r="I8727" s="76" t="s">
        <v>6404</v>
      </c>
    </row>
    <row r="8728" spans="1:9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9189</v>
      </c>
      <c r="I8728" s="76" t="s">
        <v>6404</v>
      </c>
    </row>
    <row r="8729" spans="1:9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6401</v>
      </c>
    </row>
    <row r="8730" spans="1:9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6401</v>
      </c>
    </row>
    <row r="8731" spans="1:9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6411</v>
      </c>
    </row>
    <row r="8740" spans="1:9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6411</v>
      </c>
    </row>
    <row r="8741" spans="1:9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6411</v>
      </c>
    </row>
    <row r="8742" spans="1:9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6411</v>
      </c>
    </row>
    <row r="8743" spans="1:9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6411</v>
      </c>
    </row>
    <row r="8744" spans="1:9" x14ac:dyDescent="0.25">
      <c r="A8744" s="144">
        <v>45239</v>
      </c>
      <c r="B8744" s="93" t="s">
        <v>5107</v>
      </c>
      <c r="C8744" s="59" t="s">
        <v>9190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7343</v>
      </c>
    </row>
    <row r="8745" spans="1:9" x14ac:dyDescent="0.25">
      <c r="A8745" s="144">
        <v>45239</v>
      </c>
      <c r="B8745" s="93" t="s">
        <v>9191</v>
      </c>
      <c r="C8745" s="59" t="s">
        <v>9192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7343</v>
      </c>
    </row>
    <row r="8746" spans="1:9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7343</v>
      </c>
    </row>
    <row r="8747" spans="1:9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7343</v>
      </c>
    </row>
    <row r="8748" spans="1:9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7917</v>
      </c>
    </row>
    <row r="8749" spans="1:9" x14ac:dyDescent="0.25">
      <c r="A8749" s="144">
        <v>45239</v>
      </c>
      <c r="B8749" s="93" t="s">
        <v>5518</v>
      </c>
      <c r="C8749" s="59" t="s">
        <v>9193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6003</v>
      </c>
      <c r="I8749" s="74" t="s">
        <v>9194</v>
      </c>
    </row>
    <row r="8750" spans="1:9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9195</v>
      </c>
    </row>
    <row r="8751" spans="1:9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9195</v>
      </c>
    </row>
    <row r="8752" spans="1:9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9195</v>
      </c>
    </row>
    <row r="8753" spans="1:9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9195</v>
      </c>
    </row>
    <row r="8754" spans="1:9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9195</v>
      </c>
    </row>
    <row r="8755" spans="1:9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9195</v>
      </c>
    </row>
    <row r="8756" spans="1:9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9195</v>
      </c>
    </row>
    <row r="8757" spans="1:9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9195</v>
      </c>
    </row>
    <row r="8758" spans="1:9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9196</v>
      </c>
    </row>
    <row r="8759" spans="1:9" x14ac:dyDescent="0.25">
      <c r="A8759" s="144">
        <v>45239</v>
      </c>
      <c r="B8759" s="71" t="s">
        <v>58</v>
      </c>
      <c r="C8759" s="59" t="s">
        <v>9197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9198</v>
      </c>
      <c r="I8759" s="74" t="s">
        <v>9196</v>
      </c>
    </row>
    <row r="8760" spans="1:9" x14ac:dyDescent="0.25">
      <c r="A8760" s="144">
        <v>45239</v>
      </c>
      <c r="B8760" s="71" t="s">
        <v>58</v>
      </c>
      <c r="C8760" s="59" t="s">
        <v>9199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9198</v>
      </c>
      <c r="I8760" s="74" t="s">
        <v>9196</v>
      </c>
    </row>
    <row r="8761" spans="1:9" x14ac:dyDescent="0.25">
      <c r="A8761" s="144">
        <v>45239</v>
      </c>
      <c r="B8761" s="71" t="s">
        <v>58</v>
      </c>
      <c r="C8761" s="59" t="s">
        <v>9200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9201</v>
      </c>
      <c r="I8761" s="74" t="s">
        <v>9196</v>
      </c>
    </row>
    <row r="8762" spans="1:9" x14ac:dyDescent="0.25">
      <c r="A8762" s="144">
        <v>45239</v>
      </c>
      <c r="B8762" s="71" t="s">
        <v>58</v>
      </c>
      <c r="C8762" s="59" t="s">
        <v>9202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9201</v>
      </c>
      <c r="I8762" s="74" t="s">
        <v>9196</v>
      </c>
    </row>
    <row r="8763" spans="1:9" x14ac:dyDescent="0.25">
      <c r="A8763" s="144">
        <v>45239</v>
      </c>
      <c r="B8763" s="71" t="s">
        <v>58</v>
      </c>
      <c r="C8763" s="59" t="s">
        <v>9203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9201</v>
      </c>
      <c r="I8763" s="74" t="s">
        <v>9196</v>
      </c>
    </row>
    <row r="8764" spans="1:9" x14ac:dyDescent="0.25">
      <c r="A8764" s="144">
        <v>45239</v>
      </c>
      <c r="B8764" s="59" t="s">
        <v>5101</v>
      </c>
      <c r="C8764" s="59" t="s">
        <v>9204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9196</v>
      </c>
    </row>
    <row r="8765" spans="1:9" x14ac:dyDescent="0.25">
      <c r="A8765" s="144">
        <v>45239</v>
      </c>
      <c r="B8765" s="59" t="s">
        <v>5101</v>
      </c>
      <c r="C8765" s="59" t="s">
        <v>9205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9196</v>
      </c>
    </row>
    <row r="8766" spans="1:9" x14ac:dyDescent="0.25">
      <c r="A8766" s="144">
        <v>45239</v>
      </c>
      <c r="B8766" s="59" t="s">
        <v>5101</v>
      </c>
      <c r="C8766" s="59" t="s">
        <v>9206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9196</v>
      </c>
    </row>
    <row r="8767" spans="1:9" x14ac:dyDescent="0.25">
      <c r="A8767" s="144">
        <v>45239</v>
      </c>
      <c r="B8767" s="59" t="s">
        <v>5101</v>
      </c>
      <c r="C8767" s="59" t="s">
        <v>9207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9196</v>
      </c>
    </row>
    <row r="8768" spans="1:9" x14ac:dyDescent="0.25">
      <c r="A8768" s="144">
        <v>45239</v>
      </c>
      <c r="B8768" s="138" t="s">
        <v>6463</v>
      </c>
      <c r="C8768" s="83" t="s">
        <v>434</v>
      </c>
      <c r="D8768" s="125" t="s">
        <v>1835</v>
      </c>
      <c r="E8768" s="480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9196</v>
      </c>
    </row>
    <row r="8769" spans="1:9" x14ac:dyDescent="0.25">
      <c r="A8769" s="144">
        <v>45239</v>
      </c>
      <c r="B8769" s="59" t="s">
        <v>9208</v>
      </c>
      <c r="C8769" s="110" t="s">
        <v>9209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9196</v>
      </c>
    </row>
    <row r="8770" spans="1:9" x14ac:dyDescent="0.25">
      <c r="A8770" s="144">
        <v>45239</v>
      </c>
      <c r="B8770" s="59" t="s">
        <v>9208</v>
      </c>
      <c r="C8770" s="58" t="s">
        <v>9210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9196</v>
      </c>
    </row>
    <row r="8771" spans="1:9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9196</v>
      </c>
    </row>
    <row r="8772" spans="1:9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9211</v>
      </c>
      <c r="I8772" s="74" t="s">
        <v>9212</v>
      </c>
    </row>
    <row r="8773" spans="1:9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9211</v>
      </c>
      <c r="I8773" s="74" t="s">
        <v>9212</v>
      </c>
    </row>
    <row r="8774" spans="1:9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9211</v>
      </c>
      <c r="I8774" s="74" t="s">
        <v>9212</v>
      </c>
    </row>
    <row r="8775" spans="1:9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9211</v>
      </c>
      <c r="I8775" s="74" t="s">
        <v>9212</v>
      </c>
    </row>
    <row r="8776" spans="1:9" x14ac:dyDescent="0.25">
      <c r="A8776" s="144">
        <v>45269</v>
      </c>
      <c r="B8776" s="59" t="s">
        <v>6299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7935</v>
      </c>
    </row>
    <row r="8777" spans="1:9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7935</v>
      </c>
    </row>
    <row r="8778" spans="1:9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7935</v>
      </c>
    </row>
    <row r="8779" spans="1:9" x14ac:dyDescent="0.25">
      <c r="A8779" s="144">
        <v>45269</v>
      </c>
      <c r="B8779" s="59" t="s">
        <v>6533</v>
      </c>
      <c r="C8779" s="59" t="s">
        <v>6534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7935</v>
      </c>
    </row>
    <row r="8780" spans="1:9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7935</v>
      </c>
    </row>
    <row r="8781" spans="1:9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7935</v>
      </c>
    </row>
    <row r="8782" spans="1:9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7935</v>
      </c>
    </row>
    <row r="8783" spans="1:9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x14ac:dyDescent="0.25">
      <c r="A8785" s="144">
        <v>45269</v>
      </c>
      <c r="B8785" s="59" t="s">
        <v>8069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9213</v>
      </c>
      <c r="I8787" s="74"/>
    </row>
    <row r="8788" spans="1:9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9214</v>
      </c>
      <c r="I8788" s="74"/>
    </row>
    <row r="8789" spans="1:9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8153</v>
      </c>
    </row>
    <row r="8790" spans="1:9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x14ac:dyDescent="0.25">
      <c r="A8792" s="144">
        <v>45269</v>
      </c>
      <c r="B8792" s="481" t="s">
        <v>9215</v>
      </c>
      <c r="C8792" s="481" t="s">
        <v>9216</v>
      </c>
      <c r="D8792" s="487">
        <v>1</v>
      </c>
      <c r="E8792" s="481" t="s">
        <v>29</v>
      </c>
      <c r="F8792" s="571" t="s">
        <v>3525</v>
      </c>
      <c r="G8792" s="485" t="e">
        <f t="shared" si="275"/>
        <v>#VALUE!</v>
      </c>
      <c r="H8792" s="536" t="s">
        <v>1656</v>
      </c>
      <c r="I8792" s="481" t="s">
        <v>9217</v>
      </c>
    </row>
    <row r="8793" spans="1:9" x14ac:dyDescent="0.25">
      <c r="A8793" s="144">
        <v>45269</v>
      </c>
      <c r="B8793" s="481" t="s">
        <v>9215</v>
      </c>
      <c r="C8793" s="481" t="s">
        <v>9218</v>
      </c>
      <c r="D8793" s="487">
        <v>1</v>
      </c>
      <c r="E8793" s="481" t="s">
        <v>29</v>
      </c>
      <c r="F8793" s="571" t="s">
        <v>3525</v>
      </c>
      <c r="G8793" s="485" t="e">
        <f t="shared" si="275"/>
        <v>#VALUE!</v>
      </c>
      <c r="H8793" s="536" t="s">
        <v>1656</v>
      </c>
      <c r="I8793" s="481" t="s">
        <v>9217</v>
      </c>
    </row>
    <row r="8794" spans="1:9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9219</v>
      </c>
    </row>
    <row r="8795" spans="1:9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9219</v>
      </c>
    </row>
    <row r="8796" spans="1:9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9219</v>
      </c>
    </row>
    <row r="8797" spans="1:9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9220</v>
      </c>
      <c r="I8802" s="74"/>
    </row>
    <row r="8803" spans="1:9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6421</v>
      </c>
    </row>
    <row r="8804" spans="1:9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6421</v>
      </c>
    </row>
    <row r="8805" spans="1:9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6461</v>
      </c>
    </row>
    <row r="8807" spans="1:9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6461</v>
      </c>
    </row>
    <row r="8808" spans="1:9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6461</v>
      </c>
    </row>
    <row r="8809" spans="1:9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6461</v>
      </c>
    </row>
    <row r="8810" spans="1:9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6461</v>
      </c>
    </row>
    <row r="8811" spans="1:9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6461</v>
      </c>
    </row>
    <row r="8812" spans="1:9" x14ac:dyDescent="0.25">
      <c r="A8812" s="59" t="s">
        <v>5146</v>
      </c>
      <c r="B8812" s="59" t="s">
        <v>62</v>
      </c>
      <c r="C8812" s="59" t="s">
        <v>7217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9221</v>
      </c>
    </row>
    <row r="8813" spans="1:9" x14ac:dyDescent="0.25">
      <c r="A8813" s="59" t="s">
        <v>5146</v>
      </c>
      <c r="B8813" s="59" t="s">
        <v>62</v>
      </c>
      <c r="C8813" s="59" t="s">
        <v>7636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9221</v>
      </c>
    </row>
    <row r="8814" spans="1:9" x14ac:dyDescent="0.25">
      <c r="A8814" s="59" t="s">
        <v>5146</v>
      </c>
      <c r="B8814" s="59" t="s">
        <v>62</v>
      </c>
      <c r="C8814" s="59" t="s">
        <v>9222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9223</v>
      </c>
    </row>
    <row r="8815" spans="1:9" x14ac:dyDescent="0.25">
      <c r="A8815" s="59" t="s">
        <v>5146</v>
      </c>
      <c r="B8815" s="59" t="s">
        <v>62</v>
      </c>
      <c r="C8815" s="59" t="s">
        <v>9140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9223</v>
      </c>
    </row>
    <row r="8816" spans="1:9" x14ac:dyDescent="0.25">
      <c r="A8816" s="59" t="s">
        <v>5146</v>
      </c>
      <c r="B8816" s="481" t="s">
        <v>9215</v>
      </c>
      <c r="C8816" s="481" t="s">
        <v>9224</v>
      </c>
      <c r="D8816" s="487">
        <v>1</v>
      </c>
      <c r="E8816" s="481" t="s">
        <v>29</v>
      </c>
      <c r="F8816" s="571" t="s">
        <v>3525</v>
      </c>
      <c r="G8816" s="485" t="e">
        <f t="shared" si="275"/>
        <v>#VALUE!</v>
      </c>
      <c r="H8816" s="536" t="s">
        <v>998</v>
      </c>
      <c r="I8816" s="481" t="s">
        <v>9225</v>
      </c>
    </row>
    <row r="8817" spans="1:9" x14ac:dyDescent="0.25">
      <c r="A8817" s="59" t="s">
        <v>5146</v>
      </c>
      <c r="B8817" s="481" t="s">
        <v>9215</v>
      </c>
      <c r="C8817" s="481" t="s">
        <v>9226</v>
      </c>
      <c r="D8817" s="487">
        <v>1</v>
      </c>
      <c r="E8817" s="481" t="s">
        <v>29</v>
      </c>
      <c r="F8817" s="571" t="s">
        <v>3525</v>
      </c>
      <c r="G8817" s="485" t="e">
        <f t="shared" si="275"/>
        <v>#VALUE!</v>
      </c>
      <c r="H8817" s="536" t="s">
        <v>998</v>
      </c>
      <c r="I8817" s="481" t="s">
        <v>9225</v>
      </c>
    </row>
    <row r="8818" spans="1:9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6437</v>
      </c>
    </row>
    <row r="8819" spans="1:9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x14ac:dyDescent="0.25">
      <c r="A8820" s="59" t="s">
        <v>5146</v>
      </c>
      <c r="B8820" s="59" t="s">
        <v>9227</v>
      </c>
      <c r="C8820" s="59" t="s">
        <v>9228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6767</v>
      </c>
      <c r="I8820" s="74" t="s">
        <v>9229</v>
      </c>
    </row>
    <row r="8821" spans="1:9" x14ac:dyDescent="0.25">
      <c r="A8821" s="59" t="s">
        <v>5146</v>
      </c>
      <c r="B8821" s="59" t="s">
        <v>62</v>
      </c>
      <c r="C8821" s="59" t="s">
        <v>7217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9230</v>
      </c>
      <c r="I8821" s="74" t="s">
        <v>9231</v>
      </c>
    </row>
    <row r="8822" spans="1:9" x14ac:dyDescent="0.25">
      <c r="A8822" s="59" t="s">
        <v>5146</v>
      </c>
      <c r="B8822" s="59" t="s">
        <v>62</v>
      </c>
      <c r="C8822" s="128" t="s">
        <v>9232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9230</v>
      </c>
      <c r="I8822" s="74" t="s">
        <v>9231</v>
      </c>
    </row>
    <row r="8823" spans="1:9" x14ac:dyDescent="0.25">
      <c r="A8823" s="59" t="s">
        <v>5146</v>
      </c>
      <c r="B8823" s="59" t="s">
        <v>62</v>
      </c>
      <c r="C8823" s="59" t="s">
        <v>7633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9230</v>
      </c>
      <c r="I8823" s="74" t="s">
        <v>9231</v>
      </c>
    </row>
    <row r="8824" spans="1:9" x14ac:dyDescent="0.25">
      <c r="A8824" s="59" t="s">
        <v>5146</v>
      </c>
      <c r="B8824" s="59" t="s">
        <v>62</v>
      </c>
      <c r="C8824" s="59" t="s">
        <v>7268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9230</v>
      </c>
      <c r="I8824" s="74" t="s">
        <v>9231</v>
      </c>
    </row>
    <row r="8825" spans="1:9" x14ac:dyDescent="0.25">
      <c r="A8825" s="59" t="s">
        <v>5146</v>
      </c>
      <c r="B8825" s="59" t="s">
        <v>62</v>
      </c>
      <c r="C8825" s="59" t="s">
        <v>9233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9230</v>
      </c>
      <c r="I8825" s="74" t="s">
        <v>9231</v>
      </c>
    </row>
    <row r="8826" spans="1:9" x14ac:dyDescent="0.25">
      <c r="A8826" s="59" t="s">
        <v>5146</v>
      </c>
      <c r="B8826" s="59" t="s">
        <v>5037</v>
      </c>
      <c r="C8826" s="59" t="s">
        <v>9234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9235</v>
      </c>
    </row>
    <row r="8827" spans="1:9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6767</v>
      </c>
      <c r="I8827" s="59"/>
    </row>
    <row r="8828" spans="1:9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9195</v>
      </c>
    </row>
    <row r="8829" spans="1:9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9236</v>
      </c>
      <c r="I8829" s="76" t="s">
        <v>9237</v>
      </c>
    </row>
    <row r="8830" spans="1:9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9237</v>
      </c>
    </row>
    <row r="8831" spans="1:9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9237</v>
      </c>
    </row>
    <row r="8832" spans="1:9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8363</v>
      </c>
      <c r="I8832" s="76" t="s">
        <v>9237</v>
      </c>
    </row>
    <row r="8833" spans="1:9" x14ac:dyDescent="0.25">
      <c r="A8833" s="59" t="s">
        <v>5146</v>
      </c>
      <c r="B8833" s="59" t="s">
        <v>5101</v>
      </c>
      <c r="C8833" s="59" t="s">
        <v>9238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8363</v>
      </c>
      <c r="I8833" s="76" t="s">
        <v>9237</v>
      </c>
    </row>
    <row r="8834" spans="1:9" x14ac:dyDescent="0.25">
      <c r="A8834" s="59" t="s">
        <v>5146</v>
      </c>
      <c r="B8834" s="59" t="s">
        <v>5101</v>
      </c>
      <c r="C8834" s="59" t="s">
        <v>9239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8363</v>
      </c>
      <c r="I8834" s="76" t="s">
        <v>9237</v>
      </c>
    </row>
    <row r="8835" spans="1:9" x14ac:dyDescent="0.25">
      <c r="A8835" s="59" t="s">
        <v>5146</v>
      </c>
      <c r="B8835" s="59" t="s">
        <v>5101</v>
      </c>
      <c r="C8835" s="59" t="s">
        <v>9240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8363</v>
      </c>
      <c r="I8835" s="76" t="s">
        <v>9237</v>
      </c>
    </row>
    <row r="8836" spans="1:9" x14ac:dyDescent="0.25">
      <c r="A8836" s="59" t="s">
        <v>5146</v>
      </c>
      <c r="B8836" s="59" t="s">
        <v>5101</v>
      </c>
      <c r="C8836" s="84" t="s">
        <v>9241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8363</v>
      </c>
      <c r="I8836" s="76" t="s">
        <v>9237</v>
      </c>
    </row>
    <row r="8837" spans="1:9" x14ac:dyDescent="0.25">
      <c r="A8837" s="59" t="s">
        <v>5146</v>
      </c>
      <c r="B8837" s="59" t="s">
        <v>5101</v>
      </c>
      <c r="C8837" s="59" t="s">
        <v>9242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8363</v>
      </c>
      <c r="I8837" s="76" t="s">
        <v>9237</v>
      </c>
    </row>
    <row r="8838" spans="1:9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8363</v>
      </c>
      <c r="I8838" s="76" t="s">
        <v>9237</v>
      </c>
    </row>
    <row r="8839" spans="1:9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8363</v>
      </c>
      <c r="I8839" s="76" t="s">
        <v>9237</v>
      </c>
    </row>
    <row r="8840" spans="1:9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8363</v>
      </c>
      <c r="I8840" s="76" t="s">
        <v>9237</v>
      </c>
    </row>
    <row r="8841" spans="1:9" x14ac:dyDescent="0.25">
      <c r="A8841" s="59" t="s">
        <v>5146</v>
      </c>
      <c r="B8841" s="71" t="s">
        <v>9184</v>
      </c>
      <c r="C8841" s="59" t="s">
        <v>9185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9243</v>
      </c>
    </row>
    <row r="8842" spans="1:9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9243</v>
      </c>
    </row>
    <row r="8843" spans="1:9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2" t="s">
        <v>9244</v>
      </c>
    </row>
    <row r="8844" spans="1:9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2" t="s">
        <v>9244</v>
      </c>
    </row>
    <row r="8845" spans="1:9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6470</v>
      </c>
    </row>
    <row r="8856" spans="1:9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6470</v>
      </c>
    </row>
    <row r="8857" spans="1:9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6470</v>
      </c>
    </row>
    <row r="8858" spans="1:9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6489</v>
      </c>
    </row>
    <row r="8860" spans="1:9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6489</v>
      </c>
    </row>
    <row r="8861" spans="1:9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6489</v>
      </c>
    </row>
    <row r="8862" spans="1:9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6421</v>
      </c>
    </row>
    <row r="8863" spans="1:9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6421</v>
      </c>
    </row>
    <row r="8864" spans="1:9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6421</v>
      </c>
    </row>
    <row r="8865" spans="1:9" x14ac:dyDescent="0.25">
      <c r="A8865" s="59" t="s">
        <v>5167</v>
      </c>
      <c r="B8865" s="59" t="s">
        <v>6425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6421</v>
      </c>
    </row>
    <row r="8866" spans="1:9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6421</v>
      </c>
    </row>
    <row r="8867" spans="1:9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6421</v>
      </c>
    </row>
    <row r="8868" spans="1:9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6421</v>
      </c>
    </row>
    <row r="8869" spans="1:9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x14ac:dyDescent="0.25">
      <c r="A8871" s="59" t="s">
        <v>5167</v>
      </c>
      <c r="B8871" s="59" t="s">
        <v>6425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x14ac:dyDescent="0.25">
      <c r="A8874" s="59" t="s">
        <v>5167</v>
      </c>
      <c r="B8874" s="93" t="s">
        <v>5179</v>
      </c>
      <c r="C8874" s="59" t="s">
        <v>9245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9246</v>
      </c>
    </row>
    <row r="8875" spans="1:9" x14ac:dyDescent="0.25">
      <c r="A8875" s="59" t="s">
        <v>5167</v>
      </c>
      <c r="B8875" s="93" t="s">
        <v>5179</v>
      </c>
      <c r="C8875" s="59" t="s">
        <v>7310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9246</v>
      </c>
    </row>
    <row r="8876" spans="1:9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6791</v>
      </c>
    </row>
    <row r="8877" spans="1:9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9247</v>
      </c>
    </row>
    <row r="8878" spans="1:9" x14ac:dyDescent="0.25">
      <c r="A8878" s="59" t="s">
        <v>5167</v>
      </c>
      <c r="B8878" s="71" t="s">
        <v>4571</v>
      </c>
      <c r="C8878" s="59" t="s">
        <v>9248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6314</v>
      </c>
      <c r="I8878" s="74" t="s">
        <v>9247</v>
      </c>
    </row>
    <row r="8879" spans="1:9" x14ac:dyDescent="0.25">
      <c r="A8879" s="59" t="s">
        <v>5167</v>
      </c>
      <c r="B8879" s="71" t="s">
        <v>4571</v>
      </c>
      <c r="C8879" s="59" t="s">
        <v>9249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6314</v>
      </c>
      <c r="I8879" s="74" t="s">
        <v>9247</v>
      </c>
    </row>
    <row r="8880" spans="1:9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x14ac:dyDescent="0.25">
      <c r="A8884" s="59" t="s">
        <v>5187</v>
      </c>
      <c r="B8884" s="59" t="s">
        <v>9250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6491</v>
      </c>
    </row>
    <row r="8890" spans="1:9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6493</v>
      </c>
    </row>
    <row r="8891" spans="1:9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6493</v>
      </c>
    </row>
    <row r="8892" spans="1:9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6493</v>
      </c>
    </row>
    <row r="8893" spans="1:9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6493</v>
      </c>
    </row>
    <row r="8894" spans="1:9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6493</v>
      </c>
    </row>
    <row r="8895" spans="1:9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6496</v>
      </c>
    </row>
    <row r="8900" spans="1:9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6496</v>
      </c>
    </row>
    <row r="8901" spans="1:9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6496</v>
      </c>
    </row>
    <row r="8902" spans="1:9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6492</v>
      </c>
    </row>
    <row r="8904" spans="1:9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6492</v>
      </c>
    </row>
    <row r="8905" spans="1:9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6492</v>
      </c>
    </row>
    <row r="8906" spans="1:9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6492</v>
      </c>
    </row>
    <row r="8907" spans="1:9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6492</v>
      </c>
    </row>
    <row r="8908" spans="1:9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x14ac:dyDescent="0.25">
      <c r="A8921" s="59" t="s">
        <v>5187</v>
      </c>
      <c r="B8921" s="58" t="s">
        <v>9251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9252</v>
      </c>
    </row>
    <row r="8923" spans="1:9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9252</v>
      </c>
    </row>
    <row r="8924" spans="1:9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9252</v>
      </c>
    </row>
    <row r="8925" spans="1:9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9252</v>
      </c>
    </row>
    <row r="8926" spans="1:9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9252</v>
      </c>
    </row>
    <row r="8927" spans="1:9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9252</v>
      </c>
    </row>
    <row r="8928" spans="1:9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9253</v>
      </c>
    </row>
    <row r="8929" spans="1:9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x14ac:dyDescent="0.25">
      <c r="A8935" s="59" t="s">
        <v>5210</v>
      </c>
      <c r="B8935" s="58" t="s">
        <v>9254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x14ac:dyDescent="0.25">
      <c r="A8938" s="59" t="s">
        <v>5210</v>
      </c>
      <c r="B8938" s="59" t="s">
        <v>9255</v>
      </c>
      <c r="C8938" s="59" t="s">
        <v>27</v>
      </c>
      <c r="D8938" s="60">
        <v>3</v>
      </c>
      <c r="E8938" s="480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9256</v>
      </c>
    </row>
    <row r="8951" spans="1:9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9256</v>
      </c>
    </row>
    <row r="8952" spans="1:9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9257</v>
      </c>
    </row>
    <row r="8953" spans="1:9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6563</v>
      </c>
    </row>
    <row r="8955" spans="1:9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6563</v>
      </c>
    </row>
    <row r="8956" spans="1:9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6563</v>
      </c>
    </row>
    <row r="8957" spans="1:9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6563</v>
      </c>
    </row>
    <row r="8958" spans="1:9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x14ac:dyDescent="0.25">
      <c r="A8960" s="59" t="s">
        <v>5210</v>
      </c>
      <c r="B8960" s="59" t="s">
        <v>9227</v>
      </c>
      <c r="C8960" s="59" t="s">
        <v>9258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9259</v>
      </c>
    </row>
    <row r="8961" spans="1:9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6526</v>
      </c>
    </row>
    <row r="8962" spans="1:9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6526</v>
      </c>
    </row>
    <row r="8963" spans="1:9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6526</v>
      </c>
    </row>
    <row r="8964" spans="1:9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9230</v>
      </c>
      <c r="I8964" s="59" t="s">
        <v>6489</v>
      </c>
    </row>
    <row r="8965" spans="1:9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9260</v>
      </c>
    </row>
    <row r="8966" spans="1:9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9260</v>
      </c>
    </row>
    <row r="8967" spans="1:9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9260</v>
      </c>
    </row>
    <row r="8968" spans="1:9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9260</v>
      </c>
    </row>
    <row r="8969" spans="1:9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9260</v>
      </c>
    </row>
    <row r="8970" spans="1:9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6429</v>
      </c>
      <c r="I8970" s="74" t="s">
        <v>9260</v>
      </c>
    </row>
    <row r="8971" spans="1:9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9261</v>
      </c>
      <c r="I8971" s="59" t="s">
        <v>9262</v>
      </c>
    </row>
    <row r="8972" spans="1:9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9263</v>
      </c>
      <c r="I8972" s="59" t="s">
        <v>9262</v>
      </c>
    </row>
    <row r="8973" spans="1:9" x14ac:dyDescent="0.25">
      <c r="A8973" s="59" t="s">
        <v>5210</v>
      </c>
      <c r="B8973" s="59" t="s">
        <v>9264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9263</v>
      </c>
      <c r="I8973" s="59" t="s">
        <v>9262</v>
      </c>
    </row>
    <row r="8974" spans="1:9" x14ac:dyDescent="0.25">
      <c r="A8974" s="59" t="s">
        <v>5210</v>
      </c>
      <c r="B8974" s="118" t="s">
        <v>9265</v>
      </c>
      <c r="C8974" s="85" t="s">
        <v>7260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9263</v>
      </c>
      <c r="I8974" s="59" t="s">
        <v>9262</v>
      </c>
    </row>
    <row r="8975" spans="1:9" x14ac:dyDescent="0.25">
      <c r="A8975" s="59" t="s">
        <v>5210</v>
      </c>
      <c r="B8975" s="59" t="s">
        <v>9266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9267</v>
      </c>
      <c r="I8975" s="59" t="s">
        <v>9262</v>
      </c>
    </row>
    <row r="8976" spans="1:9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9262</v>
      </c>
    </row>
    <row r="8977" spans="1:9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9268</v>
      </c>
      <c r="I8977" s="59" t="s">
        <v>9262</v>
      </c>
    </row>
    <row r="8978" spans="1:9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9269</v>
      </c>
    </row>
    <row r="8979" spans="1:9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9269</v>
      </c>
    </row>
    <row r="8980" spans="1:9" x14ac:dyDescent="0.25">
      <c r="A8980" s="59" t="s">
        <v>5210</v>
      </c>
      <c r="B8980" s="59" t="s">
        <v>729</v>
      </c>
      <c r="C8980" s="83" t="s">
        <v>7208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9269</v>
      </c>
    </row>
    <row r="8981" spans="1:9" x14ac:dyDescent="0.25">
      <c r="A8981" s="59" t="s">
        <v>5210</v>
      </c>
      <c r="B8981" s="59" t="s">
        <v>9270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9269</v>
      </c>
    </row>
    <row r="8982" spans="1:9" x14ac:dyDescent="0.25">
      <c r="A8982" s="59" t="s">
        <v>5210</v>
      </c>
      <c r="B8982" s="59" t="s">
        <v>729</v>
      </c>
      <c r="C8982" s="83" t="s">
        <v>7208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9269</v>
      </c>
    </row>
    <row r="8983" spans="1:9" x14ac:dyDescent="0.25">
      <c r="A8983" s="59" t="s">
        <v>5210</v>
      </c>
      <c r="B8983" s="71" t="s">
        <v>58</v>
      </c>
      <c r="C8983" s="59" t="s">
        <v>9271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6084</v>
      </c>
      <c r="I8983" s="74" t="s">
        <v>9269</v>
      </c>
    </row>
    <row r="8984" spans="1:9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9269</v>
      </c>
    </row>
    <row r="8985" spans="1:9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9269</v>
      </c>
    </row>
    <row r="8986" spans="1:9" x14ac:dyDescent="0.25">
      <c r="A8986" s="59" t="s">
        <v>5210</v>
      </c>
      <c r="B8986" s="138" t="s">
        <v>9272</v>
      </c>
      <c r="C8986" s="83" t="s">
        <v>9273</v>
      </c>
      <c r="D8986" s="125" t="s">
        <v>1835</v>
      </c>
      <c r="E8986" s="480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9269</v>
      </c>
    </row>
    <row r="8987" spans="1:9" x14ac:dyDescent="0.25">
      <c r="A8987" s="59" t="s">
        <v>5210</v>
      </c>
      <c r="B8987" s="59" t="s">
        <v>62</v>
      </c>
      <c r="C8987" s="59" t="s">
        <v>7247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9269</v>
      </c>
    </row>
    <row r="8988" spans="1:9" x14ac:dyDescent="0.25">
      <c r="A8988" s="59" t="s">
        <v>5210</v>
      </c>
      <c r="B8988" s="59" t="s">
        <v>62</v>
      </c>
      <c r="C8988" s="59" t="s">
        <v>7268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9269</v>
      </c>
    </row>
    <row r="8989" spans="1:9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9274</v>
      </c>
    </row>
    <row r="8990" spans="1:9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9274</v>
      </c>
    </row>
    <row r="8991" spans="1:9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9274</v>
      </c>
    </row>
    <row r="8992" spans="1:9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9274</v>
      </c>
    </row>
    <row r="8993" spans="1:9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9274</v>
      </c>
    </row>
    <row r="8994" spans="1:9" x14ac:dyDescent="0.25">
      <c r="A8994" s="59" t="s">
        <v>5210</v>
      </c>
      <c r="B8994" s="59" t="s">
        <v>9227</v>
      </c>
      <c r="C8994" s="59" t="s">
        <v>9275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9276</v>
      </c>
      <c r="I8994" s="74" t="s">
        <v>9274</v>
      </c>
    </row>
    <row r="8995" spans="1:9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9277</v>
      </c>
    </row>
    <row r="8996" spans="1:9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9277</v>
      </c>
    </row>
    <row r="8997" spans="1:9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6531</v>
      </c>
    </row>
    <row r="8998" spans="1:9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6531</v>
      </c>
    </row>
    <row r="8999" spans="1:9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6531</v>
      </c>
    </row>
    <row r="9000" spans="1:9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6531</v>
      </c>
    </row>
    <row r="9001" spans="1:9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6531</v>
      </c>
    </row>
    <row r="9002" spans="1:9" x14ac:dyDescent="0.25">
      <c r="A9002" s="59" t="s">
        <v>5247</v>
      </c>
      <c r="B9002" s="59" t="s">
        <v>6299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6566</v>
      </c>
    </row>
    <row r="9003" spans="1:9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6566</v>
      </c>
    </row>
    <row r="9004" spans="1:9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6566</v>
      </c>
    </row>
    <row r="9005" spans="1:9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9278</v>
      </c>
    </row>
    <row r="9006" spans="1:9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6569</v>
      </c>
    </row>
    <row r="9010" spans="1:9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6572</v>
      </c>
    </row>
    <row r="9013" spans="1:9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6572</v>
      </c>
    </row>
    <row r="9014" spans="1:9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6572</v>
      </c>
    </row>
    <row r="9015" spans="1:9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6572</v>
      </c>
    </row>
    <row r="9016" spans="1:9" x14ac:dyDescent="0.25">
      <c r="A9016" s="59" t="s">
        <v>5247</v>
      </c>
      <c r="B9016" s="93" t="s">
        <v>9279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6572</v>
      </c>
    </row>
    <row r="9017" spans="1:9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6572</v>
      </c>
    </row>
    <row r="9018" spans="1:9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6572</v>
      </c>
    </row>
    <row r="9019" spans="1:9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6572</v>
      </c>
    </row>
    <row r="9020" spans="1:9" x14ac:dyDescent="0.25">
      <c r="A9020" s="59" t="s">
        <v>5247</v>
      </c>
      <c r="B9020" s="58" t="s">
        <v>9280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9281</v>
      </c>
    </row>
    <row r="9021" spans="1:9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9281</v>
      </c>
    </row>
    <row r="9022" spans="1:9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9281</v>
      </c>
    </row>
    <row r="9023" spans="1:9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9281</v>
      </c>
    </row>
    <row r="9024" spans="1:9" x14ac:dyDescent="0.25">
      <c r="A9024" s="59" t="s">
        <v>5247</v>
      </c>
      <c r="B9024" s="93" t="s">
        <v>9282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9281</v>
      </c>
    </row>
    <row r="9025" spans="1:9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9281</v>
      </c>
    </row>
    <row r="9026" spans="1:9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9281</v>
      </c>
    </row>
    <row r="9027" spans="1:9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9281</v>
      </c>
    </row>
    <row r="9028" spans="1:9" x14ac:dyDescent="0.25">
      <c r="A9028" s="59" t="s">
        <v>5247</v>
      </c>
      <c r="B9028" s="59" t="s">
        <v>9227</v>
      </c>
      <c r="C9028" s="59" t="s">
        <v>9275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7433</v>
      </c>
    </row>
    <row r="9029" spans="1:9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9283</v>
      </c>
      <c r="I9029" s="74" t="s">
        <v>9284</v>
      </c>
    </row>
    <row r="9030" spans="1:9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8729</v>
      </c>
    </row>
    <row r="9031" spans="1:9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8729</v>
      </c>
    </row>
    <row r="9032" spans="1:9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8729</v>
      </c>
    </row>
    <row r="9033" spans="1:9" x14ac:dyDescent="0.25">
      <c r="A9033" s="59" t="s">
        <v>5261</v>
      </c>
      <c r="B9033" s="59" t="s">
        <v>358</v>
      </c>
      <c r="C9033" s="59" t="s">
        <v>6702</v>
      </c>
      <c r="D9033" s="60">
        <v>12</v>
      </c>
      <c r="E9033" s="494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6576</v>
      </c>
    </row>
    <row r="9038" spans="1:9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6577</v>
      </c>
    </row>
    <row r="9039" spans="1:9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6577</v>
      </c>
    </row>
    <row r="9040" spans="1:9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6577</v>
      </c>
    </row>
    <row r="9042" spans="1:9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x14ac:dyDescent="0.25">
      <c r="A9045" s="59" t="s">
        <v>5261</v>
      </c>
      <c r="B9045" s="58" t="s">
        <v>5246</v>
      </c>
      <c r="C9045" s="124" t="s">
        <v>9285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9286</v>
      </c>
    </row>
    <row r="9046" spans="1:9" x14ac:dyDescent="0.25">
      <c r="A9046" s="59" t="s">
        <v>5261</v>
      </c>
      <c r="B9046" s="59" t="s">
        <v>9227</v>
      </c>
      <c r="C9046" s="59" t="s">
        <v>9287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9286</v>
      </c>
    </row>
    <row r="9047" spans="1:9" x14ac:dyDescent="0.25">
      <c r="A9047" s="59" t="s">
        <v>5261</v>
      </c>
      <c r="B9047" s="59" t="s">
        <v>9227</v>
      </c>
      <c r="C9047" s="59" t="s">
        <v>9288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9286</v>
      </c>
    </row>
    <row r="9048" spans="1:9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x14ac:dyDescent="0.25">
      <c r="A9055" s="59" t="s">
        <v>5261</v>
      </c>
      <c r="B9055" s="71" t="s">
        <v>58</v>
      </c>
      <c r="C9055" s="59" t="s">
        <v>9289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9290</v>
      </c>
    </row>
    <row r="9056" spans="1:9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9291</v>
      </c>
    </row>
    <row r="9061" spans="1:9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9291</v>
      </c>
    </row>
    <row r="9062" spans="1:9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9291</v>
      </c>
    </row>
    <row r="9063" spans="1:9" x14ac:dyDescent="0.25">
      <c r="A9063" s="59" t="s">
        <v>5261</v>
      </c>
      <c r="B9063" s="59" t="s">
        <v>8069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9291</v>
      </c>
    </row>
    <row r="9064" spans="1:9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9292</v>
      </c>
    </row>
    <row r="9065" spans="1:9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9292</v>
      </c>
    </row>
    <row r="9066" spans="1:9" x14ac:dyDescent="0.25">
      <c r="A9066" s="59" t="s">
        <v>5261</v>
      </c>
      <c r="B9066" s="59" t="s">
        <v>9293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9294</v>
      </c>
    </row>
    <row r="9067" spans="1:9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9262</v>
      </c>
    </row>
    <row r="9068" spans="1:9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x14ac:dyDescent="0.25">
      <c r="A9070" s="59" t="s">
        <v>5283</v>
      </c>
      <c r="B9070" s="66" t="s">
        <v>7585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6576</v>
      </c>
    </row>
    <row r="9076" spans="1:9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6576</v>
      </c>
    </row>
    <row r="9077" spans="1:9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6897</v>
      </c>
    </row>
    <row r="9080" spans="1:9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6897</v>
      </c>
    </row>
    <row r="9081" spans="1:9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6897</v>
      </c>
    </row>
    <row r="9082" spans="1:9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6577</v>
      </c>
    </row>
    <row r="9083" spans="1:9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6577</v>
      </c>
    </row>
    <row r="9084" spans="1:9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6577</v>
      </c>
    </row>
    <row r="9085" spans="1:9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6577</v>
      </c>
    </row>
    <row r="9086" spans="1:9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6577</v>
      </c>
    </row>
    <row r="9087" spans="1:9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6577</v>
      </c>
    </row>
    <row r="9088" spans="1:9" x14ac:dyDescent="0.25">
      <c r="A9088" s="59" t="s">
        <v>5283</v>
      </c>
      <c r="B9088" s="93" t="s">
        <v>5293</v>
      </c>
      <c r="C9088" s="59" t="s">
        <v>9295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6577</v>
      </c>
    </row>
    <row r="9089" spans="1:9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6577</v>
      </c>
    </row>
    <row r="9090" spans="1:9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6577</v>
      </c>
    </row>
    <row r="9091" spans="1:9" x14ac:dyDescent="0.25">
      <c r="A9091" s="59" t="s">
        <v>5283</v>
      </c>
      <c r="B9091" s="66" t="s">
        <v>7585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6584</v>
      </c>
    </row>
    <row r="9094" spans="1:9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6584</v>
      </c>
    </row>
    <row r="9095" spans="1:9" x14ac:dyDescent="0.25">
      <c r="A9095" s="59" t="s">
        <v>5283</v>
      </c>
      <c r="B9095" s="59" t="s">
        <v>9227</v>
      </c>
      <c r="C9095" s="59" t="s">
        <v>9296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9297</v>
      </c>
    </row>
    <row r="9096" spans="1:9" x14ac:dyDescent="0.25">
      <c r="A9096" s="59" t="s">
        <v>5283</v>
      </c>
      <c r="B9096" s="71" t="s">
        <v>58</v>
      </c>
      <c r="C9096" s="59" t="s">
        <v>9298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9299</v>
      </c>
    </row>
    <row r="9097" spans="1:9" x14ac:dyDescent="0.25">
      <c r="A9097" s="59" t="s">
        <v>5283</v>
      </c>
      <c r="B9097" s="71" t="s">
        <v>58</v>
      </c>
      <c r="C9097" s="59" t="s">
        <v>9300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9299</v>
      </c>
    </row>
    <row r="9098" spans="1:9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9299</v>
      </c>
    </row>
    <row r="9099" spans="1:9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9299</v>
      </c>
    </row>
    <row r="9100" spans="1:9" x14ac:dyDescent="0.25">
      <c r="A9100" s="59" t="s">
        <v>5283</v>
      </c>
      <c r="B9100" s="59" t="s">
        <v>5541</v>
      </c>
      <c r="C9100" s="59" t="s">
        <v>9301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5940</v>
      </c>
      <c r="I9100" s="74" t="s">
        <v>9302</v>
      </c>
    </row>
    <row r="9101" spans="1:9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5940</v>
      </c>
      <c r="I9101" s="74" t="s">
        <v>9302</v>
      </c>
    </row>
    <row r="9102" spans="1:9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9302</v>
      </c>
    </row>
    <row r="9103" spans="1:9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9302</v>
      </c>
    </row>
    <row r="9104" spans="1:9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9303</v>
      </c>
      <c r="I9104" s="74" t="s">
        <v>9302</v>
      </c>
    </row>
    <row r="9105" spans="1:9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9303</v>
      </c>
      <c r="I9105" s="74" t="s">
        <v>9302</v>
      </c>
    </row>
    <row r="9106" spans="1:9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5940</v>
      </c>
      <c r="I9106" s="74" t="s">
        <v>9302</v>
      </c>
    </row>
    <row r="9107" spans="1:9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7907</v>
      </c>
      <c r="I9107" s="74" t="s">
        <v>9302</v>
      </c>
    </row>
    <row r="9108" spans="1:9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9304</v>
      </c>
      <c r="I9108" s="74" t="s">
        <v>9302</v>
      </c>
    </row>
    <row r="9109" spans="1:9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9302</v>
      </c>
    </row>
    <row r="9110" spans="1:9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9302</v>
      </c>
    </row>
    <row r="9111" spans="1:9" x14ac:dyDescent="0.25">
      <c r="A9111" s="59" t="s">
        <v>5283</v>
      </c>
      <c r="B9111" s="59" t="s">
        <v>5241</v>
      </c>
      <c r="C9111" s="110" t="s">
        <v>9305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9306</v>
      </c>
    </row>
    <row r="9112" spans="1:9" x14ac:dyDescent="0.25">
      <c r="A9112" s="59" t="s">
        <v>5283</v>
      </c>
      <c r="B9112" s="59" t="s">
        <v>5241</v>
      </c>
      <c r="C9112" s="110" t="s">
        <v>9307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9306</v>
      </c>
    </row>
    <row r="9113" spans="1:9" x14ac:dyDescent="0.25">
      <c r="A9113" s="59" t="s">
        <v>5283</v>
      </c>
      <c r="B9113" s="59" t="s">
        <v>5241</v>
      </c>
      <c r="C9113" s="59" t="s">
        <v>9308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9306</v>
      </c>
    </row>
    <row r="9114" spans="1:9" x14ac:dyDescent="0.25">
      <c r="A9114" s="59" t="s">
        <v>5283</v>
      </c>
      <c r="B9114" s="59" t="s">
        <v>5241</v>
      </c>
      <c r="C9114" s="59" t="s">
        <v>9309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9306</v>
      </c>
    </row>
    <row r="9115" spans="1:9" x14ac:dyDescent="0.25">
      <c r="A9115" s="59" t="s">
        <v>5283</v>
      </c>
      <c r="B9115" s="59" t="s">
        <v>5241</v>
      </c>
      <c r="C9115" s="59" t="s">
        <v>9310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9306</v>
      </c>
    </row>
    <row r="9116" spans="1:9" x14ac:dyDescent="0.25">
      <c r="A9116" s="59" t="s">
        <v>5283</v>
      </c>
      <c r="B9116" s="59" t="s">
        <v>5241</v>
      </c>
      <c r="C9116" s="59" t="s">
        <v>9311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9306</v>
      </c>
    </row>
    <row r="9117" spans="1:9" x14ac:dyDescent="0.25">
      <c r="A9117" s="59" t="s">
        <v>5283</v>
      </c>
      <c r="B9117" s="71" t="s">
        <v>4447</v>
      </c>
      <c r="C9117" s="59" t="s">
        <v>9312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9306</v>
      </c>
    </row>
    <row r="9118" spans="1:9" x14ac:dyDescent="0.25">
      <c r="A9118" s="59" t="s">
        <v>5283</v>
      </c>
      <c r="B9118" s="71" t="s">
        <v>4447</v>
      </c>
      <c r="C9118" s="59" t="s">
        <v>9313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9306</v>
      </c>
    </row>
    <row r="9119" spans="1:9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9306</v>
      </c>
    </row>
    <row r="9120" spans="1:9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9304</v>
      </c>
      <c r="I9120" s="74" t="s">
        <v>9314</v>
      </c>
    </row>
    <row r="9121" spans="1:9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9314</v>
      </c>
    </row>
    <row r="9122" spans="1:9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9314</v>
      </c>
    </row>
    <row r="9123" spans="1:9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9314</v>
      </c>
    </row>
    <row r="9124" spans="1:9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9314</v>
      </c>
    </row>
    <row r="9125" spans="1:9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9314</v>
      </c>
    </row>
    <row r="9126" spans="1:9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9314</v>
      </c>
    </row>
    <row r="9127" spans="1:9" x14ac:dyDescent="0.25">
      <c r="A9127" s="59" t="s">
        <v>5283</v>
      </c>
      <c r="B9127" s="59" t="s">
        <v>8069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9291</v>
      </c>
    </row>
    <row r="9128" spans="1:9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9291</v>
      </c>
    </row>
    <row r="9129" spans="1:9" x14ac:dyDescent="0.25">
      <c r="A9129" s="59" t="s">
        <v>5283</v>
      </c>
      <c r="B9129" s="58" t="s">
        <v>8940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9291</v>
      </c>
    </row>
    <row r="9130" spans="1:9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9291</v>
      </c>
    </row>
    <row r="9131" spans="1:9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6589</v>
      </c>
    </row>
    <row r="9134" spans="1:9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6589</v>
      </c>
    </row>
    <row r="9135" spans="1:9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6589</v>
      </c>
    </row>
    <row r="9136" spans="1:9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6586</v>
      </c>
    </row>
    <row r="9137" spans="1:9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9315</v>
      </c>
    </row>
    <row r="9138" spans="1:9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9315</v>
      </c>
    </row>
    <row r="9139" spans="1:9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9315</v>
      </c>
    </row>
    <row r="9140" spans="1:9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9315</v>
      </c>
    </row>
    <row r="9141" spans="1:9" x14ac:dyDescent="0.25">
      <c r="A9141" s="59" t="s">
        <v>5299</v>
      </c>
      <c r="B9141" s="59" t="s">
        <v>6299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9315</v>
      </c>
    </row>
    <row r="9142" spans="1:9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9315</v>
      </c>
    </row>
    <row r="9143" spans="1:9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9315</v>
      </c>
    </row>
    <row r="9144" spans="1:9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9315</v>
      </c>
    </row>
    <row r="9145" spans="1:9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9315</v>
      </c>
    </row>
    <row r="9146" spans="1:9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x14ac:dyDescent="0.25">
      <c r="A9150" s="59" t="s">
        <v>5299</v>
      </c>
      <c r="B9150" s="71" t="s">
        <v>58</v>
      </c>
      <c r="C9150" s="59" t="s">
        <v>9316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9317</v>
      </c>
    </row>
    <row r="9151" spans="1:9" x14ac:dyDescent="0.25">
      <c r="A9151" s="59" t="s">
        <v>5299</v>
      </c>
      <c r="B9151" s="71" t="s">
        <v>58</v>
      </c>
      <c r="C9151" s="59" t="s">
        <v>9318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9317</v>
      </c>
    </row>
    <row r="9152" spans="1:9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9317</v>
      </c>
    </row>
    <row r="9153" spans="1:9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9317</v>
      </c>
    </row>
    <row r="9154" spans="1:9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6493</v>
      </c>
    </row>
    <row r="9156" spans="1:9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9319</v>
      </c>
      <c r="I9161" s="76" t="s">
        <v>9320</v>
      </c>
    </row>
    <row r="9162" spans="1:9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9319</v>
      </c>
      <c r="I9162" s="76" t="s">
        <v>9320</v>
      </c>
    </row>
    <row r="9163" spans="1:9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6588</v>
      </c>
    </row>
    <row r="9168" spans="1:9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6588</v>
      </c>
    </row>
    <row r="9169" spans="1:9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6588</v>
      </c>
    </row>
    <row r="9170" spans="1:9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6588</v>
      </c>
    </row>
    <row r="9171" spans="1:9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6588</v>
      </c>
    </row>
    <row r="9172" spans="1:9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6588</v>
      </c>
    </row>
    <row r="9173" spans="1:9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6588</v>
      </c>
    </row>
    <row r="9174" spans="1:9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6588</v>
      </c>
    </row>
    <row r="9175" spans="1:9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6601</v>
      </c>
    </row>
    <row r="9176" spans="1:9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6601</v>
      </c>
    </row>
    <row r="9177" spans="1:9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6601</v>
      </c>
    </row>
    <row r="9178" spans="1:9" x14ac:dyDescent="0.25">
      <c r="A9178" s="144" t="s">
        <v>5313</v>
      </c>
      <c r="B9178" s="59" t="s">
        <v>122</v>
      </c>
      <c r="C9178" s="59" t="s">
        <v>6403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6601</v>
      </c>
    </row>
    <row r="9179" spans="1:9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x14ac:dyDescent="0.25">
      <c r="A9192" s="144" t="s">
        <v>5313</v>
      </c>
      <c r="B9192" s="59" t="s">
        <v>62</v>
      </c>
      <c r="C9192" s="59" t="s">
        <v>8298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7587</v>
      </c>
    </row>
    <row r="9193" spans="1:9" x14ac:dyDescent="0.25">
      <c r="A9193" s="144" t="s">
        <v>5313</v>
      </c>
      <c r="B9193" s="59" t="s">
        <v>62</v>
      </c>
      <c r="C9193" s="59" t="s">
        <v>9321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7587</v>
      </c>
    </row>
    <row r="9194" spans="1:9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9322</v>
      </c>
      <c r="I9195" s="74" t="s">
        <v>9323</v>
      </c>
    </row>
    <row r="9196" spans="1:9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9323</v>
      </c>
    </row>
    <row r="9197" spans="1:9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9324</v>
      </c>
      <c r="I9197" s="74" t="s">
        <v>9323</v>
      </c>
    </row>
    <row r="9198" spans="1:9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9323</v>
      </c>
    </row>
    <row r="9199" spans="1:9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9323</v>
      </c>
    </row>
    <row r="9200" spans="1:9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9323</v>
      </c>
    </row>
    <row r="9201" spans="1:9" x14ac:dyDescent="0.25">
      <c r="A9201" s="144" t="s">
        <v>5313</v>
      </c>
      <c r="B9201" s="58" t="s">
        <v>5245</v>
      </c>
      <c r="C9201" s="59" t="s">
        <v>8430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9323</v>
      </c>
    </row>
    <row r="9202" spans="1:9" x14ac:dyDescent="0.25">
      <c r="A9202" s="144" t="s">
        <v>5313</v>
      </c>
      <c r="B9202" s="59" t="s">
        <v>5101</v>
      </c>
      <c r="C9202" s="59" t="s">
        <v>9325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9323</v>
      </c>
    </row>
    <row r="9203" spans="1:9" x14ac:dyDescent="0.25">
      <c r="A9203" s="144" t="s">
        <v>5313</v>
      </c>
      <c r="B9203" s="59" t="s">
        <v>5101</v>
      </c>
      <c r="C9203" s="59" t="s">
        <v>9326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9323</v>
      </c>
    </row>
    <row r="9204" spans="1:9" x14ac:dyDescent="0.25">
      <c r="A9204" s="144" t="s">
        <v>5313</v>
      </c>
      <c r="B9204" s="59" t="s">
        <v>5101</v>
      </c>
      <c r="C9204" s="59" t="s">
        <v>9327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9323</v>
      </c>
    </row>
    <row r="9205" spans="1:9" x14ac:dyDescent="0.25">
      <c r="A9205" s="144" t="s">
        <v>5313</v>
      </c>
      <c r="B9205" s="59" t="s">
        <v>5101</v>
      </c>
      <c r="C9205" s="59" t="s">
        <v>9328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9323</v>
      </c>
    </row>
    <row r="9206" spans="1:9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9323</v>
      </c>
    </row>
    <row r="9207" spans="1:9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9323</v>
      </c>
    </row>
    <row r="9208" spans="1:9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9323</v>
      </c>
    </row>
    <row r="9209" spans="1:9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5940</v>
      </c>
      <c r="I9209" s="74" t="s">
        <v>9329</v>
      </c>
    </row>
    <row r="9210" spans="1:9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9329</v>
      </c>
    </row>
    <row r="9211" spans="1:9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9329</v>
      </c>
    </row>
    <row r="9212" spans="1:9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9329</v>
      </c>
    </row>
    <row r="9213" spans="1:9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9329</v>
      </c>
    </row>
    <row r="9214" spans="1:9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9330</v>
      </c>
    </row>
    <row r="9215" spans="1:9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9331</v>
      </c>
      <c r="I9215" s="59" t="s">
        <v>9332</v>
      </c>
    </row>
    <row r="9216" spans="1:9" x14ac:dyDescent="0.25">
      <c r="A9216" s="144" t="s">
        <v>5313</v>
      </c>
      <c r="B9216" s="59" t="s">
        <v>8069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9331</v>
      </c>
      <c r="I9216" s="59" t="s">
        <v>9332</v>
      </c>
    </row>
    <row r="9217" spans="1:9" x14ac:dyDescent="0.25">
      <c r="A9217" s="144" t="s">
        <v>5340</v>
      </c>
      <c r="B9217" s="538" t="s">
        <v>35</v>
      </c>
      <c r="C9217" s="573" t="s">
        <v>36</v>
      </c>
      <c r="D9217" s="482">
        <v>1.5</v>
      </c>
      <c r="E9217" s="481" t="s">
        <v>37</v>
      </c>
      <c r="F9217" s="485">
        <v>31000</v>
      </c>
      <c r="G9217" s="485">
        <f t="shared" si="289"/>
        <v>46500</v>
      </c>
      <c r="H9217" s="486" t="s">
        <v>6528</v>
      </c>
      <c r="I9217" s="487"/>
    </row>
    <row r="9218" spans="1:9" x14ac:dyDescent="0.25">
      <c r="A9218" s="144" t="s">
        <v>5340</v>
      </c>
      <c r="B9218" s="481" t="s">
        <v>210</v>
      </c>
      <c r="C9218" s="481" t="s">
        <v>211</v>
      </c>
      <c r="D9218" s="482">
        <v>9</v>
      </c>
      <c r="E9218" s="481" t="s">
        <v>37</v>
      </c>
      <c r="F9218" s="485">
        <v>33000</v>
      </c>
      <c r="G9218" s="485">
        <f t="shared" si="289"/>
        <v>297000</v>
      </c>
      <c r="H9218" s="486" t="s">
        <v>6528</v>
      </c>
      <c r="I9218" s="487"/>
    </row>
    <row r="9219" spans="1:9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6603</v>
      </c>
    </row>
    <row r="9224" spans="1:9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6603</v>
      </c>
    </row>
    <row r="9225" spans="1:9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6603</v>
      </c>
    </row>
    <row r="9226" spans="1:9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6603</v>
      </c>
    </row>
    <row r="9227" spans="1:9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6603</v>
      </c>
    </row>
    <row r="9228" spans="1:9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6603</v>
      </c>
    </row>
    <row r="9229" spans="1:9" x14ac:dyDescent="0.25">
      <c r="A9229" s="144" t="s">
        <v>5340</v>
      </c>
      <c r="B9229" s="66" t="s">
        <v>7585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x14ac:dyDescent="0.25">
      <c r="A9230" s="144" t="s">
        <v>5340</v>
      </c>
      <c r="B9230" s="58" t="s">
        <v>9333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x14ac:dyDescent="0.25">
      <c r="A9231" s="144" t="s">
        <v>5340</v>
      </c>
      <c r="B9231" s="93" t="s">
        <v>9334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9085</v>
      </c>
    </row>
    <row r="9232" spans="1:9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x14ac:dyDescent="0.25">
      <c r="A9239" s="144" t="s">
        <v>5340</v>
      </c>
      <c r="B9239" s="59" t="s">
        <v>8069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x14ac:dyDescent="0.25">
      <c r="A9241" s="144" t="s">
        <v>5340</v>
      </c>
      <c r="B9241" s="59" t="s">
        <v>116</v>
      </c>
      <c r="C9241" s="59" t="s">
        <v>6298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9335</v>
      </c>
    </row>
    <row r="9242" spans="1:9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9335</v>
      </c>
    </row>
    <row r="9243" spans="1:9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9335</v>
      </c>
    </row>
    <row r="9244" spans="1:9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9335</v>
      </c>
    </row>
    <row r="9245" spans="1:9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6611</v>
      </c>
    </row>
    <row r="9246" spans="1:9" x14ac:dyDescent="0.25">
      <c r="A9246" s="144" t="s">
        <v>5340</v>
      </c>
      <c r="B9246" s="59" t="s">
        <v>9227</v>
      </c>
      <c r="C9246" s="59" t="s">
        <v>9336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7512</v>
      </c>
    </row>
    <row r="9247" spans="1:9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6610</v>
      </c>
    </row>
    <row r="9248" spans="1:9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x14ac:dyDescent="0.25">
      <c r="A9253" s="144" t="s">
        <v>5340</v>
      </c>
      <c r="B9253" s="71" t="s">
        <v>9074</v>
      </c>
      <c r="C9253" s="59" t="s">
        <v>9337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9338</v>
      </c>
    </row>
    <row r="9254" spans="1:9" x14ac:dyDescent="0.25">
      <c r="A9254" s="144" t="s">
        <v>5340</v>
      </c>
      <c r="B9254" s="71" t="s">
        <v>9074</v>
      </c>
      <c r="C9254" s="59" t="s">
        <v>9339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9338</v>
      </c>
    </row>
    <row r="9255" spans="1:9" x14ac:dyDescent="0.25">
      <c r="A9255" s="144" t="s">
        <v>5340</v>
      </c>
      <c r="B9255" s="58" t="s">
        <v>9340</v>
      </c>
      <c r="C9255" s="84" t="s">
        <v>7713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9341</v>
      </c>
      <c r="I9255" s="76" t="s">
        <v>9338</v>
      </c>
    </row>
    <row r="9256" spans="1:9" x14ac:dyDescent="0.25">
      <c r="A9256" s="144" t="s">
        <v>5340</v>
      </c>
      <c r="B9256" s="59" t="s">
        <v>8069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9331</v>
      </c>
      <c r="I9256" s="59" t="s">
        <v>9332</v>
      </c>
    </row>
    <row r="9257" spans="1:9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9331</v>
      </c>
      <c r="I9257" s="59" t="s">
        <v>9332</v>
      </c>
    </row>
    <row r="9258" spans="1:9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9342</v>
      </c>
    </row>
    <row r="9259" spans="1:9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9342</v>
      </c>
    </row>
    <row r="9260" spans="1:9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9343</v>
      </c>
    </row>
    <row r="9261" spans="1:9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9344</v>
      </c>
    </row>
    <row r="9262" spans="1:9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9344</v>
      </c>
    </row>
    <row r="9263" spans="1:9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9344</v>
      </c>
    </row>
    <row r="9264" spans="1:9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9344</v>
      </c>
    </row>
    <row r="9265" spans="1:9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9344</v>
      </c>
    </row>
    <row r="9266" spans="1:9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x14ac:dyDescent="0.25">
      <c r="A9269" s="144" t="s">
        <v>5360</v>
      </c>
      <c r="B9269" s="58" t="s">
        <v>9250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6640</v>
      </c>
    </row>
    <row r="9274" spans="1:9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6640</v>
      </c>
    </row>
    <row r="9275" spans="1:9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9345</v>
      </c>
    </row>
    <row r="9276" spans="1:9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9345</v>
      </c>
    </row>
    <row r="9277" spans="1:9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9345</v>
      </c>
    </row>
    <row r="9278" spans="1:9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9345</v>
      </c>
    </row>
    <row r="9279" spans="1:9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8483</v>
      </c>
      <c r="I9279" s="59"/>
    </row>
    <row r="9280" spans="1:9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9346</v>
      </c>
    </row>
    <row r="9285" spans="1:9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9346</v>
      </c>
    </row>
    <row r="9286" spans="1:9" x14ac:dyDescent="0.25">
      <c r="A9286" s="144" t="s">
        <v>5360</v>
      </c>
      <c r="B9286" s="59" t="s">
        <v>9227</v>
      </c>
      <c r="C9286" s="59" t="s">
        <v>9347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7553</v>
      </c>
    </row>
    <row r="9287" spans="1:9" x14ac:dyDescent="0.25">
      <c r="A9287" s="144" t="s">
        <v>5360</v>
      </c>
      <c r="B9287" s="59" t="s">
        <v>9227</v>
      </c>
      <c r="C9287" s="59" t="s">
        <v>9348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5647</v>
      </c>
      <c r="I9287" s="59" t="s">
        <v>7513</v>
      </c>
    </row>
    <row r="9288" spans="1:9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9349</v>
      </c>
    </row>
    <row r="9289" spans="1:9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9349</v>
      </c>
    </row>
    <row r="9290" spans="1:9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9349</v>
      </c>
    </row>
    <row r="9291" spans="1:9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9294</v>
      </c>
    </row>
    <row r="9292" spans="1:9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9350</v>
      </c>
    </row>
    <row r="9293" spans="1:9" x14ac:dyDescent="0.25">
      <c r="A9293" s="144" t="s">
        <v>5360</v>
      </c>
      <c r="B9293" s="58" t="s">
        <v>9351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9352</v>
      </c>
    </row>
    <row r="9294" spans="1:9" x14ac:dyDescent="0.25">
      <c r="A9294" s="144" t="s">
        <v>5360</v>
      </c>
      <c r="B9294" s="59" t="s">
        <v>9353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9354</v>
      </c>
    </row>
    <row r="9295" spans="1:9" x14ac:dyDescent="0.25">
      <c r="A9295" s="144" t="s">
        <v>5360</v>
      </c>
      <c r="B9295" s="59" t="s">
        <v>6299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9354</v>
      </c>
    </row>
    <row r="9296" spans="1:9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9354</v>
      </c>
    </row>
    <row r="9297" spans="1:9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9354</v>
      </c>
    </row>
    <row r="9298" spans="1:9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9354</v>
      </c>
    </row>
    <row r="9299" spans="1:9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9354</v>
      </c>
    </row>
    <row r="9300" spans="1:9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9354</v>
      </c>
    </row>
    <row r="9301" spans="1:9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9355</v>
      </c>
    </row>
    <row r="9302" spans="1:9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9355</v>
      </c>
    </row>
    <row r="9303" spans="1:9" x14ac:dyDescent="0.25">
      <c r="A9303" s="144" t="s">
        <v>5360</v>
      </c>
      <c r="B9303" s="71" t="s">
        <v>58</v>
      </c>
      <c r="C9303" s="83" t="s">
        <v>9356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9355</v>
      </c>
    </row>
    <row r="9304" spans="1:9" x14ac:dyDescent="0.25">
      <c r="A9304" s="144" t="s">
        <v>5360</v>
      </c>
      <c r="B9304" s="59" t="s">
        <v>9357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9355</v>
      </c>
    </row>
    <row r="9305" spans="1:9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9355</v>
      </c>
    </row>
    <row r="9306" spans="1:9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9355</v>
      </c>
    </row>
    <row r="9307" spans="1:9" x14ac:dyDescent="0.25">
      <c r="A9307" s="144" t="s">
        <v>5360</v>
      </c>
      <c r="B9307" s="93" t="s">
        <v>9270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9355</v>
      </c>
    </row>
    <row r="9308" spans="1:9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9355</v>
      </c>
    </row>
    <row r="9309" spans="1:9" x14ac:dyDescent="0.25">
      <c r="A9309" s="144" t="s">
        <v>5360</v>
      </c>
      <c r="B9309" s="59" t="s">
        <v>729</v>
      </c>
      <c r="C9309" s="83" t="s">
        <v>7208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9355</v>
      </c>
    </row>
    <row r="9310" spans="1:9" x14ac:dyDescent="0.25">
      <c r="A9310" s="144" t="s">
        <v>5360</v>
      </c>
      <c r="B9310" s="59" t="s">
        <v>8069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9358</v>
      </c>
      <c r="I9310" s="74"/>
    </row>
    <row r="9311" spans="1:9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9211</v>
      </c>
      <c r="I9311" s="74" t="s">
        <v>9359</v>
      </c>
    </row>
    <row r="9312" spans="1:9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9211</v>
      </c>
      <c r="I9312" s="74" t="s">
        <v>9359</v>
      </c>
    </row>
    <row r="9313" spans="1:9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9335</v>
      </c>
    </row>
    <row r="9321" spans="1:9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9335</v>
      </c>
    </row>
    <row r="9322" spans="1:9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9335</v>
      </c>
    </row>
    <row r="9323" spans="1:9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6635</v>
      </c>
    </row>
    <row r="9326" spans="1:9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6635</v>
      </c>
    </row>
    <row r="9327" spans="1:9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6635</v>
      </c>
    </row>
    <row r="9328" spans="1:9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6635</v>
      </c>
    </row>
    <row r="9329" spans="1:9" x14ac:dyDescent="0.25">
      <c r="A9329" s="144" t="s">
        <v>5372</v>
      </c>
      <c r="B9329" s="58" t="s">
        <v>9360</v>
      </c>
      <c r="C9329" s="59" t="s">
        <v>9361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7603</v>
      </c>
    </row>
    <row r="9330" spans="1:9" x14ac:dyDescent="0.25">
      <c r="A9330" s="144" t="s">
        <v>5372</v>
      </c>
      <c r="B9330" s="59" t="s">
        <v>5240</v>
      </c>
      <c r="C9330" s="110" t="s">
        <v>9362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7603</v>
      </c>
    </row>
    <row r="9331" spans="1:9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6638</v>
      </c>
    </row>
    <row r="9332" spans="1:9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9363</v>
      </c>
    </row>
    <row r="9335" spans="1:9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x14ac:dyDescent="0.25">
      <c r="A9337" s="144" t="s">
        <v>5372</v>
      </c>
      <c r="B9337" s="66" t="s">
        <v>7585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x14ac:dyDescent="0.25">
      <c r="A9338" s="144" t="s">
        <v>5372</v>
      </c>
      <c r="B9338" s="59" t="s">
        <v>8881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9364</v>
      </c>
    </row>
    <row r="9340" spans="1:9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9364</v>
      </c>
    </row>
    <row r="9341" spans="1:9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6639</v>
      </c>
    </row>
    <row r="9342" spans="1:9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6639</v>
      </c>
    </row>
    <row r="9343" spans="1:9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6639</v>
      </c>
    </row>
    <row r="9344" spans="1:9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9365</v>
      </c>
    </row>
    <row r="9345" spans="1:9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9365</v>
      </c>
    </row>
    <row r="9346" spans="1:9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9365</v>
      </c>
    </row>
    <row r="9347" spans="1:9" x14ac:dyDescent="0.25">
      <c r="A9347" s="144" t="s">
        <v>5372</v>
      </c>
      <c r="B9347" s="58" t="s">
        <v>5653</v>
      </c>
      <c r="C9347" s="59" t="s">
        <v>9366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9365</v>
      </c>
    </row>
    <row r="9348" spans="1:9" x14ac:dyDescent="0.25">
      <c r="A9348" s="144" t="s">
        <v>5372</v>
      </c>
      <c r="B9348" s="58" t="s">
        <v>5653</v>
      </c>
      <c r="C9348" s="59" t="s">
        <v>9367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9365</v>
      </c>
    </row>
    <row r="9349" spans="1:9" x14ac:dyDescent="0.25">
      <c r="A9349" s="144" t="s">
        <v>5372</v>
      </c>
      <c r="B9349" s="58" t="s">
        <v>5653</v>
      </c>
      <c r="C9349" s="59" t="s">
        <v>9368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9365</v>
      </c>
    </row>
    <row r="9350" spans="1:9" x14ac:dyDescent="0.25">
      <c r="A9350" s="144" t="s">
        <v>5372</v>
      </c>
      <c r="B9350" s="58" t="s">
        <v>5653</v>
      </c>
      <c r="C9350" s="59" t="s">
        <v>9369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9365</v>
      </c>
    </row>
    <row r="9351" spans="1:9" x14ac:dyDescent="0.25">
      <c r="A9351" s="144" t="s">
        <v>5372</v>
      </c>
      <c r="B9351" s="58" t="s">
        <v>5653</v>
      </c>
      <c r="C9351" s="59" t="s">
        <v>6693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9365</v>
      </c>
    </row>
    <row r="9352" spans="1:9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9365</v>
      </c>
    </row>
    <row r="9353" spans="1:9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9365</v>
      </c>
    </row>
    <row r="9354" spans="1:9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6733</v>
      </c>
    </row>
    <row r="9355" spans="1:9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6733</v>
      </c>
    </row>
    <row r="9356" spans="1:9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6733</v>
      </c>
    </row>
    <row r="9357" spans="1:9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x14ac:dyDescent="0.25">
      <c r="A9365" s="144" t="s">
        <v>5393</v>
      </c>
      <c r="B9365" s="59" t="s">
        <v>116</v>
      </c>
      <c r="C9365" s="59" t="s">
        <v>6298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6767</v>
      </c>
      <c r="I9376" s="74" t="s">
        <v>9370</v>
      </c>
    </row>
    <row r="9377" spans="1:9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x14ac:dyDescent="0.25">
      <c r="A9385" s="144" t="s">
        <v>5393</v>
      </c>
      <c r="B9385" s="574" t="s">
        <v>384</v>
      </c>
      <c r="C9385" s="575" t="s">
        <v>42</v>
      </c>
      <c r="D9385" s="482">
        <v>2</v>
      </c>
      <c r="E9385" s="481" t="s">
        <v>26</v>
      </c>
      <c r="F9385" s="485">
        <v>1</v>
      </c>
      <c r="G9385" s="485">
        <f t="shared" ref="G9385:G9448" si="298">F9385*D9385</f>
        <v>2</v>
      </c>
      <c r="H9385" s="486" t="s">
        <v>9371</v>
      </c>
      <c r="I9385" s="59"/>
    </row>
    <row r="9386" spans="1:9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9372</v>
      </c>
    </row>
    <row r="9387" spans="1:9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9372</v>
      </c>
    </row>
    <row r="9388" spans="1:9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9372</v>
      </c>
    </row>
    <row r="9389" spans="1:9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9372</v>
      </c>
    </row>
    <row r="9390" spans="1:9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9372</v>
      </c>
    </row>
    <row r="9391" spans="1:9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9372</v>
      </c>
    </row>
    <row r="9392" spans="1:9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9372</v>
      </c>
    </row>
    <row r="9393" spans="1:9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9373</v>
      </c>
    </row>
    <row r="9394" spans="1:9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7913</v>
      </c>
      <c r="I9394" s="76" t="s">
        <v>9373</v>
      </c>
    </row>
    <row r="9395" spans="1:9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7913</v>
      </c>
      <c r="I9395" s="76" t="s">
        <v>9373</v>
      </c>
    </row>
    <row r="9396" spans="1:9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9373</v>
      </c>
    </row>
    <row r="9397" spans="1:9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9374</v>
      </c>
      <c r="I9402" s="59" t="s">
        <v>9375</v>
      </c>
    </row>
    <row r="9403" spans="1:9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9376</v>
      </c>
    </row>
    <row r="9404" spans="1:9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9376</v>
      </c>
    </row>
    <row r="9405" spans="1:9" x14ac:dyDescent="0.25">
      <c r="A9405" s="144" t="s">
        <v>5393</v>
      </c>
      <c r="B9405" s="59" t="s">
        <v>5399</v>
      </c>
      <c r="C9405" s="84" t="s">
        <v>9377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9378</v>
      </c>
    </row>
    <row r="9406" spans="1:9" x14ac:dyDescent="0.25">
      <c r="A9406" s="144" t="s">
        <v>5393</v>
      </c>
      <c r="B9406" s="59" t="s">
        <v>5399</v>
      </c>
      <c r="C9406" s="84" t="s">
        <v>9379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9378</v>
      </c>
    </row>
    <row r="9407" spans="1:9" x14ac:dyDescent="0.25">
      <c r="A9407" s="144" t="s">
        <v>5393</v>
      </c>
      <c r="B9407" s="59" t="s">
        <v>5399</v>
      </c>
      <c r="C9407" s="84" t="s">
        <v>9380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9378</v>
      </c>
    </row>
    <row r="9408" spans="1:9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9378</v>
      </c>
    </row>
    <row r="9409" spans="1:9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9376</v>
      </c>
    </row>
    <row r="9410" spans="1:9" x14ac:dyDescent="0.25">
      <c r="A9410" s="144" t="s">
        <v>5393</v>
      </c>
      <c r="B9410" s="59" t="s">
        <v>62</v>
      </c>
      <c r="C9410" s="59" t="s">
        <v>9321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9381</v>
      </c>
      <c r="I9410" s="74" t="s">
        <v>9376</v>
      </c>
    </row>
    <row r="9411" spans="1:9" x14ac:dyDescent="0.25">
      <c r="A9411" s="144" t="s">
        <v>5393</v>
      </c>
      <c r="B9411" s="59" t="s">
        <v>62</v>
      </c>
      <c r="C9411" s="59" t="s">
        <v>9321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9381</v>
      </c>
      <c r="I9411" s="74" t="s">
        <v>9376</v>
      </c>
    </row>
    <row r="9412" spans="1:9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8483</v>
      </c>
      <c r="I9423" s="74" t="s">
        <v>9382</v>
      </c>
    </row>
    <row r="9424" spans="1:9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8483</v>
      </c>
      <c r="I9424" s="74" t="s">
        <v>2</v>
      </c>
    </row>
    <row r="9425" spans="1:9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8483</v>
      </c>
      <c r="I9425" s="74" t="s">
        <v>9382</v>
      </c>
    </row>
    <row r="9426" spans="1:9" x14ac:dyDescent="0.25">
      <c r="A9426" s="144" t="s">
        <v>5419</v>
      </c>
      <c r="B9426" s="59" t="s">
        <v>6299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8483</v>
      </c>
      <c r="I9426" s="74" t="s">
        <v>9382</v>
      </c>
    </row>
    <row r="9427" spans="1:9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8483</v>
      </c>
      <c r="I9427" s="74" t="s">
        <v>9382</v>
      </c>
    </row>
    <row r="9428" spans="1:9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8483</v>
      </c>
      <c r="I9428" s="74" t="s">
        <v>9382</v>
      </c>
    </row>
    <row r="9429" spans="1:9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x14ac:dyDescent="0.25">
      <c r="A9430" s="144" t="s">
        <v>5419</v>
      </c>
      <c r="B9430" s="59" t="s">
        <v>5241</v>
      </c>
      <c r="C9430" s="59" t="s">
        <v>9383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x14ac:dyDescent="0.25">
      <c r="A9431" s="144" t="s">
        <v>5419</v>
      </c>
      <c r="B9431" s="59" t="s">
        <v>5241</v>
      </c>
      <c r="C9431" s="86" t="s">
        <v>9384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9385</v>
      </c>
      <c r="I9431" s="74"/>
    </row>
    <row r="9432" spans="1:9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9385</v>
      </c>
      <c r="I9432" s="74"/>
    </row>
    <row r="9433" spans="1:9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9385</v>
      </c>
      <c r="I9433" s="74"/>
    </row>
    <row r="9434" spans="1:9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9386</v>
      </c>
    </row>
    <row r="9436" spans="1:9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9387</v>
      </c>
    </row>
    <row r="9443" spans="1:9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9387</v>
      </c>
    </row>
    <row r="9444" spans="1:9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9387</v>
      </c>
    </row>
    <row r="9445" spans="1:9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9387</v>
      </c>
    </row>
    <row r="9446" spans="1:9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9388</v>
      </c>
    </row>
    <row r="9447" spans="1:9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9388</v>
      </c>
    </row>
    <row r="9448" spans="1:9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9389</v>
      </c>
    </row>
    <row r="9449" spans="1:9" x14ac:dyDescent="0.25">
      <c r="A9449" s="144" t="s">
        <v>5419</v>
      </c>
      <c r="B9449" s="58" t="s">
        <v>5653</v>
      </c>
      <c r="C9449" s="59" t="s">
        <v>7240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9389</v>
      </c>
    </row>
    <row r="9450" spans="1:9" x14ac:dyDescent="0.25">
      <c r="A9450" s="144" t="s">
        <v>5419</v>
      </c>
      <c r="B9450" s="58" t="s">
        <v>5653</v>
      </c>
      <c r="C9450" s="59" t="s">
        <v>7239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9389</v>
      </c>
    </row>
    <row r="9451" spans="1:9" x14ac:dyDescent="0.25">
      <c r="A9451" s="144" t="s">
        <v>5419</v>
      </c>
      <c r="B9451" s="58" t="s">
        <v>5653</v>
      </c>
      <c r="C9451" s="59" t="s">
        <v>7617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9389</v>
      </c>
    </row>
    <row r="9452" spans="1:9" x14ac:dyDescent="0.25">
      <c r="A9452" s="144" t="s">
        <v>5419</v>
      </c>
      <c r="B9452" s="93" t="s">
        <v>9390</v>
      </c>
      <c r="C9452" s="59">
        <v>4716</v>
      </c>
      <c r="D9452" s="60">
        <v>1</v>
      </c>
      <c r="E9452" s="77" t="s">
        <v>29</v>
      </c>
      <c r="F9452" s="63" t="s">
        <v>9391</v>
      </c>
      <c r="G9452" s="64" t="e">
        <f>F9452*D9452</f>
        <v>#VALUE!</v>
      </c>
      <c r="H9452" s="65" t="s">
        <v>522</v>
      </c>
      <c r="I9452" s="74" t="s">
        <v>9389</v>
      </c>
    </row>
    <row r="9453" spans="1:9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x14ac:dyDescent="0.25">
      <c r="A9455" s="144" t="s">
        <v>5419</v>
      </c>
      <c r="B9455" s="66" t="s">
        <v>7585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9392</v>
      </c>
    </row>
    <row r="9457" spans="1:9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9315</v>
      </c>
    </row>
    <row r="9461" spans="1:9" x14ac:dyDescent="0.25">
      <c r="A9461" s="144" t="s">
        <v>5429</v>
      </c>
      <c r="B9461" s="59" t="s">
        <v>9393</v>
      </c>
      <c r="C9461" s="59" t="s">
        <v>9394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7632</v>
      </c>
    </row>
    <row r="9462" spans="1:9" x14ac:dyDescent="0.25">
      <c r="A9462" s="144" t="s">
        <v>5429</v>
      </c>
      <c r="B9462" s="59" t="s">
        <v>9393</v>
      </c>
      <c r="C9462" s="59" t="s">
        <v>9395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7632</v>
      </c>
    </row>
    <row r="9463" spans="1:9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7632</v>
      </c>
    </row>
    <row r="9464" spans="1:9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7632</v>
      </c>
    </row>
    <row r="9465" spans="1:9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9396</v>
      </c>
      <c r="I9469" s="74"/>
    </row>
    <row r="9470" spans="1:9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9397</v>
      </c>
    </row>
    <row r="9479" spans="1:9" x14ac:dyDescent="0.25">
      <c r="A9479" s="144" t="s">
        <v>5429</v>
      </c>
      <c r="B9479" s="66" t="s">
        <v>7585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9398</v>
      </c>
    </row>
    <row r="9487" spans="1:9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9398</v>
      </c>
    </row>
    <row r="9488" spans="1:9" x14ac:dyDescent="0.25">
      <c r="A9488" s="472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9399</v>
      </c>
    </row>
    <row r="9492" spans="1:9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9399</v>
      </c>
    </row>
    <row r="9493" spans="1:9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9399</v>
      </c>
    </row>
    <row r="9494" spans="1:9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9399</v>
      </c>
    </row>
    <row r="9495" spans="1:9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9399</v>
      </c>
    </row>
    <row r="9496" spans="1:9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9399</v>
      </c>
    </row>
    <row r="9497" spans="1:9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9399</v>
      </c>
    </row>
    <row r="9498" spans="1:9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5647</v>
      </c>
      <c r="I9498" s="76" t="s">
        <v>9400</v>
      </c>
    </row>
    <row r="9499" spans="1:9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5647</v>
      </c>
      <c r="I9499" s="76" t="s">
        <v>9400</v>
      </c>
    </row>
    <row r="9500" spans="1:9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9401</v>
      </c>
    </row>
    <row r="9501" spans="1:9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9401</v>
      </c>
    </row>
    <row r="9502" spans="1:9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9402</v>
      </c>
    </row>
    <row r="9503" spans="1:9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9402</v>
      </c>
    </row>
    <row r="9504" spans="1:9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9402</v>
      </c>
    </row>
    <row r="9505" spans="1:9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9403</v>
      </c>
    </row>
    <row r="9506" spans="1:9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9403</v>
      </c>
    </row>
    <row r="9507" spans="1:9" x14ac:dyDescent="0.25">
      <c r="A9507" s="144">
        <v>44967</v>
      </c>
      <c r="B9507" s="59" t="s">
        <v>62</v>
      </c>
      <c r="C9507" s="59" t="s">
        <v>9404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7508</v>
      </c>
    </row>
    <row r="9508" spans="1:9" x14ac:dyDescent="0.25">
      <c r="A9508" s="144">
        <v>44967</v>
      </c>
      <c r="B9508" s="59" t="s">
        <v>62</v>
      </c>
      <c r="C9508" s="59" t="s">
        <v>9321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7508</v>
      </c>
    </row>
    <row r="9509" spans="1:9" x14ac:dyDescent="0.25">
      <c r="A9509" s="144">
        <v>44967</v>
      </c>
      <c r="B9509" s="59" t="s">
        <v>9405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9406</v>
      </c>
      <c r="I9518" s="59"/>
    </row>
    <row r="9519" spans="1:9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9406</v>
      </c>
      <c r="I9519" s="59"/>
    </row>
    <row r="9520" spans="1:9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9407</v>
      </c>
      <c r="I9521" s="74" t="s">
        <v>7592</v>
      </c>
    </row>
    <row r="9522" spans="1:9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7592</v>
      </c>
    </row>
    <row r="9523" spans="1:9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x14ac:dyDescent="0.25">
      <c r="A9532" s="144">
        <v>44967</v>
      </c>
      <c r="B9532" s="66" t="s">
        <v>7585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9408</v>
      </c>
    </row>
    <row r="9534" spans="1:9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9374</v>
      </c>
      <c r="I9534" s="59" t="s">
        <v>9408</v>
      </c>
    </row>
    <row r="9535" spans="1:9" x14ac:dyDescent="0.25">
      <c r="A9535" s="144">
        <v>44967</v>
      </c>
      <c r="B9535" s="59" t="s">
        <v>5101</v>
      </c>
      <c r="C9535" s="59" t="s">
        <v>9409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9410</v>
      </c>
      <c r="I9535" s="59" t="s">
        <v>9411</v>
      </c>
    </row>
    <row r="9536" spans="1:9" x14ac:dyDescent="0.25">
      <c r="A9536" s="144">
        <v>44967</v>
      </c>
      <c r="B9536" s="59" t="s">
        <v>5101</v>
      </c>
      <c r="C9536" s="59" t="s">
        <v>9412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9410</v>
      </c>
      <c r="I9536" s="59" t="s">
        <v>9411</v>
      </c>
    </row>
    <row r="9537" spans="1:9" x14ac:dyDescent="0.25">
      <c r="A9537" s="144">
        <v>44967</v>
      </c>
      <c r="B9537" s="59" t="s">
        <v>5101</v>
      </c>
      <c r="C9537" s="59" t="s">
        <v>9413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9410</v>
      </c>
      <c r="I9537" s="59" t="s">
        <v>9411</v>
      </c>
    </row>
    <row r="9538" spans="1:9" x14ac:dyDescent="0.25">
      <c r="A9538" s="144">
        <v>44967</v>
      </c>
      <c r="B9538" s="59" t="s">
        <v>5101</v>
      </c>
      <c r="C9538" s="59" t="s">
        <v>9414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9410</v>
      </c>
      <c r="I9538" s="59" t="s">
        <v>9411</v>
      </c>
    </row>
    <row r="9539" spans="1:9" x14ac:dyDescent="0.25">
      <c r="A9539" s="144">
        <v>44967</v>
      </c>
      <c r="B9539" s="59" t="s">
        <v>5101</v>
      </c>
      <c r="C9539" s="59" t="s">
        <v>9415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9410</v>
      </c>
      <c r="I9539" s="59" t="s">
        <v>9411</v>
      </c>
    </row>
    <row r="9540" spans="1:9" x14ac:dyDescent="0.25">
      <c r="A9540" s="144">
        <v>44967</v>
      </c>
      <c r="B9540" s="59" t="s">
        <v>5101</v>
      </c>
      <c r="C9540" s="59" t="s">
        <v>9416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9410</v>
      </c>
      <c r="I9540" s="59" t="s">
        <v>9411</v>
      </c>
    </row>
    <row r="9541" spans="1:9" x14ac:dyDescent="0.25">
      <c r="A9541" s="144">
        <v>44967</v>
      </c>
      <c r="B9541" s="59" t="s">
        <v>5101</v>
      </c>
      <c r="C9541" s="59" t="s">
        <v>9417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9410</v>
      </c>
      <c r="I9541" s="59" t="s">
        <v>9411</v>
      </c>
    </row>
    <row r="9542" spans="1:9" x14ac:dyDescent="0.25">
      <c r="A9542" s="144">
        <v>44967</v>
      </c>
      <c r="B9542" s="58" t="s">
        <v>5653</v>
      </c>
      <c r="C9542" s="59" t="s">
        <v>9418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9410</v>
      </c>
      <c r="I9542" s="59" t="s">
        <v>9411</v>
      </c>
    </row>
    <row r="9543" spans="1:9" x14ac:dyDescent="0.25">
      <c r="A9543" s="144">
        <v>44967</v>
      </c>
      <c r="B9543" s="58" t="s">
        <v>5653</v>
      </c>
      <c r="C9543" s="59" t="s">
        <v>9419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9410</v>
      </c>
      <c r="I9543" s="59" t="s">
        <v>9411</v>
      </c>
    </row>
    <row r="9544" spans="1:9" x14ac:dyDescent="0.25">
      <c r="A9544" s="144">
        <v>44967</v>
      </c>
      <c r="B9544" s="58" t="s">
        <v>5653</v>
      </c>
      <c r="C9544" s="59" t="s">
        <v>9420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9410</v>
      </c>
      <c r="I9544" s="59" t="s">
        <v>9411</v>
      </c>
    </row>
    <row r="9545" spans="1:9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9133</v>
      </c>
      <c r="I9545" s="59" t="s">
        <v>9411</v>
      </c>
    </row>
    <row r="9546" spans="1:9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9410</v>
      </c>
      <c r="I9546" s="59" t="s">
        <v>9421</v>
      </c>
    </row>
    <row r="9547" spans="1:9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9410</v>
      </c>
      <c r="I9547" s="59" t="s">
        <v>9421</v>
      </c>
    </row>
    <row r="9548" spans="1:9" x14ac:dyDescent="0.25">
      <c r="A9548" s="144">
        <v>44967</v>
      </c>
      <c r="B9548" s="59" t="s">
        <v>9422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5739</v>
      </c>
      <c r="I9548" s="59" t="s">
        <v>9423</v>
      </c>
    </row>
    <row r="9549" spans="1:9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5739</v>
      </c>
      <c r="I9549" s="59" t="s">
        <v>9423</v>
      </c>
    </row>
    <row r="9550" spans="1:9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5739</v>
      </c>
      <c r="I9550" s="59" t="s">
        <v>9423</v>
      </c>
    </row>
    <row r="9551" spans="1:9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5739</v>
      </c>
      <c r="I9551" s="59" t="s">
        <v>9423</v>
      </c>
    </row>
    <row r="9552" spans="1:9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5739</v>
      </c>
      <c r="I9552" s="59" t="s">
        <v>9423</v>
      </c>
    </row>
    <row r="9553" spans="1:10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5739</v>
      </c>
      <c r="I9553" s="59" t="s">
        <v>9423</v>
      </c>
    </row>
    <row r="9554" spans="1:10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5739</v>
      </c>
      <c r="I9554" s="59" t="s">
        <v>9423</v>
      </c>
    </row>
    <row r="9555" spans="1:10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9424</v>
      </c>
    </row>
    <row r="9556" spans="1:10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9424</v>
      </c>
    </row>
    <row r="9557" spans="1:10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9424</v>
      </c>
    </row>
    <row r="9558" spans="1:10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9424</v>
      </c>
    </row>
    <row r="9559" spans="1:10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9424</v>
      </c>
    </row>
    <row r="9560" spans="1:10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9425</v>
      </c>
    </row>
    <row r="9561" spans="1:10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9425</v>
      </c>
    </row>
    <row r="9562" spans="1:10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9425</v>
      </c>
    </row>
    <row r="9563" spans="1:10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9426</v>
      </c>
      <c r="J9563"/>
    </row>
    <row r="9564" spans="1:10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9426</v>
      </c>
      <c r="J9564"/>
    </row>
    <row r="9565" spans="1:10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9426</v>
      </c>
      <c r="J9565"/>
    </row>
    <row r="9566" spans="1:10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9426</v>
      </c>
      <c r="J9566" s="109"/>
    </row>
    <row r="9567" spans="1:10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9427</v>
      </c>
    </row>
    <row r="9571" spans="1:10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9427</v>
      </c>
    </row>
    <row r="9572" spans="1:10" x14ac:dyDescent="0.25">
      <c r="A9572" s="144">
        <v>44995</v>
      </c>
      <c r="B9572" s="66" t="s">
        <v>7585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9428</v>
      </c>
      <c r="J9577"/>
    </row>
    <row r="9578" spans="1:10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9428</v>
      </c>
      <c r="J9578"/>
    </row>
    <row r="9579" spans="1:10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9429</v>
      </c>
      <c r="J9579"/>
    </row>
    <row r="9580" spans="1:10" x14ac:dyDescent="0.25">
      <c r="A9580" s="144">
        <v>44995</v>
      </c>
      <c r="B9580" s="59" t="s">
        <v>9227</v>
      </c>
      <c r="C9580" s="59" t="s">
        <v>9430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7646</v>
      </c>
      <c r="J9580"/>
    </row>
    <row r="9581" spans="1:10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9431</v>
      </c>
      <c r="J9581"/>
    </row>
    <row r="9582" spans="1:10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9431</v>
      </c>
      <c r="J9582"/>
    </row>
    <row r="9583" spans="1:10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9432</v>
      </c>
      <c r="J9583"/>
    </row>
    <row r="9584" spans="1:10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9433</v>
      </c>
      <c r="I9584" s="76" t="s">
        <v>9432</v>
      </c>
      <c r="J9584"/>
    </row>
    <row r="9585" spans="1:10" x14ac:dyDescent="0.25">
      <c r="A9585" s="144">
        <v>44995</v>
      </c>
      <c r="B9585" s="71" t="s">
        <v>58</v>
      </c>
      <c r="C9585" s="59" t="s">
        <v>9434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9435</v>
      </c>
      <c r="I9585" s="76" t="s">
        <v>9432</v>
      </c>
      <c r="J9585"/>
    </row>
    <row r="9586" spans="1:10" x14ac:dyDescent="0.25">
      <c r="A9586" s="144">
        <v>44995</v>
      </c>
      <c r="B9586" s="71" t="s">
        <v>58</v>
      </c>
      <c r="C9586" s="59" t="s">
        <v>9436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9435</v>
      </c>
      <c r="I9586" s="76" t="s">
        <v>9432</v>
      </c>
      <c r="J9586"/>
    </row>
    <row r="9587" spans="1:10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9437</v>
      </c>
      <c r="I9587" s="76" t="s">
        <v>9432</v>
      </c>
      <c r="J9587"/>
    </row>
    <row r="9588" spans="1:10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9437</v>
      </c>
      <c r="I9588" s="76" t="s">
        <v>9432</v>
      </c>
      <c r="J9588"/>
    </row>
    <row r="9589" spans="1:10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9435</v>
      </c>
      <c r="I9589" s="76" t="s">
        <v>9432</v>
      </c>
      <c r="J9589"/>
    </row>
    <row r="9590" spans="1:10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9435</v>
      </c>
      <c r="I9590" s="76" t="s">
        <v>9432</v>
      </c>
    </row>
    <row r="9591" spans="1:10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9432</v>
      </c>
    </row>
    <row r="9592" spans="1:10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9438</v>
      </c>
    </row>
    <row r="9593" spans="1:10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9438</v>
      </c>
    </row>
    <row r="9594" spans="1:10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9438</v>
      </c>
    </row>
    <row r="9595" spans="1:10" x14ac:dyDescent="0.25">
      <c r="A9595" s="144">
        <v>44995</v>
      </c>
      <c r="B9595" s="71" t="s">
        <v>54</v>
      </c>
      <c r="C9595" s="59" t="s">
        <v>9439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9236</v>
      </c>
      <c r="I9595" s="76" t="s">
        <v>9438</v>
      </c>
    </row>
    <row r="9596" spans="1:10" x14ac:dyDescent="0.25">
      <c r="A9596" s="144">
        <v>44995</v>
      </c>
      <c r="B9596" s="71" t="s">
        <v>54</v>
      </c>
      <c r="C9596" s="59" t="s">
        <v>9440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9236</v>
      </c>
      <c r="I9596" s="76" t="s">
        <v>9438</v>
      </c>
    </row>
    <row r="9597" spans="1:10" x14ac:dyDescent="0.25">
      <c r="A9597" s="144">
        <v>44995</v>
      </c>
      <c r="B9597" s="59" t="s">
        <v>5241</v>
      </c>
      <c r="C9597" s="59" t="s">
        <v>7053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9438</v>
      </c>
    </row>
    <row r="9598" spans="1:10" x14ac:dyDescent="0.25">
      <c r="A9598" s="144">
        <v>44995</v>
      </c>
      <c r="B9598" s="59" t="s">
        <v>5241</v>
      </c>
      <c r="C9598" s="77" t="s">
        <v>7015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9438</v>
      </c>
    </row>
    <row r="9599" spans="1:10" x14ac:dyDescent="0.25">
      <c r="A9599" s="144">
        <v>44995</v>
      </c>
      <c r="B9599" s="59" t="s">
        <v>5241</v>
      </c>
      <c r="C9599" s="59" t="s">
        <v>9441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9438</v>
      </c>
    </row>
    <row r="9600" spans="1:10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9438</v>
      </c>
    </row>
    <row r="9601" spans="1:9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9438</v>
      </c>
    </row>
    <row r="9602" spans="1:9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9442</v>
      </c>
    </row>
    <row r="9604" spans="1:9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9442</v>
      </c>
    </row>
    <row r="9605" spans="1:9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9442</v>
      </c>
    </row>
    <row r="9606" spans="1:9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9443</v>
      </c>
    </row>
    <row r="9611" spans="1:9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9443</v>
      </c>
    </row>
    <row r="9612" spans="1:9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9443</v>
      </c>
    </row>
    <row r="9613" spans="1:9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9443</v>
      </c>
    </row>
    <row r="9614" spans="1:9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9444</v>
      </c>
    </row>
    <row r="9615" spans="1:9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9445</v>
      </c>
    </row>
    <row r="9616" spans="1:9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9445</v>
      </c>
    </row>
    <row r="9617" spans="1:9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9445</v>
      </c>
    </row>
    <row r="9618" spans="1:9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9446</v>
      </c>
    </row>
    <row r="9619" spans="1:9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9428</v>
      </c>
    </row>
    <row r="9620" spans="1:9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9428</v>
      </c>
    </row>
    <row r="9621" spans="1:9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9428</v>
      </c>
    </row>
    <row r="9622" spans="1:9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9428</v>
      </c>
    </row>
    <row r="9623" spans="1:9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9428</v>
      </c>
    </row>
    <row r="9624" spans="1:9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9428</v>
      </c>
    </row>
    <row r="9625" spans="1:9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9428</v>
      </c>
    </row>
    <row r="9626" spans="1:9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9428</v>
      </c>
    </row>
    <row r="9627" spans="1:9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9428</v>
      </c>
    </row>
    <row r="9628" spans="1:9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x14ac:dyDescent="0.25">
      <c r="A9632" s="144">
        <v>45026</v>
      </c>
      <c r="B9632" s="59" t="s">
        <v>5239</v>
      </c>
      <c r="C9632" s="124" t="s">
        <v>9447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6573</v>
      </c>
    </row>
    <row r="9633" spans="1:9" x14ac:dyDescent="0.25">
      <c r="A9633" s="144">
        <v>45026</v>
      </c>
      <c r="B9633" s="59" t="s">
        <v>5239</v>
      </c>
      <c r="C9633" s="124" t="s">
        <v>9448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6573</v>
      </c>
    </row>
    <row r="9634" spans="1:9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6573</v>
      </c>
    </row>
    <row r="9635" spans="1:9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6573</v>
      </c>
    </row>
    <row r="9636" spans="1:9" x14ac:dyDescent="0.25">
      <c r="A9636" s="144">
        <v>45026</v>
      </c>
      <c r="B9636" s="59" t="s">
        <v>5239</v>
      </c>
      <c r="C9636" s="124" t="s">
        <v>9449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7680</v>
      </c>
    </row>
    <row r="9637" spans="1:9" x14ac:dyDescent="0.25">
      <c r="A9637" s="144">
        <v>45026</v>
      </c>
      <c r="B9637" s="59" t="s">
        <v>5239</v>
      </c>
      <c r="C9637" s="124" t="s">
        <v>9450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7680</v>
      </c>
    </row>
    <row r="9638" spans="1:9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7680</v>
      </c>
    </row>
    <row r="9639" spans="1:9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7680</v>
      </c>
    </row>
    <row r="9640" spans="1:9" x14ac:dyDescent="0.25">
      <c r="A9640" s="144">
        <v>45026</v>
      </c>
      <c r="B9640" s="71" t="s">
        <v>54</v>
      </c>
      <c r="C9640" s="83" t="s">
        <v>9451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x14ac:dyDescent="0.25">
      <c r="A9641" s="144">
        <v>45026</v>
      </c>
      <c r="B9641" s="71" t="s">
        <v>54</v>
      </c>
      <c r="C9641" s="83" t="s">
        <v>9452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x14ac:dyDescent="0.25">
      <c r="A9642" s="144">
        <v>45026</v>
      </c>
      <c r="B9642" s="59" t="s">
        <v>5241</v>
      </c>
      <c r="C9642" s="83" t="s">
        <v>6715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x14ac:dyDescent="0.25">
      <c r="A9646" s="144">
        <v>45026</v>
      </c>
      <c r="B9646" s="71" t="s">
        <v>54</v>
      </c>
      <c r="C9646" s="83" t="s">
        <v>9453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x14ac:dyDescent="0.25">
      <c r="A9647" s="144">
        <v>45026</v>
      </c>
      <c r="B9647" s="71" t="s">
        <v>54</v>
      </c>
      <c r="C9647" s="83" t="s">
        <v>9454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x14ac:dyDescent="0.25">
      <c r="A9648" s="144">
        <v>45026</v>
      </c>
      <c r="B9648" s="93" t="s">
        <v>4960</v>
      </c>
      <c r="C9648" s="83" t="s">
        <v>9455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x14ac:dyDescent="0.25">
      <c r="A9649" s="144">
        <v>45026</v>
      </c>
      <c r="B9649" s="93" t="s">
        <v>4960</v>
      </c>
      <c r="C9649" s="83" t="s">
        <v>9456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x14ac:dyDescent="0.25">
      <c r="A9650" s="144">
        <v>45026</v>
      </c>
      <c r="B9650" s="93" t="s">
        <v>4960</v>
      </c>
      <c r="C9650" s="83" t="s">
        <v>9457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x14ac:dyDescent="0.25">
      <c r="A9651" s="144">
        <v>45026</v>
      </c>
      <c r="B9651" s="93" t="s">
        <v>4960</v>
      </c>
      <c r="C9651" s="83" t="s">
        <v>9458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x14ac:dyDescent="0.25">
      <c r="A9652" s="144">
        <v>45026</v>
      </c>
      <c r="B9652" s="93" t="s">
        <v>4960</v>
      </c>
      <c r="C9652" s="83" t="s">
        <v>9459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x14ac:dyDescent="0.25">
      <c r="A9653" s="144">
        <v>45026</v>
      </c>
      <c r="B9653" s="93" t="s">
        <v>4960</v>
      </c>
      <c r="C9653" s="83" t="s">
        <v>9460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x14ac:dyDescent="0.25">
      <c r="A9654" s="144">
        <v>45026</v>
      </c>
      <c r="B9654" s="93" t="s">
        <v>4960</v>
      </c>
      <c r="C9654" s="83" t="s">
        <v>9461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x14ac:dyDescent="0.25">
      <c r="A9655" s="144">
        <v>45026</v>
      </c>
      <c r="B9655" s="93" t="s">
        <v>4960</v>
      </c>
      <c r="C9655" s="83" t="s">
        <v>9462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x14ac:dyDescent="0.25">
      <c r="A9659" s="144">
        <v>45026</v>
      </c>
      <c r="B9659" s="71" t="s">
        <v>9074</v>
      </c>
      <c r="C9659" s="81" t="s">
        <v>9463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8182</v>
      </c>
      <c r="I9659" s="59" t="s">
        <v>9464</v>
      </c>
    </row>
    <row r="9660" spans="1:9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5912</v>
      </c>
      <c r="I9661" s="74" t="s">
        <v>9465</v>
      </c>
    </row>
    <row r="9662" spans="1:9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9465</v>
      </c>
    </row>
    <row r="9663" spans="1:9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9465</v>
      </c>
    </row>
    <row r="9664" spans="1:9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9465</v>
      </c>
    </row>
    <row r="9665" spans="1:9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9465</v>
      </c>
    </row>
    <row r="9666" spans="1:9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9465</v>
      </c>
    </row>
    <row r="9667" spans="1:9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9465</v>
      </c>
    </row>
    <row r="9668" spans="1:9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9465</v>
      </c>
    </row>
    <row r="9669" spans="1:9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9465</v>
      </c>
    </row>
    <row r="9670" spans="1:9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9466</v>
      </c>
    </row>
    <row r="9671" spans="1:9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9465</v>
      </c>
    </row>
    <row r="9672" spans="1:9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9466</v>
      </c>
    </row>
    <row r="9673" spans="1:9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9466</v>
      </c>
    </row>
    <row r="9674" spans="1:9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9465</v>
      </c>
    </row>
    <row r="9675" spans="1:9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9465</v>
      </c>
    </row>
    <row r="9676" spans="1:9" x14ac:dyDescent="0.25">
      <c r="A9676" s="144">
        <v>45026</v>
      </c>
      <c r="B9676" s="71" t="s">
        <v>4447</v>
      </c>
      <c r="C9676" s="59" t="s">
        <v>9467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9466</v>
      </c>
    </row>
    <row r="9677" spans="1:9" x14ac:dyDescent="0.25">
      <c r="A9677" s="144">
        <v>45026</v>
      </c>
      <c r="B9677" s="71" t="s">
        <v>4447</v>
      </c>
      <c r="C9677" s="59" t="s">
        <v>9468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9466</v>
      </c>
    </row>
    <row r="9678" spans="1:9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9466</v>
      </c>
    </row>
    <row r="9679" spans="1:9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9466</v>
      </c>
    </row>
    <row r="9680" spans="1:9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9466</v>
      </c>
    </row>
    <row r="9681" spans="1:9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9469</v>
      </c>
      <c r="I9681" s="76" t="s">
        <v>9470</v>
      </c>
    </row>
    <row r="9682" spans="1:9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9471</v>
      </c>
      <c r="I9682" s="76" t="s">
        <v>9470</v>
      </c>
    </row>
    <row r="9683" spans="1:9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9472</v>
      </c>
    </row>
    <row r="9684" spans="1:9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9473</v>
      </c>
    </row>
    <row r="9685" spans="1:9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9473</v>
      </c>
    </row>
    <row r="9686" spans="1:9" x14ac:dyDescent="0.25">
      <c r="A9686" s="144">
        <v>45026</v>
      </c>
      <c r="B9686" s="59" t="s">
        <v>9227</v>
      </c>
      <c r="C9686" s="59" t="s">
        <v>9474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9475</v>
      </c>
      <c r="I9686" s="74" t="s">
        <v>9476</v>
      </c>
    </row>
    <row r="9687" spans="1:9" x14ac:dyDescent="0.25">
      <c r="A9687" s="144">
        <v>45026</v>
      </c>
      <c r="B9687" s="59" t="s">
        <v>62</v>
      </c>
      <c r="C9687" s="59" t="s">
        <v>9404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9476</v>
      </c>
    </row>
    <row r="9688" spans="1:9" x14ac:dyDescent="0.25">
      <c r="A9688" s="144">
        <v>45026</v>
      </c>
      <c r="B9688" s="59" t="s">
        <v>62</v>
      </c>
      <c r="C9688" s="59" t="s">
        <v>9321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9476</v>
      </c>
    </row>
    <row r="9689" spans="1:9" x14ac:dyDescent="0.25">
      <c r="A9689" s="144">
        <v>45026</v>
      </c>
      <c r="B9689" s="59" t="s">
        <v>62</v>
      </c>
      <c r="C9689" s="59" t="s">
        <v>9477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9476</v>
      </c>
    </row>
    <row r="9690" spans="1:9" x14ac:dyDescent="0.25">
      <c r="A9690" s="144">
        <v>45026</v>
      </c>
      <c r="B9690" s="59" t="s">
        <v>62</v>
      </c>
      <c r="C9690" s="59" t="s">
        <v>9478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9476</v>
      </c>
    </row>
    <row r="9691" spans="1:9" x14ac:dyDescent="0.25">
      <c r="A9691" s="144">
        <v>45026</v>
      </c>
      <c r="B9691" s="59" t="s">
        <v>810</v>
      </c>
      <c r="C9691" s="59" t="s">
        <v>9479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9476</v>
      </c>
    </row>
    <row r="9692" spans="1:9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9476</v>
      </c>
    </row>
    <row r="9693" spans="1:9" x14ac:dyDescent="0.25">
      <c r="A9693" s="144">
        <v>45026</v>
      </c>
      <c r="B9693" s="59" t="s">
        <v>9480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9476</v>
      </c>
    </row>
    <row r="9694" spans="1:9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9476</v>
      </c>
    </row>
    <row r="9695" spans="1:9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9476</v>
      </c>
    </row>
    <row r="9696" spans="1:9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9476</v>
      </c>
    </row>
    <row r="9697" spans="1:9" x14ac:dyDescent="0.25">
      <c r="A9697" s="144">
        <v>45026</v>
      </c>
      <c r="B9697" s="71" t="s">
        <v>4571</v>
      </c>
      <c r="C9697" s="59" t="s">
        <v>9481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9482</v>
      </c>
      <c r="I9697" s="59" t="s">
        <v>9483</v>
      </c>
    </row>
    <row r="9698" spans="1:9" x14ac:dyDescent="0.25">
      <c r="A9698" s="144">
        <v>45026</v>
      </c>
      <c r="B9698" s="71" t="s">
        <v>4571</v>
      </c>
      <c r="C9698" s="59" t="s">
        <v>9484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9482</v>
      </c>
      <c r="I9698" s="59" t="s">
        <v>9483</v>
      </c>
    </row>
    <row r="9699" spans="1:9" x14ac:dyDescent="0.25">
      <c r="A9699" s="144">
        <v>45026</v>
      </c>
      <c r="B9699" s="59" t="s">
        <v>4798</v>
      </c>
      <c r="C9699" s="59" t="s">
        <v>9485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9482</v>
      </c>
      <c r="I9699" s="59" t="s">
        <v>9483</v>
      </c>
    </row>
    <row r="9700" spans="1:9" x14ac:dyDescent="0.25">
      <c r="A9700" s="144">
        <v>45026</v>
      </c>
      <c r="B9700" s="58" t="s">
        <v>5651</v>
      </c>
      <c r="C9700" s="59" t="s">
        <v>9486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9482</v>
      </c>
      <c r="I9700" s="59" t="s">
        <v>9483</v>
      </c>
    </row>
    <row r="9701" spans="1:9" x14ac:dyDescent="0.25">
      <c r="A9701" s="144">
        <v>45026</v>
      </c>
      <c r="B9701" s="59" t="s">
        <v>5239</v>
      </c>
      <c r="C9701" s="81" t="s">
        <v>9487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9482</v>
      </c>
      <c r="I9701" s="59" t="s">
        <v>9483</v>
      </c>
    </row>
    <row r="9702" spans="1:9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9482</v>
      </c>
      <c r="I9702" s="59" t="s">
        <v>9483</v>
      </c>
    </row>
    <row r="9703" spans="1:9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9482</v>
      </c>
      <c r="I9703" s="59" t="s">
        <v>9483</v>
      </c>
    </row>
    <row r="9704" spans="1:9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9482</v>
      </c>
      <c r="I9704" s="59" t="s">
        <v>9483</v>
      </c>
    </row>
    <row r="9705" spans="1:9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x14ac:dyDescent="0.25">
      <c r="A9710" s="144">
        <v>45056</v>
      </c>
      <c r="B9710" s="576" t="s">
        <v>9488</v>
      </c>
      <c r="C9710" s="59" t="s">
        <v>6702</v>
      </c>
      <c r="D9710" s="60">
        <v>20</v>
      </c>
      <c r="E9710" s="494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9489</v>
      </c>
    </row>
    <row r="9712" spans="1:9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9489</v>
      </c>
    </row>
    <row r="9713" spans="1:9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x14ac:dyDescent="0.25">
      <c r="A9717" s="144">
        <v>45087</v>
      </c>
      <c r="B9717" s="59" t="s">
        <v>9490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9491</v>
      </c>
    </row>
    <row r="9718" spans="1:9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9491</v>
      </c>
    </row>
    <row r="9719" spans="1:9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9492</v>
      </c>
      <c r="I9719" s="59" t="s">
        <v>9493</v>
      </c>
    </row>
    <row r="9720" spans="1:9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9492</v>
      </c>
      <c r="I9720" s="59" t="s">
        <v>9493</v>
      </c>
    </row>
    <row r="9721" spans="1:9" x14ac:dyDescent="0.25">
      <c r="A9721" s="144">
        <v>45087</v>
      </c>
      <c r="B9721" s="59" t="s">
        <v>729</v>
      </c>
      <c r="C9721" s="83" t="s">
        <v>7208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9492</v>
      </c>
      <c r="I9721" s="59" t="s">
        <v>9493</v>
      </c>
    </row>
    <row r="9722" spans="1:9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9494</v>
      </c>
    </row>
    <row r="9724" spans="1:9" x14ac:dyDescent="0.25">
      <c r="A9724" s="144">
        <v>45087</v>
      </c>
      <c r="B9724" s="59" t="s">
        <v>5239</v>
      </c>
      <c r="C9724" s="124" t="s">
        <v>9495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9496</v>
      </c>
    </row>
    <row r="9725" spans="1:9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9496</v>
      </c>
    </row>
    <row r="9726" spans="1:9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9496</v>
      </c>
    </row>
    <row r="9727" spans="1:9" x14ac:dyDescent="0.25">
      <c r="A9727" s="144">
        <v>45087</v>
      </c>
      <c r="B9727" s="58" t="s">
        <v>9360</v>
      </c>
      <c r="C9727" s="264" t="s">
        <v>9497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7689</v>
      </c>
    </row>
    <row r="9728" spans="1:9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7689</v>
      </c>
    </row>
    <row r="9729" spans="1:9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7689</v>
      </c>
    </row>
    <row r="9730" spans="1:9" x14ac:dyDescent="0.25">
      <c r="A9730" s="144">
        <v>45087</v>
      </c>
      <c r="B9730" s="93" t="s">
        <v>5544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x14ac:dyDescent="0.25">
      <c r="A9731" s="144">
        <v>45087</v>
      </c>
      <c r="B9731" s="59" t="s">
        <v>5545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x14ac:dyDescent="0.25">
      <c r="A9732" s="144">
        <v>45087</v>
      </c>
      <c r="B9732" s="59" t="s">
        <v>5546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9498</v>
      </c>
    </row>
    <row r="9735" spans="1:9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9498</v>
      </c>
    </row>
    <row r="9736" spans="1:9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9498</v>
      </c>
    </row>
    <row r="9737" spans="1:9" x14ac:dyDescent="0.25">
      <c r="A9737" s="144">
        <v>45087</v>
      </c>
      <c r="B9737" s="59" t="s">
        <v>9499</v>
      </c>
      <c r="C9737" s="287" t="s">
        <v>9500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9501</v>
      </c>
    </row>
    <row r="9738" spans="1:9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9501</v>
      </c>
    </row>
    <row r="9739" spans="1:9" x14ac:dyDescent="0.25">
      <c r="A9739" s="144">
        <v>45087</v>
      </c>
      <c r="B9739" s="85" t="s">
        <v>5547</v>
      </c>
      <c r="C9739" s="59" t="s">
        <v>5548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9498</v>
      </c>
    </row>
    <row r="9740" spans="1:9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9502</v>
      </c>
    </row>
    <row r="9741" spans="1:9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9502</v>
      </c>
    </row>
    <row r="9742" spans="1:9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9503</v>
      </c>
    </row>
    <row r="9745" spans="1:9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9503</v>
      </c>
    </row>
    <row r="9746" spans="1:9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9504</v>
      </c>
    </row>
    <row r="9747" spans="1:9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9504</v>
      </c>
    </row>
    <row r="9748" spans="1:9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9505</v>
      </c>
    </row>
    <row r="9749" spans="1:9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9505</v>
      </c>
    </row>
    <row r="9750" spans="1:9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9505</v>
      </c>
    </row>
    <row r="9751" spans="1:9" x14ac:dyDescent="0.25">
      <c r="A9751" s="144">
        <v>45117</v>
      </c>
      <c r="B9751" s="59" t="s">
        <v>9506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9505</v>
      </c>
    </row>
    <row r="9752" spans="1:9" x14ac:dyDescent="0.25">
      <c r="A9752" s="144">
        <v>45117</v>
      </c>
      <c r="B9752" s="59" t="s">
        <v>729</v>
      </c>
      <c r="C9752" s="83" t="s">
        <v>7208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9505</v>
      </c>
    </row>
    <row r="9753" spans="1:9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6587</v>
      </c>
      <c r="I9753" s="59" t="s">
        <v>9507</v>
      </c>
    </row>
    <row r="9754" spans="1:9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6587</v>
      </c>
      <c r="I9754" s="59" t="s">
        <v>9507</v>
      </c>
    </row>
    <row r="9755" spans="1:9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6587</v>
      </c>
      <c r="I9755" s="59" t="s">
        <v>9507</v>
      </c>
    </row>
    <row r="9756" spans="1:9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6587</v>
      </c>
      <c r="I9756" s="59" t="s">
        <v>9507</v>
      </c>
    </row>
    <row r="9757" spans="1:9" x14ac:dyDescent="0.25">
      <c r="A9757" s="144">
        <v>45117</v>
      </c>
      <c r="B9757" s="58" t="s">
        <v>9508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6587</v>
      </c>
      <c r="I9757" s="59" t="s">
        <v>9507</v>
      </c>
    </row>
    <row r="9758" spans="1:9" x14ac:dyDescent="0.25">
      <c r="A9758" s="144">
        <v>45117</v>
      </c>
      <c r="B9758" s="59" t="s">
        <v>729</v>
      </c>
      <c r="C9758" s="83" t="s">
        <v>7208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6587</v>
      </c>
      <c r="I9758" s="59" t="s">
        <v>9507</v>
      </c>
    </row>
    <row r="9759" spans="1:9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9509</v>
      </c>
    </row>
    <row r="9760" spans="1:9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9509</v>
      </c>
    </row>
    <row r="9761" spans="1:9" x14ac:dyDescent="0.25">
      <c r="A9761" s="144">
        <v>45117</v>
      </c>
      <c r="B9761" s="59" t="s">
        <v>9227</v>
      </c>
      <c r="C9761" s="59" t="s">
        <v>9510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9511</v>
      </c>
    </row>
    <row r="9762" spans="1:9" x14ac:dyDescent="0.25">
      <c r="A9762" s="144">
        <v>45117</v>
      </c>
      <c r="B9762" s="481" t="s">
        <v>210</v>
      </c>
      <c r="C9762" s="481" t="s">
        <v>211</v>
      </c>
      <c r="D9762" s="487">
        <v>8</v>
      </c>
      <c r="E9762" s="481" t="s">
        <v>37</v>
      </c>
      <c r="F9762" s="485">
        <v>33000</v>
      </c>
      <c r="G9762" s="485">
        <f t="shared" si="309"/>
        <v>264000</v>
      </c>
      <c r="H9762" s="486" t="s">
        <v>6528</v>
      </c>
      <c r="I9762" s="481"/>
    </row>
    <row r="9763" spans="1:9" x14ac:dyDescent="0.25">
      <c r="A9763" s="144">
        <v>45117</v>
      </c>
      <c r="B9763" s="481" t="s">
        <v>75</v>
      </c>
      <c r="C9763" s="481" t="s">
        <v>76</v>
      </c>
      <c r="D9763" s="481">
        <v>0.6</v>
      </c>
      <c r="E9763" s="481" t="s">
        <v>37</v>
      </c>
      <c r="F9763" s="577">
        <v>75000</v>
      </c>
      <c r="G9763" s="485">
        <f>F9763*D9763</f>
        <v>45000</v>
      </c>
      <c r="H9763" s="486" t="s">
        <v>6528</v>
      </c>
      <c r="I9763" s="481"/>
    </row>
    <row r="9764" spans="1:9" x14ac:dyDescent="0.25">
      <c r="A9764" s="144">
        <v>45117</v>
      </c>
      <c r="B9764" s="93" t="s">
        <v>5558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5559</v>
      </c>
      <c r="I9764" s="59"/>
    </row>
    <row r="9765" spans="1:9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6767</v>
      </c>
      <c r="I9765" s="59"/>
    </row>
    <row r="9766" spans="1:9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9498</v>
      </c>
    </row>
    <row r="9767" spans="1:9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9512</v>
      </c>
    </row>
    <row r="9771" spans="1:9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x14ac:dyDescent="0.25">
      <c r="A9772" s="144">
        <v>45179</v>
      </c>
      <c r="B9772" s="85" t="s">
        <v>5562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5563</v>
      </c>
      <c r="I9772" s="59"/>
    </row>
    <row r="9773" spans="1:9" x14ac:dyDescent="0.25">
      <c r="A9773" s="144">
        <v>45179</v>
      </c>
      <c r="B9773" s="71" t="s">
        <v>5564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5563</v>
      </c>
      <c r="I9773" s="59"/>
    </row>
    <row r="9774" spans="1:9" x14ac:dyDescent="0.25">
      <c r="A9774" s="144">
        <v>45179</v>
      </c>
      <c r="B9774" s="59" t="s">
        <v>5578</v>
      </c>
      <c r="C9774" s="89" t="s">
        <v>5579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5563</v>
      </c>
      <c r="I9774" s="59"/>
    </row>
    <row r="9775" spans="1:9" x14ac:dyDescent="0.25">
      <c r="A9775" s="144">
        <v>45179</v>
      </c>
      <c r="B9775" s="71" t="s">
        <v>5580</v>
      </c>
      <c r="C9775" s="59" t="s">
        <v>5579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5563</v>
      </c>
      <c r="I9775" s="59"/>
    </row>
    <row r="9776" spans="1:9" x14ac:dyDescent="0.25">
      <c r="A9776" s="144">
        <v>45179</v>
      </c>
      <c r="B9776" s="59" t="s">
        <v>5565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x14ac:dyDescent="0.25">
      <c r="A9777" s="144">
        <v>45179</v>
      </c>
      <c r="B9777" s="93" t="s">
        <v>5571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5572</v>
      </c>
      <c r="I9777" s="59"/>
    </row>
    <row r="9778" spans="1:9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5572</v>
      </c>
      <c r="I9778" s="59"/>
    </row>
    <row r="9779" spans="1:9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x14ac:dyDescent="0.25">
      <c r="A9780" s="144">
        <v>45179</v>
      </c>
      <c r="B9780" s="59" t="s">
        <v>5573</v>
      </c>
      <c r="C9780" s="59" t="s">
        <v>5574</v>
      </c>
      <c r="D9780" s="60">
        <v>1</v>
      </c>
      <c r="E9780" s="59" t="s">
        <v>5575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x14ac:dyDescent="0.25">
      <c r="A9784" s="144">
        <v>45179</v>
      </c>
      <c r="B9784" s="59" t="s">
        <v>6923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x14ac:dyDescent="0.25">
      <c r="A9785" s="144">
        <v>45179</v>
      </c>
      <c r="B9785" s="59" t="s">
        <v>5568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x14ac:dyDescent="0.25">
      <c r="A9786" s="144">
        <v>45179</v>
      </c>
      <c r="B9786" s="58" t="s">
        <v>5569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x14ac:dyDescent="0.25">
      <c r="A9787" s="144">
        <v>45179</v>
      </c>
      <c r="B9787" s="93" t="s">
        <v>5566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9513</v>
      </c>
      <c r="I9788" s="74" t="s">
        <v>9514</v>
      </c>
    </row>
    <row r="9789" spans="1:9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9513</v>
      </c>
      <c r="I9789" s="74" t="s">
        <v>9514</v>
      </c>
    </row>
    <row r="9790" spans="1:9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9515</v>
      </c>
      <c r="I9790" s="74" t="s">
        <v>9514</v>
      </c>
    </row>
    <row r="9791" spans="1:9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9514</v>
      </c>
    </row>
    <row r="9792" spans="1:9" x14ac:dyDescent="0.25">
      <c r="A9792" s="144">
        <v>45179</v>
      </c>
      <c r="B9792" s="58" t="s">
        <v>5651</v>
      </c>
      <c r="C9792" s="59" t="s">
        <v>9516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9514</v>
      </c>
    </row>
    <row r="9793" spans="1:9" x14ac:dyDescent="0.25">
      <c r="A9793" s="144">
        <v>45179</v>
      </c>
      <c r="B9793" s="85" t="s">
        <v>5555</v>
      </c>
      <c r="C9793" s="110" t="s">
        <v>6744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9514</v>
      </c>
    </row>
    <row r="9794" spans="1:9" x14ac:dyDescent="0.25">
      <c r="A9794" s="144">
        <v>45179</v>
      </c>
      <c r="B9794" s="93" t="s">
        <v>4960</v>
      </c>
      <c r="C9794" s="59" t="s">
        <v>9517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9514</v>
      </c>
    </row>
    <row r="9795" spans="1:9" x14ac:dyDescent="0.25">
      <c r="A9795" s="144">
        <v>45179</v>
      </c>
      <c r="B9795" s="93" t="s">
        <v>4960</v>
      </c>
      <c r="C9795" s="59" t="s">
        <v>9518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9514</v>
      </c>
    </row>
    <row r="9796" spans="1:9" x14ac:dyDescent="0.25">
      <c r="A9796" s="144">
        <v>45179</v>
      </c>
      <c r="B9796" s="59" t="s">
        <v>5241</v>
      </c>
      <c r="C9796" s="59" t="s">
        <v>7408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9514</v>
      </c>
    </row>
    <row r="9797" spans="1:9" x14ac:dyDescent="0.25">
      <c r="A9797" s="144">
        <v>45179</v>
      </c>
      <c r="B9797" s="58" t="s">
        <v>5554</v>
      </c>
      <c r="C9797" s="84" t="s">
        <v>7977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9514</v>
      </c>
    </row>
    <row r="9798" spans="1:9" x14ac:dyDescent="0.25">
      <c r="A9798" s="144">
        <v>45179</v>
      </c>
      <c r="B9798" s="59" t="s">
        <v>4303</v>
      </c>
      <c r="C9798" s="59" t="s">
        <v>9519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9514</v>
      </c>
    </row>
    <row r="9799" spans="1:9" x14ac:dyDescent="0.25">
      <c r="A9799" s="144">
        <v>45179</v>
      </c>
      <c r="B9799" s="59" t="s">
        <v>9520</v>
      </c>
      <c r="C9799" s="59" t="s">
        <v>9521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9514</v>
      </c>
    </row>
    <row r="9800" spans="1:9" x14ac:dyDescent="0.25">
      <c r="A9800" s="144">
        <v>45179</v>
      </c>
      <c r="B9800" s="59" t="s">
        <v>9522</v>
      </c>
      <c r="C9800" s="59" t="s">
        <v>9523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9514</v>
      </c>
    </row>
    <row r="9801" spans="1:9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9514</v>
      </c>
    </row>
    <row r="9802" spans="1:9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9514</v>
      </c>
    </row>
    <row r="9803" spans="1:9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9514</v>
      </c>
    </row>
    <row r="9804" spans="1:9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9514</v>
      </c>
    </row>
    <row r="9805" spans="1:9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9524</v>
      </c>
    </row>
    <row r="9806" spans="1:9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9524</v>
      </c>
    </row>
    <row r="9807" spans="1:9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9524</v>
      </c>
    </row>
    <row r="9808" spans="1:9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9524</v>
      </c>
    </row>
    <row r="9809" spans="1:9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9524</v>
      </c>
    </row>
    <row r="9810" spans="1:9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9524</v>
      </c>
    </row>
    <row r="9811" spans="1:9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9524</v>
      </c>
    </row>
    <row r="9812" spans="1:9" x14ac:dyDescent="0.25">
      <c r="A9812" s="144">
        <v>45179</v>
      </c>
      <c r="B9812" s="71" t="s">
        <v>9074</v>
      </c>
      <c r="C9812" s="59" t="s">
        <v>9525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9524</v>
      </c>
    </row>
    <row r="9813" spans="1:9" x14ac:dyDescent="0.25">
      <c r="A9813" s="144">
        <v>45179</v>
      </c>
      <c r="B9813" s="71" t="s">
        <v>9074</v>
      </c>
      <c r="C9813" s="59" t="s">
        <v>9526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9524</v>
      </c>
    </row>
    <row r="9814" spans="1:9" x14ac:dyDescent="0.25">
      <c r="A9814" s="144">
        <v>45179</v>
      </c>
      <c r="B9814" s="71" t="s">
        <v>9074</v>
      </c>
      <c r="C9814" s="59" t="s">
        <v>9527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9524</v>
      </c>
    </row>
    <row r="9815" spans="1:9" x14ac:dyDescent="0.25">
      <c r="A9815" s="144">
        <v>45179</v>
      </c>
      <c r="B9815" s="71" t="s">
        <v>9074</v>
      </c>
      <c r="C9815" s="59" t="s">
        <v>9528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9524</v>
      </c>
    </row>
    <row r="9816" spans="1:9" x14ac:dyDescent="0.25">
      <c r="A9816" s="144">
        <v>45179</v>
      </c>
      <c r="B9816" s="71" t="s">
        <v>9074</v>
      </c>
      <c r="C9816" s="59" t="s">
        <v>9529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9524</v>
      </c>
    </row>
    <row r="9817" spans="1:9" x14ac:dyDescent="0.25">
      <c r="A9817" s="144">
        <v>45179</v>
      </c>
      <c r="B9817" s="59" t="s">
        <v>9227</v>
      </c>
      <c r="C9817" s="59" t="s">
        <v>9530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9524</v>
      </c>
    </row>
    <row r="9818" spans="1:9" x14ac:dyDescent="0.25">
      <c r="A9818" s="144">
        <v>45179</v>
      </c>
      <c r="B9818" s="59" t="s">
        <v>9531</v>
      </c>
      <c r="C9818" s="59" t="s">
        <v>9532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9533</v>
      </c>
    </row>
    <row r="9819" spans="1:9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9533</v>
      </c>
    </row>
    <row r="9820" spans="1:9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9533</v>
      </c>
    </row>
    <row r="9821" spans="1:9" x14ac:dyDescent="0.25">
      <c r="A9821" s="144">
        <v>45179</v>
      </c>
      <c r="B9821" s="59" t="s">
        <v>9534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9533</v>
      </c>
    </row>
    <row r="9822" spans="1:9" x14ac:dyDescent="0.25">
      <c r="A9822" s="144">
        <v>45179</v>
      </c>
      <c r="B9822" s="59" t="s">
        <v>729</v>
      </c>
      <c r="C9822" s="83" t="s">
        <v>7208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9533</v>
      </c>
    </row>
    <row r="9823" spans="1:9" x14ac:dyDescent="0.25">
      <c r="A9823" s="144">
        <v>45179</v>
      </c>
      <c r="B9823" s="59" t="s">
        <v>62</v>
      </c>
      <c r="C9823" s="59" t="s">
        <v>9321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9276</v>
      </c>
      <c r="I9823" s="59" t="s">
        <v>9535</v>
      </c>
    </row>
    <row r="9824" spans="1:9" x14ac:dyDescent="0.25">
      <c r="A9824" s="144">
        <v>45179</v>
      </c>
      <c r="B9824" s="59" t="s">
        <v>62</v>
      </c>
      <c r="C9824" s="59" t="s">
        <v>9477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9276</v>
      </c>
      <c r="I9824" s="59" t="s">
        <v>9535</v>
      </c>
    </row>
    <row r="9825" spans="1:9" x14ac:dyDescent="0.25">
      <c r="A9825" s="144">
        <v>45179</v>
      </c>
      <c r="B9825" s="71" t="s">
        <v>5550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9276</v>
      </c>
      <c r="I9825" s="59" t="s">
        <v>9535</v>
      </c>
    </row>
    <row r="9826" spans="1:9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9535</v>
      </c>
    </row>
    <row r="9827" spans="1:9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9535</v>
      </c>
    </row>
    <row r="9828" spans="1:9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9535</v>
      </c>
    </row>
    <row r="9829" spans="1:9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9535</v>
      </c>
    </row>
    <row r="9830" spans="1:9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9535</v>
      </c>
    </row>
    <row r="9831" spans="1:9" x14ac:dyDescent="0.25">
      <c r="A9831" s="144">
        <v>45179</v>
      </c>
      <c r="B9831" s="93" t="s">
        <v>5566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9535</v>
      </c>
    </row>
    <row r="9832" spans="1:9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5587</v>
      </c>
      <c r="I9837" s="59"/>
    </row>
    <row r="9838" spans="1:9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5587</v>
      </c>
      <c r="I9838" s="59"/>
    </row>
    <row r="9839" spans="1:9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5587</v>
      </c>
      <c r="I9839" s="59"/>
    </row>
    <row r="9840" spans="1:9" x14ac:dyDescent="0.25">
      <c r="A9840" s="144">
        <v>45209</v>
      </c>
      <c r="B9840" s="59" t="s">
        <v>5581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x14ac:dyDescent="0.25">
      <c r="A9845" s="144">
        <v>45209</v>
      </c>
      <c r="B9845" s="71" t="s">
        <v>5586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x14ac:dyDescent="0.25">
      <c r="A9846" s="144">
        <v>45209</v>
      </c>
      <c r="B9846" s="93" t="s">
        <v>5588</v>
      </c>
      <c r="C9846" s="110" t="s">
        <v>5589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5590</v>
      </c>
      <c r="I9846" s="59"/>
    </row>
    <row r="9847" spans="1:9" x14ac:dyDescent="0.25">
      <c r="A9847" s="144">
        <v>45209</v>
      </c>
      <c r="B9847" s="59" t="s">
        <v>5594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5595</v>
      </c>
      <c r="I9847" s="59"/>
    </row>
    <row r="9848" spans="1:9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9536</v>
      </c>
    </row>
    <row r="9849" spans="1:9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9536</v>
      </c>
    </row>
    <row r="9850" spans="1:9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9536</v>
      </c>
    </row>
    <row r="9851" spans="1:9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9537</v>
      </c>
    </row>
    <row r="9852" spans="1:9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9537</v>
      </c>
    </row>
    <row r="9853" spans="1:9" x14ac:dyDescent="0.25">
      <c r="A9853" s="144">
        <v>45240</v>
      </c>
      <c r="B9853" s="59" t="s">
        <v>5596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9538</v>
      </c>
    </row>
    <row r="9855" spans="1:9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9538</v>
      </c>
    </row>
    <row r="9856" spans="1:9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9538</v>
      </c>
    </row>
    <row r="9857" spans="1:9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9538</v>
      </c>
    </row>
    <row r="9858" spans="1:9" x14ac:dyDescent="0.25">
      <c r="A9858" s="144">
        <v>45240</v>
      </c>
      <c r="B9858" s="59" t="s">
        <v>5610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6767</v>
      </c>
      <c r="I9858" s="59" t="s">
        <v>9539</v>
      </c>
    </row>
    <row r="9859" spans="1:9" x14ac:dyDescent="0.25">
      <c r="A9859" s="144">
        <v>45240</v>
      </c>
      <c r="B9859" s="58" t="s">
        <v>5598</v>
      </c>
      <c r="C9859" s="59" t="s">
        <v>5599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5600</v>
      </c>
      <c r="I9859" s="59"/>
    </row>
    <row r="9860" spans="1:9" x14ac:dyDescent="0.25">
      <c r="A9860" s="144">
        <v>45240</v>
      </c>
      <c r="B9860" s="85" t="s">
        <v>5601</v>
      </c>
      <c r="C9860" s="59" t="s">
        <v>5599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5600</v>
      </c>
      <c r="I9860" s="59"/>
    </row>
    <row r="9861" spans="1:9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9540</v>
      </c>
      <c r="I9861" s="59"/>
    </row>
    <row r="9862" spans="1:9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9541</v>
      </c>
      <c r="I9862" s="59"/>
    </row>
    <row r="9863" spans="1:9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9540</v>
      </c>
      <c r="I9863" s="59"/>
    </row>
    <row r="9864" spans="1:9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9541</v>
      </c>
      <c r="I9864" s="59"/>
    </row>
    <row r="9865" spans="1:9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9540</v>
      </c>
      <c r="I9865" s="59"/>
    </row>
    <row r="9866" spans="1:9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9541</v>
      </c>
      <c r="I9866" s="59"/>
    </row>
    <row r="9867" spans="1:9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9540</v>
      </c>
      <c r="I9867" s="59"/>
    </row>
    <row r="9868" spans="1:9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9541</v>
      </c>
      <c r="I9868" s="74"/>
    </row>
    <row r="9869" spans="1:9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5602</v>
      </c>
      <c r="I9869" s="74"/>
    </row>
    <row r="9870" spans="1:9" x14ac:dyDescent="0.25">
      <c r="A9870" s="144">
        <v>45240</v>
      </c>
      <c r="B9870" s="85" t="s">
        <v>5606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5607</v>
      </c>
      <c r="I9870" s="59"/>
    </row>
    <row r="9871" spans="1:9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9541</v>
      </c>
      <c r="I9871" s="59"/>
    </row>
    <row r="9872" spans="1:9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x14ac:dyDescent="0.25">
      <c r="A9875" s="144">
        <v>45240</v>
      </c>
      <c r="B9875" s="59" t="s">
        <v>5592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5593</v>
      </c>
      <c r="I9875" s="74" t="s">
        <v>9542</v>
      </c>
    </row>
    <row r="9876" spans="1:9" x14ac:dyDescent="0.25">
      <c r="A9876" s="144">
        <v>45240</v>
      </c>
      <c r="B9876" s="58" t="s">
        <v>5582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5583</v>
      </c>
      <c r="I9876" s="74" t="s">
        <v>9542</v>
      </c>
    </row>
    <row r="9877" spans="1:9" x14ac:dyDescent="0.25">
      <c r="A9877" s="144">
        <v>45240</v>
      </c>
      <c r="B9877" s="85" t="s">
        <v>5585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5583</v>
      </c>
      <c r="I9877" s="74" t="s">
        <v>9542</v>
      </c>
    </row>
    <row r="9878" spans="1:9" x14ac:dyDescent="0.25">
      <c r="A9878" s="144">
        <v>45240</v>
      </c>
      <c r="B9878" s="59" t="s">
        <v>5591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9542</v>
      </c>
    </row>
    <row r="9879" spans="1:9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9543</v>
      </c>
      <c r="I9879" s="74" t="s">
        <v>9542</v>
      </c>
    </row>
    <row r="9880" spans="1:9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9543</v>
      </c>
      <c r="I9880" s="74" t="s">
        <v>9542</v>
      </c>
    </row>
    <row r="9881" spans="1:9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9543</v>
      </c>
      <c r="I9881" s="74" t="s">
        <v>9542</v>
      </c>
    </row>
    <row r="9882" spans="1:9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9543</v>
      </c>
      <c r="I9882" s="74" t="s">
        <v>9542</v>
      </c>
    </row>
    <row r="9883" spans="1:9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9542</v>
      </c>
    </row>
    <row r="9884" spans="1:9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9542</v>
      </c>
    </row>
    <row r="9885" spans="1:9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9542</v>
      </c>
    </row>
    <row r="9886" spans="1:9" x14ac:dyDescent="0.25">
      <c r="A9886" s="144">
        <v>45240</v>
      </c>
      <c r="B9886" s="118" t="s">
        <v>385</v>
      </c>
      <c r="C9886" s="84" t="s">
        <v>9544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6103</v>
      </c>
      <c r="I9886" s="74" t="s">
        <v>9545</v>
      </c>
    </row>
    <row r="9887" spans="1:9" x14ac:dyDescent="0.25">
      <c r="A9887" s="144">
        <v>45240</v>
      </c>
      <c r="B9887" s="118" t="s">
        <v>385</v>
      </c>
      <c r="C9887" s="84" t="s">
        <v>9546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6103</v>
      </c>
      <c r="I9887" s="74" t="s">
        <v>9545</v>
      </c>
    </row>
    <row r="9888" spans="1:9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6103</v>
      </c>
      <c r="I9888" s="74" t="s">
        <v>9545</v>
      </c>
    </row>
    <row r="9889" spans="1:9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6103</v>
      </c>
      <c r="I9889" s="74" t="s">
        <v>9545</v>
      </c>
    </row>
    <row r="9890" spans="1:9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9540</v>
      </c>
      <c r="I9890" s="59"/>
    </row>
    <row r="9891" spans="1:9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9540</v>
      </c>
      <c r="I9891" s="59"/>
    </row>
    <row r="9892" spans="1:9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9541</v>
      </c>
      <c r="I9892" s="59"/>
    </row>
    <row r="9893" spans="1:9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9547</v>
      </c>
    </row>
    <row r="9894" spans="1:9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9547</v>
      </c>
    </row>
    <row r="9895" spans="1:9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9547</v>
      </c>
    </row>
    <row r="9896" spans="1:9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9547</v>
      </c>
    </row>
    <row r="9897" spans="1:9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9547</v>
      </c>
    </row>
    <row r="9898" spans="1:9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9547</v>
      </c>
    </row>
    <row r="9899" spans="1:9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9547</v>
      </c>
    </row>
    <row r="9900" spans="1:9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x14ac:dyDescent="0.25">
      <c r="A9904" s="144">
        <v>45270</v>
      </c>
      <c r="B9904" s="59" t="s">
        <v>5628</v>
      </c>
      <c r="C9904" s="124" t="s">
        <v>9548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9549</v>
      </c>
    </row>
    <row r="9905" spans="1:9" x14ac:dyDescent="0.25">
      <c r="A9905" s="144">
        <v>45270</v>
      </c>
      <c r="B9905" s="59" t="s">
        <v>5628</v>
      </c>
      <c r="C9905" s="124" t="s">
        <v>9550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9549</v>
      </c>
    </row>
    <row r="9906" spans="1:9" x14ac:dyDescent="0.25">
      <c r="A9906" s="144">
        <v>45270</v>
      </c>
      <c r="B9906" s="59" t="s">
        <v>5629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9549</v>
      </c>
    </row>
    <row r="9907" spans="1:9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9549</v>
      </c>
    </row>
    <row r="9908" spans="1:9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9551</v>
      </c>
    </row>
    <row r="9909" spans="1:9" x14ac:dyDescent="0.25">
      <c r="A9909" s="144">
        <v>45270</v>
      </c>
      <c r="B9909" s="59" t="s">
        <v>5632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5600</v>
      </c>
      <c r="I9909" s="59"/>
    </row>
    <row r="9910" spans="1:9" x14ac:dyDescent="0.25">
      <c r="A9910" s="144">
        <v>45270</v>
      </c>
      <c r="B9910" s="59" t="s">
        <v>5633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5634</v>
      </c>
      <c r="I9910" s="59"/>
    </row>
    <row r="9911" spans="1:9" x14ac:dyDescent="0.25">
      <c r="A9911" s="144">
        <v>45270</v>
      </c>
      <c r="B9911" s="59" t="s">
        <v>5611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9552</v>
      </c>
    </row>
    <row r="9912" spans="1:9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9552</v>
      </c>
    </row>
    <row r="9913" spans="1:9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9553</v>
      </c>
    </row>
    <row r="9919" spans="1:9" x14ac:dyDescent="0.25">
      <c r="A9919" s="144">
        <v>45270</v>
      </c>
      <c r="B9919" s="58" t="s">
        <v>5616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9553</v>
      </c>
    </row>
    <row r="9920" spans="1:9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5617</v>
      </c>
      <c r="I9920" s="74" t="s">
        <v>9553</v>
      </c>
    </row>
    <row r="9921" spans="1:9" x14ac:dyDescent="0.25">
      <c r="A9921" s="144">
        <v>45270</v>
      </c>
      <c r="B9921" s="58" t="s">
        <v>5618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5619</v>
      </c>
      <c r="I9921" s="74" t="s">
        <v>9553</v>
      </c>
    </row>
    <row r="9922" spans="1:9" x14ac:dyDescent="0.25">
      <c r="A9922" s="144">
        <v>45270</v>
      </c>
      <c r="B9922" s="71" t="s">
        <v>5626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9553</v>
      </c>
    </row>
    <row r="9923" spans="1:9" x14ac:dyDescent="0.25">
      <c r="A9923" s="144">
        <v>45270</v>
      </c>
      <c r="B9923" s="59" t="s">
        <v>5627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9553</v>
      </c>
    </row>
    <row r="9924" spans="1:9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9553</v>
      </c>
    </row>
    <row r="9925" spans="1:9" x14ac:dyDescent="0.25">
      <c r="A9925" s="144">
        <v>45270</v>
      </c>
      <c r="B9925" s="85" t="s">
        <v>5612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9553</v>
      </c>
    </row>
    <row r="9926" spans="1:9" x14ac:dyDescent="0.25">
      <c r="A9926" s="144">
        <v>45270</v>
      </c>
      <c r="B9926" s="93" t="s">
        <v>5613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9553</v>
      </c>
    </row>
    <row r="9927" spans="1:9" x14ac:dyDescent="0.25">
      <c r="A9927" s="144">
        <v>45270</v>
      </c>
      <c r="B9927" s="59" t="s">
        <v>5614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9553</v>
      </c>
    </row>
    <row r="9928" spans="1:9" x14ac:dyDescent="0.25">
      <c r="A9928" s="144">
        <v>45270</v>
      </c>
      <c r="B9928" s="71" t="s">
        <v>5615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9553</v>
      </c>
    </row>
    <row r="9929" spans="1:9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9553</v>
      </c>
    </row>
    <row r="9930" spans="1:9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9553</v>
      </c>
    </row>
    <row r="9931" spans="1:9" x14ac:dyDescent="0.25">
      <c r="A9931" s="144">
        <v>45270</v>
      </c>
      <c r="B9931" s="59" t="s">
        <v>5620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9554</v>
      </c>
    </row>
    <row r="9932" spans="1:9" x14ac:dyDescent="0.25">
      <c r="A9932" s="144">
        <v>45270</v>
      </c>
      <c r="B9932" s="58" t="s">
        <v>5621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9554</v>
      </c>
    </row>
    <row r="9933" spans="1:9" x14ac:dyDescent="0.25">
      <c r="A9933" s="144">
        <v>45270</v>
      </c>
      <c r="B9933" s="85" t="s">
        <v>5622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9554</v>
      </c>
    </row>
    <row r="9934" spans="1:9" x14ac:dyDescent="0.25">
      <c r="A9934" s="59" t="s">
        <v>5635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x14ac:dyDescent="0.25">
      <c r="A9935" s="59" t="s">
        <v>5635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x14ac:dyDescent="0.25">
      <c r="A9936" s="59" t="s">
        <v>5635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x14ac:dyDescent="0.25">
      <c r="A9937" s="59" t="s">
        <v>5635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x14ac:dyDescent="0.25">
      <c r="A9938" s="59" t="s">
        <v>5635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x14ac:dyDescent="0.25">
      <c r="A9939" s="59" t="s">
        <v>5635</v>
      </c>
      <c r="B9939" s="93" t="s">
        <v>9555</v>
      </c>
      <c r="C9939" s="59" t="s">
        <v>9556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9557</v>
      </c>
      <c r="I9939" s="59" t="s">
        <v>9558</v>
      </c>
    </row>
    <row r="9940" spans="1:9" x14ac:dyDescent="0.25">
      <c r="A9940" s="59" t="s">
        <v>5635</v>
      </c>
      <c r="B9940" s="58" t="s">
        <v>9555</v>
      </c>
      <c r="C9940" s="59" t="s">
        <v>9559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9557</v>
      </c>
      <c r="I9940" s="59" t="s">
        <v>9558</v>
      </c>
    </row>
    <row r="9941" spans="1:9" x14ac:dyDescent="0.25">
      <c r="A9941" s="59" t="s">
        <v>5635</v>
      </c>
      <c r="B9941" s="59" t="s">
        <v>9560</v>
      </c>
      <c r="C9941" s="59" t="s">
        <v>9561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9557</v>
      </c>
      <c r="I9941" s="59" t="s">
        <v>9558</v>
      </c>
    </row>
    <row r="9942" spans="1:9" x14ac:dyDescent="0.25">
      <c r="A9942" s="59" t="s">
        <v>5635</v>
      </c>
      <c r="B9942" s="58" t="s">
        <v>9560</v>
      </c>
      <c r="C9942" s="59" t="s">
        <v>9407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9557</v>
      </c>
      <c r="I9942" s="59" t="s">
        <v>9558</v>
      </c>
    </row>
    <row r="9943" spans="1:9" x14ac:dyDescent="0.25">
      <c r="A9943" s="59" t="s">
        <v>5635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9557</v>
      </c>
      <c r="I9943" s="59" t="s">
        <v>9558</v>
      </c>
    </row>
    <row r="9944" spans="1:9" x14ac:dyDescent="0.25">
      <c r="A9944" s="59" t="s">
        <v>5635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9557</v>
      </c>
      <c r="I9944" s="59" t="s">
        <v>9558</v>
      </c>
    </row>
    <row r="9945" spans="1:9" x14ac:dyDescent="0.25">
      <c r="A9945" s="59" t="s">
        <v>5635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9562</v>
      </c>
      <c r="I9945" s="59" t="s">
        <v>9558</v>
      </c>
    </row>
    <row r="9946" spans="1:9" x14ac:dyDescent="0.25">
      <c r="A9946" s="59" t="s">
        <v>5635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9562</v>
      </c>
      <c r="I9946" s="59" t="s">
        <v>9558</v>
      </c>
    </row>
    <row r="9947" spans="1:9" x14ac:dyDescent="0.25">
      <c r="A9947" s="59" t="s">
        <v>5635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9562</v>
      </c>
      <c r="I9947" s="59" t="s">
        <v>9558</v>
      </c>
    </row>
    <row r="9948" spans="1:9" x14ac:dyDescent="0.25">
      <c r="A9948" s="59" t="s">
        <v>5635</v>
      </c>
      <c r="B9948" s="59" t="s">
        <v>8881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x14ac:dyDescent="0.25">
      <c r="A9949" s="59" t="s">
        <v>5635</v>
      </c>
      <c r="B9949" s="59" t="s">
        <v>5636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5637</v>
      </c>
      <c r="I9949" s="59" t="s">
        <v>9563</v>
      </c>
    </row>
    <row r="9950" spans="1:9" x14ac:dyDescent="0.25">
      <c r="A9950" s="59" t="s">
        <v>5635</v>
      </c>
      <c r="B9950" s="71" t="s">
        <v>9074</v>
      </c>
      <c r="C9950" s="59" t="s">
        <v>9564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5637</v>
      </c>
      <c r="I9950" s="59" t="s">
        <v>9563</v>
      </c>
    </row>
    <row r="9951" spans="1:9" x14ac:dyDescent="0.25">
      <c r="A9951" s="59" t="s">
        <v>5635</v>
      </c>
      <c r="B9951" s="71" t="s">
        <v>9074</v>
      </c>
      <c r="C9951" s="59" t="s">
        <v>9565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5637</v>
      </c>
      <c r="I9951" s="59" t="s">
        <v>9563</v>
      </c>
    </row>
    <row r="9952" spans="1:9" x14ac:dyDescent="0.25">
      <c r="A9952" s="59" t="s">
        <v>5635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5637</v>
      </c>
      <c r="I9952" s="59" t="s">
        <v>9563</v>
      </c>
    </row>
    <row r="9953" spans="1:9" x14ac:dyDescent="0.25">
      <c r="A9953" s="59" t="s">
        <v>5635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5637</v>
      </c>
      <c r="I9953" s="59" t="s">
        <v>9563</v>
      </c>
    </row>
    <row r="9954" spans="1:9" x14ac:dyDescent="0.25">
      <c r="A9954" s="59" t="s">
        <v>5635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5637</v>
      </c>
      <c r="I9954" s="59" t="s">
        <v>9563</v>
      </c>
    </row>
    <row r="9955" spans="1:9" x14ac:dyDescent="0.25">
      <c r="A9955" s="59" t="s">
        <v>5635</v>
      </c>
      <c r="B9955" s="93" t="s">
        <v>5630</v>
      </c>
      <c r="C9955" s="84" t="s">
        <v>5631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5637</v>
      </c>
      <c r="I9955" s="59" t="s">
        <v>9563</v>
      </c>
    </row>
    <row r="9956" spans="1:9" x14ac:dyDescent="0.25">
      <c r="A9956" s="59" t="s">
        <v>5635</v>
      </c>
      <c r="B9956" s="85" t="s">
        <v>5555</v>
      </c>
      <c r="C9956" s="59" t="s">
        <v>9566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5637</v>
      </c>
      <c r="I9956" s="59" t="s">
        <v>9563</v>
      </c>
    </row>
    <row r="9957" spans="1:9" x14ac:dyDescent="0.25">
      <c r="A9957" s="59" t="s">
        <v>5635</v>
      </c>
      <c r="B9957" s="85" t="s">
        <v>5555</v>
      </c>
      <c r="C9957" s="110" t="s">
        <v>9567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5637</v>
      </c>
      <c r="I9957" s="59" t="s">
        <v>9563</v>
      </c>
    </row>
    <row r="9958" spans="1:9" x14ac:dyDescent="0.25">
      <c r="A9958" s="59" t="s">
        <v>5644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x14ac:dyDescent="0.25">
      <c r="A9959" s="59" t="s">
        <v>5644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x14ac:dyDescent="0.25">
      <c r="A9960" s="59" t="s">
        <v>5644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9568</v>
      </c>
      <c r="I9960" s="59"/>
    </row>
    <row r="9961" spans="1:9" x14ac:dyDescent="0.25">
      <c r="A9961" s="59" t="s">
        <v>5644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x14ac:dyDescent="0.25">
      <c r="A9962" s="59" t="s">
        <v>5644</v>
      </c>
      <c r="B9962" s="118" t="s">
        <v>385</v>
      </c>
      <c r="C9962" s="59" t="s">
        <v>9569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9570</v>
      </c>
    </row>
    <row r="9963" spans="1:9" x14ac:dyDescent="0.25">
      <c r="A9963" s="59" t="s">
        <v>5644</v>
      </c>
      <c r="B9963" s="118" t="s">
        <v>385</v>
      </c>
      <c r="C9963" s="59" t="s">
        <v>9571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9570</v>
      </c>
    </row>
    <row r="9964" spans="1:9" x14ac:dyDescent="0.25">
      <c r="A9964" s="59" t="s">
        <v>5644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9570</v>
      </c>
    </row>
    <row r="9965" spans="1:9" x14ac:dyDescent="0.25">
      <c r="A9965" s="59" t="s">
        <v>5644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9570</v>
      </c>
    </row>
    <row r="9966" spans="1:9" x14ac:dyDescent="0.25">
      <c r="A9966" s="59" t="s">
        <v>5644</v>
      </c>
      <c r="B9966" s="71" t="s">
        <v>9572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5647</v>
      </c>
      <c r="I9966" s="59" t="s">
        <v>9573</v>
      </c>
    </row>
    <row r="9967" spans="1:9" x14ac:dyDescent="0.25">
      <c r="A9967" s="59" t="s">
        <v>5644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8616</v>
      </c>
      <c r="I9967" s="59" t="s">
        <v>9574</v>
      </c>
    </row>
    <row r="9968" spans="1:9" x14ac:dyDescent="0.25">
      <c r="A9968" s="59" t="s">
        <v>5644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9575</v>
      </c>
    </row>
    <row r="9969" spans="1:9" x14ac:dyDescent="0.25">
      <c r="A9969" s="59" t="s">
        <v>5644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9575</v>
      </c>
    </row>
    <row r="9970" spans="1:9" x14ac:dyDescent="0.25">
      <c r="A9970" s="59" t="s">
        <v>5644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9575</v>
      </c>
    </row>
    <row r="9971" spans="1:9" x14ac:dyDescent="0.25">
      <c r="A9971" s="59" t="s">
        <v>5644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9576</v>
      </c>
    </row>
    <row r="9972" spans="1:9" x14ac:dyDescent="0.25">
      <c r="A9972" s="59" t="s">
        <v>5644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9576</v>
      </c>
    </row>
    <row r="9973" spans="1:9" x14ac:dyDescent="0.25">
      <c r="A9973" s="59" t="s">
        <v>5644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x14ac:dyDescent="0.25">
      <c r="A9974" s="59" t="s">
        <v>5644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x14ac:dyDescent="0.25">
      <c r="A9975" s="59" t="s">
        <v>5644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9577</v>
      </c>
    </row>
    <row r="9976" spans="1:9" x14ac:dyDescent="0.25">
      <c r="A9976" s="59" t="s">
        <v>5644</v>
      </c>
      <c r="B9976" s="59" t="s">
        <v>9506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9577</v>
      </c>
    </row>
    <row r="9977" spans="1:9" x14ac:dyDescent="0.25">
      <c r="A9977" s="59" t="s">
        <v>5644</v>
      </c>
      <c r="B9977" s="59" t="s">
        <v>729</v>
      </c>
      <c r="C9977" s="83" t="s">
        <v>7208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9577</v>
      </c>
    </row>
    <row r="9978" spans="1:9" x14ac:dyDescent="0.25">
      <c r="A9978" s="59" t="s">
        <v>5644</v>
      </c>
      <c r="B9978" s="85" t="s">
        <v>5655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9577</v>
      </c>
    </row>
    <row r="9979" spans="1:9" x14ac:dyDescent="0.25">
      <c r="A9979" s="59" t="s">
        <v>5644</v>
      </c>
      <c r="B9979" s="59" t="s">
        <v>9578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9579</v>
      </c>
    </row>
    <row r="9980" spans="1:9" x14ac:dyDescent="0.25">
      <c r="A9980" s="59" t="s">
        <v>5644</v>
      </c>
      <c r="B9980" s="59" t="s">
        <v>9506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9579</v>
      </c>
    </row>
    <row r="9981" spans="1:9" x14ac:dyDescent="0.25">
      <c r="A9981" s="59" t="s">
        <v>5644</v>
      </c>
      <c r="B9981" s="59" t="s">
        <v>729</v>
      </c>
      <c r="C9981" s="83" t="s">
        <v>7208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9579</v>
      </c>
    </row>
    <row r="9982" spans="1:9" x14ac:dyDescent="0.25">
      <c r="A9982" s="59" t="s">
        <v>5644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9579</v>
      </c>
    </row>
    <row r="9983" spans="1:9" x14ac:dyDescent="0.25">
      <c r="A9983" s="59" t="s">
        <v>5644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9579</v>
      </c>
    </row>
    <row r="9984" spans="1:9" x14ac:dyDescent="0.25">
      <c r="A9984" s="59" t="s">
        <v>5644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9579</v>
      </c>
    </row>
    <row r="9985" spans="1:9" x14ac:dyDescent="0.25">
      <c r="A9985" s="59" t="s">
        <v>5644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9579</v>
      </c>
    </row>
    <row r="9986" spans="1:9" x14ac:dyDescent="0.25">
      <c r="A9986" s="59" t="s">
        <v>5644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9579</v>
      </c>
    </row>
    <row r="9987" spans="1:9" x14ac:dyDescent="0.25">
      <c r="A9987" s="59" t="s">
        <v>5644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9579</v>
      </c>
    </row>
    <row r="9988" spans="1:9" x14ac:dyDescent="0.25">
      <c r="A9988" s="59" t="s">
        <v>5644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9579</v>
      </c>
    </row>
    <row r="9989" spans="1:9" x14ac:dyDescent="0.25">
      <c r="A9989" s="59" t="s">
        <v>5644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9579</v>
      </c>
    </row>
    <row r="9990" spans="1:9" x14ac:dyDescent="0.25">
      <c r="A9990" s="59" t="s">
        <v>5644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9579</v>
      </c>
    </row>
    <row r="9991" spans="1:9" x14ac:dyDescent="0.25">
      <c r="A9991" s="59" t="s">
        <v>5644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9579</v>
      </c>
    </row>
    <row r="9992" spans="1:9" x14ac:dyDescent="0.25">
      <c r="A9992" s="59" t="s">
        <v>5644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x14ac:dyDescent="0.25">
      <c r="A9993" s="59" t="s">
        <v>5644</v>
      </c>
      <c r="B9993" s="59" t="s">
        <v>5654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x14ac:dyDescent="0.25">
      <c r="A9994" s="59" t="s">
        <v>5644</v>
      </c>
      <c r="B9994" s="59" t="s">
        <v>5649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9580</v>
      </c>
    </row>
    <row r="9995" spans="1:9" x14ac:dyDescent="0.25">
      <c r="A9995" s="59" t="s">
        <v>5644</v>
      </c>
      <c r="B9995" s="71" t="s">
        <v>5640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9581</v>
      </c>
    </row>
    <row r="9996" spans="1:9" x14ac:dyDescent="0.25">
      <c r="A9996" s="59" t="s">
        <v>5644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9581</v>
      </c>
    </row>
    <row r="9997" spans="1:9" x14ac:dyDescent="0.25">
      <c r="A9997" s="59" t="s">
        <v>5644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9581</v>
      </c>
    </row>
    <row r="9998" spans="1:9" x14ac:dyDescent="0.25">
      <c r="A9998" s="59" t="s">
        <v>5644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9581</v>
      </c>
    </row>
    <row r="9999" spans="1:9" x14ac:dyDescent="0.25">
      <c r="A9999" s="59" t="s">
        <v>5644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9581</v>
      </c>
    </row>
    <row r="10000" spans="1:9" x14ac:dyDescent="0.25">
      <c r="A10000" s="59" t="s">
        <v>5644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9581</v>
      </c>
    </row>
    <row r="10001" spans="1:9" x14ac:dyDescent="0.25">
      <c r="A10001" s="59" t="s">
        <v>5644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9581</v>
      </c>
    </row>
    <row r="10002" spans="1:9" x14ac:dyDescent="0.25">
      <c r="A10002" s="59" t="s">
        <v>5644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9581</v>
      </c>
    </row>
    <row r="10003" spans="1:9" x14ac:dyDescent="0.25">
      <c r="A10003" s="59" t="s">
        <v>5644</v>
      </c>
      <c r="B10003" s="59" t="s">
        <v>5643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9581</v>
      </c>
    </row>
    <row r="10004" spans="1:9" x14ac:dyDescent="0.25">
      <c r="A10004" s="59" t="s">
        <v>5644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9581</v>
      </c>
    </row>
    <row r="10005" spans="1:9" x14ac:dyDescent="0.25">
      <c r="A10005" s="59" t="s">
        <v>5644</v>
      </c>
      <c r="B10005" s="58" t="s">
        <v>5561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9581</v>
      </c>
    </row>
    <row r="10006" spans="1:9" x14ac:dyDescent="0.25">
      <c r="A10006" s="59" t="s">
        <v>5644</v>
      </c>
      <c r="B10006" s="59" t="s">
        <v>5560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9581</v>
      </c>
    </row>
    <row r="10007" spans="1:9" x14ac:dyDescent="0.25">
      <c r="A10007" s="59" t="s">
        <v>5644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9582</v>
      </c>
    </row>
    <row r="10008" spans="1:9" x14ac:dyDescent="0.25">
      <c r="A10008" s="59" t="s">
        <v>5644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9583</v>
      </c>
    </row>
    <row r="10009" spans="1:9" x14ac:dyDescent="0.25">
      <c r="A10009" s="59" t="s">
        <v>5644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9584</v>
      </c>
      <c r="I10009" s="76" t="s">
        <v>9583</v>
      </c>
    </row>
    <row r="10010" spans="1:9" x14ac:dyDescent="0.25">
      <c r="A10010" s="59" t="s">
        <v>5644</v>
      </c>
      <c r="B10010" s="59" t="s">
        <v>9585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9586</v>
      </c>
    </row>
    <row r="10011" spans="1:9" x14ac:dyDescent="0.25">
      <c r="A10011" s="59" t="s">
        <v>5644</v>
      </c>
      <c r="B10011" s="59" t="s">
        <v>9587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9588</v>
      </c>
      <c r="I10011" s="76" t="s">
        <v>9586</v>
      </c>
    </row>
    <row r="10012" spans="1:9" x14ac:dyDescent="0.25">
      <c r="A10012" s="59" t="s">
        <v>5644</v>
      </c>
      <c r="B10012" s="59" t="s">
        <v>9589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9583</v>
      </c>
    </row>
    <row r="10013" spans="1:9" x14ac:dyDescent="0.25">
      <c r="A10013" s="59" t="s">
        <v>5657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x14ac:dyDescent="0.25">
      <c r="A10014" s="59" t="s">
        <v>5657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x14ac:dyDescent="0.25">
      <c r="A10015" s="59" t="s">
        <v>5657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x14ac:dyDescent="0.25">
      <c r="A10016" s="59" t="s">
        <v>5657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5647</v>
      </c>
      <c r="I10016" s="59" t="s">
        <v>9590</v>
      </c>
    </row>
    <row r="10017" spans="1:9" x14ac:dyDescent="0.25">
      <c r="A10017" s="59" t="s">
        <v>5657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5647</v>
      </c>
      <c r="I10017" s="59" t="s">
        <v>9590</v>
      </c>
    </row>
    <row r="10018" spans="1:9" x14ac:dyDescent="0.25">
      <c r="A10018" s="59" t="s">
        <v>5657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5647</v>
      </c>
      <c r="I10018" s="59" t="s">
        <v>9590</v>
      </c>
    </row>
    <row r="10019" spans="1:9" x14ac:dyDescent="0.25">
      <c r="A10019" s="59" t="s">
        <v>5657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5647</v>
      </c>
      <c r="I10019" s="59" t="s">
        <v>9590</v>
      </c>
    </row>
    <row r="10020" spans="1:9" x14ac:dyDescent="0.25">
      <c r="A10020" s="59" t="s">
        <v>5657</v>
      </c>
      <c r="B10020" s="58" t="s">
        <v>9591</v>
      </c>
      <c r="C10020" s="84" t="s">
        <v>9592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x14ac:dyDescent="0.25">
      <c r="A10021" s="59" t="s">
        <v>5657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9593</v>
      </c>
    </row>
    <row r="10022" spans="1:9" x14ac:dyDescent="0.25">
      <c r="A10022" s="59" t="s">
        <v>5657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9594</v>
      </c>
    </row>
    <row r="10023" spans="1:9" x14ac:dyDescent="0.25">
      <c r="A10023" s="59" t="s">
        <v>5657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9594</v>
      </c>
    </row>
    <row r="10024" spans="1:9" x14ac:dyDescent="0.25">
      <c r="A10024" s="59" t="s">
        <v>5657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9594</v>
      </c>
    </row>
    <row r="10025" spans="1:9" x14ac:dyDescent="0.25">
      <c r="A10025" s="59" t="s">
        <v>5657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9594</v>
      </c>
    </row>
    <row r="10026" spans="1:9" x14ac:dyDescent="0.25">
      <c r="A10026" s="59" t="s">
        <v>5657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9594</v>
      </c>
    </row>
    <row r="10027" spans="1:9" x14ac:dyDescent="0.25">
      <c r="A10027" s="59" t="s">
        <v>5657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9594</v>
      </c>
    </row>
    <row r="10028" spans="1:9" x14ac:dyDescent="0.25">
      <c r="A10028" s="59" t="s">
        <v>5657</v>
      </c>
      <c r="B10028" s="59" t="s">
        <v>9595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9594</v>
      </c>
    </row>
    <row r="10029" spans="1:9" x14ac:dyDescent="0.25">
      <c r="A10029" s="59" t="s">
        <v>5657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9594</v>
      </c>
    </row>
    <row r="10030" spans="1:9" x14ac:dyDescent="0.25">
      <c r="A10030" s="59" t="s">
        <v>5657</v>
      </c>
      <c r="B10030" s="118" t="s">
        <v>385</v>
      </c>
      <c r="C10030" s="59" t="s">
        <v>9596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7733</v>
      </c>
    </row>
    <row r="10031" spans="1:9" x14ac:dyDescent="0.25">
      <c r="A10031" s="59" t="s">
        <v>5657</v>
      </c>
      <c r="B10031" s="118" t="s">
        <v>385</v>
      </c>
      <c r="C10031" s="59" t="s">
        <v>9597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7733</v>
      </c>
    </row>
    <row r="10032" spans="1:9" x14ac:dyDescent="0.25">
      <c r="A10032" s="59" t="s">
        <v>5657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7733</v>
      </c>
    </row>
    <row r="10033" spans="1:9" x14ac:dyDescent="0.25">
      <c r="A10033" s="59" t="s">
        <v>5657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7733</v>
      </c>
    </row>
    <row r="10034" spans="1:9" x14ac:dyDescent="0.25">
      <c r="A10034" s="59" t="s">
        <v>5657</v>
      </c>
      <c r="B10034" s="71" t="s">
        <v>9598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7733</v>
      </c>
    </row>
    <row r="10035" spans="1:9" x14ac:dyDescent="0.25">
      <c r="A10035" s="59" t="s">
        <v>5657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9599</v>
      </c>
    </row>
    <row r="10036" spans="1:9" x14ac:dyDescent="0.25">
      <c r="A10036" s="59" t="s">
        <v>5657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9600</v>
      </c>
    </row>
    <row r="10037" spans="1:9" x14ac:dyDescent="0.25">
      <c r="A10037" s="59" t="s">
        <v>5657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9600</v>
      </c>
    </row>
    <row r="10038" spans="1:9" x14ac:dyDescent="0.25">
      <c r="A10038" s="59" t="s">
        <v>5657</v>
      </c>
      <c r="B10038" s="59" t="s">
        <v>5668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9601</v>
      </c>
      <c r="I10038" s="59"/>
    </row>
    <row r="10039" spans="1:9" x14ac:dyDescent="0.25">
      <c r="A10039" s="59" t="s">
        <v>5657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x14ac:dyDescent="0.25">
      <c r="A10040" s="59" t="s">
        <v>5657</v>
      </c>
      <c r="B10040" s="59" t="s">
        <v>5663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5664</v>
      </c>
      <c r="I10040" s="59"/>
    </row>
    <row r="10041" spans="1:9" x14ac:dyDescent="0.25">
      <c r="A10041" s="59" t="s">
        <v>5657</v>
      </c>
      <c r="B10041" s="85" t="s">
        <v>5665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5664</v>
      </c>
      <c r="I10041" s="59"/>
    </row>
    <row r="10042" spans="1:9" x14ac:dyDescent="0.25">
      <c r="A10042" s="59" t="s">
        <v>5657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x14ac:dyDescent="0.25">
      <c r="A10043" s="59" t="s">
        <v>5657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x14ac:dyDescent="0.25">
      <c r="A10044" s="59" t="s">
        <v>5657</v>
      </c>
      <c r="B10044" s="59" t="s">
        <v>5670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x14ac:dyDescent="0.25">
      <c r="A10045" s="59" t="s">
        <v>5657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x14ac:dyDescent="0.25">
      <c r="A10046" s="59" t="s">
        <v>5657</v>
      </c>
      <c r="B10046" s="58" t="s">
        <v>5623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x14ac:dyDescent="0.25">
      <c r="A10047" s="59" t="s">
        <v>5657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x14ac:dyDescent="0.25">
      <c r="A10048" s="59" t="s">
        <v>5657</v>
      </c>
      <c r="B10048" s="93" t="s">
        <v>5672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x14ac:dyDescent="0.25">
      <c r="A10049" s="59" t="s">
        <v>5657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x14ac:dyDescent="0.25">
      <c r="A10050" s="59" t="s">
        <v>5657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x14ac:dyDescent="0.25">
      <c r="A10051" s="59" t="s">
        <v>5657</v>
      </c>
      <c r="B10051" s="59" t="s">
        <v>5673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x14ac:dyDescent="0.25">
      <c r="A10052" s="59" t="s">
        <v>5657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9602</v>
      </c>
    </row>
    <row r="10053" spans="1:9" x14ac:dyDescent="0.25">
      <c r="A10053" s="59" t="s">
        <v>5657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9602</v>
      </c>
    </row>
    <row r="10054" spans="1:9" x14ac:dyDescent="0.25">
      <c r="A10054" s="59" t="s">
        <v>5657</v>
      </c>
      <c r="B10054" s="71" t="s">
        <v>5671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9602</v>
      </c>
    </row>
    <row r="10055" spans="1:9" x14ac:dyDescent="0.25">
      <c r="A10055" s="59" t="s">
        <v>5657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9602</v>
      </c>
    </row>
    <row r="10056" spans="1:9" x14ac:dyDescent="0.25">
      <c r="A10056" s="59" t="s">
        <v>5657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9602</v>
      </c>
    </row>
    <row r="10057" spans="1:9" x14ac:dyDescent="0.25">
      <c r="A10057" s="59" t="s">
        <v>5657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9602</v>
      </c>
    </row>
    <row r="10058" spans="1:9" x14ac:dyDescent="0.25">
      <c r="A10058" s="59" t="s">
        <v>5657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9602</v>
      </c>
    </row>
    <row r="10059" spans="1:9" x14ac:dyDescent="0.25">
      <c r="A10059" s="59" t="s">
        <v>5657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9602</v>
      </c>
    </row>
    <row r="10060" spans="1:9" x14ac:dyDescent="0.25">
      <c r="A10060" s="59" t="s">
        <v>5657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6127</v>
      </c>
      <c r="I10060" s="74" t="s">
        <v>9602</v>
      </c>
    </row>
    <row r="10061" spans="1:9" x14ac:dyDescent="0.25">
      <c r="A10061" s="59" t="s">
        <v>5657</v>
      </c>
      <c r="B10061" s="118" t="s">
        <v>9603</v>
      </c>
      <c r="C10061" s="84" t="s">
        <v>9604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9605</v>
      </c>
    </row>
    <row r="10062" spans="1:9" x14ac:dyDescent="0.25">
      <c r="A10062" s="144" t="s">
        <v>5674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x14ac:dyDescent="0.25">
      <c r="A10063" s="144" t="s">
        <v>5674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x14ac:dyDescent="0.25">
      <c r="A10064" s="144" t="s">
        <v>5674</v>
      </c>
      <c r="B10064" s="66" t="s">
        <v>7585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x14ac:dyDescent="0.25">
      <c r="A10065" s="144" t="s">
        <v>5674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9606</v>
      </c>
    </row>
    <row r="10066" spans="1:9" x14ac:dyDescent="0.25">
      <c r="A10066" s="144" t="s">
        <v>5674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9606</v>
      </c>
    </row>
    <row r="10067" spans="1:9" x14ac:dyDescent="0.25">
      <c r="A10067" s="144" t="s">
        <v>5674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9606</v>
      </c>
    </row>
    <row r="10068" spans="1:9" x14ac:dyDescent="0.25">
      <c r="A10068" s="144" t="s">
        <v>5674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9600</v>
      </c>
    </row>
    <row r="10069" spans="1:9" x14ac:dyDescent="0.25">
      <c r="A10069" s="144" t="s">
        <v>5674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9600</v>
      </c>
    </row>
    <row r="10070" spans="1:9" x14ac:dyDescent="0.25">
      <c r="A10070" s="144" t="s">
        <v>5674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x14ac:dyDescent="0.25">
      <c r="A10071" s="144" t="s">
        <v>5674</v>
      </c>
      <c r="B10071" s="59" t="s">
        <v>5623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x14ac:dyDescent="0.25">
      <c r="A10072" s="144" t="s">
        <v>5674</v>
      </c>
      <c r="B10072" s="66" t="s">
        <v>7585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x14ac:dyDescent="0.25">
      <c r="A10073" s="144" t="s">
        <v>5674</v>
      </c>
      <c r="B10073" s="59" t="s">
        <v>5679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x14ac:dyDescent="0.25">
      <c r="A10074" s="144" t="s">
        <v>5674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x14ac:dyDescent="0.25">
      <c r="A10075" s="144" t="s">
        <v>5674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x14ac:dyDescent="0.25">
      <c r="A10076" s="144" t="s">
        <v>5674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5687</v>
      </c>
      <c r="I10076" s="59"/>
    </row>
    <row r="10077" spans="1:9" x14ac:dyDescent="0.25">
      <c r="A10077" s="144" t="s">
        <v>5674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5687</v>
      </c>
      <c r="I10077" s="59"/>
    </row>
    <row r="10078" spans="1:9" x14ac:dyDescent="0.25">
      <c r="A10078" s="144" t="s">
        <v>5674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5687</v>
      </c>
      <c r="I10078" s="59"/>
    </row>
    <row r="10079" spans="1:9" x14ac:dyDescent="0.25">
      <c r="A10079" s="144" t="s">
        <v>5674</v>
      </c>
      <c r="B10079" s="71" t="s">
        <v>54</v>
      </c>
      <c r="C10079" s="59" t="s">
        <v>9607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5687</v>
      </c>
      <c r="I10079" s="59"/>
    </row>
    <row r="10080" spans="1:9" x14ac:dyDescent="0.25">
      <c r="A10080" s="144" t="s">
        <v>5674</v>
      </c>
      <c r="B10080" s="71" t="s">
        <v>54</v>
      </c>
      <c r="C10080" s="59" t="s">
        <v>9608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5687</v>
      </c>
      <c r="I10080" s="59"/>
    </row>
    <row r="10081" spans="1:9" x14ac:dyDescent="0.25">
      <c r="A10081" s="144" t="s">
        <v>5674</v>
      </c>
      <c r="B10081" s="71" t="s">
        <v>4797</v>
      </c>
      <c r="C10081" s="84" t="s">
        <v>7322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5687</v>
      </c>
      <c r="I10081" s="59"/>
    </row>
    <row r="10082" spans="1:9" x14ac:dyDescent="0.25">
      <c r="A10082" s="144" t="s">
        <v>5674</v>
      </c>
      <c r="B10082" s="71" t="s">
        <v>4797</v>
      </c>
      <c r="C10082" s="84" t="s">
        <v>7054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5687</v>
      </c>
      <c r="I10082" s="59"/>
    </row>
    <row r="10083" spans="1:9" x14ac:dyDescent="0.25">
      <c r="A10083" s="144" t="s">
        <v>5674</v>
      </c>
      <c r="B10083" s="71" t="s">
        <v>4797</v>
      </c>
      <c r="C10083" s="84" t="s">
        <v>9609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5687</v>
      </c>
      <c r="I10083" s="59"/>
    </row>
    <row r="10084" spans="1:9" x14ac:dyDescent="0.25">
      <c r="A10084" s="144" t="s">
        <v>5674</v>
      </c>
      <c r="B10084" s="71" t="s">
        <v>4797</v>
      </c>
      <c r="C10084" s="84" t="s">
        <v>8574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5687</v>
      </c>
      <c r="I10084" s="59"/>
    </row>
    <row r="10085" spans="1:9" x14ac:dyDescent="0.25">
      <c r="A10085" s="144" t="s">
        <v>5674</v>
      </c>
      <c r="B10085" s="93" t="s">
        <v>4960</v>
      </c>
      <c r="C10085" s="59" t="s">
        <v>9610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5687</v>
      </c>
      <c r="I10085" s="59"/>
    </row>
    <row r="10086" spans="1:9" x14ac:dyDescent="0.25">
      <c r="A10086" s="144" t="s">
        <v>5674</v>
      </c>
      <c r="B10086" s="93" t="s">
        <v>4960</v>
      </c>
      <c r="C10086" s="59" t="s">
        <v>9611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5687</v>
      </c>
      <c r="I10086" s="59"/>
    </row>
    <row r="10087" spans="1:9" x14ac:dyDescent="0.25">
      <c r="A10087" s="144" t="s">
        <v>5674</v>
      </c>
      <c r="B10087" s="93" t="s">
        <v>4960</v>
      </c>
      <c r="C10087" s="84" t="s">
        <v>9612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5687</v>
      </c>
      <c r="I10087" s="59"/>
    </row>
    <row r="10088" spans="1:9" x14ac:dyDescent="0.25">
      <c r="A10088" s="144" t="s">
        <v>5674</v>
      </c>
      <c r="B10088" s="93" t="s">
        <v>4960</v>
      </c>
      <c r="C10088" s="89" t="s">
        <v>9613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5687</v>
      </c>
      <c r="I10088" s="59"/>
    </row>
    <row r="10089" spans="1:9" x14ac:dyDescent="0.25">
      <c r="A10089" s="144" t="s">
        <v>5674</v>
      </c>
      <c r="B10089" s="93" t="s">
        <v>4960</v>
      </c>
      <c r="C10089" s="89" t="s">
        <v>9384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5687</v>
      </c>
      <c r="I10089" s="59"/>
    </row>
    <row r="10090" spans="1:9" x14ac:dyDescent="0.25">
      <c r="A10090" s="144" t="s">
        <v>5674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5686</v>
      </c>
      <c r="I10090" s="59"/>
    </row>
    <row r="10091" spans="1:9" x14ac:dyDescent="0.25">
      <c r="A10091" s="144" t="s">
        <v>5674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5686</v>
      </c>
      <c r="I10091" s="59"/>
    </row>
    <row r="10092" spans="1:9" x14ac:dyDescent="0.25">
      <c r="A10092" s="144" t="s">
        <v>5674</v>
      </c>
      <c r="B10092" s="59" t="s">
        <v>5677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5686</v>
      </c>
      <c r="I10092" s="59"/>
    </row>
    <row r="10093" spans="1:9" x14ac:dyDescent="0.25">
      <c r="A10093" s="144" t="s">
        <v>5674</v>
      </c>
      <c r="B10093" s="71" t="s">
        <v>54</v>
      </c>
      <c r="C10093" s="59" t="s">
        <v>9614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5686</v>
      </c>
      <c r="I10093" s="59"/>
    </row>
    <row r="10094" spans="1:9" x14ac:dyDescent="0.25">
      <c r="A10094" s="144" t="s">
        <v>5674</v>
      </c>
      <c r="B10094" s="71" t="s">
        <v>54</v>
      </c>
      <c r="C10094" s="59" t="s">
        <v>9615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5686</v>
      </c>
      <c r="I10094" s="59"/>
    </row>
    <row r="10095" spans="1:9" x14ac:dyDescent="0.25">
      <c r="A10095" s="144" t="s">
        <v>5674</v>
      </c>
      <c r="B10095" s="93" t="s">
        <v>4960</v>
      </c>
      <c r="C10095" s="59" t="s">
        <v>9616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5686</v>
      </c>
      <c r="I10095" s="74"/>
    </row>
    <row r="10096" spans="1:9" x14ac:dyDescent="0.25">
      <c r="A10096" s="144" t="s">
        <v>5674</v>
      </c>
      <c r="B10096" s="93" t="s">
        <v>4960</v>
      </c>
      <c r="C10096" s="59" t="s">
        <v>9617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5686</v>
      </c>
      <c r="I10096" s="74"/>
    </row>
    <row r="10097" spans="1:9" x14ac:dyDescent="0.25">
      <c r="A10097" s="144" t="s">
        <v>5674</v>
      </c>
      <c r="B10097" s="93" t="s">
        <v>4960</v>
      </c>
      <c r="C10097" s="59" t="s">
        <v>9618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5686</v>
      </c>
      <c r="I10097" s="59"/>
    </row>
    <row r="10098" spans="1:9" x14ac:dyDescent="0.25">
      <c r="A10098" s="144" t="s">
        <v>5674</v>
      </c>
      <c r="B10098" s="93" t="s">
        <v>4960</v>
      </c>
      <c r="C10098" s="59" t="s">
        <v>9619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5686</v>
      </c>
      <c r="I10098" s="59"/>
    </row>
    <row r="10099" spans="1:9" x14ac:dyDescent="0.25">
      <c r="A10099" s="144" t="s">
        <v>5674</v>
      </c>
      <c r="B10099" s="93" t="s">
        <v>4960</v>
      </c>
      <c r="C10099" s="59" t="s">
        <v>9620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5686</v>
      </c>
      <c r="I10099" s="59"/>
    </row>
    <row r="10100" spans="1:9" x14ac:dyDescent="0.25">
      <c r="A10100" s="144" t="s">
        <v>5674</v>
      </c>
      <c r="B10100" s="93" t="s">
        <v>4960</v>
      </c>
      <c r="C10100" s="59" t="s">
        <v>9621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5686</v>
      </c>
      <c r="I10100" s="76"/>
    </row>
    <row r="10101" spans="1:9" x14ac:dyDescent="0.25">
      <c r="A10101" s="144" t="s">
        <v>5674</v>
      </c>
      <c r="B10101" s="93" t="s">
        <v>4960</v>
      </c>
      <c r="C10101" s="59" t="s">
        <v>9622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5686</v>
      </c>
      <c r="I10101" s="59"/>
    </row>
    <row r="10102" spans="1:9" x14ac:dyDescent="0.25">
      <c r="A10102" s="144" t="s">
        <v>5674</v>
      </c>
      <c r="B10102" s="93" t="s">
        <v>4960</v>
      </c>
      <c r="C10102" s="59" t="s">
        <v>9623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5686</v>
      </c>
      <c r="I10102" s="59"/>
    </row>
    <row r="10103" spans="1:9" x14ac:dyDescent="0.25">
      <c r="A10103" s="144" t="s">
        <v>5674</v>
      </c>
      <c r="B10103" s="71" t="s">
        <v>4797</v>
      </c>
      <c r="C10103" s="84" t="s">
        <v>6716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5686</v>
      </c>
      <c r="I10103" s="59"/>
    </row>
    <row r="10104" spans="1:9" x14ac:dyDescent="0.25">
      <c r="A10104" s="144" t="s">
        <v>5674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x14ac:dyDescent="0.25">
      <c r="A10105" s="144" t="s">
        <v>5674</v>
      </c>
      <c r="B10105" s="59" t="s">
        <v>5696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9335</v>
      </c>
    </row>
    <row r="10106" spans="1:9" x14ac:dyDescent="0.25">
      <c r="A10106" s="144" t="s">
        <v>5674</v>
      </c>
      <c r="B10106" s="58" t="s">
        <v>5638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9624</v>
      </c>
    </row>
    <row r="10107" spans="1:9" x14ac:dyDescent="0.25">
      <c r="A10107" s="144" t="s">
        <v>5674</v>
      </c>
      <c r="B10107" s="85" t="s">
        <v>5639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9624</v>
      </c>
    </row>
    <row r="10108" spans="1:9" x14ac:dyDescent="0.25">
      <c r="A10108" s="144" t="s">
        <v>5674</v>
      </c>
      <c r="B10108" s="58" t="s">
        <v>5641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9624</v>
      </c>
    </row>
    <row r="10109" spans="1:9" x14ac:dyDescent="0.25">
      <c r="A10109" s="144" t="s">
        <v>5674</v>
      </c>
      <c r="B10109" s="93" t="s">
        <v>5684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5685</v>
      </c>
      <c r="I10109" s="74" t="s">
        <v>9624</v>
      </c>
    </row>
    <row r="10110" spans="1:9" x14ac:dyDescent="0.25">
      <c r="A10110" s="144" t="s">
        <v>5674</v>
      </c>
      <c r="B10110" s="85" t="s">
        <v>5682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5683</v>
      </c>
      <c r="I10110" s="74" t="s">
        <v>9624</v>
      </c>
    </row>
    <row r="10111" spans="1:9" x14ac:dyDescent="0.25">
      <c r="A10111" s="144" t="s">
        <v>5674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5681</v>
      </c>
      <c r="I10111" s="74" t="s">
        <v>9624</v>
      </c>
    </row>
    <row r="10112" spans="1:9" x14ac:dyDescent="0.25">
      <c r="A10112" s="144" t="s">
        <v>5674</v>
      </c>
      <c r="B10112" s="59" t="s">
        <v>5659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9625</v>
      </c>
      <c r="I10112" s="76" t="s">
        <v>9626</v>
      </c>
    </row>
    <row r="10113" spans="1:9" x14ac:dyDescent="0.25">
      <c r="A10113" s="144" t="s">
        <v>5674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8363</v>
      </c>
      <c r="I10113" s="76" t="s">
        <v>9626</v>
      </c>
    </row>
    <row r="10114" spans="1:9" x14ac:dyDescent="0.25">
      <c r="A10114" s="144" t="s">
        <v>5697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x14ac:dyDescent="0.25">
      <c r="A10115" s="144" t="s">
        <v>5697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x14ac:dyDescent="0.25">
      <c r="A10116" s="144" t="s">
        <v>5697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x14ac:dyDescent="0.25">
      <c r="A10117" s="144" t="s">
        <v>5697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x14ac:dyDescent="0.25">
      <c r="A10118" s="144" t="s">
        <v>5697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9627</v>
      </c>
      <c r="I10118" s="59" t="s">
        <v>9628</v>
      </c>
    </row>
    <row r="10119" spans="1:9" x14ac:dyDescent="0.25">
      <c r="A10119" s="144" t="s">
        <v>5697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9629</v>
      </c>
      <c r="I10119" s="59" t="s">
        <v>9630</v>
      </c>
    </row>
    <row r="10120" spans="1:9" x14ac:dyDescent="0.25">
      <c r="A10120" s="144" t="s">
        <v>5697</v>
      </c>
      <c r="B10120" s="59" t="s">
        <v>5698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x14ac:dyDescent="0.25">
      <c r="A10121" s="144" t="s">
        <v>5697</v>
      </c>
      <c r="B10121" s="66" t="s">
        <v>7585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x14ac:dyDescent="0.25">
      <c r="A10122" s="144" t="s">
        <v>5697</v>
      </c>
      <c r="B10122" s="71" t="s">
        <v>9393</v>
      </c>
      <c r="C10122" s="59" t="s">
        <v>9631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9632</v>
      </c>
    </row>
    <row r="10123" spans="1:9" x14ac:dyDescent="0.25">
      <c r="A10123" s="144" t="s">
        <v>5697</v>
      </c>
      <c r="B10123" s="71" t="s">
        <v>9393</v>
      </c>
      <c r="C10123" s="59" t="s">
        <v>9633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9632</v>
      </c>
    </row>
    <row r="10124" spans="1:9" x14ac:dyDescent="0.25">
      <c r="A10124" s="144" t="s">
        <v>5697</v>
      </c>
      <c r="B10124" s="71" t="s">
        <v>5699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9632</v>
      </c>
    </row>
    <row r="10125" spans="1:9" x14ac:dyDescent="0.25">
      <c r="A10125" s="144" t="s">
        <v>5697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9632</v>
      </c>
    </row>
    <row r="10126" spans="1:9" x14ac:dyDescent="0.25">
      <c r="A10126" s="144" t="s">
        <v>5697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9634</v>
      </c>
    </row>
    <row r="10127" spans="1:9" x14ac:dyDescent="0.25">
      <c r="A10127" s="144" t="s">
        <v>5697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9634</v>
      </c>
    </row>
    <row r="10128" spans="1:9" x14ac:dyDescent="0.25">
      <c r="A10128" s="144" t="s">
        <v>5697</v>
      </c>
      <c r="B10128" s="59" t="s">
        <v>5700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9634</v>
      </c>
    </row>
    <row r="10129" spans="1:9" x14ac:dyDescent="0.25">
      <c r="A10129" s="144" t="s">
        <v>5697</v>
      </c>
      <c r="B10129" s="93" t="s">
        <v>5701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9634</v>
      </c>
    </row>
    <row r="10130" spans="1:9" x14ac:dyDescent="0.25">
      <c r="A10130" s="144" t="s">
        <v>5697</v>
      </c>
      <c r="B10130" s="93" t="s">
        <v>5702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9634</v>
      </c>
    </row>
    <row r="10131" spans="1:9" x14ac:dyDescent="0.25">
      <c r="A10131" s="144" t="s">
        <v>5697</v>
      </c>
      <c r="B10131" s="59" t="s">
        <v>5703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9634</v>
      </c>
    </row>
    <row r="10132" spans="1:9" x14ac:dyDescent="0.25">
      <c r="A10132" s="144" t="s">
        <v>5697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9634</v>
      </c>
    </row>
    <row r="10133" spans="1:9" x14ac:dyDescent="0.25">
      <c r="A10133" s="144" t="s">
        <v>5697</v>
      </c>
      <c r="B10133" s="58" t="s">
        <v>71</v>
      </c>
      <c r="C10133" s="77" t="s">
        <v>181</v>
      </c>
      <c r="D10133" s="162" t="s">
        <v>400</v>
      </c>
      <c r="E10133" s="488" t="s">
        <v>26</v>
      </c>
      <c r="F10133" s="578">
        <v>37000</v>
      </c>
      <c r="G10133" s="64">
        <f t="shared" si="319"/>
        <v>74000</v>
      </c>
      <c r="H10133" s="65" t="s">
        <v>710</v>
      </c>
      <c r="I10133" s="59" t="s">
        <v>9634</v>
      </c>
    </row>
    <row r="10134" spans="1:9" x14ac:dyDescent="0.25">
      <c r="A10134" s="144" t="s">
        <v>5697</v>
      </c>
      <c r="B10134" s="59" t="s">
        <v>120</v>
      </c>
      <c r="C10134" s="81" t="s">
        <v>121</v>
      </c>
      <c r="D10134" s="60">
        <v>1</v>
      </c>
      <c r="E10134" s="488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9634</v>
      </c>
    </row>
    <row r="10135" spans="1:9" x14ac:dyDescent="0.25">
      <c r="A10135" s="144" t="s">
        <v>5697</v>
      </c>
      <c r="B10135" s="59" t="s">
        <v>122</v>
      </c>
      <c r="C10135" s="59" t="s">
        <v>123</v>
      </c>
      <c r="D10135" s="60">
        <v>1</v>
      </c>
      <c r="E10135" s="488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9634</v>
      </c>
    </row>
    <row r="10136" spans="1:9" x14ac:dyDescent="0.25">
      <c r="A10136" s="144" t="s">
        <v>5697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9634</v>
      </c>
    </row>
    <row r="10137" spans="1:9" x14ac:dyDescent="0.25">
      <c r="A10137" s="144" t="s">
        <v>5697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x14ac:dyDescent="0.25">
      <c r="A10138" s="144" t="s">
        <v>5697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x14ac:dyDescent="0.25">
      <c r="A10139" s="144" t="s">
        <v>5697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x14ac:dyDescent="0.25">
      <c r="A10140" s="144" t="s">
        <v>5697</v>
      </c>
      <c r="B10140" s="138" t="s">
        <v>9635</v>
      </c>
      <c r="C10140" s="83" t="s">
        <v>434</v>
      </c>
      <c r="D10140" s="141">
        <v>1</v>
      </c>
      <c r="E10140" s="480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9636</v>
      </c>
    </row>
    <row r="10141" spans="1:9" x14ac:dyDescent="0.25">
      <c r="A10141" s="144" t="s">
        <v>5697</v>
      </c>
      <c r="B10141" s="59" t="s">
        <v>729</v>
      </c>
      <c r="C10141" s="264" t="s">
        <v>8050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9636</v>
      </c>
    </row>
    <row r="10142" spans="1:9" x14ac:dyDescent="0.25">
      <c r="A10142" s="144" t="s">
        <v>5697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9636</v>
      </c>
    </row>
    <row r="10143" spans="1:9" x14ac:dyDescent="0.25">
      <c r="A10143" s="144" t="s">
        <v>5697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9636</v>
      </c>
    </row>
    <row r="10144" spans="1:9" x14ac:dyDescent="0.25">
      <c r="A10144" s="144" t="s">
        <v>5697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9636</v>
      </c>
    </row>
    <row r="10145" spans="1:9" x14ac:dyDescent="0.25">
      <c r="A10145" s="144" t="s">
        <v>5697</v>
      </c>
      <c r="B10145" s="138" t="s">
        <v>9635</v>
      </c>
      <c r="C10145" s="83" t="s">
        <v>434</v>
      </c>
      <c r="D10145" s="141">
        <v>1</v>
      </c>
      <c r="E10145" s="480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x14ac:dyDescent="0.25">
      <c r="A10146" s="144" t="s">
        <v>5697</v>
      </c>
      <c r="B10146" s="59" t="s">
        <v>729</v>
      </c>
      <c r="C10146" s="264" t="s">
        <v>8050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x14ac:dyDescent="0.25">
      <c r="A10147" s="144" t="s">
        <v>5697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x14ac:dyDescent="0.25">
      <c r="A10148" s="144" t="s">
        <v>5697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x14ac:dyDescent="0.25">
      <c r="A10149" s="144" t="s">
        <v>5697</v>
      </c>
      <c r="B10149" s="93" t="s">
        <v>5707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5708</v>
      </c>
      <c r="I10149" s="59"/>
    </row>
    <row r="10150" spans="1:9" x14ac:dyDescent="0.25">
      <c r="A10150" s="144" t="s">
        <v>5697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9637</v>
      </c>
      <c r="I10150" s="74" t="s">
        <v>9638</v>
      </c>
    </row>
    <row r="10151" spans="1:9" x14ac:dyDescent="0.25">
      <c r="A10151" s="144" t="s">
        <v>5697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9637</v>
      </c>
      <c r="I10151" s="74" t="s">
        <v>9638</v>
      </c>
    </row>
    <row r="10152" spans="1:9" x14ac:dyDescent="0.25">
      <c r="A10152" s="144" t="s">
        <v>5697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9639</v>
      </c>
    </row>
    <row r="10153" spans="1:9" x14ac:dyDescent="0.25">
      <c r="A10153" s="144" t="s">
        <v>5697</v>
      </c>
      <c r="B10153" s="71" t="s">
        <v>54</v>
      </c>
      <c r="C10153" s="84" t="s">
        <v>9640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9638</v>
      </c>
    </row>
    <row r="10154" spans="1:9" x14ac:dyDescent="0.25">
      <c r="A10154" s="144" t="s">
        <v>5697</v>
      </c>
      <c r="B10154" s="71" t="s">
        <v>54</v>
      </c>
      <c r="C10154" s="84" t="s">
        <v>9641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9638</v>
      </c>
    </row>
    <row r="10155" spans="1:9" x14ac:dyDescent="0.25">
      <c r="A10155" s="144" t="s">
        <v>5697</v>
      </c>
      <c r="B10155" s="71" t="s">
        <v>54</v>
      </c>
      <c r="C10155" s="84" t="s">
        <v>9642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9638</v>
      </c>
    </row>
    <row r="10156" spans="1:9" x14ac:dyDescent="0.25">
      <c r="A10156" s="144" t="s">
        <v>5712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x14ac:dyDescent="0.25">
      <c r="A10157" s="144" t="s">
        <v>5712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x14ac:dyDescent="0.25">
      <c r="A10158" s="144" t="s">
        <v>5712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x14ac:dyDescent="0.25">
      <c r="A10159" s="144" t="s">
        <v>5712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x14ac:dyDescent="0.25">
      <c r="A10160" s="144" t="s">
        <v>5712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x14ac:dyDescent="0.25">
      <c r="A10161" s="144" t="s">
        <v>5712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x14ac:dyDescent="0.25">
      <c r="A10162" s="144" t="s">
        <v>5712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x14ac:dyDescent="0.25">
      <c r="A10163" s="144" t="s">
        <v>5712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x14ac:dyDescent="0.25">
      <c r="A10164" s="144" t="s">
        <v>5712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x14ac:dyDescent="0.25">
      <c r="A10165" s="144" t="s">
        <v>5712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x14ac:dyDescent="0.25">
      <c r="A10166" s="144" t="s">
        <v>5712</v>
      </c>
      <c r="B10166" s="66" t="s">
        <v>7585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x14ac:dyDescent="0.25">
      <c r="A10167" s="144" t="s">
        <v>5712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x14ac:dyDescent="0.25">
      <c r="A10168" s="144" t="s">
        <v>5712</v>
      </c>
      <c r="B10168" s="59" t="s">
        <v>9643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x14ac:dyDescent="0.25">
      <c r="A10169" s="144" t="s">
        <v>5712</v>
      </c>
      <c r="B10169" s="59" t="s">
        <v>5642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9335</v>
      </c>
    </row>
    <row r="10170" spans="1:9" x14ac:dyDescent="0.25">
      <c r="A10170" s="144" t="s">
        <v>5712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9335</v>
      </c>
    </row>
    <row r="10171" spans="1:9" x14ac:dyDescent="0.25">
      <c r="A10171" s="144" t="s">
        <v>5712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9335</v>
      </c>
    </row>
    <row r="10172" spans="1:9" x14ac:dyDescent="0.25">
      <c r="A10172" s="144" t="s">
        <v>5712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9335</v>
      </c>
    </row>
    <row r="10173" spans="1:9" x14ac:dyDescent="0.25">
      <c r="A10173" s="144" t="s">
        <v>5712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9335</v>
      </c>
    </row>
    <row r="10174" spans="1:9" x14ac:dyDescent="0.25">
      <c r="A10174" s="144" t="s">
        <v>5712</v>
      </c>
      <c r="B10174" s="71" t="s">
        <v>93</v>
      </c>
      <c r="C10174" s="59" t="s">
        <v>94</v>
      </c>
      <c r="D10174" s="162" t="s">
        <v>1838</v>
      </c>
      <c r="E10174" s="488" t="s">
        <v>26</v>
      </c>
      <c r="F10174" s="578">
        <v>176750</v>
      </c>
      <c r="G10174" s="64">
        <f t="shared" si="320"/>
        <v>176750</v>
      </c>
      <c r="H10174" s="65" t="s">
        <v>1653</v>
      </c>
      <c r="I10174" s="59" t="s">
        <v>9335</v>
      </c>
    </row>
    <row r="10175" spans="1:9" x14ac:dyDescent="0.25">
      <c r="A10175" s="144" t="s">
        <v>5712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9335</v>
      </c>
    </row>
    <row r="10176" spans="1:9" x14ac:dyDescent="0.25">
      <c r="A10176" s="144" t="s">
        <v>5712</v>
      </c>
      <c r="B10176" s="59" t="s">
        <v>276</v>
      </c>
      <c r="C10176" s="59" t="s">
        <v>277</v>
      </c>
      <c r="D10176" s="60">
        <v>1</v>
      </c>
      <c r="E10176" s="488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9335</v>
      </c>
    </row>
    <row r="10177" spans="1:9" x14ac:dyDescent="0.25">
      <c r="A10177" s="144" t="s">
        <v>5712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9335</v>
      </c>
    </row>
    <row r="10178" spans="1:9" x14ac:dyDescent="0.25">
      <c r="A10178" s="144" t="s">
        <v>5712</v>
      </c>
      <c r="B10178" s="59" t="s">
        <v>5560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9335</v>
      </c>
    </row>
    <row r="10179" spans="1:9" x14ac:dyDescent="0.25">
      <c r="A10179" s="144" t="s">
        <v>5712</v>
      </c>
      <c r="B10179" s="58" t="s">
        <v>5561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9335</v>
      </c>
    </row>
    <row r="10180" spans="1:9" x14ac:dyDescent="0.25">
      <c r="A10180" s="144" t="s">
        <v>5712</v>
      </c>
      <c r="B10180" s="58" t="s">
        <v>5653</v>
      </c>
      <c r="C10180" s="84" t="s">
        <v>7674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9644</v>
      </c>
    </row>
    <row r="10181" spans="1:9" x14ac:dyDescent="0.25">
      <c r="A10181" s="144" t="s">
        <v>5712</v>
      </c>
      <c r="B10181" s="58" t="s">
        <v>5653</v>
      </c>
      <c r="C10181" s="59" t="s">
        <v>6433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9644</v>
      </c>
    </row>
    <row r="10182" spans="1:9" x14ac:dyDescent="0.25">
      <c r="A10182" s="144" t="s">
        <v>5712</v>
      </c>
      <c r="B10182" s="58" t="s">
        <v>5653</v>
      </c>
      <c r="C10182" s="84" t="s">
        <v>7673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9644</v>
      </c>
    </row>
    <row r="10183" spans="1:9" x14ac:dyDescent="0.25">
      <c r="A10183" s="144" t="s">
        <v>5712</v>
      </c>
      <c r="B10183" s="58" t="s">
        <v>5653</v>
      </c>
      <c r="C10183" s="84" t="s">
        <v>9645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9644</v>
      </c>
    </row>
    <row r="10184" spans="1:9" x14ac:dyDescent="0.25">
      <c r="A10184" s="144" t="s">
        <v>5712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9644</v>
      </c>
    </row>
    <row r="10185" spans="1:9" x14ac:dyDescent="0.25">
      <c r="A10185" s="144" t="s">
        <v>5712</v>
      </c>
      <c r="B10185" s="71" t="s">
        <v>9074</v>
      </c>
      <c r="C10185" s="59" t="s">
        <v>9646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8616</v>
      </c>
      <c r="I10185" s="76" t="s">
        <v>9647</v>
      </c>
    </row>
    <row r="10186" spans="1:9" x14ac:dyDescent="0.25">
      <c r="A10186" s="144" t="s">
        <v>5712</v>
      </c>
      <c r="B10186" s="71" t="s">
        <v>9074</v>
      </c>
      <c r="C10186" s="59" t="s">
        <v>9648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8616</v>
      </c>
      <c r="I10186" s="76" t="s">
        <v>9647</v>
      </c>
    </row>
    <row r="10187" spans="1:9" x14ac:dyDescent="0.25">
      <c r="A10187" s="144" t="s">
        <v>5712</v>
      </c>
      <c r="B10187" s="59" t="s">
        <v>9649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5730</v>
      </c>
      <c r="I10187" s="76" t="s">
        <v>9647</v>
      </c>
    </row>
    <row r="10188" spans="1:9" x14ac:dyDescent="0.25">
      <c r="A10188" s="144" t="s">
        <v>5712</v>
      </c>
      <c r="B10188" s="59" t="s">
        <v>5675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5676</v>
      </c>
      <c r="I10188" s="76" t="s">
        <v>9647</v>
      </c>
    </row>
    <row r="10189" spans="1:9" x14ac:dyDescent="0.25">
      <c r="A10189" s="144" t="s">
        <v>5712</v>
      </c>
      <c r="B10189" s="59" t="s">
        <v>5658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9647</v>
      </c>
    </row>
    <row r="10190" spans="1:9" x14ac:dyDescent="0.25">
      <c r="A10190" s="144" t="s">
        <v>5712</v>
      </c>
      <c r="B10190" s="58" t="s">
        <v>5653</v>
      </c>
      <c r="C10190" s="59" t="s">
        <v>9650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8363</v>
      </c>
      <c r="I10190" s="76" t="s">
        <v>9651</v>
      </c>
    </row>
    <row r="10191" spans="1:9" x14ac:dyDescent="0.25">
      <c r="A10191" s="144" t="s">
        <v>5712</v>
      </c>
      <c r="B10191" s="58" t="s">
        <v>5653</v>
      </c>
      <c r="C10191" s="81" t="s">
        <v>7462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8363</v>
      </c>
      <c r="I10191" s="76" t="s">
        <v>9651</v>
      </c>
    </row>
    <row r="10192" spans="1:9" x14ac:dyDescent="0.25">
      <c r="A10192" s="144" t="s">
        <v>5712</v>
      </c>
      <c r="B10192" s="58" t="s">
        <v>5653</v>
      </c>
      <c r="C10192" s="110" t="s">
        <v>8123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8363</v>
      </c>
      <c r="I10192" s="76" t="s">
        <v>9651</v>
      </c>
    </row>
    <row r="10193" spans="1:9" x14ac:dyDescent="0.25">
      <c r="A10193" s="144" t="s">
        <v>5712</v>
      </c>
      <c r="B10193" s="58" t="s">
        <v>5653</v>
      </c>
      <c r="C10193" s="59" t="s">
        <v>7361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8363</v>
      </c>
      <c r="I10193" s="76" t="s">
        <v>9651</v>
      </c>
    </row>
    <row r="10194" spans="1:9" x14ac:dyDescent="0.25">
      <c r="A10194" s="144" t="s">
        <v>5712</v>
      </c>
      <c r="B10194" s="58" t="s">
        <v>5653</v>
      </c>
      <c r="C10194" s="59" t="s">
        <v>7641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8363</v>
      </c>
      <c r="I10194" s="76" t="s">
        <v>9651</v>
      </c>
    </row>
    <row r="10195" spans="1:9" x14ac:dyDescent="0.25">
      <c r="A10195" s="144" t="s">
        <v>5712</v>
      </c>
      <c r="B10195" s="58" t="s">
        <v>5653</v>
      </c>
      <c r="C10195" s="59" t="s">
        <v>9652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8363</v>
      </c>
      <c r="I10195" s="76" t="s">
        <v>9651</v>
      </c>
    </row>
    <row r="10196" spans="1:9" x14ac:dyDescent="0.25">
      <c r="A10196" s="144" t="s">
        <v>5712</v>
      </c>
      <c r="B10196" s="71" t="s">
        <v>54</v>
      </c>
      <c r="C10196" s="59" t="s">
        <v>9653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8363</v>
      </c>
      <c r="I10196" s="76" t="s">
        <v>9651</v>
      </c>
    </row>
    <row r="10197" spans="1:9" x14ac:dyDescent="0.25">
      <c r="A10197" s="144" t="s">
        <v>5712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8363</v>
      </c>
      <c r="I10197" s="76" t="s">
        <v>9651</v>
      </c>
    </row>
    <row r="10198" spans="1:9" x14ac:dyDescent="0.25">
      <c r="A10198" s="144" t="s">
        <v>5712</v>
      </c>
      <c r="B10198" s="71" t="s">
        <v>4447</v>
      </c>
      <c r="C10198" s="124" t="s">
        <v>9654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5830</v>
      </c>
      <c r="I10198" s="59" t="s">
        <v>9655</v>
      </c>
    </row>
    <row r="10199" spans="1:9" x14ac:dyDescent="0.25">
      <c r="A10199" s="144" t="s">
        <v>5712</v>
      </c>
      <c r="B10199" s="71" t="s">
        <v>4447</v>
      </c>
      <c r="C10199" s="124" t="s">
        <v>9656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5830</v>
      </c>
      <c r="I10199" s="59" t="s">
        <v>9655</v>
      </c>
    </row>
    <row r="10200" spans="1:9" x14ac:dyDescent="0.25">
      <c r="A10200" s="144" t="s">
        <v>5712</v>
      </c>
      <c r="B10200" s="71" t="s">
        <v>4447</v>
      </c>
      <c r="C10200" s="124" t="s">
        <v>9656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5830</v>
      </c>
      <c r="I10200" s="59" t="s">
        <v>9655</v>
      </c>
    </row>
    <row r="10201" spans="1:9" x14ac:dyDescent="0.25">
      <c r="A10201" s="144" t="s">
        <v>5712</v>
      </c>
      <c r="B10201" s="71" t="s">
        <v>4447</v>
      </c>
      <c r="C10201" s="124" t="s">
        <v>9657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5830</v>
      </c>
      <c r="I10201" s="59" t="s">
        <v>9655</v>
      </c>
    </row>
    <row r="10202" spans="1:9" x14ac:dyDescent="0.25">
      <c r="A10202" s="144" t="s">
        <v>5712</v>
      </c>
      <c r="B10202" s="71" t="s">
        <v>4447</v>
      </c>
      <c r="C10202" s="124" t="s">
        <v>9658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5830</v>
      </c>
      <c r="I10202" s="59" t="s">
        <v>9655</v>
      </c>
    </row>
    <row r="10203" spans="1:9" x14ac:dyDescent="0.25">
      <c r="A10203" s="144" t="s">
        <v>5712</v>
      </c>
      <c r="B10203" s="71" t="s">
        <v>4447</v>
      </c>
      <c r="C10203" s="124" t="s">
        <v>9659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5830</v>
      </c>
      <c r="I10203" s="59" t="s">
        <v>9655</v>
      </c>
    </row>
    <row r="10204" spans="1:9" x14ac:dyDescent="0.25">
      <c r="A10204" s="144" t="s">
        <v>5712</v>
      </c>
      <c r="B10204" s="59" t="s">
        <v>2571</v>
      </c>
      <c r="C10204" s="59" t="s">
        <v>7217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5830</v>
      </c>
      <c r="I10204" s="59" t="s">
        <v>9655</v>
      </c>
    </row>
    <row r="10205" spans="1:9" x14ac:dyDescent="0.25">
      <c r="A10205" s="144" t="s">
        <v>5712</v>
      </c>
      <c r="B10205" s="59" t="s">
        <v>2571</v>
      </c>
      <c r="C10205" s="59" t="s">
        <v>7217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5830</v>
      </c>
      <c r="I10205" s="59" t="s">
        <v>9655</v>
      </c>
    </row>
    <row r="10206" spans="1:9" x14ac:dyDescent="0.25">
      <c r="A10206" s="144" t="s">
        <v>5712</v>
      </c>
      <c r="B10206" s="59" t="s">
        <v>2571</v>
      </c>
      <c r="C10206" s="59" t="s">
        <v>7217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5830</v>
      </c>
      <c r="I10206" s="59" t="s">
        <v>9655</v>
      </c>
    </row>
    <row r="10207" spans="1:9" x14ac:dyDescent="0.25">
      <c r="A10207" s="144" t="s">
        <v>5712</v>
      </c>
      <c r="B10207" s="59" t="s">
        <v>2571</v>
      </c>
      <c r="C10207" s="59" t="s">
        <v>7504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5830</v>
      </c>
      <c r="I10207" s="59" t="s">
        <v>9655</v>
      </c>
    </row>
    <row r="10208" spans="1:9" x14ac:dyDescent="0.25">
      <c r="A10208" s="144" t="s">
        <v>5712</v>
      </c>
      <c r="B10208" s="93" t="s">
        <v>9660</v>
      </c>
      <c r="C10208" s="59" t="s">
        <v>9661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9662</v>
      </c>
      <c r="I10208" s="59" t="s">
        <v>9655</v>
      </c>
    </row>
    <row r="10209" spans="1:9" x14ac:dyDescent="0.25">
      <c r="A10209" s="144" t="s">
        <v>5728</v>
      </c>
      <c r="B10209" s="66" t="s">
        <v>7585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x14ac:dyDescent="0.25">
      <c r="A10210" s="144" t="s">
        <v>5728</v>
      </c>
      <c r="B10210" s="59" t="s">
        <v>5736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9663</v>
      </c>
    </row>
    <row r="10211" spans="1:9" x14ac:dyDescent="0.25">
      <c r="A10211" s="144" t="s">
        <v>5728</v>
      </c>
      <c r="B10211" s="58" t="s">
        <v>5751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x14ac:dyDescent="0.25">
      <c r="A10212" s="144" t="s">
        <v>5728</v>
      </c>
      <c r="B10212" s="58" t="s">
        <v>5752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x14ac:dyDescent="0.25">
      <c r="A10213" s="144" t="s">
        <v>5728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x14ac:dyDescent="0.25">
      <c r="A10214" s="144" t="s">
        <v>5728</v>
      </c>
      <c r="B10214" s="85" t="s">
        <v>5737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x14ac:dyDescent="0.25">
      <c r="A10215" s="144" t="s">
        <v>5728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x14ac:dyDescent="0.25">
      <c r="A10216" s="144" t="s">
        <v>5728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9664</v>
      </c>
    </row>
    <row r="10217" spans="1:9" x14ac:dyDescent="0.25">
      <c r="A10217" s="144" t="s">
        <v>5728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9664</v>
      </c>
    </row>
    <row r="10218" spans="1:9" x14ac:dyDescent="0.25">
      <c r="A10218" s="144" t="s">
        <v>5728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9664</v>
      </c>
    </row>
    <row r="10219" spans="1:9" x14ac:dyDescent="0.25">
      <c r="A10219" s="144" t="s">
        <v>5728</v>
      </c>
      <c r="B10219" s="118" t="s">
        <v>385</v>
      </c>
      <c r="C10219" s="59" t="s">
        <v>9665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7836</v>
      </c>
    </row>
    <row r="10220" spans="1:9" x14ac:dyDescent="0.25">
      <c r="A10220" s="144" t="s">
        <v>5728</v>
      </c>
      <c r="B10220" s="118" t="s">
        <v>385</v>
      </c>
      <c r="C10220" s="59" t="s">
        <v>9666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7836</v>
      </c>
    </row>
    <row r="10221" spans="1:9" x14ac:dyDescent="0.25">
      <c r="A10221" s="144" t="s">
        <v>5728</v>
      </c>
      <c r="B10221" s="118" t="s">
        <v>385</v>
      </c>
      <c r="C10221" s="59" t="s">
        <v>9667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7836</v>
      </c>
    </row>
    <row r="10222" spans="1:9" x14ac:dyDescent="0.25">
      <c r="A10222" s="144" t="s">
        <v>5728</v>
      </c>
      <c r="B10222" s="118" t="s">
        <v>385</v>
      </c>
      <c r="C10222" s="59" t="s">
        <v>9668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7836</v>
      </c>
    </row>
    <row r="10223" spans="1:9" x14ac:dyDescent="0.25">
      <c r="A10223" s="144" t="s">
        <v>5728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7836</v>
      </c>
    </row>
    <row r="10224" spans="1:9" x14ac:dyDescent="0.25">
      <c r="A10224" s="144" t="s">
        <v>5728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7836</v>
      </c>
    </row>
    <row r="10225" spans="1:9" x14ac:dyDescent="0.25">
      <c r="A10225" s="144" t="s">
        <v>5728</v>
      </c>
      <c r="B10225" s="59" t="s">
        <v>9227</v>
      </c>
      <c r="C10225" s="59" t="s">
        <v>9669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7764</v>
      </c>
    </row>
    <row r="10226" spans="1:9" x14ac:dyDescent="0.25">
      <c r="A10226" s="144" t="s">
        <v>5728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x14ac:dyDescent="0.25">
      <c r="A10227" s="144" t="s">
        <v>5728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x14ac:dyDescent="0.25">
      <c r="A10228" s="144" t="s">
        <v>5728</v>
      </c>
      <c r="B10228" s="59" t="s">
        <v>5642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9670</v>
      </c>
    </row>
    <row r="10229" spans="1:9" x14ac:dyDescent="0.25">
      <c r="A10229" s="144" t="s">
        <v>5728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9670</v>
      </c>
    </row>
    <row r="10230" spans="1:9" x14ac:dyDescent="0.25">
      <c r="A10230" s="144" t="s">
        <v>5728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9670</v>
      </c>
    </row>
    <row r="10231" spans="1:9" x14ac:dyDescent="0.25">
      <c r="A10231" s="144" t="s">
        <v>5728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9670</v>
      </c>
    </row>
    <row r="10232" spans="1:9" x14ac:dyDescent="0.25">
      <c r="A10232" s="144" t="s">
        <v>5728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x14ac:dyDescent="0.25">
      <c r="A10233" s="144" t="s">
        <v>5728</v>
      </c>
      <c r="B10233" s="59" t="s">
        <v>5704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x14ac:dyDescent="0.25">
      <c r="A10234" s="144" t="s">
        <v>5728</v>
      </c>
      <c r="B10234" s="71" t="s">
        <v>5711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x14ac:dyDescent="0.25">
      <c r="A10235" s="144" t="s">
        <v>5728</v>
      </c>
      <c r="B10235" s="59" t="s">
        <v>5729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5730</v>
      </c>
      <c r="I10235" s="76" t="s">
        <v>9647</v>
      </c>
    </row>
    <row r="10236" spans="1:9" x14ac:dyDescent="0.25">
      <c r="A10236" s="144" t="s">
        <v>5728</v>
      </c>
      <c r="B10236" s="71" t="s">
        <v>9074</v>
      </c>
      <c r="C10236" s="59" t="s">
        <v>9671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9435</v>
      </c>
      <c r="I10236" s="76" t="s">
        <v>7873</v>
      </c>
    </row>
    <row r="10237" spans="1:9" x14ac:dyDescent="0.25">
      <c r="A10237" s="144" t="s">
        <v>5728</v>
      </c>
      <c r="B10237" s="71" t="s">
        <v>54</v>
      </c>
      <c r="C10237" s="59" t="s">
        <v>9672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5830</v>
      </c>
      <c r="I10237" s="59" t="s">
        <v>8863</v>
      </c>
    </row>
    <row r="10238" spans="1:9" x14ac:dyDescent="0.25">
      <c r="A10238" s="144" t="s">
        <v>5728</v>
      </c>
      <c r="B10238" s="71" t="s">
        <v>54</v>
      </c>
      <c r="C10238" s="59" t="s">
        <v>9673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5830</v>
      </c>
      <c r="I10238" s="59" t="s">
        <v>8863</v>
      </c>
    </row>
    <row r="10239" spans="1:9" x14ac:dyDescent="0.25">
      <c r="A10239" s="144" t="s">
        <v>5728</v>
      </c>
      <c r="B10239" s="85" t="s">
        <v>5738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9674</v>
      </c>
      <c r="I10239" s="59" t="s">
        <v>8863</v>
      </c>
    </row>
    <row r="10240" spans="1:9" x14ac:dyDescent="0.25">
      <c r="A10240" s="144" t="s">
        <v>5728</v>
      </c>
      <c r="B10240" s="93" t="s">
        <v>5740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9674</v>
      </c>
      <c r="I10240" s="59" t="s">
        <v>8863</v>
      </c>
    </row>
    <row r="10241" spans="1:9" x14ac:dyDescent="0.25">
      <c r="A10241" s="144" t="s">
        <v>5728</v>
      </c>
      <c r="B10241" s="59" t="s">
        <v>5741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9674</v>
      </c>
      <c r="I10241" s="59" t="s">
        <v>8863</v>
      </c>
    </row>
    <row r="10242" spans="1:9" x14ac:dyDescent="0.25">
      <c r="A10242" s="144" t="s">
        <v>5728</v>
      </c>
      <c r="B10242" s="59" t="s">
        <v>5742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9674</v>
      </c>
      <c r="I10242" s="59" t="s">
        <v>8863</v>
      </c>
    </row>
    <row r="10243" spans="1:9" x14ac:dyDescent="0.25">
      <c r="A10243" s="144" t="s">
        <v>5728</v>
      </c>
      <c r="B10243" s="59" t="s">
        <v>5743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9674</v>
      </c>
      <c r="I10243" s="59" t="s">
        <v>8863</v>
      </c>
    </row>
    <row r="10244" spans="1:9" x14ac:dyDescent="0.25">
      <c r="A10244" s="144" t="s">
        <v>5728</v>
      </c>
      <c r="B10244" s="71" t="s">
        <v>5744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9674</v>
      </c>
      <c r="I10244" s="59" t="s">
        <v>8863</v>
      </c>
    </row>
    <row r="10245" spans="1:9" x14ac:dyDescent="0.25">
      <c r="A10245" s="144" t="s">
        <v>5728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9675</v>
      </c>
    </row>
    <row r="10246" spans="1:9" x14ac:dyDescent="0.25">
      <c r="A10246" s="144" t="s">
        <v>5728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9675</v>
      </c>
    </row>
    <row r="10247" spans="1:9" x14ac:dyDescent="0.25">
      <c r="A10247" s="144" t="s">
        <v>5728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9675</v>
      </c>
    </row>
    <row r="10248" spans="1:9" x14ac:dyDescent="0.25">
      <c r="A10248" s="144" t="s">
        <v>5728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9675</v>
      </c>
    </row>
    <row r="10249" spans="1:9" x14ac:dyDescent="0.25">
      <c r="A10249" s="144" t="s">
        <v>5728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9675</v>
      </c>
    </row>
    <row r="10250" spans="1:9" x14ac:dyDescent="0.25">
      <c r="A10250" s="144" t="s">
        <v>5728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9675</v>
      </c>
    </row>
    <row r="10251" spans="1:9" x14ac:dyDescent="0.25">
      <c r="A10251" s="144" t="s">
        <v>5728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9675</v>
      </c>
    </row>
    <row r="10252" spans="1:9" x14ac:dyDescent="0.25">
      <c r="A10252" s="144" t="s">
        <v>5728</v>
      </c>
      <c r="B10252" s="59" t="s">
        <v>9227</v>
      </c>
      <c r="C10252" s="59" t="s">
        <v>9676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9677</v>
      </c>
      <c r="I10252" s="74" t="s">
        <v>9675</v>
      </c>
    </row>
    <row r="10253" spans="1:9" x14ac:dyDescent="0.25">
      <c r="A10253" s="144" t="s">
        <v>5728</v>
      </c>
      <c r="B10253" s="59" t="s">
        <v>62</v>
      </c>
      <c r="C10253" s="59" t="s">
        <v>9678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9679</v>
      </c>
      <c r="I10253" s="74" t="s">
        <v>9675</v>
      </c>
    </row>
    <row r="10254" spans="1:9" x14ac:dyDescent="0.25">
      <c r="A10254" s="144" t="s">
        <v>5728</v>
      </c>
      <c r="B10254" s="59" t="s">
        <v>62</v>
      </c>
      <c r="C10254" s="59" t="s">
        <v>9680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9679</v>
      </c>
      <c r="I10254" s="74" t="s">
        <v>9675</v>
      </c>
    </row>
    <row r="10255" spans="1:9" x14ac:dyDescent="0.25">
      <c r="A10255" s="144" t="s">
        <v>5728</v>
      </c>
      <c r="B10255" s="59" t="s">
        <v>5560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9675</v>
      </c>
    </row>
    <row r="10256" spans="1:9" x14ac:dyDescent="0.25">
      <c r="A10256" s="144" t="s">
        <v>5728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9675</v>
      </c>
    </row>
    <row r="10257" spans="1:9" x14ac:dyDescent="0.25">
      <c r="A10257" s="144" t="s">
        <v>5728</v>
      </c>
      <c r="B10257" s="59" t="s">
        <v>9681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9675</v>
      </c>
    </row>
    <row r="10258" spans="1:9" x14ac:dyDescent="0.25">
      <c r="A10258" s="144" t="s">
        <v>5728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8859</v>
      </c>
    </row>
    <row r="10259" spans="1:9" x14ac:dyDescent="0.25">
      <c r="A10259" s="144" t="s">
        <v>5728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8859</v>
      </c>
    </row>
    <row r="10260" spans="1:9" x14ac:dyDescent="0.25">
      <c r="A10260" s="144" t="s">
        <v>5728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8859</v>
      </c>
    </row>
    <row r="10261" spans="1:9" x14ac:dyDescent="0.25">
      <c r="A10261" s="144" t="s">
        <v>5728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8859</v>
      </c>
    </row>
    <row r="10262" spans="1:9" x14ac:dyDescent="0.25">
      <c r="A10262" s="144" t="s">
        <v>5728</v>
      </c>
      <c r="B10262" s="59" t="s">
        <v>5717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5718</v>
      </c>
      <c r="I10262" s="74" t="s">
        <v>9682</v>
      </c>
    </row>
    <row r="10263" spans="1:9" x14ac:dyDescent="0.25">
      <c r="A10263" s="144" t="s">
        <v>5728</v>
      </c>
      <c r="B10263" s="59" t="s">
        <v>5719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5718</v>
      </c>
      <c r="I10263" s="59" t="s">
        <v>9682</v>
      </c>
    </row>
    <row r="10264" spans="1:9" x14ac:dyDescent="0.25">
      <c r="A10264" s="144" t="s">
        <v>5728</v>
      </c>
      <c r="B10264" s="93" t="s">
        <v>5720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5718</v>
      </c>
      <c r="I10264" s="59" t="s">
        <v>9682</v>
      </c>
    </row>
    <row r="10265" spans="1:9" x14ac:dyDescent="0.25">
      <c r="A10265" s="144" t="s">
        <v>5728</v>
      </c>
      <c r="B10265" s="93" t="s">
        <v>5721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5718</v>
      </c>
      <c r="I10265" s="59" t="s">
        <v>9682</v>
      </c>
    </row>
    <row r="10266" spans="1:9" x14ac:dyDescent="0.25">
      <c r="A10266" s="144" t="s">
        <v>5728</v>
      </c>
      <c r="B10266" s="59" t="s">
        <v>5722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5718</v>
      </c>
      <c r="I10266" s="59" t="s">
        <v>9682</v>
      </c>
    </row>
    <row r="10267" spans="1:9" x14ac:dyDescent="0.25">
      <c r="A10267" s="144" t="s">
        <v>5728</v>
      </c>
      <c r="B10267" s="59" t="s">
        <v>5723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5718</v>
      </c>
      <c r="I10267" s="59" t="s">
        <v>9682</v>
      </c>
    </row>
    <row r="10268" spans="1:9" x14ac:dyDescent="0.25">
      <c r="A10268" s="144" t="s">
        <v>5728</v>
      </c>
      <c r="B10268" s="85" t="s">
        <v>5724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5718</v>
      </c>
      <c r="I10268" s="59" t="s">
        <v>9682</v>
      </c>
    </row>
    <row r="10269" spans="1:9" x14ac:dyDescent="0.25">
      <c r="A10269" s="144" t="s">
        <v>5728</v>
      </c>
      <c r="B10269" s="85" t="s">
        <v>5725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5718</v>
      </c>
      <c r="I10269" s="59" t="s">
        <v>9682</v>
      </c>
    </row>
    <row r="10270" spans="1:9" x14ac:dyDescent="0.25">
      <c r="A10270" s="144" t="s">
        <v>5728</v>
      </c>
      <c r="B10270" s="93" t="s">
        <v>5726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5718</v>
      </c>
      <c r="I10270" s="59" t="s">
        <v>9682</v>
      </c>
    </row>
    <row r="10271" spans="1:9" x14ac:dyDescent="0.25">
      <c r="A10271" s="144" t="s">
        <v>5728</v>
      </c>
      <c r="B10271" s="59" t="s">
        <v>5727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5718</v>
      </c>
      <c r="I10271" s="59" t="s">
        <v>9682</v>
      </c>
    </row>
    <row r="10272" spans="1:9" x14ac:dyDescent="0.25">
      <c r="A10272" s="144" t="s">
        <v>5756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x14ac:dyDescent="0.25">
      <c r="A10273" s="144" t="s">
        <v>5756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x14ac:dyDescent="0.25">
      <c r="A10274" s="144" t="s">
        <v>5756</v>
      </c>
      <c r="B10274" s="59" t="s">
        <v>5661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x14ac:dyDescent="0.25">
      <c r="A10275" s="144" t="s">
        <v>5756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9683</v>
      </c>
    </row>
    <row r="10276" spans="1:9" x14ac:dyDescent="0.25">
      <c r="A10276" s="144" t="s">
        <v>5756</v>
      </c>
      <c r="B10276" s="59" t="s">
        <v>5642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9683</v>
      </c>
    </row>
    <row r="10277" spans="1:9" x14ac:dyDescent="0.25">
      <c r="A10277" s="144" t="s">
        <v>5756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9683</v>
      </c>
    </row>
    <row r="10278" spans="1:9" x14ac:dyDescent="0.25">
      <c r="A10278" s="144" t="s">
        <v>5756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9683</v>
      </c>
    </row>
    <row r="10279" spans="1:9" x14ac:dyDescent="0.25">
      <c r="A10279" s="144" t="s">
        <v>5756</v>
      </c>
      <c r="B10279" s="59" t="s">
        <v>5642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9684</v>
      </c>
    </row>
    <row r="10280" spans="1:9" x14ac:dyDescent="0.25">
      <c r="A10280" s="144" t="s">
        <v>5756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9684</v>
      </c>
    </row>
    <row r="10281" spans="1:9" x14ac:dyDescent="0.25">
      <c r="A10281" s="144" t="s">
        <v>5756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9684</v>
      </c>
    </row>
    <row r="10282" spans="1:9" x14ac:dyDescent="0.25">
      <c r="A10282" s="144" t="s">
        <v>5756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9684</v>
      </c>
    </row>
    <row r="10283" spans="1:9" x14ac:dyDescent="0.25">
      <c r="A10283" s="144" t="s">
        <v>5756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9684</v>
      </c>
    </row>
    <row r="10284" spans="1:9" x14ac:dyDescent="0.25">
      <c r="A10284" s="144" t="s">
        <v>5756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9684</v>
      </c>
    </row>
    <row r="10285" spans="1:9" x14ac:dyDescent="0.25">
      <c r="A10285" s="144" t="s">
        <v>5756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9684</v>
      </c>
    </row>
    <row r="10286" spans="1:9" x14ac:dyDescent="0.25">
      <c r="A10286" s="144" t="s">
        <v>5756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9684</v>
      </c>
    </row>
    <row r="10287" spans="1:9" x14ac:dyDescent="0.25">
      <c r="A10287" s="144" t="s">
        <v>5756</v>
      </c>
      <c r="B10287" s="59" t="s">
        <v>5642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6767</v>
      </c>
      <c r="I10287" s="59"/>
    </row>
    <row r="10288" spans="1:9" x14ac:dyDescent="0.25">
      <c r="A10288" s="144" t="s">
        <v>5756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6767</v>
      </c>
      <c r="I10288" s="59"/>
    </row>
    <row r="10289" spans="1:9" x14ac:dyDescent="0.25">
      <c r="A10289" s="144" t="s">
        <v>5756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6767</v>
      </c>
      <c r="I10289" s="59"/>
    </row>
    <row r="10290" spans="1:9" x14ac:dyDescent="0.25">
      <c r="A10290" s="144" t="s">
        <v>5756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6767</v>
      </c>
      <c r="I10290" s="59"/>
    </row>
    <row r="10291" spans="1:9" x14ac:dyDescent="0.25">
      <c r="A10291" s="144" t="s">
        <v>5756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6767</v>
      </c>
      <c r="I10291" s="59"/>
    </row>
    <row r="10292" spans="1:9" x14ac:dyDescent="0.25">
      <c r="A10292" s="144" t="s">
        <v>5756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6767</v>
      </c>
      <c r="I10292" s="59"/>
    </row>
    <row r="10293" spans="1:9" x14ac:dyDescent="0.25">
      <c r="A10293" s="144" t="s">
        <v>5756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x14ac:dyDescent="0.25">
      <c r="A10294" s="144" t="s">
        <v>5756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9685</v>
      </c>
      <c r="I10294" s="59"/>
    </row>
    <row r="10295" spans="1:9" x14ac:dyDescent="0.25">
      <c r="A10295" s="144" t="s">
        <v>5756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x14ac:dyDescent="0.25">
      <c r="A10296" s="144" t="s">
        <v>5756</v>
      </c>
      <c r="B10296" s="59" t="s">
        <v>9578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x14ac:dyDescent="0.25">
      <c r="A10297" s="144" t="s">
        <v>5756</v>
      </c>
      <c r="B10297" s="59" t="s">
        <v>729</v>
      </c>
      <c r="C10297" s="83" t="s">
        <v>7208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x14ac:dyDescent="0.25">
      <c r="A10298" s="144" t="s">
        <v>5756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x14ac:dyDescent="0.25">
      <c r="A10299" s="144" t="s">
        <v>5756</v>
      </c>
      <c r="B10299" s="59" t="s">
        <v>9578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x14ac:dyDescent="0.25">
      <c r="A10300" s="144" t="s">
        <v>5756</v>
      </c>
      <c r="B10300" s="59" t="s">
        <v>729</v>
      </c>
      <c r="C10300" s="83" t="s">
        <v>7208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x14ac:dyDescent="0.25">
      <c r="A10301" s="144" t="s">
        <v>5756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x14ac:dyDescent="0.25">
      <c r="A10302" s="144" t="s">
        <v>5756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x14ac:dyDescent="0.25">
      <c r="A10303" s="144" t="s">
        <v>5756</v>
      </c>
      <c r="B10303" s="59" t="s">
        <v>5767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9335</v>
      </c>
    </row>
    <row r="10304" spans="1:9" x14ac:dyDescent="0.25">
      <c r="A10304" s="144" t="s">
        <v>5756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9335</v>
      </c>
    </row>
    <row r="10305" spans="1:9" x14ac:dyDescent="0.25">
      <c r="A10305" s="144" t="s">
        <v>5756</v>
      </c>
      <c r="B10305" s="59" t="s">
        <v>62</v>
      </c>
      <c r="C10305" s="59" t="s">
        <v>7247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9686</v>
      </c>
    </row>
    <row r="10306" spans="1:9" x14ac:dyDescent="0.25">
      <c r="A10306" s="144" t="s">
        <v>5756</v>
      </c>
      <c r="B10306" s="59" t="s">
        <v>62</v>
      </c>
      <c r="C10306" s="59" t="s">
        <v>9687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9686</v>
      </c>
    </row>
    <row r="10307" spans="1:9" x14ac:dyDescent="0.25">
      <c r="A10307" s="144" t="s">
        <v>5769</v>
      </c>
      <c r="B10307" s="59" t="s">
        <v>5668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x14ac:dyDescent="0.25">
      <c r="A10308" s="144" t="s">
        <v>5769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x14ac:dyDescent="0.25">
      <c r="A10309" s="144" t="s">
        <v>5769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x14ac:dyDescent="0.25">
      <c r="A10310" s="144" t="s">
        <v>5769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x14ac:dyDescent="0.25">
      <c r="A10311" s="144" t="s">
        <v>5769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5669</v>
      </c>
      <c r="I10311" s="59"/>
    </row>
    <row r="10312" spans="1:9" x14ac:dyDescent="0.25">
      <c r="A10312" s="144" t="s">
        <v>5769</v>
      </c>
      <c r="B10312" s="58" t="s">
        <v>5786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5669</v>
      </c>
      <c r="I10312" s="59"/>
    </row>
    <row r="10313" spans="1:9" x14ac:dyDescent="0.25">
      <c r="A10313" s="144" t="s">
        <v>5769</v>
      </c>
      <c r="B10313" s="58" t="s">
        <v>5787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5669</v>
      </c>
      <c r="I10313" s="59"/>
    </row>
    <row r="10314" spans="1:9" x14ac:dyDescent="0.25">
      <c r="A10314" s="144" t="s">
        <v>5769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5669</v>
      </c>
      <c r="I10314" s="59"/>
    </row>
    <row r="10315" spans="1:9" x14ac:dyDescent="0.25">
      <c r="A10315" s="144" t="s">
        <v>5769</v>
      </c>
      <c r="B10315" s="59" t="s">
        <v>5670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5669</v>
      </c>
      <c r="I10315" s="59"/>
    </row>
    <row r="10316" spans="1:9" x14ac:dyDescent="0.25">
      <c r="A10316" s="144" t="s">
        <v>5769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x14ac:dyDescent="0.25">
      <c r="A10317" s="144" t="s">
        <v>5769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x14ac:dyDescent="0.25">
      <c r="A10318" s="144" t="s">
        <v>5769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x14ac:dyDescent="0.25">
      <c r="A10319" s="144" t="s">
        <v>5769</v>
      </c>
      <c r="B10319" s="66" t="s">
        <v>7585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x14ac:dyDescent="0.25">
      <c r="A10320" s="144" t="s">
        <v>5769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x14ac:dyDescent="0.25">
      <c r="A10321" s="144" t="s">
        <v>5769</v>
      </c>
      <c r="B10321" s="59" t="s">
        <v>5770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x14ac:dyDescent="0.25">
      <c r="A10322" s="144" t="s">
        <v>5769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x14ac:dyDescent="0.25">
      <c r="A10323" s="144" t="s">
        <v>5769</v>
      </c>
      <c r="B10323" s="71" t="s">
        <v>5785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x14ac:dyDescent="0.25">
      <c r="A10324" s="144" t="s">
        <v>5769</v>
      </c>
      <c r="B10324" s="85" t="s">
        <v>5768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x14ac:dyDescent="0.25">
      <c r="A10325" s="144" t="s">
        <v>5769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x14ac:dyDescent="0.25">
      <c r="A10326" s="144" t="s">
        <v>5769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x14ac:dyDescent="0.25">
      <c r="A10327" s="144" t="s">
        <v>5769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x14ac:dyDescent="0.25">
      <c r="A10328" s="144" t="s">
        <v>5769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x14ac:dyDescent="0.25">
      <c r="A10329" s="144" t="s">
        <v>5769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x14ac:dyDescent="0.25">
      <c r="A10330" s="144" t="s">
        <v>5769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x14ac:dyDescent="0.25">
      <c r="A10331" s="144" t="s">
        <v>5769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x14ac:dyDescent="0.25">
      <c r="A10332" s="144" t="s">
        <v>5769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x14ac:dyDescent="0.25">
      <c r="A10333" s="144" t="s">
        <v>5769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8247</v>
      </c>
    </row>
    <row r="10334" spans="1:9" x14ac:dyDescent="0.25">
      <c r="A10334" s="144" t="s">
        <v>5769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8247</v>
      </c>
    </row>
    <row r="10335" spans="1:9" x14ac:dyDescent="0.25">
      <c r="A10335" s="144" t="s">
        <v>5769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8247</v>
      </c>
    </row>
    <row r="10336" spans="1:9" x14ac:dyDescent="0.25">
      <c r="A10336" s="144" t="s">
        <v>5769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8247</v>
      </c>
    </row>
    <row r="10337" spans="1:9" x14ac:dyDescent="0.25">
      <c r="A10337" s="144" t="s">
        <v>5769</v>
      </c>
      <c r="B10337" s="59" t="s">
        <v>5560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8247</v>
      </c>
    </row>
    <row r="10338" spans="1:9" x14ac:dyDescent="0.25">
      <c r="A10338" s="144" t="s">
        <v>5769</v>
      </c>
      <c r="B10338" s="58" t="s">
        <v>5561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8247</v>
      </c>
    </row>
    <row r="10339" spans="1:9" x14ac:dyDescent="0.25">
      <c r="A10339" s="144" t="s">
        <v>5769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8247</v>
      </c>
    </row>
    <row r="10340" spans="1:9" x14ac:dyDescent="0.25">
      <c r="A10340" s="144" t="s">
        <v>5769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9688</v>
      </c>
    </row>
    <row r="10341" spans="1:9" x14ac:dyDescent="0.25">
      <c r="A10341" s="144" t="s">
        <v>5769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9688</v>
      </c>
    </row>
    <row r="10342" spans="1:9" x14ac:dyDescent="0.25">
      <c r="A10342" s="144" t="s">
        <v>5769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9688</v>
      </c>
    </row>
    <row r="10343" spans="1:9" x14ac:dyDescent="0.25">
      <c r="A10343" s="144" t="s">
        <v>5769</v>
      </c>
      <c r="B10343" s="59" t="s">
        <v>810</v>
      </c>
      <c r="C10343" s="124" t="s">
        <v>9689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9688</v>
      </c>
    </row>
    <row r="10344" spans="1:9" x14ac:dyDescent="0.25">
      <c r="A10344" s="144" t="s">
        <v>5769</v>
      </c>
      <c r="B10344" s="85" t="s">
        <v>5768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5656</v>
      </c>
      <c r="I10344" s="74" t="s">
        <v>9688</v>
      </c>
    </row>
    <row r="10345" spans="1:9" x14ac:dyDescent="0.25">
      <c r="A10345" s="144" t="s">
        <v>5769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5656</v>
      </c>
      <c r="I10345" s="74" t="s">
        <v>9688</v>
      </c>
    </row>
    <row r="10346" spans="1:9" x14ac:dyDescent="0.25">
      <c r="A10346" s="144" t="s">
        <v>5769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9688</v>
      </c>
    </row>
    <row r="10347" spans="1:9" x14ac:dyDescent="0.25">
      <c r="A10347" s="144" t="s">
        <v>5769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9688</v>
      </c>
    </row>
    <row r="10348" spans="1:9" x14ac:dyDescent="0.25">
      <c r="A10348" s="144" t="s">
        <v>5769</v>
      </c>
      <c r="B10348" s="59" t="s">
        <v>5773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9688</v>
      </c>
    </row>
    <row r="10349" spans="1:9" x14ac:dyDescent="0.25">
      <c r="A10349" s="144" t="s">
        <v>5769</v>
      </c>
      <c r="B10349" s="93" t="s">
        <v>5764</v>
      </c>
      <c r="C10349" s="59" t="s">
        <v>9690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9688</v>
      </c>
    </row>
    <row r="10350" spans="1:9" x14ac:dyDescent="0.25">
      <c r="A10350" s="144" t="s">
        <v>5769</v>
      </c>
      <c r="B10350" s="93" t="s">
        <v>5764</v>
      </c>
      <c r="C10350" s="59" t="s">
        <v>9691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9688</v>
      </c>
    </row>
    <row r="10351" spans="1:9" x14ac:dyDescent="0.25">
      <c r="A10351" s="144" t="s">
        <v>5769</v>
      </c>
      <c r="B10351" s="85" t="s">
        <v>5779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9692</v>
      </c>
      <c r="I10351" s="74" t="s">
        <v>9688</v>
      </c>
    </row>
    <row r="10352" spans="1:9" x14ac:dyDescent="0.25">
      <c r="A10352" s="144" t="s">
        <v>5769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8887</v>
      </c>
    </row>
    <row r="10353" spans="1:9" x14ac:dyDescent="0.25">
      <c r="A10353" s="144" t="s">
        <v>5769</v>
      </c>
      <c r="B10353" s="58" t="s">
        <v>5748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8887</v>
      </c>
    </row>
    <row r="10354" spans="1:9" x14ac:dyDescent="0.25">
      <c r="A10354" s="144" t="s">
        <v>5769</v>
      </c>
      <c r="B10354" s="71" t="s">
        <v>5556</v>
      </c>
      <c r="C10354" s="124" t="s">
        <v>9693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8887</v>
      </c>
    </row>
    <row r="10355" spans="1:9" x14ac:dyDescent="0.25">
      <c r="A10355" s="144" t="s">
        <v>5769</v>
      </c>
      <c r="B10355" s="71" t="s">
        <v>5556</v>
      </c>
      <c r="C10355" s="124" t="s">
        <v>9694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8887</v>
      </c>
    </row>
    <row r="10356" spans="1:9" x14ac:dyDescent="0.25">
      <c r="A10356" s="144" t="s">
        <v>5769</v>
      </c>
      <c r="B10356" s="85" t="s">
        <v>5733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8883</v>
      </c>
    </row>
    <row r="10357" spans="1:9" x14ac:dyDescent="0.25">
      <c r="A10357" s="144" t="s">
        <v>5769</v>
      </c>
      <c r="B10357" s="71" t="s">
        <v>9695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8883</v>
      </c>
    </row>
    <row r="10358" spans="1:9" x14ac:dyDescent="0.25">
      <c r="A10358" s="144" t="s">
        <v>5791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9696</v>
      </c>
    </row>
    <row r="10359" spans="1:9" x14ac:dyDescent="0.25">
      <c r="A10359" s="144" t="s">
        <v>5791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9696</v>
      </c>
    </row>
    <row r="10360" spans="1:9" x14ac:dyDescent="0.25">
      <c r="A10360" s="144" t="s">
        <v>5791</v>
      </c>
      <c r="B10360" s="59" t="s">
        <v>5792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9696</v>
      </c>
    </row>
    <row r="10361" spans="1:9" x14ac:dyDescent="0.25">
      <c r="A10361" s="144" t="s">
        <v>5791</v>
      </c>
      <c r="B10361" s="59" t="s">
        <v>5793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9696</v>
      </c>
    </row>
    <row r="10362" spans="1:9" x14ac:dyDescent="0.25">
      <c r="A10362" s="144" t="s">
        <v>5791</v>
      </c>
      <c r="B10362" s="66" t="s">
        <v>7585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5669</v>
      </c>
      <c r="I10362" s="59"/>
    </row>
    <row r="10363" spans="1:9" x14ac:dyDescent="0.25">
      <c r="A10363" s="144" t="s">
        <v>5791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9697</v>
      </c>
    </row>
    <row r="10364" spans="1:9" x14ac:dyDescent="0.25">
      <c r="A10364" s="144" t="s">
        <v>5791</v>
      </c>
      <c r="B10364" s="93" t="s">
        <v>9698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9697</v>
      </c>
    </row>
    <row r="10365" spans="1:9" x14ac:dyDescent="0.25">
      <c r="A10365" s="144" t="s">
        <v>5791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9697</v>
      </c>
    </row>
    <row r="10366" spans="1:9" x14ac:dyDescent="0.25">
      <c r="A10366" s="144" t="s">
        <v>5791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9697</v>
      </c>
    </row>
    <row r="10367" spans="1:9" x14ac:dyDescent="0.25">
      <c r="A10367" s="144" t="s">
        <v>5791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9697</v>
      </c>
    </row>
    <row r="10368" spans="1:9" x14ac:dyDescent="0.25">
      <c r="A10368" s="144" t="s">
        <v>5791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9699</v>
      </c>
      <c r="I10368" s="59"/>
    </row>
    <row r="10369" spans="1:9" x14ac:dyDescent="0.25">
      <c r="A10369" s="144" t="s">
        <v>5791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9699</v>
      </c>
      <c r="I10369" s="59"/>
    </row>
    <row r="10370" spans="1:9" x14ac:dyDescent="0.25">
      <c r="A10370" s="144" t="s">
        <v>5791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9699</v>
      </c>
      <c r="I10370" s="59"/>
    </row>
    <row r="10371" spans="1:9" x14ac:dyDescent="0.25">
      <c r="A10371" s="144" t="s">
        <v>5791</v>
      </c>
      <c r="B10371" s="59" t="s">
        <v>5796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9699</v>
      </c>
      <c r="I10371" s="59"/>
    </row>
    <row r="10372" spans="1:9" x14ac:dyDescent="0.25">
      <c r="A10372" s="144" t="s">
        <v>5791</v>
      </c>
      <c r="B10372" s="59" t="s">
        <v>5797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9699</v>
      </c>
      <c r="I10372" s="59"/>
    </row>
    <row r="10373" spans="1:9" x14ac:dyDescent="0.25">
      <c r="A10373" s="144" t="s">
        <v>5791</v>
      </c>
      <c r="B10373" s="71" t="s">
        <v>5794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x14ac:dyDescent="0.25">
      <c r="A10374" s="144" t="s">
        <v>5791</v>
      </c>
      <c r="B10374" s="71" t="s">
        <v>5795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x14ac:dyDescent="0.25">
      <c r="A10375" s="144" t="s">
        <v>5791</v>
      </c>
      <c r="B10375" s="93" t="s">
        <v>5774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x14ac:dyDescent="0.25">
      <c r="A10376" s="144" t="s">
        <v>5791</v>
      </c>
      <c r="B10376" s="59" t="s">
        <v>5781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x14ac:dyDescent="0.25">
      <c r="A10377" s="144" t="s">
        <v>5791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x14ac:dyDescent="0.25">
      <c r="A10378" s="144" t="s">
        <v>5791</v>
      </c>
      <c r="B10378" s="58" t="s">
        <v>5810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x14ac:dyDescent="0.25">
      <c r="A10379" s="144" t="s">
        <v>5791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x14ac:dyDescent="0.25">
      <c r="A10380" s="144" t="s">
        <v>5791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x14ac:dyDescent="0.25">
      <c r="A10381" s="144" t="s">
        <v>5791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8896</v>
      </c>
    </row>
    <row r="10382" spans="1:9" x14ac:dyDescent="0.25">
      <c r="A10382" s="144" t="s">
        <v>5791</v>
      </c>
      <c r="B10382" s="59" t="s">
        <v>5800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8896</v>
      </c>
    </row>
    <row r="10383" spans="1:9" x14ac:dyDescent="0.25">
      <c r="A10383" s="144" t="s">
        <v>5791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8896</v>
      </c>
    </row>
    <row r="10384" spans="1:9" x14ac:dyDescent="0.25">
      <c r="A10384" s="144" t="s">
        <v>5791</v>
      </c>
      <c r="B10384" s="85" t="s">
        <v>5801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8896</v>
      </c>
    </row>
    <row r="10385" spans="1:9" x14ac:dyDescent="0.25">
      <c r="A10385" s="144" t="s">
        <v>5791</v>
      </c>
      <c r="B10385" s="85" t="s">
        <v>5802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8896</v>
      </c>
    </row>
    <row r="10386" spans="1:9" x14ac:dyDescent="0.25">
      <c r="A10386" s="144" t="s">
        <v>5791</v>
      </c>
      <c r="B10386" s="93" t="s">
        <v>5803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8896</v>
      </c>
    </row>
    <row r="10387" spans="1:9" x14ac:dyDescent="0.25">
      <c r="A10387" s="144" t="s">
        <v>5791</v>
      </c>
      <c r="B10387" s="59" t="s">
        <v>5804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8896</v>
      </c>
    </row>
    <row r="10388" spans="1:9" x14ac:dyDescent="0.25">
      <c r="A10388" s="144" t="s">
        <v>5791</v>
      </c>
      <c r="B10388" s="59" t="s">
        <v>5805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8896</v>
      </c>
    </row>
    <row r="10389" spans="1:9" x14ac:dyDescent="0.25">
      <c r="A10389" s="144" t="s">
        <v>5791</v>
      </c>
      <c r="B10389" s="66" t="s">
        <v>5806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8896</v>
      </c>
    </row>
    <row r="10390" spans="1:9" x14ac:dyDescent="0.25">
      <c r="A10390" s="144" t="s">
        <v>5791</v>
      </c>
      <c r="B10390" s="59" t="s">
        <v>5807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8896</v>
      </c>
    </row>
    <row r="10391" spans="1:9" x14ac:dyDescent="0.25">
      <c r="A10391" s="144" t="s">
        <v>5791</v>
      </c>
      <c r="B10391" s="59" t="s">
        <v>5808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8896</v>
      </c>
    </row>
    <row r="10392" spans="1:9" x14ac:dyDescent="0.25">
      <c r="A10392" s="144" t="s">
        <v>5791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8896</v>
      </c>
    </row>
    <row r="10393" spans="1:9" x14ac:dyDescent="0.25">
      <c r="A10393" s="144" t="s">
        <v>5791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5830</v>
      </c>
      <c r="I10393" s="59" t="s">
        <v>8889</v>
      </c>
    </row>
    <row r="10394" spans="1:9" x14ac:dyDescent="0.25">
      <c r="A10394" s="144" t="s">
        <v>5791</v>
      </c>
      <c r="B10394" s="58" t="s">
        <v>5653</v>
      </c>
      <c r="C10394" s="59" t="s">
        <v>9700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5830</v>
      </c>
      <c r="I10394" s="59" t="s">
        <v>8889</v>
      </c>
    </row>
    <row r="10395" spans="1:9" x14ac:dyDescent="0.25">
      <c r="A10395" s="144" t="s">
        <v>5791</v>
      </c>
      <c r="B10395" s="58" t="s">
        <v>5653</v>
      </c>
      <c r="C10395" s="59" t="s">
        <v>9701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5830</v>
      </c>
      <c r="I10395" s="59" t="s">
        <v>8889</v>
      </c>
    </row>
    <row r="10396" spans="1:9" x14ac:dyDescent="0.25">
      <c r="A10396" s="144" t="s">
        <v>5791</v>
      </c>
      <c r="B10396" s="58" t="s">
        <v>5653</v>
      </c>
      <c r="C10396" s="59" t="s">
        <v>9702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5830</v>
      </c>
      <c r="I10396" s="59" t="s">
        <v>8889</v>
      </c>
    </row>
    <row r="10397" spans="1:9" x14ac:dyDescent="0.25">
      <c r="A10397" s="144" t="s">
        <v>5791</v>
      </c>
      <c r="B10397" s="58" t="s">
        <v>5653</v>
      </c>
      <c r="C10397" s="59" t="s">
        <v>9703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5830</v>
      </c>
      <c r="I10397" s="59" t="s">
        <v>8889</v>
      </c>
    </row>
    <row r="10398" spans="1:9" x14ac:dyDescent="0.25">
      <c r="A10398" s="144" t="s">
        <v>5791</v>
      </c>
      <c r="B10398" s="58" t="s">
        <v>5653</v>
      </c>
      <c r="C10398" s="59" t="s">
        <v>9704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5830</v>
      </c>
      <c r="I10398" s="59" t="s">
        <v>8889</v>
      </c>
    </row>
    <row r="10399" spans="1:9" x14ac:dyDescent="0.25">
      <c r="A10399" s="144" t="s">
        <v>5791</v>
      </c>
      <c r="B10399" s="58" t="s">
        <v>5653</v>
      </c>
      <c r="C10399" s="59" t="s">
        <v>9705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5830</v>
      </c>
      <c r="I10399" s="59" t="s">
        <v>8889</v>
      </c>
    </row>
    <row r="10400" spans="1:9" x14ac:dyDescent="0.25">
      <c r="A10400" s="60" t="s">
        <v>5813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9706</v>
      </c>
    </row>
    <row r="10401" spans="1:9" x14ac:dyDescent="0.25">
      <c r="A10401" s="60" t="s">
        <v>5813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9706</v>
      </c>
    </row>
    <row r="10402" spans="1:9" x14ac:dyDescent="0.25">
      <c r="A10402" s="60" t="s">
        <v>5813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9706</v>
      </c>
    </row>
    <row r="10403" spans="1:9" x14ac:dyDescent="0.25">
      <c r="A10403" s="60" t="s">
        <v>5813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9706</v>
      </c>
    </row>
    <row r="10404" spans="1:9" x14ac:dyDescent="0.25">
      <c r="A10404" s="60" t="s">
        <v>5813</v>
      </c>
      <c r="B10404" s="59" t="s">
        <v>9707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9708</v>
      </c>
    </row>
    <row r="10405" spans="1:9" x14ac:dyDescent="0.25">
      <c r="A10405" s="60" t="s">
        <v>5813</v>
      </c>
      <c r="B10405" s="59" t="s">
        <v>5793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9708</v>
      </c>
    </row>
    <row r="10406" spans="1:9" x14ac:dyDescent="0.25">
      <c r="A10406" s="60" t="s">
        <v>5813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9708</v>
      </c>
    </row>
    <row r="10407" spans="1:9" x14ac:dyDescent="0.25">
      <c r="A10407" s="60" t="s">
        <v>5813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9708</v>
      </c>
    </row>
    <row r="10408" spans="1:9" x14ac:dyDescent="0.25">
      <c r="A10408" s="60" t="s">
        <v>5813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9708</v>
      </c>
    </row>
    <row r="10409" spans="1:9" x14ac:dyDescent="0.25">
      <c r="A10409" s="60" t="s">
        <v>5813</v>
      </c>
      <c r="B10409" s="59" t="s">
        <v>5734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9709</v>
      </c>
    </row>
    <row r="10410" spans="1:9" x14ac:dyDescent="0.25">
      <c r="A10410" s="60" t="s">
        <v>5813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5669</v>
      </c>
      <c r="I10410" s="59"/>
    </row>
    <row r="10411" spans="1:9" x14ac:dyDescent="0.25">
      <c r="A10411" s="60" t="s">
        <v>5813</v>
      </c>
      <c r="B10411" s="71" t="s">
        <v>9074</v>
      </c>
      <c r="C10411" s="59" t="s">
        <v>9710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5669</v>
      </c>
      <c r="I10411" s="59"/>
    </row>
    <row r="10412" spans="1:9" x14ac:dyDescent="0.25">
      <c r="A10412" s="60" t="s">
        <v>5813</v>
      </c>
      <c r="B10412" s="71" t="s">
        <v>9074</v>
      </c>
      <c r="C10412" s="59" t="s">
        <v>9711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5669</v>
      </c>
      <c r="I10412" s="59"/>
    </row>
    <row r="10413" spans="1:9" x14ac:dyDescent="0.25">
      <c r="A10413" s="60" t="s">
        <v>5813</v>
      </c>
      <c r="B10413" s="71" t="s">
        <v>9074</v>
      </c>
      <c r="C10413" s="59" t="s">
        <v>9712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5669</v>
      </c>
      <c r="I10413" s="59"/>
    </row>
    <row r="10414" spans="1:9" x14ac:dyDescent="0.25">
      <c r="A10414" s="60" t="s">
        <v>5813</v>
      </c>
      <c r="B10414" s="71" t="s">
        <v>9074</v>
      </c>
      <c r="C10414" s="59" t="s">
        <v>9713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5669</v>
      </c>
      <c r="I10414" s="59"/>
    </row>
    <row r="10415" spans="1:9" x14ac:dyDescent="0.25">
      <c r="A10415" s="60" t="s">
        <v>5813</v>
      </c>
      <c r="B10415" s="71" t="s">
        <v>9074</v>
      </c>
      <c r="C10415" s="59" t="s">
        <v>9714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5669</v>
      </c>
      <c r="I10415" s="59"/>
    </row>
    <row r="10416" spans="1:9" x14ac:dyDescent="0.25">
      <c r="A10416" s="60" t="s">
        <v>5813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5669</v>
      </c>
      <c r="I10416" s="59"/>
    </row>
    <row r="10417" spans="1:9" x14ac:dyDescent="0.25">
      <c r="A10417" s="60" t="s">
        <v>5813</v>
      </c>
      <c r="B10417" s="93" t="s">
        <v>5780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5669</v>
      </c>
      <c r="I10417" s="59"/>
    </row>
    <row r="10418" spans="1:9" x14ac:dyDescent="0.25">
      <c r="A10418" s="60" t="s">
        <v>5813</v>
      </c>
      <c r="B10418" s="71" t="s">
        <v>5809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5669</v>
      </c>
      <c r="I10418" s="59"/>
    </row>
    <row r="10419" spans="1:9" x14ac:dyDescent="0.25">
      <c r="A10419" s="60" t="s">
        <v>5813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5669</v>
      </c>
      <c r="I10419" s="59"/>
    </row>
    <row r="10420" spans="1:9" x14ac:dyDescent="0.25">
      <c r="A10420" s="60" t="s">
        <v>5813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5669</v>
      </c>
      <c r="I10420" s="59"/>
    </row>
    <row r="10421" spans="1:9" x14ac:dyDescent="0.25">
      <c r="A10421" s="60" t="s">
        <v>5813</v>
      </c>
      <c r="B10421" s="59" t="s">
        <v>729</v>
      </c>
      <c r="C10421" s="83" t="s">
        <v>7208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5669</v>
      </c>
      <c r="I10421" s="59"/>
    </row>
    <row r="10422" spans="1:9" x14ac:dyDescent="0.25">
      <c r="A10422" s="60" t="s">
        <v>5813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5669</v>
      </c>
      <c r="I10422" s="59"/>
    </row>
    <row r="10423" spans="1:9" x14ac:dyDescent="0.25">
      <c r="A10423" s="60" t="s">
        <v>5813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5669</v>
      </c>
      <c r="I10423" s="59"/>
    </row>
    <row r="10424" spans="1:9" x14ac:dyDescent="0.25">
      <c r="A10424" s="60" t="s">
        <v>5813</v>
      </c>
      <c r="B10424" s="71" t="s">
        <v>9074</v>
      </c>
      <c r="C10424" s="59" t="s">
        <v>9715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5669</v>
      </c>
      <c r="I10424" s="59"/>
    </row>
    <row r="10425" spans="1:9" x14ac:dyDescent="0.25">
      <c r="A10425" s="60" t="s">
        <v>5813</v>
      </c>
      <c r="B10425" s="71" t="s">
        <v>9074</v>
      </c>
      <c r="C10425" s="59" t="s">
        <v>9716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5669</v>
      </c>
      <c r="I10425" s="59"/>
    </row>
    <row r="10426" spans="1:9" x14ac:dyDescent="0.25">
      <c r="A10426" s="60" t="s">
        <v>5813</v>
      </c>
      <c r="B10426" s="71" t="s">
        <v>9074</v>
      </c>
      <c r="C10426" s="59" t="s">
        <v>9717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5669</v>
      </c>
      <c r="I10426" s="59"/>
    </row>
    <row r="10427" spans="1:9" x14ac:dyDescent="0.25">
      <c r="A10427" s="60" t="s">
        <v>5813</v>
      </c>
      <c r="B10427" s="77" t="s">
        <v>9074</v>
      </c>
      <c r="C10427" s="114" t="s">
        <v>9718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5669</v>
      </c>
      <c r="I10427" s="59"/>
    </row>
    <row r="10428" spans="1:9" x14ac:dyDescent="0.25">
      <c r="A10428" s="60" t="s">
        <v>5813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9719</v>
      </c>
    </row>
    <row r="10429" spans="1:9" x14ac:dyDescent="0.25">
      <c r="A10429" s="60" t="s">
        <v>5813</v>
      </c>
      <c r="B10429" s="77" t="s">
        <v>4799</v>
      </c>
      <c r="C10429" s="73" t="s">
        <v>9720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9719</v>
      </c>
    </row>
    <row r="10430" spans="1:9" x14ac:dyDescent="0.25">
      <c r="A10430" s="60" t="s">
        <v>5813</v>
      </c>
      <c r="B10430" s="75" t="s">
        <v>4799</v>
      </c>
      <c r="C10430" s="73" t="s">
        <v>9721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9719</v>
      </c>
    </row>
    <row r="10431" spans="1:9" x14ac:dyDescent="0.25">
      <c r="A10431" s="60" t="s">
        <v>5813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x14ac:dyDescent="0.25">
      <c r="A10432" s="60" t="s">
        <v>5813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9696</v>
      </c>
    </row>
    <row r="10433" spans="1:9" x14ac:dyDescent="0.25">
      <c r="A10433" s="60" t="s">
        <v>5813</v>
      </c>
      <c r="B10433" s="59" t="s">
        <v>9722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5815</v>
      </c>
      <c r="I10433" s="59"/>
    </row>
    <row r="10434" spans="1:9" x14ac:dyDescent="0.25">
      <c r="A10434" s="60" t="s">
        <v>5813</v>
      </c>
      <c r="B10434" s="93" t="s">
        <v>5816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x14ac:dyDescent="0.25">
      <c r="A10435" s="60" t="s">
        <v>5813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x14ac:dyDescent="0.25">
      <c r="A10436" s="60" t="s">
        <v>5813</v>
      </c>
      <c r="B10436" s="59" t="s">
        <v>5670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8908</v>
      </c>
    </row>
    <row r="10437" spans="1:9" x14ac:dyDescent="0.25">
      <c r="A10437" s="60" t="s">
        <v>5813</v>
      </c>
      <c r="B10437" s="59" t="s">
        <v>5793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8908</v>
      </c>
    </row>
    <row r="10438" spans="1:9" x14ac:dyDescent="0.25">
      <c r="A10438" s="60" t="s">
        <v>5813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8908</v>
      </c>
    </row>
    <row r="10439" spans="1:9" x14ac:dyDescent="0.25">
      <c r="A10439" s="60" t="s">
        <v>5813</v>
      </c>
      <c r="B10439" s="59" t="s">
        <v>9723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8908</v>
      </c>
    </row>
    <row r="10440" spans="1:9" x14ac:dyDescent="0.25">
      <c r="A10440" s="60" t="s">
        <v>5813</v>
      </c>
      <c r="B10440" s="93" t="s">
        <v>9698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8908</v>
      </c>
    </row>
    <row r="10441" spans="1:9" x14ac:dyDescent="0.25">
      <c r="A10441" s="60" t="s">
        <v>5813</v>
      </c>
      <c r="B10441" s="58" t="s">
        <v>5834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x14ac:dyDescent="0.25">
      <c r="A10442" s="60" t="s">
        <v>5813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x14ac:dyDescent="0.25">
      <c r="A10443" s="60" t="s">
        <v>5813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x14ac:dyDescent="0.25">
      <c r="A10444" s="60" t="s">
        <v>5813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x14ac:dyDescent="0.25">
      <c r="A10445" s="60" t="s">
        <v>5813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x14ac:dyDescent="0.25">
      <c r="A10446" s="60" t="s">
        <v>5813</v>
      </c>
      <c r="B10446" s="58" t="s">
        <v>5825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5826</v>
      </c>
      <c r="I10446" s="59"/>
    </row>
    <row r="10447" spans="1:9" x14ac:dyDescent="0.25">
      <c r="A10447" s="60" t="s">
        <v>5813</v>
      </c>
      <c r="B10447" s="59" t="s">
        <v>5827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5826</v>
      </c>
      <c r="I10447" s="59"/>
    </row>
    <row r="10448" spans="1:9" x14ac:dyDescent="0.25">
      <c r="A10448" s="60" t="s">
        <v>5813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8887</v>
      </c>
    </row>
    <row r="10449" spans="1:9" x14ac:dyDescent="0.25">
      <c r="A10449" s="60" t="s">
        <v>5813</v>
      </c>
      <c r="B10449" s="59" t="s">
        <v>5788</v>
      </c>
      <c r="C10449" s="89" t="s">
        <v>5789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5790</v>
      </c>
      <c r="I10449" s="59" t="s">
        <v>9724</v>
      </c>
    </row>
    <row r="10450" spans="1:9" x14ac:dyDescent="0.25">
      <c r="A10450" s="60" t="s">
        <v>5813</v>
      </c>
      <c r="B10450" s="58" t="s">
        <v>5822</v>
      </c>
      <c r="C10450" s="89" t="s">
        <v>5823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5824</v>
      </c>
      <c r="I10450" s="59" t="s">
        <v>9724</v>
      </c>
    </row>
    <row r="10451" spans="1:9" x14ac:dyDescent="0.25">
      <c r="A10451" s="60" t="s">
        <v>5813</v>
      </c>
      <c r="B10451" s="59" t="s">
        <v>5829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5824</v>
      </c>
      <c r="I10451" s="59" t="s">
        <v>9724</v>
      </c>
    </row>
    <row r="10452" spans="1:9" x14ac:dyDescent="0.25">
      <c r="A10452" s="60" t="s">
        <v>5813</v>
      </c>
      <c r="B10452" s="59" t="s">
        <v>5831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5824</v>
      </c>
      <c r="I10452" s="59" t="s">
        <v>9724</v>
      </c>
    </row>
    <row r="10453" spans="1:9" x14ac:dyDescent="0.25">
      <c r="A10453" s="60" t="s">
        <v>5813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5824</v>
      </c>
      <c r="I10453" s="59" t="s">
        <v>9724</v>
      </c>
    </row>
    <row r="10454" spans="1:9" x14ac:dyDescent="0.25">
      <c r="A10454" s="60" t="s">
        <v>5813</v>
      </c>
      <c r="B10454" s="71" t="s">
        <v>5744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5824</v>
      </c>
      <c r="I10454" s="59" t="s">
        <v>9724</v>
      </c>
    </row>
    <row r="10455" spans="1:9" x14ac:dyDescent="0.25">
      <c r="A10455" s="60" t="s">
        <v>5813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9677</v>
      </c>
      <c r="I10455" s="74" t="s">
        <v>9675</v>
      </c>
    </row>
    <row r="10456" spans="1:9" x14ac:dyDescent="0.25">
      <c r="A10456" s="59" t="s">
        <v>5839</v>
      </c>
      <c r="B10456" s="59" t="s">
        <v>5818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5669</v>
      </c>
      <c r="I10456" s="59"/>
    </row>
    <row r="10457" spans="1:9" x14ac:dyDescent="0.25">
      <c r="A10457" s="59" t="s">
        <v>5839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5669</v>
      </c>
      <c r="I10457" s="59"/>
    </row>
    <row r="10458" spans="1:9" x14ac:dyDescent="0.25">
      <c r="A10458" s="59" t="s">
        <v>5839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5669</v>
      </c>
      <c r="I10458" s="59"/>
    </row>
    <row r="10459" spans="1:9" x14ac:dyDescent="0.25">
      <c r="A10459" s="59" t="s">
        <v>5839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5669</v>
      </c>
      <c r="I10459" s="59"/>
    </row>
    <row r="10460" spans="1:9" x14ac:dyDescent="0.25">
      <c r="A10460" s="59" t="s">
        <v>5839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5669</v>
      </c>
      <c r="I10460" s="59"/>
    </row>
    <row r="10461" spans="1:9" x14ac:dyDescent="0.25">
      <c r="A10461" s="59" t="s">
        <v>5839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5669</v>
      </c>
      <c r="I10461" s="59"/>
    </row>
    <row r="10462" spans="1:9" x14ac:dyDescent="0.25">
      <c r="A10462" s="59" t="s">
        <v>5839</v>
      </c>
      <c r="B10462" s="93" t="s">
        <v>5844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5669</v>
      </c>
      <c r="I10462" s="59"/>
    </row>
    <row r="10463" spans="1:9" x14ac:dyDescent="0.25">
      <c r="A10463" s="59" t="s">
        <v>5839</v>
      </c>
      <c r="B10463" s="58" t="s">
        <v>5845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5669</v>
      </c>
      <c r="I10463" s="59"/>
    </row>
    <row r="10464" spans="1:9" x14ac:dyDescent="0.25">
      <c r="A10464" s="59" t="s">
        <v>5839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5669</v>
      </c>
      <c r="I10464" s="59"/>
    </row>
    <row r="10465" spans="1:9" x14ac:dyDescent="0.25">
      <c r="A10465" s="59" t="s">
        <v>5839</v>
      </c>
      <c r="B10465" s="71" t="s">
        <v>9074</v>
      </c>
      <c r="C10465" s="59" t="s">
        <v>9725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5669</v>
      </c>
      <c r="I10465" s="59"/>
    </row>
    <row r="10466" spans="1:9" x14ac:dyDescent="0.25">
      <c r="A10466" s="59" t="s">
        <v>5839</v>
      </c>
      <c r="B10466" s="71" t="s">
        <v>9074</v>
      </c>
      <c r="C10466" s="59" t="s">
        <v>9726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5669</v>
      </c>
      <c r="I10466" s="59"/>
    </row>
    <row r="10467" spans="1:9" x14ac:dyDescent="0.25">
      <c r="A10467" s="59" t="s">
        <v>5839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x14ac:dyDescent="0.25">
      <c r="A10468" s="59" t="s">
        <v>5839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9727</v>
      </c>
    </row>
    <row r="10469" spans="1:9" x14ac:dyDescent="0.25">
      <c r="A10469" s="59" t="s">
        <v>5839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9727</v>
      </c>
    </row>
    <row r="10470" spans="1:9" x14ac:dyDescent="0.25">
      <c r="A10470" s="59" t="s">
        <v>5839</v>
      </c>
      <c r="B10470" s="59" t="s">
        <v>5841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x14ac:dyDescent="0.25">
      <c r="A10471" s="59" t="s">
        <v>5839</v>
      </c>
      <c r="B10471" s="59" t="s">
        <v>5842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5708</v>
      </c>
      <c r="I10471" s="59"/>
    </row>
    <row r="10472" spans="1:9" x14ac:dyDescent="0.25">
      <c r="A10472" s="59" t="s">
        <v>5839</v>
      </c>
      <c r="B10472" s="59" t="s">
        <v>5843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5708</v>
      </c>
      <c r="I10472" s="59"/>
    </row>
    <row r="10473" spans="1:9" x14ac:dyDescent="0.25">
      <c r="A10473" s="59" t="s">
        <v>5839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x14ac:dyDescent="0.25">
      <c r="A10474" s="59" t="s">
        <v>5839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x14ac:dyDescent="0.25">
      <c r="A10475" s="59" t="s">
        <v>5839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9728</v>
      </c>
    </row>
    <row r="10476" spans="1:9" x14ac:dyDescent="0.25">
      <c r="A10476" s="59" t="s">
        <v>5839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9728</v>
      </c>
    </row>
    <row r="10477" spans="1:9" x14ac:dyDescent="0.25">
      <c r="A10477" s="59" t="s">
        <v>5839</v>
      </c>
      <c r="B10477" s="71" t="s">
        <v>9074</v>
      </c>
      <c r="C10477" s="59" t="s">
        <v>9729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9730</v>
      </c>
    </row>
    <row r="10478" spans="1:9" x14ac:dyDescent="0.25">
      <c r="A10478" s="59" t="s">
        <v>5839</v>
      </c>
      <c r="B10478" s="71" t="s">
        <v>9074</v>
      </c>
      <c r="C10478" s="59" t="s">
        <v>9731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9730</v>
      </c>
    </row>
    <row r="10479" spans="1:9" x14ac:dyDescent="0.25">
      <c r="A10479" s="59" t="s">
        <v>5839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9697</v>
      </c>
    </row>
    <row r="10480" spans="1:9" x14ac:dyDescent="0.25">
      <c r="A10480" s="59" t="s">
        <v>5839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9697</v>
      </c>
    </row>
    <row r="10481" spans="1:9" x14ac:dyDescent="0.25">
      <c r="A10481" s="59" t="s">
        <v>5854</v>
      </c>
      <c r="B10481" s="93" t="s">
        <v>5735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9732</v>
      </c>
    </row>
    <row r="10482" spans="1:9" x14ac:dyDescent="0.25">
      <c r="A10482" s="59" t="s">
        <v>5854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9732</v>
      </c>
    </row>
    <row r="10483" spans="1:9" x14ac:dyDescent="0.25">
      <c r="A10483" s="59" t="s">
        <v>5854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9732</v>
      </c>
    </row>
    <row r="10484" spans="1:9" x14ac:dyDescent="0.25">
      <c r="A10484" s="59" t="s">
        <v>5854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9732</v>
      </c>
    </row>
    <row r="10485" spans="1:9" x14ac:dyDescent="0.25">
      <c r="A10485" s="59" t="s">
        <v>5854</v>
      </c>
      <c r="B10485" s="59" t="s">
        <v>9733</v>
      </c>
      <c r="C10485" s="59" t="s">
        <v>9734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9735</v>
      </c>
      <c r="I10485" s="59"/>
    </row>
    <row r="10486" spans="1:9" x14ac:dyDescent="0.25">
      <c r="A10486" s="59" t="s">
        <v>5854</v>
      </c>
      <c r="B10486" s="59" t="s">
        <v>9733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x14ac:dyDescent="0.25">
      <c r="A10487" s="59" t="s">
        <v>5854</v>
      </c>
      <c r="B10487" s="71" t="s">
        <v>8414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x14ac:dyDescent="0.25">
      <c r="A10488" s="59" t="s">
        <v>5854</v>
      </c>
      <c r="B10488" s="59" t="s">
        <v>5855</v>
      </c>
      <c r="C10488" s="59" t="s">
        <v>5856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x14ac:dyDescent="0.25">
      <c r="A10489" s="59" t="s">
        <v>5854</v>
      </c>
      <c r="B10489" s="59" t="s">
        <v>9578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9736</v>
      </c>
    </row>
    <row r="10490" spans="1:9" x14ac:dyDescent="0.25">
      <c r="A10490" s="59" t="s">
        <v>5854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9736</v>
      </c>
    </row>
    <row r="10491" spans="1:9" x14ac:dyDescent="0.25">
      <c r="A10491" s="59" t="s">
        <v>5854</v>
      </c>
      <c r="B10491" s="59" t="s">
        <v>5861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9737</v>
      </c>
    </row>
    <row r="10492" spans="1:9" x14ac:dyDescent="0.25">
      <c r="A10492" s="59" t="s">
        <v>5854</v>
      </c>
      <c r="B10492" s="93" t="s">
        <v>5862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9737</v>
      </c>
    </row>
    <row r="10493" spans="1:9" x14ac:dyDescent="0.25">
      <c r="A10493" s="59" t="s">
        <v>5854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x14ac:dyDescent="0.25">
      <c r="A10494" s="59" t="s">
        <v>5854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x14ac:dyDescent="0.25">
      <c r="A10495" s="59" t="s">
        <v>5854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9435</v>
      </c>
      <c r="I10495" s="59"/>
    </row>
    <row r="10496" spans="1:9" x14ac:dyDescent="0.25">
      <c r="A10496" s="59" t="s">
        <v>5854</v>
      </c>
      <c r="B10496" s="93" t="s">
        <v>5798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9738</v>
      </c>
      <c r="I10496" s="59"/>
    </row>
    <row r="10497" spans="1:9" x14ac:dyDescent="0.25">
      <c r="A10497" s="59" t="s">
        <v>5854</v>
      </c>
      <c r="B10497" s="58" t="s">
        <v>5820</v>
      </c>
      <c r="C10497" s="89" t="s">
        <v>5821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x14ac:dyDescent="0.25">
      <c r="A10498" s="59" t="s">
        <v>5854</v>
      </c>
      <c r="B10498" s="59" t="s">
        <v>62</v>
      </c>
      <c r="C10498" s="59" t="s">
        <v>7247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9739</v>
      </c>
    </row>
    <row r="10499" spans="1:9" x14ac:dyDescent="0.25">
      <c r="A10499" s="59" t="s">
        <v>5854</v>
      </c>
      <c r="B10499" s="59" t="s">
        <v>62</v>
      </c>
      <c r="C10499" s="59" t="s">
        <v>7270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9739</v>
      </c>
    </row>
    <row r="10500" spans="1:9" x14ac:dyDescent="0.25">
      <c r="A10500" s="59" t="s">
        <v>5854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5912</v>
      </c>
      <c r="I10500" s="74" t="s">
        <v>8903</v>
      </c>
    </row>
    <row r="10501" spans="1:9" x14ac:dyDescent="0.25">
      <c r="A10501" s="59" t="s">
        <v>5854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8903</v>
      </c>
    </row>
    <row r="10502" spans="1:9" x14ac:dyDescent="0.25">
      <c r="A10502" s="59" t="s">
        <v>5854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8903</v>
      </c>
    </row>
    <row r="10503" spans="1:9" x14ac:dyDescent="0.25">
      <c r="A10503" s="59" t="s">
        <v>5854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6429</v>
      </c>
      <c r="I10503" s="74" t="s">
        <v>8903</v>
      </c>
    </row>
    <row r="10504" spans="1:9" x14ac:dyDescent="0.25">
      <c r="A10504" s="59" t="s">
        <v>5854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6429</v>
      </c>
      <c r="I10504" s="74" t="s">
        <v>8903</v>
      </c>
    </row>
    <row r="10505" spans="1:9" x14ac:dyDescent="0.25">
      <c r="A10505" s="59" t="s">
        <v>5854</v>
      </c>
      <c r="B10505" s="71" t="s">
        <v>5430</v>
      </c>
      <c r="C10505" s="59" t="s">
        <v>9740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6429</v>
      </c>
      <c r="I10505" s="74" t="s">
        <v>8903</v>
      </c>
    </row>
    <row r="10506" spans="1:9" x14ac:dyDescent="0.25">
      <c r="A10506" s="59" t="s">
        <v>5854</v>
      </c>
      <c r="B10506" s="93" t="s">
        <v>5764</v>
      </c>
      <c r="C10506" s="59" t="s">
        <v>8030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6429</v>
      </c>
      <c r="I10506" s="74" t="s">
        <v>8903</v>
      </c>
    </row>
    <row r="10507" spans="1:9" x14ac:dyDescent="0.25">
      <c r="A10507" s="59" t="s">
        <v>5854</v>
      </c>
      <c r="B10507" s="71" t="s">
        <v>54</v>
      </c>
      <c r="C10507" s="59" t="s">
        <v>9741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7613</v>
      </c>
      <c r="I10507" s="74" t="s">
        <v>8915</v>
      </c>
    </row>
    <row r="10508" spans="1:9" x14ac:dyDescent="0.25">
      <c r="A10508" s="59" t="s">
        <v>5854</v>
      </c>
      <c r="B10508" s="59" t="s">
        <v>5846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5847</v>
      </c>
      <c r="I10508" s="74" t="s">
        <v>8915</v>
      </c>
    </row>
    <row r="10509" spans="1:9" x14ac:dyDescent="0.25">
      <c r="A10509" s="59" t="s">
        <v>5854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7613</v>
      </c>
      <c r="I10509" s="74" t="s">
        <v>8915</v>
      </c>
    </row>
    <row r="10510" spans="1:9" x14ac:dyDescent="0.25">
      <c r="A10510" s="59" t="s">
        <v>5854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7613</v>
      </c>
      <c r="I10510" s="74" t="s">
        <v>8915</v>
      </c>
    </row>
    <row r="10511" spans="1:9" x14ac:dyDescent="0.25">
      <c r="A10511" s="59" t="s">
        <v>5854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8915</v>
      </c>
    </row>
    <row r="10512" spans="1:9" x14ac:dyDescent="0.25">
      <c r="A10512" s="59" t="s">
        <v>5854</v>
      </c>
      <c r="B10512" s="71" t="s">
        <v>5857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5858</v>
      </c>
      <c r="I10512" s="76"/>
    </row>
    <row r="10513" spans="1:9" x14ac:dyDescent="0.25">
      <c r="A10513" s="59" t="s">
        <v>5854</v>
      </c>
      <c r="B10513" s="59" t="s">
        <v>5859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5858</v>
      </c>
      <c r="I10513" s="76"/>
    </row>
    <row r="10514" spans="1:9" x14ac:dyDescent="0.25">
      <c r="A10514" s="59" t="s">
        <v>5854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5858</v>
      </c>
      <c r="I10514" s="76"/>
    </row>
    <row r="10515" spans="1:9" x14ac:dyDescent="0.25">
      <c r="A10515" s="59" t="s">
        <v>5854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5858</v>
      </c>
      <c r="I10515" s="76" t="s">
        <v>8918</v>
      </c>
    </row>
    <row r="10516" spans="1:9" x14ac:dyDescent="0.25">
      <c r="A10516" s="59" t="s">
        <v>5854</v>
      </c>
      <c r="B10516" s="59" t="s">
        <v>9742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5858</v>
      </c>
      <c r="I10516" s="76" t="s">
        <v>8918</v>
      </c>
    </row>
    <row r="10517" spans="1:9" x14ac:dyDescent="0.25">
      <c r="A10517" s="59" t="s">
        <v>5867</v>
      </c>
      <c r="B10517" s="59" t="s">
        <v>9578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9743</v>
      </c>
    </row>
    <row r="10518" spans="1:9" x14ac:dyDescent="0.25">
      <c r="A10518" s="59" t="s">
        <v>5867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9743</v>
      </c>
    </row>
    <row r="10519" spans="1:9" x14ac:dyDescent="0.25">
      <c r="A10519" s="59" t="s">
        <v>5867</v>
      </c>
      <c r="B10519" s="58" t="s">
        <v>5833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9743</v>
      </c>
    </row>
    <row r="10520" spans="1:9" x14ac:dyDescent="0.25">
      <c r="A10520" s="59" t="s">
        <v>5867</v>
      </c>
      <c r="B10520" s="59" t="s">
        <v>5840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9744</v>
      </c>
    </row>
    <row r="10521" spans="1:9" x14ac:dyDescent="0.25">
      <c r="A10521" s="59" t="s">
        <v>5867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9744</v>
      </c>
    </row>
    <row r="10522" spans="1:9" x14ac:dyDescent="0.25">
      <c r="A10522" s="59" t="s">
        <v>5867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9744</v>
      </c>
    </row>
    <row r="10523" spans="1:9" x14ac:dyDescent="0.25">
      <c r="A10523" s="59" t="s">
        <v>5867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9744</v>
      </c>
    </row>
    <row r="10524" spans="1:9" x14ac:dyDescent="0.25">
      <c r="A10524" s="59" t="s">
        <v>5867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9744</v>
      </c>
    </row>
    <row r="10525" spans="1:9" x14ac:dyDescent="0.25">
      <c r="A10525" s="59" t="s">
        <v>5867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9744</v>
      </c>
    </row>
    <row r="10526" spans="1:9" x14ac:dyDescent="0.25">
      <c r="A10526" s="59" t="s">
        <v>5867</v>
      </c>
      <c r="B10526" s="59" t="s">
        <v>9745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9744</v>
      </c>
    </row>
    <row r="10527" spans="1:9" x14ac:dyDescent="0.25">
      <c r="A10527" s="59" t="s">
        <v>5867</v>
      </c>
      <c r="B10527" s="59" t="s">
        <v>9578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9744</v>
      </c>
    </row>
    <row r="10528" spans="1:9" x14ac:dyDescent="0.25">
      <c r="A10528" s="59" t="s">
        <v>5867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9744</v>
      </c>
    </row>
    <row r="10529" spans="1:9" x14ac:dyDescent="0.25">
      <c r="A10529" s="59" t="s">
        <v>5867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9744</v>
      </c>
    </row>
    <row r="10530" spans="1:9" x14ac:dyDescent="0.25">
      <c r="A10530" s="59" t="s">
        <v>5867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x14ac:dyDescent="0.25">
      <c r="A10531" s="59" t="s">
        <v>5867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x14ac:dyDescent="0.25">
      <c r="A10532" s="59" t="s">
        <v>5867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x14ac:dyDescent="0.25">
      <c r="A10533" s="59" t="s">
        <v>5867</v>
      </c>
      <c r="B10533" s="59" t="s">
        <v>9746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5647</v>
      </c>
      <c r="I10533" s="59"/>
    </row>
    <row r="10534" spans="1:9" x14ac:dyDescent="0.25">
      <c r="A10534" s="59" t="s">
        <v>5867</v>
      </c>
      <c r="B10534" s="59" t="s">
        <v>5876</v>
      </c>
      <c r="C10534" s="59" t="s">
        <v>5877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5878</v>
      </c>
      <c r="I10534" s="59"/>
    </row>
    <row r="10535" spans="1:9" x14ac:dyDescent="0.25">
      <c r="A10535" s="59" t="s">
        <v>5867</v>
      </c>
      <c r="B10535" s="85" t="s">
        <v>5879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5880</v>
      </c>
      <c r="I10535" s="59"/>
    </row>
    <row r="10536" spans="1:9" x14ac:dyDescent="0.25">
      <c r="A10536" s="59" t="s">
        <v>5867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5880</v>
      </c>
      <c r="I10536" s="59" t="s">
        <v>9747</v>
      </c>
    </row>
    <row r="10537" spans="1:9" x14ac:dyDescent="0.25">
      <c r="A10537" s="59" t="s">
        <v>5867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9748</v>
      </c>
    </row>
    <row r="10538" spans="1:9" x14ac:dyDescent="0.25">
      <c r="A10538" s="59" t="s">
        <v>5867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9748</v>
      </c>
    </row>
    <row r="10539" spans="1:9" x14ac:dyDescent="0.25">
      <c r="A10539" s="59" t="s">
        <v>5867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9748</v>
      </c>
    </row>
    <row r="10540" spans="1:9" x14ac:dyDescent="0.25">
      <c r="A10540" s="59" t="s">
        <v>5867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9748</v>
      </c>
    </row>
    <row r="10541" spans="1:9" x14ac:dyDescent="0.25">
      <c r="A10541" s="59" t="s">
        <v>5867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9749</v>
      </c>
    </row>
    <row r="10542" spans="1:9" x14ac:dyDescent="0.25">
      <c r="A10542" s="59" t="s">
        <v>5867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9749</v>
      </c>
    </row>
    <row r="10543" spans="1:9" x14ac:dyDescent="0.25">
      <c r="A10543" s="59" t="s">
        <v>5867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9750</v>
      </c>
    </row>
    <row r="10544" spans="1:9" x14ac:dyDescent="0.25">
      <c r="A10544" s="59" t="s">
        <v>5867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9750</v>
      </c>
    </row>
    <row r="10545" spans="1:9" x14ac:dyDescent="0.25">
      <c r="A10545" s="59" t="s">
        <v>5867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9750</v>
      </c>
    </row>
    <row r="10546" spans="1:9" x14ac:dyDescent="0.25">
      <c r="A10546" s="59" t="s">
        <v>5867</v>
      </c>
      <c r="B10546" s="59" t="s">
        <v>9227</v>
      </c>
      <c r="C10546" s="59" t="s">
        <v>9751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9752</v>
      </c>
    </row>
    <row r="10547" spans="1:9" x14ac:dyDescent="0.25">
      <c r="A10547" s="59" t="s">
        <v>5867</v>
      </c>
      <c r="B10547" s="59" t="s">
        <v>9227</v>
      </c>
      <c r="C10547" s="59" t="s">
        <v>9753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6767</v>
      </c>
      <c r="I10547" s="74" t="s">
        <v>9754</v>
      </c>
    </row>
    <row r="10548" spans="1:9" x14ac:dyDescent="0.25">
      <c r="A10548" s="59" t="s">
        <v>5867</v>
      </c>
      <c r="B10548" s="59" t="s">
        <v>62</v>
      </c>
      <c r="C10548" s="59" t="s">
        <v>7247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5647</v>
      </c>
      <c r="I10548" s="59" t="s">
        <v>9755</v>
      </c>
    </row>
    <row r="10549" spans="1:9" x14ac:dyDescent="0.25">
      <c r="A10549" s="59" t="s">
        <v>5867</v>
      </c>
      <c r="B10549" s="59" t="s">
        <v>62</v>
      </c>
      <c r="C10549" s="59" t="s">
        <v>9756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5647</v>
      </c>
      <c r="I10549" s="59" t="s">
        <v>9755</v>
      </c>
    </row>
    <row r="10550" spans="1:9" x14ac:dyDescent="0.25">
      <c r="A10550" s="59" t="s">
        <v>5867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x14ac:dyDescent="0.25">
      <c r="A10551" s="59" t="s">
        <v>5867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x14ac:dyDescent="0.25">
      <c r="A10552" s="59" t="s">
        <v>5867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x14ac:dyDescent="0.25">
      <c r="A10553" s="59" t="s">
        <v>5867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x14ac:dyDescent="0.25">
      <c r="A10554" s="59" t="s">
        <v>5867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6760</v>
      </c>
    </row>
    <row r="10555" spans="1:9" x14ac:dyDescent="0.25">
      <c r="A10555" s="59" t="s">
        <v>5867</v>
      </c>
      <c r="B10555" s="59" t="s">
        <v>5872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6760</v>
      </c>
    </row>
    <row r="10556" spans="1:9" x14ac:dyDescent="0.25">
      <c r="A10556" s="59" t="s">
        <v>5867</v>
      </c>
      <c r="B10556" s="93" t="s">
        <v>5873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6760</v>
      </c>
    </row>
    <row r="10557" spans="1:9" x14ac:dyDescent="0.25">
      <c r="A10557" s="59" t="s">
        <v>5867</v>
      </c>
      <c r="B10557" s="58" t="s">
        <v>5874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6760</v>
      </c>
    </row>
    <row r="10558" spans="1:9" x14ac:dyDescent="0.25">
      <c r="A10558" s="59" t="s">
        <v>5867</v>
      </c>
      <c r="B10558" s="71" t="s">
        <v>5875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6760</v>
      </c>
    </row>
    <row r="10559" spans="1:9" x14ac:dyDescent="0.25">
      <c r="A10559" s="59" t="s">
        <v>5867</v>
      </c>
      <c r="B10559" s="59" t="s">
        <v>5881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6760</v>
      </c>
    </row>
    <row r="10560" spans="1:9" x14ac:dyDescent="0.25">
      <c r="A10560" s="59" t="s">
        <v>5867</v>
      </c>
      <c r="B10560" s="66" t="s">
        <v>5884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5885</v>
      </c>
      <c r="I10560" s="74" t="s">
        <v>6760</v>
      </c>
    </row>
    <row r="10561" spans="1:9" x14ac:dyDescent="0.25">
      <c r="A10561" s="59" t="s">
        <v>5867</v>
      </c>
      <c r="B10561" s="59" t="s">
        <v>5882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9757</v>
      </c>
    </row>
    <row r="10562" spans="1:9" x14ac:dyDescent="0.25">
      <c r="A10562" s="59" t="s">
        <v>5867</v>
      </c>
      <c r="B10562" s="59" t="s">
        <v>5883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9757</v>
      </c>
    </row>
    <row r="10563" spans="1:9" x14ac:dyDescent="0.25">
      <c r="A10563" s="59" t="s">
        <v>5890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9758</v>
      </c>
    </row>
    <row r="10564" spans="1:9" x14ac:dyDescent="0.25">
      <c r="A10564" s="59" t="s">
        <v>5890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9758</v>
      </c>
    </row>
    <row r="10565" spans="1:9" x14ac:dyDescent="0.25">
      <c r="A10565" s="59" t="s">
        <v>5890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9759</v>
      </c>
    </row>
    <row r="10566" spans="1:9" x14ac:dyDescent="0.25">
      <c r="A10566" s="59" t="s">
        <v>5890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9759</v>
      </c>
    </row>
    <row r="10567" spans="1:9" x14ac:dyDescent="0.25">
      <c r="A10567" s="59" t="s">
        <v>5890</v>
      </c>
      <c r="B10567" s="59" t="s">
        <v>9746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9759</v>
      </c>
    </row>
    <row r="10568" spans="1:9" x14ac:dyDescent="0.25">
      <c r="A10568" s="59" t="s">
        <v>5890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9760</v>
      </c>
    </row>
    <row r="10569" spans="1:9" x14ac:dyDescent="0.25">
      <c r="A10569" s="59" t="s">
        <v>5890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9760</v>
      </c>
    </row>
    <row r="10570" spans="1:9" x14ac:dyDescent="0.25">
      <c r="A10570" s="59" t="s">
        <v>5890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9760</v>
      </c>
    </row>
    <row r="10571" spans="1:9" x14ac:dyDescent="0.25">
      <c r="A10571" s="59" t="s">
        <v>5890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9760</v>
      </c>
    </row>
    <row r="10572" spans="1:9" x14ac:dyDescent="0.25">
      <c r="A10572" s="59" t="s">
        <v>5890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x14ac:dyDescent="0.25">
      <c r="A10573" s="59" t="s">
        <v>5890</v>
      </c>
      <c r="B10573" s="71" t="s">
        <v>5901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5902</v>
      </c>
      <c r="I10573" s="59"/>
    </row>
    <row r="10574" spans="1:9" x14ac:dyDescent="0.25">
      <c r="A10574" s="59" t="s">
        <v>5890</v>
      </c>
      <c r="B10574" s="59" t="s">
        <v>5903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5902</v>
      </c>
      <c r="I10574" s="59"/>
    </row>
    <row r="10575" spans="1:9" x14ac:dyDescent="0.25">
      <c r="A10575" s="59" t="s">
        <v>5890</v>
      </c>
      <c r="B10575" s="59" t="s">
        <v>5894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x14ac:dyDescent="0.25">
      <c r="A10576" s="59" t="s">
        <v>5890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9696</v>
      </c>
    </row>
    <row r="10577" spans="1:9" x14ac:dyDescent="0.25">
      <c r="A10577" s="59" t="s">
        <v>5890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9696</v>
      </c>
    </row>
    <row r="10578" spans="1:9" x14ac:dyDescent="0.25">
      <c r="A10578" s="59" t="s">
        <v>5890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9696</v>
      </c>
    </row>
    <row r="10579" spans="1:9" x14ac:dyDescent="0.25">
      <c r="A10579" s="59" t="s">
        <v>5890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9696</v>
      </c>
    </row>
    <row r="10580" spans="1:9" x14ac:dyDescent="0.25">
      <c r="A10580" s="59" t="s">
        <v>5890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9696</v>
      </c>
    </row>
    <row r="10581" spans="1:9" x14ac:dyDescent="0.25">
      <c r="A10581" s="59" t="s">
        <v>5890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9696</v>
      </c>
    </row>
    <row r="10582" spans="1:9" x14ac:dyDescent="0.25">
      <c r="A10582" s="59" t="s">
        <v>5890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9696</v>
      </c>
    </row>
    <row r="10583" spans="1:9" x14ac:dyDescent="0.25">
      <c r="A10583" s="59" t="s">
        <v>5890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9696</v>
      </c>
    </row>
    <row r="10584" spans="1:9" x14ac:dyDescent="0.25">
      <c r="A10584" s="59" t="s">
        <v>5890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x14ac:dyDescent="0.25">
      <c r="A10585" s="59" t="s">
        <v>5890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x14ac:dyDescent="0.25">
      <c r="A10586" s="59" t="s">
        <v>5890</v>
      </c>
      <c r="B10586" s="59" t="s">
        <v>9761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9762</v>
      </c>
      <c r="I10586" s="59" t="s">
        <v>8955</v>
      </c>
    </row>
    <row r="10587" spans="1:9" x14ac:dyDescent="0.25">
      <c r="A10587" s="59" t="s">
        <v>5890</v>
      </c>
      <c r="B10587" s="59" t="s">
        <v>9763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9762</v>
      </c>
      <c r="I10587" s="59" t="s">
        <v>8955</v>
      </c>
    </row>
    <row r="10588" spans="1:9" x14ac:dyDescent="0.25">
      <c r="A10588" s="59" t="s">
        <v>5890</v>
      </c>
      <c r="B10588" s="58" t="s">
        <v>9764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9762</v>
      </c>
      <c r="I10588" s="59" t="s">
        <v>8955</v>
      </c>
    </row>
    <row r="10589" spans="1:9" x14ac:dyDescent="0.25">
      <c r="A10589" s="59" t="s">
        <v>5890</v>
      </c>
      <c r="B10589" s="59" t="s">
        <v>5897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5563</v>
      </c>
      <c r="I10589" s="59" t="s">
        <v>8955</v>
      </c>
    </row>
    <row r="10590" spans="1:9" x14ac:dyDescent="0.25">
      <c r="A10590" s="59" t="s">
        <v>5890</v>
      </c>
      <c r="B10590" s="58" t="s">
        <v>5896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5563</v>
      </c>
      <c r="I10590" s="59" t="s">
        <v>8955</v>
      </c>
    </row>
    <row r="10591" spans="1:9" x14ac:dyDescent="0.25">
      <c r="A10591" s="59" t="s">
        <v>5890</v>
      </c>
      <c r="B10591" s="58" t="s">
        <v>5899</v>
      </c>
      <c r="C10591" s="59" t="s">
        <v>5900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5563</v>
      </c>
      <c r="I10591" s="59" t="s">
        <v>8955</v>
      </c>
    </row>
    <row r="10592" spans="1:9" x14ac:dyDescent="0.25">
      <c r="A10592" s="59" t="s">
        <v>5890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5563</v>
      </c>
      <c r="I10592" s="59" t="s">
        <v>8955</v>
      </c>
    </row>
    <row r="10593" spans="1:9" x14ac:dyDescent="0.25">
      <c r="A10593" s="59" t="s">
        <v>5890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5563</v>
      </c>
      <c r="I10593" s="59" t="s">
        <v>8955</v>
      </c>
    </row>
    <row r="10594" spans="1:9" x14ac:dyDescent="0.25">
      <c r="A10594" s="59" t="s">
        <v>5890</v>
      </c>
      <c r="B10594" s="59" t="s">
        <v>9765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5563</v>
      </c>
      <c r="I10594" s="59" t="s">
        <v>8955</v>
      </c>
    </row>
    <row r="10595" spans="1:9" x14ac:dyDescent="0.25">
      <c r="A10595" s="59" t="s">
        <v>5890</v>
      </c>
      <c r="B10595" s="58" t="s">
        <v>9766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5563</v>
      </c>
      <c r="I10595" s="59" t="s">
        <v>8955</v>
      </c>
    </row>
    <row r="10596" spans="1:9" x14ac:dyDescent="0.25">
      <c r="A10596" s="59" t="s">
        <v>5890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5563</v>
      </c>
      <c r="I10596" s="76" t="s">
        <v>8946</v>
      </c>
    </row>
    <row r="10597" spans="1:9" x14ac:dyDescent="0.25">
      <c r="A10597" s="59" t="s">
        <v>5890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5563</v>
      </c>
      <c r="I10597" s="76" t="s">
        <v>8946</v>
      </c>
    </row>
    <row r="10598" spans="1:9" x14ac:dyDescent="0.25">
      <c r="A10598" s="59" t="s">
        <v>5890</v>
      </c>
      <c r="B10598" s="59" t="s">
        <v>5709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5600</v>
      </c>
      <c r="I10598" s="76" t="s">
        <v>8946</v>
      </c>
    </row>
    <row r="10599" spans="1:9" x14ac:dyDescent="0.25">
      <c r="A10599" s="59" t="s">
        <v>5890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5600</v>
      </c>
      <c r="I10599" s="76" t="s">
        <v>8946</v>
      </c>
    </row>
    <row r="10600" spans="1:9" x14ac:dyDescent="0.25">
      <c r="A10600" s="59" t="s">
        <v>5890</v>
      </c>
      <c r="B10600" s="85" t="s">
        <v>5562</v>
      </c>
      <c r="C10600" s="59" t="s">
        <v>147</v>
      </c>
      <c r="D10600" s="60">
        <v>1</v>
      </c>
      <c r="E10600" s="59" t="s">
        <v>26</v>
      </c>
      <c r="F10600" s="61" t="s">
        <v>9767</v>
      </c>
      <c r="G10600" s="64" t="e">
        <f t="shared" si="335"/>
        <v>#VALUE!</v>
      </c>
      <c r="H10600" s="65" t="s">
        <v>5563</v>
      </c>
      <c r="I10600" s="144">
        <v>45179</v>
      </c>
    </row>
    <row r="10601" spans="1:9" x14ac:dyDescent="0.25">
      <c r="A10601" s="59" t="s">
        <v>5890</v>
      </c>
      <c r="B10601" s="71" t="s">
        <v>5564</v>
      </c>
      <c r="C10601" s="59" t="s">
        <v>147</v>
      </c>
      <c r="D10601" s="96">
        <v>1</v>
      </c>
      <c r="E10601" s="77" t="s">
        <v>26</v>
      </c>
      <c r="F10601" s="61" t="s">
        <v>9767</v>
      </c>
      <c r="G10601" s="64" t="e">
        <f t="shared" si="335"/>
        <v>#VALUE!</v>
      </c>
      <c r="H10601" s="65" t="s">
        <v>5563</v>
      </c>
      <c r="I10601" s="144">
        <v>45179</v>
      </c>
    </row>
    <row r="10602" spans="1:9" x14ac:dyDescent="0.25">
      <c r="A10602" s="59" t="s">
        <v>5890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5600</v>
      </c>
      <c r="I10602" s="76" t="s">
        <v>8946</v>
      </c>
    </row>
    <row r="10603" spans="1:9" x14ac:dyDescent="0.25">
      <c r="A10603" s="59" t="s">
        <v>5890</v>
      </c>
      <c r="B10603" s="85" t="s">
        <v>5555</v>
      </c>
      <c r="C10603" s="59" t="s">
        <v>9768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5600</v>
      </c>
      <c r="I10603" s="76" t="s">
        <v>8946</v>
      </c>
    </row>
    <row r="10604" spans="1:9" x14ac:dyDescent="0.25">
      <c r="A10604" s="59" t="s">
        <v>5890</v>
      </c>
      <c r="B10604" s="93" t="s">
        <v>5764</v>
      </c>
      <c r="C10604" s="59" t="s">
        <v>7362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5600</v>
      </c>
      <c r="I10604" s="76" t="s">
        <v>8946</v>
      </c>
    </row>
    <row r="10605" spans="1:9" x14ac:dyDescent="0.25">
      <c r="A10605" s="59" t="s">
        <v>5890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5600</v>
      </c>
      <c r="I10605" s="76" t="s">
        <v>8946</v>
      </c>
    </row>
    <row r="10606" spans="1:9" x14ac:dyDescent="0.25">
      <c r="A10606" s="59" t="s">
        <v>5890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5600</v>
      </c>
      <c r="I10606" s="76" t="s">
        <v>8946</v>
      </c>
    </row>
    <row r="10607" spans="1:9" x14ac:dyDescent="0.25">
      <c r="A10607" s="59" t="s">
        <v>5890</v>
      </c>
      <c r="B10607" s="59" t="s">
        <v>5771</v>
      </c>
      <c r="C10607" s="89" t="s">
        <v>5772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5600</v>
      </c>
      <c r="I10607" s="76" t="s">
        <v>8946</v>
      </c>
    </row>
    <row r="10608" spans="1:9" x14ac:dyDescent="0.25">
      <c r="A10608" s="59" t="s">
        <v>5890</v>
      </c>
      <c r="B10608" s="58" t="s">
        <v>5811</v>
      </c>
      <c r="C10608" s="89" t="s">
        <v>5772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5563</v>
      </c>
      <c r="I10608" s="76" t="s">
        <v>8946</v>
      </c>
    </row>
    <row r="10609" spans="1:9" x14ac:dyDescent="0.25">
      <c r="A10609" s="59" t="s">
        <v>5890</v>
      </c>
      <c r="B10609" s="58" t="s">
        <v>5812</v>
      </c>
      <c r="C10609" s="89" t="s">
        <v>5772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5563</v>
      </c>
      <c r="I10609" s="76" t="s">
        <v>8946</v>
      </c>
    </row>
    <row r="10610" spans="1:9" x14ac:dyDescent="0.25">
      <c r="A10610" s="59" t="s">
        <v>5890</v>
      </c>
      <c r="B10610" s="93" t="s">
        <v>9769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9762</v>
      </c>
      <c r="I10610" s="59" t="s">
        <v>8934</v>
      </c>
    </row>
    <row r="10611" spans="1:9" x14ac:dyDescent="0.25">
      <c r="A10611" s="59" t="s">
        <v>5890</v>
      </c>
      <c r="B10611" s="59" t="s">
        <v>5688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5563</v>
      </c>
      <c r="I10611" s="59"/>
    </row>
    <row r="10612" spans="1:9" x14ac:dyDescent="0.25">
      <c r="A10612" s="59" t="s">
        <v>5890</v>
      </c>
      <c r="B10612" s="71" t="s">
        <v>5689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5563</v>
      </c>
      <c r="I10612" s="59"/>
    </row>
    <row r="10613" spans="1:9" x14ac:dyDescent="0.25">
      <c r="A10613" s="59" t="s">
        <v>5890</v>
      </c>
      <c r="B10613" s="58" t="s">
        <v>9770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5563</v>
      </c>
      <c r="I10613" s="59"/>
    </row>
    <row r="10614" spans="1:9" x14ac:dyDescent="0.25">
      <c r="A10614" s="59" t="s">
        <v>5890</v>
      </c>
      <c r="B10614" s="58" t="s">
        <v>5691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5563</v>
      </c>
      <c r="I10614" s="59"/>
    </row>
    <row r="10615" spans="1:9" x14ac:dyDescent="0.25">
      <c r="A10615" s="59" t="s">
        <v>5890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5563</v>
      </c>
      <c r="I10615" s="59"/>
    </row>
    <row r="10616" spans="1:9" x14ac:dyDescent="0.25">
      <c r="A10616" s="59" t="s">
        <v>5890</v>
      </c>
      <c r="B10616" s="59" t="s">
        <v>5692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5563</v>
      </c>
      <c r="I10616" s="59"/>
    </row>
    <row r="10617" spans="1:9" x14ac:dyDescent="0.25">
      <c r="A10617" s="59" t="s">
        <v>5890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5563</v>
      </c>
      <c r="I10617" s="59"/>
    </row>
    <row r="10618" spans="1:9" x14ac:dyDescent="0.25">
      <c r="A10618" s="59" t="s">
        <v>5890</v>
      </c>
      <c r="B10618" s="58" t="s">
        <v>5693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5563</v>
      </c>
      <c r="I10618" s="59"/>
    </row>
    <row r="10619" spans="1:9" x14ac:dyDescent="0.25">
      <c r="A10619" s="59" t="s">
        <v>5890</v>
      </c>
      <c r="B10619" s="58" t="s">
        <v>5694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5563</v>
      </c>
      <c r="I10619" s="59"/>
    </row>
    <row r="10620" spans="1:9" x14ac:dyDescent="0.25">
      <c r="A10620" s="59" t="s">
        <v>5890</v>
      </c>
      <c r="B10620" s="58" t="s">
        <v>5695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5563</v>
      </c>
      <c r="I10620" s="59"/>
    </row>
    <row r="10621" spans="1:9" x14ac:dyDescent="0.25">
      <c r="A10621" s="59" t="s">
        <v>5890</v>
      </c>
      <c r="B10621" s="59" t="s">
        <v>5731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5563</v>
      </c>
      <c r="I10621" s="59"/>
    </row>
    <row r="10622" spans="1:9" x14ac:dyDescent="0.25">
      <c r="A10622" s="59" t="s">
        <v>5890</v>
      </c>
      <c r="B10622" s="59" t="s">
        <v>5713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5563</v>
      </c>
      <c r="I10622" s="59"/>
    </row>
    <row r="10623" spans="1:9" x14ac:dyDescent="0.25">
      <c r="A10623" s="59" t="s">
        <v>5890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5563</v>
      </c>
      <c r="I10623" s="59"/>
    </row>
    <row r="10624" spans="1:9" x14ac:dyDescent="0.25">
      <c r="A10624" s="59" t="s">
        <v>5890</v>
      </c>
      <c r="B10624" s="59" t="s">
        <v>5908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7917</v>
      </c>
    </row>
    <row r="10625" spans="1:9" x14ac:dyDescent="0.25">
      <c r="A10625" s="59" t="s">
        <v>5890</v>
      </c>
      <c r="B10625" s="66" t="s">
        <v>5909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7917</v>
      </c>
    </row>
    <row r="10626" spans="1:9" x14ac:dyDescent="0.25">
      <c r="A10626" s="59" t="s">
        <v>5890</v>
      </c>
      <c r="B10626" s="85" t="s">
        <v>5904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8980</v>
      </c>
    </row>
    <row r="10627" spans="1:9" x14ac:dyDescent="0.25">
      <c r="A10627" s="59" t="s">
        <v>5890</v>
      </c>
      <c r="B10627" s="59" t="s">
        <v>5905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8980</v>
      </c>
    </row>
    <row r="10628" spans="1:9" x14ac:dyDescent="0.25">
      <c r="A10628" s="59" t="s">
        <v>5890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8980</v>
      </c>
    </row>
    <row r="10629" spans="1:9" x14ac:dyDescent="0.25">
      <c r="A10629" s="59" t="s">
        <v>5890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8980</v>
      </c>
    </row>
    <row r="10630" spans="1:9" x14ac:dyDescent="0.25">
      <c r="A10630" s="59" t="s">
        <v>5890</v>
      </c>
      <c r="B10630" s="81" t="s">
        <v>5895</v>
      </c>
      <c r="C10630" s="59" t="s">
        <v>9771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8980</v>
      </c>
    </row>
    <row r="10631" spans="1:9" x14ac:dyDescent="0.25">
      <c r="A10631" s="59" t="s">
        <v>5890</v>
      </c>
      <c r="B10631" s="81" t="s">
        <v>5895</v>
      </c>
      <c r="C10631" s="59" t="s">
        <v>9772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8980</v>
      </c>
    </row>
    <row r="10632" spans="1:9" x14ac:dyDescent="0.25">
      <c r="A10632" s="59" t="s">
        <v>5890</v>
      </c>
      <c r="B10632" s="71" t="s">
        <v>5911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5912</v>
      </c>
      <c r="I10632" s="74" t="s">
        <v>8980</v>
      </c>
    </row>
    <row r="10633" spans="1:9" x14ac:dyDescent="0.25">
      <c r="A10633" s="59" t="s">
        <v>5890</v>
      </c>
      <c r="B10633" s="71" t="s">
        <v>5913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5912</v>
      </c>
      <c r="I10633" s="74" t="s">
        <v>8980</v>
      </c>
    </row>
    <row r="10634" spans="1:9" x14ac:dyDescent="0.25">
      <c r="A10634" s="59" t="s">
        <v>5890</v>
      </c>
      <c r="B10634" s="71" t="s">
        <v>5914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5912</v>
      </c>
      <c r="I10634" s="74" t="s">
        <v>8980</v>
      </c>
    </row>
    <row r="10635" spans="1:9" x14ac:dyDescent="0.25">
      <c r="A10635" s="59" t="s">
        <v>5890</v>
      </c>
      <c r="B10635" s="58" t="s">
        <v>5915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8980</v>
      </c>
    </row>
    <row r="10636" spans="1:9" x14ac:dyDescent="0.25">
      <c r="A10636" s="59" t="s">
        <v>5890</v>
      </c>
      <c r="B10636" s="58" t="s">
        <v>5916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5912</v>
      </c>
      <c r="I10636" s="74" t="s">
        <v>8980</v>
      </c>
    </row>
    <row r="10637" spans="1:9" x14ac:dyDescent="0.25">
      <c r="A10637" s="59" t="s">
        <v>5890</v>
      </c>
      <c r="B10637" s="59" t="s">
        <v>9746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8979</v>
      </c>
    </row>
    <row r="10638" spans="1:9" x14ac:dyDescent="0.25">
      <c r="A10638" s="59" t="s">
        <v>5890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9773</v>
      </c>
      <c r="I10638" s="74" t="s">
        <v>8979</v>
      </c>
    </row>
    <row r="10639" spans="1:9" x14ac:dyDescent="0.25">
      <c r="A10639" s="59" t="s">
        <v>5890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8979</v>
      </c>
    </row>
    <row r="10640" spans="1:9" x14ac:dyDescent="0.25">
      <c r="A10640" s="59" t="s">
        <v>5890</v>
      </c>
      <c r="B10640" s="59" t="s">
        <v>5869</v>
      </c>
      <c r="C10640" s="59" t="s">
        <v>5870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8935</v>
      </c>
    </row>
    <row r="10641" spans="1:9" x14ac:dyDescent="0.25">
      <c r="A10641" s="59" t="s">
        <v>5890</v>
      </c>
      <c r="B10641" s="59" t="s">
        <v>9746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8935</v>
      </c>
    </row>
    <row r="10642" spans="1:9" x14ac:dyDescent="0.25">
      <c r="A10642" s="59" t="s">
        <v>5890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8935</v>
      </c>
    </row>
    <row r="10643" spans="1:9" x14ac:dyDescent="0.25">
      <c r="A10643" s="59" t="s">
        <v>5890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8935</v>
      </c>
    </row>
    <row r="10644" spans="1:9" x14ac:dyDescent="0.25">
      <c r="A10644" s="59" t="s">
        <v>5890</v>
      </c>
      <c r="B10644" s="81" t="s">
        <v>5895</v>
      </c>
      <c r="C10644" s="59" t="s">
        <v>9774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8935</v>
      </c>
    </row>
    <row r="10645" spans="1:9" x14ac:dyDescent="0.25">
      <c r="A10645" s="59" t="s">
        <v>5890</v>
      </c>
      <c r="B10645" s="81" t="s">
        <v>5895</v>
      </c>
      <c r="C10645" s="59" t="s">
        <v>9775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8935</v>
      </c>
    </row>
    <row r="10646" spans="1:9" x14ac:dyDescent="0.25">
      <c r="A10646" s="59" t="s">
        <v>5890</v>
      </c>
      <c r="B10646" s="81" t="s">
        <v>5895</v>
      </c>
      <c r="C10646" s="59" t="s">
        <v>9776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8935</v>
      </c>
    </row>
    <row r="10647" spans="1:9" x14ac:dyDescent="0.25">
      <c r="A10647" s="59" t="s">
        <v>5890</v>
      </c>
      <c r="B10647" s="81" t="s">
        <v>5895</v>
      </c>
      <c r="C10647" s="59" t="s">
        <v>9777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8935</v>
      </c>
    </row>
    <row r="10648" spans="1:9" x14ac:dyDescent="0.25">
      <c r="A10648" s="59" t="s">
        <v>5890</v>
      </c>
      <c r="B10648" s="81" t="s">
        <v>5895</v>
      </c>
      <c r="C10648" s="59" t="s">
        <v>9778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8935</v>
      </c>
    </row>
    <row r="10649" spans="1:9" x14ac:dyDescent="0.25">
      <c r="A10649" s="59" t="s">
        <v>5890</v>
      </c>
      <c r="B10649" s="81" t="s">
        <v>5895</v>
      </c>
      <c r="C10649" s="59" t="s">
        <v>9779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8935</v>
      </c>
    </row>
    <row r="10650" spans="1:9" x14ac:dyDescent="0.25">
      <c r="A10650" s="59" t="s">
        <v>5890</v>
      </c>
      <c r="B10650" s="81" t="s">
        <v>5895</v>
      </c>
      <c r="C10650" s="59" t="s">
        <v>9780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8935</v>
      </c>
    </row>
    <row r="10651" spans="1:9" x14ac:dyDescent="0.25">
      <c r="A10651" s="59" t="s">
        <v>5890</v>
      </c>
      <c r="B10651" s="81" t="s">
        <v>5895</v>
      </c>
      <c r="C10651" s="59" t="s">
        <v>9781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8935</v>
      </c>
    </row>
    <row r="10652" spans="1:9" x14ac:dyDescent="0.25">
      <c r="A10652" s="59" t="s">
        <v>5890</v>
      </c>
      <c r="B10652" s="59" t="s">
        <v>9782</v>
      </c>
      <c r="C10652" s="124" t="s">
        <v>9783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8973</v>
      </c>
    </row>
    <row r="10653" spans="1:9" x14ac:dyDescent="0.25">
      <c r="A10653" s="59" t="s">
        <v>5890</v>
      </c>
      <c r="B10653" s="59" t="s">
        <v>4799</v>
      </c>
      <c r="C10653" s="124" t="s">
        <v>9784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8973</v>
      </c>
    </row>
    <row r="10654" spans="1:9" x14ac:dyDescent="0.25">
      <c r="A10654" s="59" t="s">
        <v>5890</v>
      </c>
      <c r="B10654" s="59" t="s">
        <v>4799</v>
      </c>
      <c r="C10654" s="124" t="s">
        <v>9785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8973</v>
      </c>
    </row>
    <row r="10655" spans="1:9" x14ac:dyDescent="0.25">
      <c r="A10655" s="59" t="s">
        <v>5890</v>
      </c>
      <c r="B10655" s="59" t="s">
        <v>4799</v>
      </c>
      <c r="C10655" s="124" t="s">
        <v>9786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8973</v>
      </c>
    </row>
    <row r="10656" spans="1:9" x14ac:dyDescent="0.25">
      <c r="A10656" s="472">
        <v>44937</v>
      </c>
      <c r="B10656" s="59" t="s">
        <v>6278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6279</v>
      </c>
      <c r="I10656" s="59"/>
    </row>
    <row r="10657" spans="1:9" x14ac:dyDescent="0.25">
      <c r="A10657" s="144">
        <v>44937</v>
      </c>
      <c r="B10657" s="59" t="s">
        <v>6280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6279</v>
      </c>
      <c r="I10657" s="59"/>
    </row>
    <row r="10658" spans="1:9" x14ac:dyDescent="0.25">
      <c r="A10658" s="144">
        <v>44937</v>
      </c>
      <c r="B10658" s="59" t="s">
        <v>6276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x14ac:dyDescent="0.25">
      <c r="A10659" s="144">
        <v>44937</v>
      </c>
      <c r="B10659" s="93" t="s">
        <v>5670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6279</v>
      </c>
      <c r="I10659" s="59"/>
    </row>
    <row r="10660" spans="1:9" x14ac:dyDescent="0.25">
      <c r="A10660" s="144">
        <v>44937</v>
      </c>
      <c r="B10660" s="71" t="s">
        <v>5793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6279</v>
      </c>
      <c r="I10660" s="59"/>
    </row>
    <row r="10661" spans="1:9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8962</v>
      </c>
    </row>
    <row r="10669" spans="1:9" x14ac:dyDescent="0.25">
      <c r="A10669" s="144">
        <v>44937</v>
      </c>
      <c r="B10669" s="59" t="s">
        <v>17360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8962</v>
      </c>
    </row>
    <row r="10670" spans="1:9" x14ac:dyDescent="0.25">
      <c r="A10670" s="144">
        <v>44937</v>
      </c>
      <c r="B10670" s="59" t="s">
        <v>6281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8962</v>
      </c>
    </row>
    <row r="10671" spans="1:9" x14ac:dyDescent="0.25">
      <c r="A10671" s="144">
        <v>44937</v>
      </c>
      <c r="B10671" s="71" t="s">
        <v>17411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6283</v>
      </c>
      <c r="I10671" s="74" t="s">
        <v>8962</v>
      </c>
    </row>
    <row r="10672" spans="1:9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17361</v>
      </c>
    </row>
    <row r="10673" spans="1:9" x14ac:dyDescent="0.25">
      <c r="A10673" s="144">
        <v>44968</v>
      </c>
      <c r="B10673" s="59" t="s">
        <v>9578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17361</v>
      </c>
    </row>
    <row r="10674" spans="1:9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17361</v>
      </c>
    </row>
    <row r="10675" spans="1:9" x14ac:dyDescent="0.25">
      <c r="A10675" s="144">
        <v>44968</v>
      </c>
      <c r="B10675" s="59" t="s">
        <v>729</v>
      </c>
      <c r="C10675" s="83" t="s">
        <v>7208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17361</v>
      </c>
    </row>
    <row r="10676" spans="1:9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x14ac:dyDescent="0.25">
      <c r="A10678" s="144">
        <v>44968</v>
      </c>
      <c r="B10678" s="59" t="s">
        <v>11589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x14ac:dyDescent="0.25">
      <c r="A10680" s="144">
        <v>44968</v>
      </c>
      <c r="B10680" s="59" t="s">
        <v>9578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17364</v>
      </c>
    </row>
    <row r="10681" spans="1:9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17364</v>
      </c>
    </row>
    <row r="10682" spans="1:9" x14ac:dyDescent="0.25">
      <c r="A10682" s="144">
        <v>44968</v>
      </c>
      <c r="B10682" s="59" t="s">
        <v>729</v>
      </c>
      <c r="C10682" s="83" t="s">
        <v>7208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17364</v>
      </c>
    </row>
    <row r="10683" spans="1:9" x14ac:dyDescent="0.25">
      <c r="A10683" s="144">
        <v>44968</v>
      </c>
      <c r="B10683" s="58" t="s">
        <v>5833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17364</v>
      </c>
    </row>
    <row r="10684" spans="1:9" x14ac:dyDescent="0.25">
      <c r="A10684" s="144">
        <v>44968</v>
      </c>
      <c r="B10684" s="59" t="s">
        <v>9578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17366</v>
      </c>
    </row>
    <row r="10685" spans="1:9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17366</v>
      </c>
    </row>
    <row r="10686" spans="1:9" x14ac:dyDescent="0.25">
      <c r="A10686" s="144">
        <v>44968</v>
      </c>
      <c r="B10686" s="59" t="s">
        <v>729</v>
      </c>
      <c r="C10686" s="83" t="s">
        <v>7208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17366</v>
      </c>
    </row>
    <row r="10687" spans="1:9" x14ac:dyDescent="0.25">
      <c r="A10687" s="144">
        <v>44968</v>
      </c>
      <c r="B10687" s="58" t="s">
        <v>5833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17366</v>
      </c>
    </row>
    <row r="10688" spans="1:9" x14ac:dyDescent="0.25">
      <c r="A10688" s="144">
        <v>44968</v>
      </c>
      <c r="B10688" s="59" t="s">
        <v>5840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6587</v>
      </c>
      <c r="I10688" s="59" t="s">
        <v>17365</v>
      </c>
    </row>
    <row r="10689" spans="1:9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6587</v>
      </c>
      <c r="I10689" s="59" t="s">
        <v>17365</v>
      </c>
    </row>
    <row r="10690" spans="1:9" x14ac:dyDescent="0.25">
      <c r="A10690" s="144">
        <v>44968</v>
      </c>
      <c r="B10690" s="59" t="s">
        <v>5734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6587</v>
      </c>
      <c r="I10690" s="59" t="s">
        <v>17365</v>
      </c>
    </row>
    <row r="10691" spans="1:9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6587</v>
      </c>
      <c r="I10691" s="59" t="s">
        <v>17365</v>
      </c>
    </row>
    <row r="10692" spans="1:9" x14ac:dyDescent="0.25">
      <c r="A10692" s="144">
        <v>44968</v>
      </c>
      <c r="B10692" s="59" t="s">
        <v>8069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6587</v>
      </c>
      <c r="I10692" s="59" t="s">
        <v>17365</v>
      </c>
    </row>
    <row r="10693" spans="1:9" x14ac:dyDescent="0.25">
      <c r="A10693" s="144">
        <v>44968</v>
      </c>
      <c r="B10693" s="59" t="s">
        <v>17363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6587</v>
      </c>
      <c r="I10693" s="59"/>
    </row>
    <row r="10694" spans="1:9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x14ac:dyDescent="0.25">
      <c r="A10702" s="144">
        <v>44968</v>
      </c>
      <c r="B10702" s="85" t="s">
        <v>5705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x14ac:dyDescent="0.25">
      <c r="A10704" s="144">
        <v>44968</v>
      </c>
      <c r="B10704" s="85" t="s">
        <v>5778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17372</v>
      </c>
      <c r="I10710" s="59"/>
    </row>
    <row r="10711" spans="1:9" x14ac:dyDescent="0.25">
      <c r="A10711" s="144">
        <v>44968</v>
      </c>
      <c r="B10711" s="59" t="s">
        <v>9227</v>
      </c>
      <c r="C10711" s="59" t="s">
        <v>17384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17373</v>
      </c>
    </row>
    <row r="10712" spans="1:9" x14ac:dyDescent="0.25">
      <c r="A10712" s="144">
        <v>44968</v>
      </c>
      <c r="B10712" s="59" t="s">
        <v>9227</v>
      </c>
      <c r="C10712" s="59" t="s">
        <v>15874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17375</v>
      </c>
    </row>
    <row r="10713" spans="1:9" x14ac:dyDescent="0.25">
      <c r="A10713" s="144">
        <v>44968</v>
      </c>
      <c r="B10713" s="59" t="s">
        <v>62</v>
      </c>
      <c r="C10713" s="59" t="s">
        <v>7270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17379</v>
      </c>
    </row>
    <row r="10714" spans="1:9" x14ac:dyDescent="0.25">
      <c r="A10714" s="144">
        <v>44968</v>
      </c>
      <c r="B10714" s="59" t="s">
        <v>62</v>
      </c>
      <c r="C10714" s="59" t="s">
        <v>7250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17379</v>
      </c>
    </row>
    <row r="10715" spans="1:9" x14ac:dyDescent="0.25">
      <c r="A10715" s="144">
        <v>44968</v>
      </c>
      <c r="B10715" s="59" t="s">
        <v>210</v>
      </c>
      <c r="C10715" s="59" t="s">
        <v>211</v>
      </c>
      <c r="D10715" s="68" t="s">
        <v>7637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8991</v>
      </c>
    </row>
    <row r="10717" spans="1:9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8991</v>
      </c>
    </row>
    <row r="10718" spans="1:9" x14ac:dyDescent="0.25">
      <c r="A10718" s="144">
        <v>44968</v>
      </c>
      <c r="B10718" s="59" t="s">
        <v>810</v>
      </c>
      <c r="C10718" s="59" t="s">
        <v>17362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8991</v>
      </c>
    </row>
    <row r="10719" spans="1:9" x14ac:dyDescent="0.25">
      <c r="A10719" s="144">
        <v>44968</v>
      </c>
      <c r="B10719" s="81" t="s">
        <v>5895</v>
      </c>
      <c r="C10719" s="59" t="s">
        <v>17312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8991</v>
      </c>
    </row>
    <row r="10720" spans="1:9" x14ac:dyDescent="0.25">
      <c r="A10720" s="144">
        <v>44968</v>
      </c>
      <c r="B10720" s="81" t="s">
        <v>5895</v>
      </c>
      <c r="C10720" s="59" t="s">
        <v>17314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8991</v>
      </c>
    </row>
    <row r="10721" spans="1:9" x14ac:dyDescent="0.25">
      <c r="A10721" s="144">
        <v>44968</v>
      </c>
      <c r="B10721" s="81" t="s">
        <v>5895</v>
      </c>
      <c r="C10721" s="59" t="s">
        <v>17316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8991</v>
      </c>
    </row>
    <row r="10722" spans="1:9" x14ac:dyDescent="0.25">
      <c r="A10722" s="144">
        <v>44968</v>
      </c>
      <c r="B10722" s="81" t="s">
        <v>5895</v>
      </c>
      <c r="C10722" s="59" t="s">
        <v>17318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8991</v>
      </c>
    </row>
    <row r="10723" spans="1:9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8991</v>
      </c>
    </row>
    <row r="10724" spans="1:9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8991</v>
      </c>
    </row>
    <row r="10725" spans="1:9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17371</v>
      </c>
      <c r="I10725" s="74" t="s">
        <v>9049</v>
      </c>
    </row>
    <row r="10726" spans="1:9" x14ac:dyDescent="0.25">
      <c r="A10726" s="144">
        <v>44968</v>
      </c>
      <c r="B10726" s="59" t="s">
        <v>17357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6283</v>
      </c>
      <c r="I10726" s="74" t="s">
        <v>9049</v>
      </c>
    </row>
    <row r="10727" spans="1:9" x14ac:dyDescent="0.25">
      <c r="A10727" s="144">
        <v>44968</v>
      </c>
      <c r="B10727" s="59" t="s">
        <v>17356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6283</v>
      </c>
      <c r="I10727" s="74" t="s">
        <v>9049</v>
      </c>
    </row>
    <row r="10728" spans="1:9" x14ac:dyDescent="0.25">
      <c r="A10728" s="144">
        <v>44968</v>
      </c>
      <c r="B10728" s="59" t="s">
        <v>17367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6283</v>
      </c>
      <c r="I10728" s="74" t="s">
        <v>9049</v>
      </c>
    </row>
    <row r="10729" spans="1:9" x14ac:dyDescent="0.25">
      <c r="A10729" s="144">
        <v>44968</v>
      </c>
      <c r="B10729" s="93" t="s">
        <v>17368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6283</v>
      </c>
      <c r="I10729" s="74" t="s">
        <v>9049</v>
      </c>
    </row>
    <row r="10730" spans="1:9" x14ac:dyDescent="0.25">
      <c r="A10730" s="144">
        <v>44968</v>
      </c>
      <c r="B10730" s="59" t="s">
        <v>5860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6283</v>
      </c>
      <c r="I10730" s="74" t="s">
        <v>9049</v>
      </c>
    </row>
    <row r="10731" spans="1:9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6283</v>
      </c>
      <c r="I10731" s="74" t="s">
        <v>9049</v>
      </c>
    </row>
    <row r="10732" spans="1:9" x14ac:dyDescent="0.25">
      <c r="A10732" s="144">
        <v>44968</v>
      </c>
      <c r="B10732" s="71" t="s">
        <v>17369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5889</v>
      </c>
      <c r="I10732" s="76" t="s">
        <v>9018</v>
      </c>
    </row>
    <row r="10733" spans="1:9" x14ac:dyDescent="0.25">
      <c r="A10733" s="144">
        <v>44968</v>
      </c>
      <c r="B10733" s="59" t="s">
        <v>5846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5889</v>
      </c>
      <c r="I10733" s="76" t="s">
        <v>9018</v>
      </c>
    </row>
    <row r="10734" spans="1:9" x14ac:dyDescent="0.25">
      <c r="A10734" s="144">
        <v>44968</v>
      </c>
      <c r="B10734" s="59" t="s">
        <v>17383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5889</v>
      </c>
      <c r="I10734" s="76" t="s">
        <v>9018</v>
      </c>
    </row>
    <row r="10735" spans="1:9" x14ac:dyDescent="0.25">
      <c r="A10735" s="144">
        <v>44996</v>
      </c>
      <c r="B10735" s="58" t="s">
        <v>5820</v>
      </c>
      <c r="C10735" s="89" t="s">
        <v>5821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17394</v>
      </c>
      <c r="I10736" s="59" t="s">
        <v>17395</v>
      </c>
    </row>
    <row r="10737" spans="1:10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x14ac:dyDescent="0.25">
      <c r="A10738" s="144">
        <v>44996</v>
      </c>
      <c r="B10738" s="59" t="s">
        <v>17405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x14ac:dyDescent="0.25">
      <c r="A10739" s="144">
        <v>44996</v>
      </c>
      <c r="B10739" s="59" t="s">
        <v>17409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x14ac:dyDescent="0.25">
      <c r="A10740" s="144">
        <v>44996</v>
      </c>
      <c r="B10740" s="71" t="s">
        <v>5623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17406</v>
      </c>
      <c r="I10740" s="59"/>
    </row>
    <row r="10741" spans="1:10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17406</v>
      </c>
      <c r="I10741" s="59"/>
    </row>
    <row r="10742" spans="1:10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x14ac:dyDescent="0.25">
      <c r="A10747" s="144">
        <v>44996</v>
      </c>
      <c r="B10747" s="59" t="s">
        <v>10674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x14ac:dyDescent="0.25">
      <c r="A10748" s="144">
        <v>44996</v>
      </c>
      <c r="B10748" s="59" t="s">
        <v>210</v>
      </c>
      <c r="C10748" s="59" t="s">
        <v>211</v>
      </c>
      <c r="D10748" s="68" t="s">
        <v>7637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17407</v>
      </c>
    </row>
    <row r="10749" spans="1:10" x14ac:dyDescent="0.25">
      <c r="A10749" s="144">
        <v>44996</v>
      </c>
      <c r="B10749" s="58" t="s">
        <v>5832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17407</v>
      </c>
    </row>
    <row r="10750" spans="1:10" x14ac:dyDescent="0.25">
      <c r="A10750" s="144">
        <v>44996</v>
      </c>
      <c r="B10750" s="58" t="s">
        <v>5833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17407</v>
      </c>
    </row>
    <row r="10751" spans="1:10" x14ac:dyDescent="0.25">
      <c r="A10751" s="144">
        <v>44996</v>
      </c>
      <c r="B10751" s="481" t="s">
        <v>210</v>
      </c>
      <c r="C10751" s="481" t="s">
        <v>211</v>
      </c>
      <c r="D10751" s="782" t="s">
        <v>2835</v>
      </c>
      <c r="E10751" s="481" t="s">
        <v>37</v>
      </c>
      <c r="F10751" s="512">
        <v>33000</v>
      </c>
      <c r="G10751" s="485">
        <f t="shared" si="342"/>
        <v>264000</v>
      </c>
      <c r="H10751" s="536" t="s">
        <v>6528</v>
      </c>
      <c r="I10751" s="481"/>
    </row>
    <row r="10752" spans="1:10" x14ac:dyDescent="0.25">
      <c r="A10752" s="144">
        <v>44996</v>
      </c>
      <c r="B10752" s="59" t="s">
        <v>17405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x14ac:dyDescent="0.25">
      <c r="A10753" s="144">
        <v>44996</v>
      </c>
      <c r="B10753" s="59" t="s">
        <v>17358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x14ac:dyDescent="0.25">
      <c r="A10754" s="144">
        <v>44996</v>
      </c>
      <c r="B10754" s="59" t="s">
        <v>17396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17408</v>
      </c>
    </row>
    <row r="10756" spans="1:9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17408</v>
      </c>
    </row>
    <row r="10757" spans="1:9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17408</v>
      </c>
    </row>
    <row r="10758" spans="1:9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17408</v>
      </c>
    </row>
    <row r="10759" spans="1:9" x14ac:dyDescent="0.25">
      <c r="A10759" s="144">
        <v>44996</v>
      </c>
      <c r="B10759" s="59" t="s">
        <v>13695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768" si="345">F10759*D10759</f>
        <v>53000</v>
      </c>
      <c r="H10759" s="65" t="s">
        <v>3477</v>
      </c>
      <c r="I10759" s="76"/>
    </row>
    <row r="10760" spans="1:9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9007</v>
      </c>
    </row>
    <row r="10761" spans="1:9" x14ac:dyDescent="0.25">
      <c r="A10761" s="144">
        <v>44996</v>
      </c>
      <c r="B10761" s="71" t="s">
        <v>17386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9007</v>
      </c>
    </row>
    <row r="10762" spans="1:9" x14ac:dyDescent="0.25">
      <c r="A10762" s="144">
        <v>44996</v>
      </c>
      <c r="B10762" s="59" t="s">
        <v>17390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9007</v>
      </c>
    </row>
    <row r="10763" spans="1:9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9007</v>
      </c>
    </row>
    <row r="10764" spans="1:9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9007</v>
      </c>
    </row>
    <row r="10765" spans="1:9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9007</v>
      </c>
    </row>
    <row r="10766" spans="1:9" x14ac:dyDescent="0.25">
      <c r="A10766" s="144">
        <v>44996</v>
      </c>
      <c r="B10766" s="59" t="s">
        <v>17391</v>
      </c>
      <c r="C10766" s="59" t="s">
        <v>17393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9007</v>
      </c>
    </row>
    <row r="10767" spans="1:9" x14ac:dyDescent="0.25">
      <c r="A10767" s="144">
        <v>44996</v>
      </c>
      <c r="B10767" s="59" t="s">
        <v>17392</v>
      </c>
      <c r="C10767" s="59" t="s">
        <v>17393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9007</v>
      </c>
    </row>
    <row r="10768" spans="1:9" x14ac:dyDescent="0.25">
      <c r="A10768" s="144">
        <v>44996</v>
      </c>
      <c r="B10768" s="71" t="s">
        <v>9074</v>
      </c>
      <c r="C10768" s="59" t="s">
        <v>16474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9007</v>
      </c>
    </row>
    <row r="10769" spans="1:9" x14ac:dyDescent="0.25">
      <c r="A10769" s="144"/>
      <c r="B10769" s="59"/>
      <c r="C10769" s="59"/>
      <c r="D10769" s="141"/>
      <c r="E10769" s="75" t="s">
        <v>26</v>
      </c>
      <c r="F10769" s="210">
        <v>150000</v>
      </c>
      <c r="G10769" s="210">
        <f>F10769*D10769</f>
        <v>0</v>
      </c>
      <c r="H10769" s="120"/>
      <c r="I10769" s="74"/>
    </row>
    <row r="10770" spans="1:9" x14ac:dyDescent="0.25">
      <c r="A10770" s="144"/>
      <c r="B10770" s="59"/>
      <c r="C10770" s="59"/>
      <c r="D10770" s="141"/>
      <c r="E10770" s="75" t="s">
        <v>26</v>
      </c>
      <c r="F10770" s="210">
        <v>75000</v>
      </c>
      <c r="G10770" s="210">
        <f>F10770*D10770</f>
        <v>0</v>
      </c>
      <c r="H10770" s="120"/>
      <c r="I10770" s="74"/>
    </row>
    <row r="10771" spans="1:9" x14ac:dyDescent="0.25">
      <c r="A10771" s="144"/>
      <c r="B10771" s="59"/>
      <c r="C10771" s="77"/>
      <c r="D10771" s="60"/>
      <c r="E10771" s="75" t="s">
        <v>26</v>
      </c>
      <c r="F10771" s="63">
        <v>1320000</v>
      </c>
      <c r="G10771" s="64">
        <f t="shared" ref="G10771:G10820" si="346">F10771*D10771</f>
        <v>0</v>
      </c>
      <c r="H10771" s="120"/>
      <c r="I10771" s="74"/>
    </row>
    <row r="10772" spans="1:9" x14ac:dyDescent="0.25">
      <c r="A10772" s="144"/>
      <c r="B10772" s="83"/>
      <c r="C10772" s="77"/>
      <c r="D10772" s="141"/>
      <c r="E10772" s="75" t="s">
        <v>26</v>
      </c>
      <c r="F10772" s="210">
        <v>155000</v>
      </c>
      <c r="G10772" s="64">
        <f t="shared" si="346"/>
        <v>0</v>
      </c>
      <c r="H10772" s="120"/>
      <c r="I10772" s="74"/>
    </row>
    <row r="10773" spans="1:9" x14ac:dyDescent="0.25">
      <c r="A10773" s="144"/>
      <c r="B10773" s="59"/>
      <c r="C10773" s="59"/>
      <c r="D10773" s="60"/>
      <c r="E10773" s="75" t="s">
        <v>29</v>
      </c>
      <c r="F10773" s="64">
        <v>350000</v>
      </c>
      <c r="G10773" s="64">
        <f t="shared" si="346"/>
        <v>0</v>
      </c>
      <c r="H10773" s="120"/>
      <c r="I10773" s="74"/>
    </row>
    <row r="10774" spans="1:9" x14ac:dyDescent="0.25">
      <c r="A10774" s="144"/>
      <c r="B10774" s="59"/>
      <c r="C10774" s="59"/>
      <c r="D10774" s="60"/>
      <c r="E10774" s="75" t="s">
        <v>26</v>
      </c>
      <c r="F10774" s="62">
        <v>10000</v>
      </c>
      <c r="G10774" s="64">
        <f t="shared" si="346"/>
        <v>0</v>
      </c>
      <c r="H10774" s="120"/>
      <c r="I10774" s="74"/>
    </row>
    <row r="10775" spans="1:9" x14ac:dyDescent="0.25">
      <c r="A10775" s="144"/>
      <c r="B10775" s="59"/>
      <c r="C10775" s="59"/>
      <c r="D10775" s="141"/>
      <c r="E10775" s="75" t="s">
        <v>26</v>
      </c>
      <c r="F10775" s="210">
        <v>357000</v>
      </c>
      <c r="G10775" s="64">
        <f>F10775*D10775</f>
        <v>0</v>
      </c>
      <c r="H10775" s="120"/>
      <c r="I10775" s="74"/>
    </row>
    <row r="10776" spans="1:9" x14ac:dyDescent="0.25">
      <c r="A10776" s="144"/>
      <c r="B10776" s="71"/>
      <c r="C10776" s="59"/>
      <c r="D10776" s="60"/>
      <c r="E10776" s="75" t="s">
        <v>26</v>
      </c>
      <c r="F10776" s="62">
        <v>350000</v>
      </c>
      <c r="G10776" s="64">
        <f>F10776*D10776</f>
        <v>0</v>
      </c>
      <c r="H10776" s="120"/>
      <c r="I10776" s="74"/>
    </row>
    <row r="10777" spans="1:9" x14ac:dyDescent="0.25">
      <c r="A10777" s="144"/>
      <c r="B10777" s="59"/>
      <c r="C10777" s="59"/>
      <c r="D10777" s="60"/>
      <c r="E10777" s="126" t="s">
        <v>26</v>
      </c>
      <c r="F10777" s="62">
        <v>220000</v>
      </c>
      <c r="G10777" s="64">
        <f>F10777*D10777</f>
        <v>0</v>
      </c>
      <c r="H10777" s="120"/>
      <c r="I10777" s="74"/>
    </row>
    <row r="10778" spans="1:9" x14ac:dyDescent="0.25">
      <c r="A10778" s="144"/>
      <c r="B10778" s="59"/>
      <c r="C10778" s="59"/>
      <c r="D10778" s="60"/>
      <c r="E10778" s="75" t="s">
        <v>26</v>
      </c>
      <c r="F10778" s="78">
        <v>12500</v>
      </c>
      <c r="G10778" s="64">
        <f t="shared" si="346"/>
        <v>0</v>
      </c>
      <c r="H10778" s="120"/>
      <c r="I10778" s="74"/>
    </row>
    <row r="10779" spans="1:9" x14ac:dyDescent="0.25">
      <c r="A10779" s="144"/>
      <c r="B10779" s="66"/>
      <c r="C10779" s="92"/>
      <c r="D10779" s="60"/>
      <c r="E10779" s="75" t="s">
        <v>37</v>
      </c>
      <c r="F10779" s="64">
        <v>34689</v>
      </c>
      <c r="G10779" s="64">
        <f t="shared" si="346"/>
        <v>0</v>
      </c>
      <c r="H10779" s="120"/>
      <c r="I10779" s="74"/>
    </row>
    <row r="10780" spans="1:9" x14ac:dyDescent="0.25">
      <c r="A10780" s="144"/>
      <c r="B10780" s="71"/>
      <c r="C10780" s="83"/>
      <c r="D10780" s="60"/>
      <c r="E10780" s="75" t="s">
        <v>26</v>
      </c>
      <c r="F10780" s="63">
        <v>2236</v>
      </c>
      <c r="G10780" s="64">
        <f t="shared" si="346"/>
        <v>0</v>
      </c>
      <c r="H10780" s="120"/>
      <c r="I10780" s="74"/>
    </row>
    <row r="10781" spans="1:9" x14ac:dyDescent="0.25">
      <c r="A10781" s="144"/>
      <c r="B10781" s="71"/>
      <c r="C10781" s="83"/>
      <c r="D10781" s="141"/>
      <c r="E10781" s="75" t="s">
        <v>25</v>
      </c>
      <c r="F10781" s="210">
        <v>8627</v>
      </c>
      <c r="G10781" s="64">
        <f t="shared" si="346"/>
        <v>0</v>
      </c>
      <c r="H10781" s="120"/>
      <c r="I10781" s="74"/>
    </row>
    <row r="10782" spans="1:9" x14ac:dyDescent="0.25">
      <c r="A10782" s="144"/>
      <c r="B10782" s="59"/>
      <c r="C10782" s="83"/>
      <c r="D10782" s="60"/>
      <c r="E10782" s="75" t="s">
        <v>25</v>
      </c>
      <c r="F10782" s="63">
        <v>500</v>
      </c>
      <c r="G10782" s="64">
        <f t="shared" si="346"/>
        <v>0</v>
      </c>
      <c r="H10782" s="120"/>
      <c r="I10782" s="74"/>
    </row>
    <row r="10783" spans="1:9" x14ac:dyDescent="0.25">
      <c r="A10783" s="144"/>
      <c r="B10783" s="59"/>
      <c r="C10783" s="83"/>
      <c r="D10783" s="60"/>
      <c r="E10783" s="75" t="s">
        <v>25</v>
      </c>
      <c r="F10783" s="281">
        <v>1000</v>
      </c>
      <c r="G10783" s="64">
        <f t="shared" si="346"/>
        <v>0</v>
      </c>
      <c r="H10783" s="120"/>
      <c r="I10783" s="74"/>
    </row>
    <row r="10784" spans="1:9" x14ac:dyDescent="0.25">
      <c r="A10784" s="144"/>
      <c r="B10784" s="59"/>
      <c r="C10784" s="59"/>
      <c r="D10784" s="141"/>
      <c r="E10784" s="75" t="s">
        <v>26</v>
      </c>
      <c r="F10784" s="210">
        <v>150000</v>
      </c>
      <c r="G10784" s="210">
        <f t="shared" si="346"/>
        <v>0</v>
      </c>
      <c r="H10784" s="120"/>
      <c r="I10784" s="74"/>
    </row>
    <row r="10785" spans="1:9" x14ac:dyDescent="0.25">
      <c r="A10785" s="144"/>
      <c r="B10785" s="59"/>
      <c r="C10785" s="59"/>
      <c r="D10785" s="141"/>
      <c r="E10785" s="75" t="s">
        <v>25</v>
      </c>
      <c r="F10785" s="210">
        <v>150000</v>
      </c>
      <c r="G10785" s="64">
        <f>F10785*D10785</f>
        <v>0</v>
      </c>
      <c r="H10785" s="120"/>
      <c r="I10785" s="74"/>
    </row>
    <row r="10786" spans="1:9" x14ac:dyDescent="0.25">
      <c r="A10786" s="144"/>
      <c r="B10786" s="59"/>
      <c r="C10786" s="83"/>
      <c r="D10786" s="60"/>
      <c r="E10786" s="75" t="s">
        <v>29</v>
      </c>
      <c r="F10786" s="64">
        <v>25000</v>
      </c>
      <c r="G10786" s="64">
        <f t="shared" si="346"/>
        <v>0</v>
      </c>
      <c r="H10786" s="120"/>
      <c r="I10786" s="74"/>
    </row>
    <row r="10787" spans="1:9" x14ac:dyDescent="0.25">
      <c r="A10787" s="144"/>
      <c r="B10787" s="59"/>
      <c r="C10787" s="59"/>
      <c r="D10787" s="60"/>
      <c r="E10787" s="75" t="s">
        <v>25</v>
      </c>
      <c r="F10787" s="62">
        <v>10000</v>
      </c>
      <c r="G10787" s="64">
        <f t="shared" si="346"/>
        <v>0</v>
      </c>
      <c r="H10787" s="120"/>
      <c r="I10787" s="74"/>
    </row>
    <row r="10788" spans="1:9" x14ac:dyDescent="0.25">
      <c r="A10788" s="144"/>
      <c r="B10788" s="59"/>
      <c r="C10788" s="83"/>
      <c r="D10788" s="60"/>
      <c r="E10788" s="75" t="s">
        <v>26</v>
      </c>
      <c r="F10788" s="63">
        <v>905400</v>
      </c>
      <c r="G10788" s="64">
        <f t="shared" si="346"/>
        <v>0</v>
      </c>
      <c r="H10788" s="120"/>
      <c r="I10788" s="74"/>
    </row>
    <row r="10789" spans="1:9" x14ac:dyDescent="0.25">
      <c r="A10789" s="144"/>
      <c r="B10789" s="59"/>
      <c r="C10789" s="93"/>
      <c r="D10789" s="141"/>
      <c r="E10789" s="75" t="s">
        <v>26</v>
      </c>
      <c r="F10789" s="210">
        <v>950000</v>
      </c>
      <c r="G10789" s="210">
        <f t="shared" si="346"/>
        <v>0</v>
      </c>
      <c r="H10789" s="120"/>
      <c r="I10789" s="139"/>
    </row>
    <row r="10790" spans="1:9" x14ac:dyDescent="0.25">
      <c r="A10790" s="144"/>
      <c r="B10790" s="59"/>
      <c r="C10790" s="59"/>
      <c r="D10790" s="141"/>
      <c r="E10790" s="75" t="s">
        <v>26</v>
      </c>
      <c r="F10790" s="210">
        <v>150000</v>
      </c>
      <c r="G10790" s="210">
        <f t="shared" si="346"/>
        <v>0</v>
      </c>
      <c r="H10790" s="120"/>
      <c r="I10790" s="139"/>
    </row>
    <row r="10791" spans="1:9" x14ac:dyDescent="0.25">
      <c r="A10791" s="144"/>
      <c r="B10791" s="59"/>
      <c r="C10791" s="192"/>
      <c r="D10791" s="141"/>
      <c r="E10791" s="75" t="s">
        <v>26</v>
      </c>
      <c r="F10791" s="210">
        <v>10000</v>
      </c>
      <c r="G10791" s="64">
        <f t="shared" si="346"/>
        <v>0</v>
      </c>
      <c r="H10791" s="120"/>
      <c r="I10791" s="139"/>
    </row>
    <row r="10792" spans="1:9" x14ac:dyDescent="0.25">
      <c r="A10792" s="144"/>
      <c r="B10792" s="59"/>
      <c r="C10792" s="59"/>
      <c r="D10792" s="141"/>
      <c r="E10792" s="75" t="s">
        <v>25</v>
      </c>
      <c r="F10792" s="210">
        <v>5000</v>
      </c>
      <c r="G10792" s="64">
        <f t="shared" si="346"/>
        <v>0</v>
      </c>
      <c r="H10792" s="120"/>
      <c r="I10792" s="139"/>
    </row>
    <row r="10793" spans="1:9" x14ac:dyDescent="0.25">
      <c r="A10793" s="144"/>
      <c r="B10793" s="59"/>
      <c r="C10793" s="59"/>
      <c r="D10793" s="141"/>
      <c r="E10793" s="75" t="s">
        <v>37</v>
      </c>
      <c r="F10793" s="210">
        <v>82500</v>
      </c>
      <c r="G10793" s="64">
        <f t="shared" si="346"/>
        <v>0</v>
      </c>
      <c r="H10793" s="120"/>
      <c r="I10793" s="139"/>
    </row>
    <row r="10794" spans="1:9" x14ac:dyDescent="0.25">
      <c r="A10794" s="144"/>
      <c r="B10794" s="59"/>
      <c r="C10794" s="59"/>
      <c r="D10794" s="60"/>
      <c r="E10794" s="75" t="s">
        <v>25</v>
      </c>
      <c r="F10794" s="62">
        <v>45000</v>
      </c>
      <c r="G10794" s="64">
        <f t="shared" si="346"/>
        <v>0</v>
      </c>
      <c r="H10794" s="120"/>
      <c r="I10794" s="139"/>
    </row>
    <row r="10795" spans="1:9" x14ac:dyDescent="0.25">
      <c r="A10795" s="144"/>
      <c r="B10795" s="58"/>
      <c r="C10795" s="77"/>
      <c r="D10795" s="60"/>
      <c r="E10795" s="75" t="s">
        <v>26</v>
      </c>
      <c r="F10795" s="63">
        <v>25000</v>
      </c>
      <c r="G10795" s="64">
        <f t="shared" si="346"/>
        <v>0</v>
      </c>
      <c r="H10795" s="120"/>
      <c r="I10795" s="139"/>
    </row>
    <row r="10796" spans="1:9" x14ac:dyDescent="0.25">
      <c r="A10796" s="144"/>
      <c r="B10796" s="59"/>
      <c r="C10796" s="83"/>
      <c r="D10796" s="60"/>
      <c r="E10796" s="75" t="s">
        <v>25</v>
      </c>
      <c r="F10796" s="63">
        <v>350000</v>
      </c>
      <c r="G10796" s="64">
        <f t="shared" si="346"/>
        <v>0</v>
      </c>
      <c r="H10796" s="120"/>
      <c r="I10796" s="139"/>
    </row>
    <row r="10797" spans="1:9" x14ac:dyDescent="0.25">
      <c r="A10797" s="144"/>
      <c r="B10797" s="59"/>
      <c r="C10797" s="59"/>
      <c r="D10797" s="60"/>
      <c r="E10797" s="75" t="s">
        <v>29</v>
      </c>
      <c r="F10797" s="62">
        <v>800000</v>
      </c>
      <c r="G10797" s="210">
        <f t="shared" si="346"/>
        <v>0</v>
      </c>
      <c r="H10797" s="120"/>
      <c r="I10797" s="139"/>
    </row>
    <row r="10798" spans="1:9" x14ac:dyDescent="0.25">
      <c r="A10798" s="144"/>
      <c r="B10798" s="481"/>
      <c r="C10798" s="481"/>
      <c r="D10798" s="482"/>
      <c r="E10798" s="544" t="s">
        <v>26</v>
      </c>
      <c r="F10798" s="537">
        <v>20000</v>
      </c>
      <c r="G10798" s="537">
        <f t="shared" si="346"/>
        <v>0</v>
      </c>
      <c r="H10798" s="536"/>
      <c r="I10798" s="139"/>
    </row>
    <row r="10799" spans="1:9" x14ac:dyDescent="0.25">
      <c r="A10799" s="144"/>
      <c r="B10799" s="481"/>
      <c r="C10799" s="481"/>
      <c r="D10799" s="482"/>
      <c r="E10799" s="544" t="s">
        <v>25</v>
      </c>
      <c r="F10799" s="485">
        <v>150000</v>
      </c>
      <c r="G10799" s="537">
        <f t="shared" si="346"/>
        <v>0</v>
      </c>
      <c r="H10799" s="536"/>
      <c r="I10799" s="139"/>
    </row>
    <row r="10800" spans="1:9" x14ac:dyDescent="0.25">
      <c r="A10800" s="144"/>
      <c r="B10800" s="71"/>
      <c r="C10800" s="83"/>
      <c r="D10800" s="141"/>
      <c r="E10800" s="75" t="s">
        <v>26</v>
      </c>
      <c r="F10800" s="210">
        <v>850</v>
      </c>
      <c r="G10800" s="64">
        <f t="shared" si="346"/>
        <v>0</v>
      </c>
      <c r="H10800" s="120"/>
      <c r="I10800" s="139"/>
    </row>
    <row r="10801" spans="1:9" x14ac:dyDescent="0.25">
      <c r="A10801" s="144"/>
      <c r="B10801" s="59"/>
      <c r="C10801" s="192"/>
      <c r="D10801" s="60"/>
      <c r="E10801" s="75" t="s">
        <v>26</v>
      </c>
      <c r="F10801" s="62">
        <v>3000</v>
      </c>
      <c r="G10801" s="64">
        <f t="shared" si="346"/>
        <v>0</v>
      </c>
      <c r="H10801" s="120"/>
      <c r="I10801" s="74"/>
    </row>
    <row r="10802" spans="1:9" x14ac:dyDescent="0.25">
      <c r="A10802" s="144"/>
      <c r="B10802" s="59"/>
      <c r="C10802" s="192"/>
      <c r="D10802" s="60"/>
      <c r="E10802" s="75" t="s">
        <v>1525</v>
      </c>
      <c r="F10802" s="62">
        <v>75000</v>
      </c>
      <c r="G10802" s="64">
        <f t="shared" si="346"/>
        <v>0</v>
      </c>
      <c r="H10802" s="120"/>
      <c r="I10802" s="74"/>
    </row>
    <row r="10803" spans="1:9" x14ac:dyDescent="0.25">
      <c r="A10803" s="144"/>
      <c r="B10803" s="83"/>
      <c r="C10803" s="83"/>
      <c r="D10803" s="141"/>
      <c r="E10803" s="480" t="s">
        <v>26</v>
      </c>
      <c r="F10803" s="580">
        <v>12500</v>
      </c>
      <c r="G10803" s="64">
        <f t="shared" si="346"/>
        <v>0</v>
      </c>
      <c r="H10803" s="120"/>
      <c r="I10803" s="74"/>
    </row>
    <row r="10804" spans="1:9" x14ac:dyDescent="0.25">
      <c r="A10804" s="144"/>
      <c r="B10804" s="59"/>
      <c r="C10804" s="59"/>
      <c r="D10804" s="141"/>
      <c r="E10804" s="75" t="s">
        <v>26</v>
      </c>
      <c r="F10804" s="210">
        <v>13000</v>
      </c>
      <c r="G10804" s="64">
        <f>F10804*D10804</f>
        <v>0</v>
      </c>
      <c r="H10804" s="120"/>
      <c r="I10804" s="74"/>
    </row>
    <row r="10805" spans="1:9" x14ac:dyDescent="0.25">
      <c r="A10805" s="144"/>
      <c r="B10805" s="59"/>
      <c r="C10805" s="83"/>
      <c r="D10805" s="60"/>
      <c r="E10805" s="75" t="s">
        <v>51</v>
      </c>
      <c r="F10805" s="64">
        <v>12000</v>
      </c>
      <c r="G10805" s="64">
        <f>F10805*D10805</f>
        <v>0</v>
      </c>
      <c r="H10805" s="120"/>
      <c r="I10805" s="74"/>
    </row>
    <row r="10806" spans="1:9" x14ac:dyDescent="0.25">
      <c r="A10806" s="144"/>
      <c r="B10806" s="59"/>
      <c r="C10806" s="59"/>
      <c r="D10806" s="60"/>
      <c r="E10806" s="75" t="s">
        <v>51</v>
      </c>
      <c r="F10806" s="64">
        <v>70000</v>
      </c>
      <c r="G10806" s="64">
        <f>F10806*D10806</f>
        <v>0</v>
      </c>
      <c r="H10806" s="120"/>
      <c r="I10806" s="110"/>
    </row>
    <row r="10807" spans="1:9" x14ac:dyDescent="0.25">
      <c r="A10807" s="144"/>
      <c r="B10807" s="59"/>
      <c r="C10807" s="59"/>
      <c r="D10807" s="60"/>
      <c r="E10807" s="75" t="s">
        <v>37</v>
      </c>
      <c r="F10807" s="64">
        <v>24650</v>
      </c>
      <c r="G10807" s="64">
        <f t="shared" si="346"/>
        <v>0</v>
      </c>
      <c r="H10807" s="120"/>
      <c r="I10807" s="74"/>
    </row>
    <row r="10808" spans="1:9" x14ac:dyDescent="0.25">
      <c r="A10808" s="144"/>
      <c r="B10808" s="59"/>
      <c r="C10808" s="83"/>
      <c r="D10808" s="60"/>
      <c r="E10808" s="75" t="s">
        <v>118</v>
      </c>
      <c r="F10808" s="64">
        <v>2000</v>
      </c>
      <c r="G10808" s="64">
        <f t="shared" si="346"/>
        <v>0</v>
      </c>
      <c r="H10808" s="120"/>
      <c r="I10808" s="74"/>
    </row>
    <row r="10809" spans="1:9" x14ac:dyDescent="0.25">
      <c r="A10809" s="144"/>
      <c r="B10809" s="59"/>
      <c r="C10809" s="59"/>
      <c r="D10809" s="60"/>
      <c r="E10809" s="126" t="s">
        <v>37</v>
      </c>
      <c r="F10809" s="62">
        <v>28200</v>
      </c>
      <c r="G10809" s="64">
        <f t="shared" si="346"/>
        <v>0</v>
      </c>
      <c r="H10809" s="120"/>
      <c r="I10809" s="74"/>
    </row>
    <row r="10810" spans="1:9" x14ac:dyDescent="0.25">
      <c r="A10810" s="144"/>
      <c r="B10810" s="59"/>
      <c r="C10810" s="59"/>
      <c r="D10810" s="141"/>
      <c r="E10810" s="480" t="s">
        <v>26</v>
      </c>
      <c r="F10810" s="580">
        <v>87500</v>
      </c>
      <c r="G10810" s="64">
        <f t="shared" si="346"/>
        <v>0</v>
      </c>
      <c r="H10810" s="139"/>
      <c r="I10810" s="74"/>
    </row>
    <row r="10811" spans="1:9" x14ac:dyDescent="0.25">
      <c r="A10811" s="144"/>
      <c r="B10811" s="59"/>
      <c r="C10811" s="59"/>
      <c r="D10811" s="141"/>
      <c r="E10811" s="480" t="s">
        <v>37</v>
      </c>
      <c r="F10811" s="580">
        <v>23000</v>
      </c>
      <c r="G10811" s="64">
        <f t="shared" si="346"/>
        <v>0</v>
      </c>
      <c r="H10811" s="139"/>
      <c r="I10811" s="74"/>
    </row>
    <row r="10812" spans="1:9" x14ac:dyDescent="0.25">
      <c r="A10812" s="144"/>
      <c r="B10812" s="71"/>
      <c r="C10812" s="59"/>
      <c r="D10812" s="141"/>
      <c r="E10812" s="480" t="s">
        <v>26</v>
      </c>
      <c r="F10812" s="580">
        <v>475000</v>
      </c>
      <c r="G10812" s="64">
        <f t="shared" si="346"/>
        <v>0</v>
      </c>
      <c r="H10812" s="139"/>
      <c r="I10812" s="74"/>
    </row>
    <row r="10813" spans="1:9" x14ac:dyDescent="0.25">
      <c r="A10813" s="144"/>
      <c r="B10813" s="71"/>
      <c r="C10813" s="83"/>
      <c r="D10813" s="141"/>
      <c r="E10813" s="75" t="s">
        <v>26</v>
      </c>
      <c r="F10813" s="210">
        <v>850</v>
      </c>
      <c r="G10813" s="64">
        <f t="shared" si="346"/>
        <v>0</v>
      </c>
      <c r="H10813" s="139"/>
      <c r="I10813" s="74"/>
    </row>
    <row r="10814" spans="1:9" x14ac:dyDescent="0.25">
      <c r="A10814" s="144"/>
      <c r="B10814" s="83"/>
      <c r="C10814" s="83"/>
      <c r="D10814" s="141"/>
      <c r="E10814" s="480" t="s">
        <v>26</v>
      </c>
      <c r="F10814" s="580">
        <v>12500</v>
      </c>
      <c r="G10814" s="64">
        <f t="shared" si="346"/>
        <v>0</v>
      </c>
      <c r="H10814" s="139"/>
      <c r="I10814" s="74"/>
    </row>
    <row r="10815" spans="1:9" x14ac:dyDescent="0.25">
      <c r="A10815" s="144"/>
      <c r="B10815" s="58"/>
      <c r="C10815" s="77"/>
      <c r="D10815" s="60"/>
      <c r="E10815" s="75" t="s">
        <v>206</v>
      </c>
      <c r="F10815" s="78">
        <v>32300</v>
      </c>
      <c r="G10815" s="64">
        <f t="shared" si="346"/>
        <v>0</v>
      </c>
      <c r="H10815" s="120"/>
      <c r="I10815" s="74"/>
    </row>
    <row r="10816" spans="1:9" x14ac:dyDescent="0.25">
      <c r="A10816" s="144"/>
      <c r="B10816" s="59"/>
      <c r="C10816" s="59"/>
      <c r="D10816" s="141"/>
      <c r="E10816" s="75" t="s">
        <v>37</v>
      </c>
      <c r="F10816" s="210">
        <v>28200</v>
      </c>
      <c r="G10816" s="64">
        <f>F10816*D10816</f>
        <v>0</v>
      </c>
      <c r="H10816" s="120"/>
      <c r="I10816" s="74"/>
    </row>
    <row r="10817" spans="1:9" x14ac:dyDescent="0.25">
      <c r="A10817" s="144"/>
      <c r="B10817" s="59"/>
      <c r="C10817" s="192"/>
      <c r="D10817" s="60"/>
      <c r="E10817" s="75" t="s">
        <v>26</v>
      </c>
      <c r="F10817" s="62">
        <v>3000</v>
      </c>
      <c r="G10817" s="64">
        <f>F10817*D10817</f>
        <v>0</v>
      </c>
      <c r="H10817" s="120"/>
      <c r="I10817" s="74"/>
    </row>
    <row r="10818" spans="1:9" x14ac:dyDescent="0.25">
      <c r="A10818" s="144"/>
      <c r="B10818" s="59"/>
      <c r="C10818" s="83"/>
      <c r="D10818" s="141"/>
      <c r="E10818" s="75" t="s">
        <v>26</v>
      </c>
      <c r="F10818" s="210">
        <v>120000</v>
      </c>
      <c r="G10818" s="64">
        <f>F10818*D10818</f>
        <v>0</v>
      </c>
      <c r="H10818" s="120"/>
      <c r="I10818" s="74"/>
    </row>
    <row r="10819" spans="1:9" x14ac:dyDescent="0.25">
      <c r="A10819" s="144"/>
      <c r="B10819" s="59"/>
      <c r="C10819" s="59"/>
      <c r="D10819" s="141"/>
      <c r="E10819" s="75" t="s">
        <v>25</v>
      </c>
      <c r="F10819" s="210">
        <v>20000</v>
      </c>
      <c r="G10819" s="64">
        <f>F10819*D10819</f>
        <v>0</v>
      </c>
      <c r="H10819" s="120"/>
      <c r="I10819" s="74"/>
    </row>
    <row r="10820" spans="1:9" x14ac:dyDescent="0.25">
      <c r="A10820" s="144"/>
      <c r="B10820" s="59"/>
      <c r="C10820" s="59"/>
      <c r="D10820" s="60"/>
      <c r="E10820" s="75" t="s">
        <v>26</v>
      </c>
      <c r="F10820" s="111">
        <v>81500</v>
      </c>
      <c r="G10820" s="64">
        <f t="shared" si="346"/>
        <v>0</v>
      </c>
      <c r="H10820" s="120"/>
      <c r="I10820" s="74"/>
    </row>
    <row r="10821" spans="1:9" x14ac:dyDescent="0.25">
      <c r="A10821" s="144"/>
      <c r="B10821" s="58"/>
      <c r="C10821" s="77"/>
      <c r="D10821" s="141"/>
      <c r="E10821" s="75" t="s">
        <v>26</v>
      </c>
      <c r="F10821" s="210">
        <v>35000</v>
      </c>
      <c r="G10821" s="64">
        <f>F10821*D10821</f>
        <v>0</v>
      </c>
      <c r="H10821" s="120"/>
      <c r="I10821" s="74"/>
    </row>
    <row r="10822" spans="1:9" x14ac:dyDescent="0.25">
      <c r="A10822" s="144"/>
      <c r="B10822" s="59"/>
      <c r="C10822" s="59"/>
      <c r="D10822" s="60"/>
      <c r="E10822" s="75" t="s">
        <v>26</v>
      </c>
      <c r="F10822" s="64">
        <v>12500</v>
      </c>
      <c r="G10822" s="64">
        <f>F10822*D10822</f>
        <v>0</v>
      </c>
      <c r="H10822" s="120"/>
      <c r="I10822" s="74"/>
    </row>
    <row r="10823" spans="1:9" x14ac:dyDescent="0.25">
      <c r="A10823" s="144"/>
      <c r="B10823" s="58"/>
      <c r="C10823" s="77"/>
      <c r="D10823" s="60"/>
      <c r="E10823" s="75" t="s">
        <v>102</v>
      </c>
      <c r="F10823" s="63">
        <v>1</v>
      </c>
      <c r="G10823" s="64">
        <f>F10823*D10823</f>
        <v>0</v>
      </c>
      <c r="H10823" s="120"/>
      <c r="I10823" s="74"/>
    </row>
    <row r="10824" spans="1:9" x14ac:dyDescent="0.25">
      <c r="A10824" s="144"/>
      <c r="B10824" s="71"/>
      <c r="C10824" s="59"/>
      <c r="D10824" s="141"/>
      <c r="E10824" s="480" t="s">
        <v>26</v>
      </c>
      <c r="F10824" s="580">
        <v>475000</v>
      </c>
      <c r="G10824" s="64">
        <f>F10824*D10824</f>
        <v>0</v>
      </c>
      <c r="H10824" s="120"/>
      <c r="I10824" s="74"/>
    </row>
    <row r="10825" spans="1:9" x14ac:dyDescent="0.25">
      <c r="A10825" s="144"/>
      <c r="B10825" s="59"/>
      <c r="C10825" s="83"/>
      <c r="D10825" s="60"/>
      <c r="E10825" s="75" t="s">
        <v>26</v>
      </c>
      <c r="F10825" s="62">
        <v>905400</v>
      </c>
      <c r="G10825" s="64">
        <f>F10825*D10825</f>
        <v>0</v>
      </c>
      <c r="H10825" s="120"/>
      <c r="I10825" s="74"/>
    </row>
    <row r="10826" spans="1:9" x14ac:dyDescent="0.25">
      <c r="A10826" s="144"/>
      <c r="B10826" s="59"/>
      <c r="C10826" s="59"/>
      <c r="D10826" s="141"/>
      <c r="E10826" s="75" t="s">
        <v>26</v>
      </c>
      <c r="F10826" s="210">
        <v>125000</v>
      </c>
      <c r="G10826" s="64">
        <f t="shared" ref="G10826:G10889" si="347">F10826*D10826</f>
        <v>0</v>
      </c>
      <c r="H10826" s="120"/>
      <c r="I10826" s="139"/>
    </row>
    <row r="10827" spans="1:9" x14ac:dyDescent="0.25">
      <c r="A10827" s="144"/>
      <c r="B10827" s="59"/>
      <c r="C10827" s="93"/>
      <c r="D10827" s="60"/>
      <c r="E10827" s="75" t="s">
        <v>26</v>
      </c>
      <c r="F10827" s="62">
        <v>38000</v>
      </c>
      <c r="G10827" s="64">
        <f t="shared" si="347"/>
        <v>0</v>
      </c>
      <c r="H10827" s="120"/>
      <c r="I10827" s="139"/>
    </row>
    <row r="10828" spans="1:9" x14ac:dyDescent="0.25">
      <c r="A10828" s="144"/>
      <c r="B10828" s="58"/>
      <c r="C10828" s="77"/>
      <c r="D10828" s="60"/>
      <c r="E10828" s="75" t="s">
        <v>1525</v>
      </c>
      <c r="F10828" s="62">
        <v>35000</v>
      </c>
      <c r="G10828" s="64">
        <f t="shared" si="347"/>
        <v>0</v>
      </c>
      <c r="H10828" s="120"/>
      <c r="I10828" s="139"/>
    </row>
    <row r="10829" spans="1:9" x14ac:dyDescent="0.25">
      <c r="A10829" s="144"/>
      <c r="B10829" s="59"/>
      <c r="C10829" s="59"/>
      <c r="D10829" s="141"/>
      <c r="E10829" s="75" t="s">
        <v>37</v>
      </c>
      <c r="F10829" s="210">
        <v>28200</v>
      </c>
      <c r="G10829" s="64">
        <f t="shared" si="347"/>
        <v>0</v>
      </c>
      <c r="H10829" s="120"/>
      <c r="I10829" s="74"/>
    </row>
    <row r="10830" spans="1:9" x14ac:dyDescent="0.25">
      <c r="A10830" s="144"/>
      <c r="B10830" s="59"/>
      <c r="C10830" s="59"/>
      <c r="D10830" s="141"/>
      <c r="E10830" s="75" t="s">
        <v>26</v>
      </c>
      <c r="F10830" s="210">
        <v>10000</v>
      </c>
      <c r="G10830" s="64">
        <f>F10830*D10830</f>
        <v>0</v>
      </c>
      <c r="H10830" s="120"/>
      <c r="I10830" s="74"/>
    </row>
    <row r="10831" spans="1:9" x14ac:dyDescent="0.25">
      <c r="A10831" s="144"/>
      <c r="B10831" s="58"/>
      <c r="C10831" s="85"/>
      <c r="D10831" s="60"/>
      <c r="E10831" s="75" t="s">
        <v>26</v>
      </c>
      <c r="F10831" s="64">
        <v>68000</v>
      </c>
      <c r="G10831" s="64">
        <f>F10831*D10831</f>
        <v>0</v>
      </c>
      <c r="H10831" s="120"/>
      <c r="I10831" s="74"/>
    </row>
    <row r="10832" spans="1:9" x14ac:dyDescent="0.25">
      <c r="A10832" s="144"/>
      <c r="B10832" s="59"/>
      <c r="C10832" s="59"/>
      <c r="D10832" s="60"/>
      <c r="E10832" s="75" t="s">
        <v>26</v>
      </c>
      <c r="F10832" s="64">
        <v>72000</v>
      </c>
      <c r="G10832" s="64">
        <f>F10832*D10832</f>
        <v>0</v>
      </c>
      <c r="H10832" s="120"/>
      <c r="I10832" s="74"/>
    </row>
    <row r="10833" spans="1:9" x14ac:dyDescent="0.25">
      <c r="A10833" s="144"/>
      <c r="B10833" s="59"/>
      <c r="C10833" s="59"/>
      <c r="D10833" s="60"/>
      <c r="E10833" s="75" t="s">
        <v>26</v>
      </c>
      <c r="F10833" s="62">
        <v>425000</v>
      </c>
      <c r="G10833" s="64">
        <f t="shared" si="347"/>
        <v>0</v>
      </c>
      <c r="H10833" s="120"/>
      <c r="I10833" s="74"/>
    </row>
    <row r="10834" spans="1:9" x14ac:dyDescent="0.25">
      <c r="A10834" s="144"/>
      <c r="B10834" s="71"/>
      <c r="C10834" s="59"/>
      <c r="D10834" s="60"/>
      <c r="E10834" s="75" t="s">
        <v>26</v>
      </c>
      <c r="F10834" s="73">
        <v>3700000</v>
      </c>
      <c r="G10834" s="64">
        <f t="shared" si="347"/>
        <v>0</v>
      </c>
      <c r="H10834" s="120"/>
      <c r="I10834" s="74"/>
    </row>
    <row r="10835" spans="1:9" x14ac:dyDescent="0.25">
      <c r="A10835" s="144"/>
      <c r="B10835" s="71"/>
      <c r="C10835" s="59"/>
      <c r="D10835" s="60"/>
      <c r="E10835" s="126" t="s">
        <v>37</v>
      </c>
      <c r="F10835" s="73">
        <v>3700000</v>
      </c>
      <c r="G10835" s="64">
        <f t="shared" si="347"/>
        <v>0</v>
      </c>
      <c r="H10835" s="120"/>
      <c r="I10835" s="74"/>
    </row>
    <row r="10836" spans="1:9" x14ac:dyDescent="0.25">
      <c r="A10836" s="144"/>
      <c r="B10836" s="71"/>
      <c r="C10836" s="83"/>
      <c r="D10836" s="60"/>
      <c r="E10836" s="126" t="s">
        <v>26</v>
      </c>
      <c r="F10836" s="73">
        <v>430000</v>
      </c>
      <c r="G10836" s="64">
        <f t="shared" si="347"/>
        <v>0</v>
      </c>
      <c r="H10836" s="120"/>
      <c r="I10836" s="74"/>
    </row>
    <row r="10837" spans="1:9" x14ac:dyDescent="0.25">
      <c r="A10837" s="144"/>
      <c r="B10837" s="59"/>
      <c r="C10837" s="83"/>
      <c r="D10837" s="60"/>
      <c r="E10837" s="126" t="s">
        <v>26</v>
      </c>
      <c r="F10837" s="73">
        <v>245000</v>
      </c>
      <c r="G10837" s="64">
        <f t="shared" si="347"/>
        <v>0</v>
      </c>
      <c r="H10837" s="120"/>
      <c r="I10837" s="74"/>
    </row>
    <row r="10838" spans="1:9" x14ac:dyDescent="0.25">
      <c r="A10838" s="144"/>
      <c r="B10838" s="66"/>
      <c r="C10838" s="92"/>
      <c r="D10838" s="141"/>
      <c r="E10838" s="480" t="s">
        <v>37</v>
      </c>
      <c r="F10838" s="580">
        <v>34689</v>
      </c>
      <c r="G10838" s="64">
        <f t="shared" si="347"/>
        <v>0</v>
      </c>
      <c r="H10838" s="139"/>
      <c r="I10838" s="74"/>
    </row>
    <row r="10839" spans="1:9" x14ac:dyDescent="0.25">
      <c r="A10839" s="144"/>
      <c r="B10839" s="59"/>
      <c r="C10839" s="59"/>
      <c r="D10839" s="141"/>
      <c r="E10839" s="480" t="s">
        <v>1525</v>
      </c>
      <c r="F10839" s="580">
        <v>75000</v>
      </c>
      <c r="G10839" s="64">
        <f t="shared" si="347"/>
        <v>0</v>
      </c>
      <c r="H10839" s="139"/>
      <c r="I10839" s="74"/>
    </row>
    <row r="10840" spans="1:9" x14ac:dyDescent="0.25">
      <c r="A10840" s="144"/>
      <c r="B10840" s="59"/>
      <c r="C10840" s="59"/>
      <c r="D10840" s="141"/>
      <c r="E10840" s="480" t="s">
        <v>26</v>
      </c>
      <c r="F10840" s="73">
        <v>1320000</v>
      </c>
      <c r="G10840" s="64">
        <f t="shared" si="347"/>
        <v>0</v>
      </c>
      <c r="H10840" s="139"/>
      <c r="I10840" s="74"/>
    </row>
    <row r="10841" spans="1:9" x14ac:dyDescent="0.25">
      <c r="A10841" s="144"/>
      <c r="B10841" s="85"/>
      <c r="C10841" s="83"/>
      <c r="D10841" s="141"/>
      <c r="E10841" s="75" t="s">
        <v>26</v>
      </c>
      <c r="F10841" s="210">
        <v>1535000</v>
      </c>
      <c r="G10841" s="64">
        <f t="shared" si="347"/>
        <v>0</v>
      </c>
      <c r="H10841" s="139"/>
      <c r="I10841" s="74"/>
    </row>
    <row r="10842" spans="1:9" x14ac:dyDescent="0.25">
      <c r="A10842" s="144"/>
      <c r="B10842" s="85"/>
      <c r="C10842" s="83"/>
      <c r="D10842" s="141"/>
      <c r="E10842" s="480" t="s">
        <v>26</v>
      </c>
      <c r="F10842" s="210">
        <v>1535000</v>
      </c>
      <c r="G10842" s="64">
        <f t="shared" si="347"/>
        <v>0</v>
      </c>
      <c r="H10842" s="139"/>
      <c r="I10842" s="74"/>
    </row>
    <row r="10843" spans="1:9" x14ac:dyDescent="0.25">
      <c r="A10843" s="144"/>
      <c r="B10843" s="83"/>
      <c r="C10843" s="77"/>
      <c r="D10843" s="60"/>
      <c r="E10843" s="75" t="s">
        <v>206</v>
      </c>
      <c r="F10843" s="78">
        <v>155000</v>
      </c>
      <c r="G10843" s="64">
        <f t="shared" si="347"/>
        <v>0</v>
      </c>
      <c r="H10843" s="139"/>
      <c r="I10843" s="74"/>
    </row>
    <row r="10844" spans="1:9" x14ac:dyDescent="0.25">
      <c r="A10844" s="144"/>
      <c r="B10844" s="71"/>
      <c r="C10844" s="77"/>
      <c r="D10844" s="141"/>
      <c r="E10844" s="75" t="s">
        <v>37</v>
      </c>
      <c r="F10844" s="210">
        <v>160000</v>
      </c>
      <c r="G10844" s="64">
        <f>F10844*D10844</f>
        <v>0</v>
      </c>
      <c r="H10844" s="139"/>
      <c r="I10844" s="74"/>
    </row>
    <row r="10845" spans="1:9" x14ac:dyDescent="0.25">
      <c r="A10845" s="144"/>
      <c r="B10845" s="59"/>
      <c r="C10845" s="59"/>
      <c r="D10845" s="60"/>
      <c r="E10845" s="75" t="s">
        <v>26</v>
      </c>
      <c r="F10845" s="62">
        <v>40000</v>
      </c>
      <c r="G10845" s="64">
        <f>F10845*D10845</f>
        <v>0</v>
      </c>
      <c r="H10845" s="139"/>
      <c r="I10845" s="74"/>
    </row>
    <row r="10846" spans="1:9" x14ac:dyDescent="0.25">
      <c r="A10846" s="144"/>
      <c r="B10846" s="59"/>
      <c r="C10846" s="59"/>
      <c r="D10846" s="60"/>
      <c r="E10846" s="75" t="s">
        <v>26</v>
      </c>
      <c r="F10846" s="62">
        <v>425000</v>
      </c>
      <c r="G10846" s="64">
        <f>F10846*D10846</f>
        <v>0</v>
      </c>
      <c r="H10846" s="120"/>
      <c r="I10846" s="74"/>
    </row>
    <row r="10847" spans="1:9" x14ac:dyDescent="0.25">
      <c r="A10847" s="144"/>
      <c r="B10847" s="59"/>
      <c r="C10847" s="59"/>
      <c r="D10847" s="60"/>
      <c r="E10847" s="75" t="s">
        <v>29</v>
      </c>
      <c r="F10847" s="111">
        <v>425000</v>
      </c>
      <c r="G10847" s="64">
        <f t="shared" si="347"/>
        <v>0</v>
      </c>
      <c r="H10847" s="120"/>
      <c r="I10847" s="74"/>
    </row>
    <row r="10848" spans="1:9" x14ac:dyDescent="0.25">
      <c r="A10848" s="144"/>
      <c r="B10848" s="59"/>
      <c r="C10848" s="59"/>
      <c r="D10848" s="141"/>
      <c r="E10848" s="75" t="s">
        <v>37</v>
      </c>
      <c r="F10848" s="64">
        <v>24650</v>
      </c>
      <c r="G10848" s="64">
        <f t="shared" si="347"/>
        <v>0</v>
      </c>
      <c r="H10848" s="120"/>
      <c r="I10848" s="74"/>
    </row>
    <row r="10849" spans="1:9" x14ac:dyDescent="0.25">
      <c r="A10849" s="144"/>
      <c r="B10849" s="59"/>
      <c r="C10849" s="59"/>
      <c r="D10849" s="60"/>
      <c r="E10849" s="75" t="s">
        <v>37</v>
      </c>
      <c r="F10849" s="64">
        <v>23000</v>
      </c>
      <c r="G10849" s="64">
        <f t="shared" si="347"/>
        <v>0</v>
      </c>
      <c r="H10849" s="120"/>
      <c r="I10849" s="74"/>
    </row>
    <row r="10850" spans="1:9" x14ac:dyDescent="0.25">
      <c r="A10850" s="144"/>
      <c r="B10850" s="59"/>
      <c r="C10850" s="83"/>
      <c r="D10850" s="60"/>
      <c r="E10850" s="75" t="s">
        <v>25</v>
      </c>
      <c r="F10850" s="64">
        <v>9000</v>
      </c>
      <c r="G10850" s="64">
        <f t="shared" si="347"/>
        <v>0</v>
      </c>
      <c r="H10850" s="120"/>
      <c r="I10850" s="74"/>
    </row>
    <row r="10851" spans="1:9" x14ac:dyDescent="0.25">
      <c r="A10851" s="144"/>
      <c r="B10851" s="59"/>
      <c r="C10851" s="83"/>
      <c r="D10851" s="60"/>
      <c r="E10851" s="75" t="s">
        <v>25</v>
      </c>
      <c r="F10851" s="64">
        <v>9000</v>
      </c>
      <c r="G10851" s="64">
        <f t="shared" si="347"/>
        <v>0</v>
      </c>
      <c r="H10851" s="120"/>
      <c r="I10851" s="74"/>
    </row>
    <row r="10852" spans="1:9" x14ac:dyDescent="0.25">
      <c r="A10852" s="144"/>
      <c r="B10852" s="59"/>
      <c r="C10852" s="83"/>
      <c r="D10852" s="60"/>
      <c r="E10852" s="75" t="s">
        <v>25</v>
      </c>
      <c r="F10852" s="64">
        <v>9000</v>
      </c>
      <c r="G10852" s="64">
        <f>F10852*D10852</f>
        <v>0</v>
      </c>
      <c r="H10852" s="120"/>
      <c r="I10852" s="74"/>
    </row>
    <row r="10853" spans="1:9" x14ac:dyDescent="0.25">
      <c r="A10853" s="144"/>
      <c r="B10853" s="59"/>
      <c r="C10853" s="59"/>
      <c r="D10853" s="141"/>
      <c r="E10853" s="126" t="s">
        <v>26</v>
      </c>
      <c r="F10853" s="62">
        <v>41000</v>
      </c>
      <c r="G10853" s="64">
        <f>F10853*D10853</f>
        <v>0</v>
      </c>
      <c r="H10853" s="120"/>
      <c r="I10853" s="74"/>
    </row>
    <row r="10854" spans="1:9" x14ac:dyDescent="0.25">
      <c r="A10854" s="144"/>
      <c r="B10854" s="59"/>
      <c r="C10854" s="83"/>
      <c r="D10854" s="60"/>
      <c r="E10854" s="75" t="s">
        <v>206</v>
      </c>
      <c r="F10854" s="281">
        <v>16000</v>
      </c>
      <c r="G10854" s="64">
        <f t="shared" si="347"/>
        <v>0</v>
      </c>
      <c r="H10854" s="120"/>
      <c r="I10854" s="74"/>
    </row>
    <row r="10855" spans="1:9" x14ac:dyDescent="0.25">
      <c r="A10855" s="144"/>
      <c r="B10855" s="59"/>
      <c r="C10855" s="83"/>
      <c r="D10855" s="60"/>
      <c r="E10855" s="75" t="s">
        <v>51</v>
      </c>
      <c r="F10855" s="281">
        <v>57500</v>
      </c>
      <c r="G10855" s="64">
        <f t="shared" si="347"/>
        <v>0</v>
      </c>
      <c r="H10855" s="120"/>
      <c r="I10855" s="74"/>
    </row>
    <row r="10856" spans="1:9" x14ac:dyDescent="0.25">
      <c r="A10856" s="144"/>
      <c r="B10856" s="71"/>
      <c r="C10856" s="83"/>
      <c r="D10856" s="60"/>
      <c r="E10856" s="75" t="s">
        <v>51</v>
      </c>
      <c r="F10856" s="63">
        <v>70000</v>
      </c>
      <c r="G10856" s="64">
        <f t="shared" si="347"/>
        <v>0</v>
      </c>
      <c r="H10856" s="120"/>
      <c r="I10856" s="74"/>
    </row>
    <row r="10857" spans="1:9" x14ac:dyDescent="0.25">
      <c r="A10857" s="144"/>
      <c r="B10857" s="59"/>
      <c r="C10857" s="59"/>
      <c r="D10857" s="141"/>
      <c r="E10857" s="75" t="s">
        <v>25</v>
      </c>
      <c r="F10857" s="210">
        <v>360000</v>
      </c>
      <c r="G10857" s="64">
        <f>F10857*D10857</f>
        <v>0</v>
      </c>
      <c r="H10857" s="120"/>
      <c r="I10857" s="74"/>
    </row>
    <row r="10858" spans="1:9" x14ac:dyDescent="0.25">
      <c r="A10858" s="144"/>
      <c r="B10858" s="118"/>
      <c r="C10858" s="85"/>
      <c r="D10858" s="141"/>
      <c r="E10858" s="75" t="s">
        <v>25</v>
      </c>
      <c r="F10858" s="210">
        <v>20000</v>
      </c>
      <c r="G10858" s="64">
        <f>F10858*D10858</f>
        <v>0</v>
      </c>
      <c r="H10858" s="120"/>
      <c r="I10858" s="74"/>
    </row>
    <row r="10859" spans="1:9" x14ac:dyDescent="0.25">
      <c r="A10859" s="144"/>
      <c r="B10859" s="59"/>
      <c r="C10859" s="59"/>
      <c r="D10859" s="141"/>
      <c r="E10859" s="75" t="s">
        <v>26</v>
      </c>
      <c r="F10859" s="210">
        <v>250000</v>
      </c>
      <c r="G10859" s="64">
        <f>F10859*D10859</f>
        <v>0</v>
      </c>
      <c r="H10859" s="120"/>
      <c r="I10859" s="74"/>
    </row>
    <row r="10860" spans="1:9" x14ac:dyDescent="0.25">
      <c r="A10860" s="144"/>
      <c r="B10860" s="59"/>
      <c r="C10860" s="59"/>
      <c r="D10860" s="141"/>
      <c r="E10860" s="75" t="s">
        <v>26</v>
      </c>
      <c r="F10860" s="210">
        <v>15000</v>
      </c>
      <c r="G10860" s="64">
        <f t="shared" si="347"/>
        <v>0</v>
      </c>
      <c r="H10860" s="120"/>
      <c r="I10860" s="74"/>
    </row>
    <row r="10861" spans="1:9" x14ac:dyDescent="0.25">
      <c r="A10861" s="144"/>
      <c r="B10861" s="58"/>
      <c r="C10861" s="59"/>
      <c r="D10861" s="141"/>
      <c r="E10861" s="75" t="s">
        <v>26</v>
      </c>
      <c r="F10861" s="210">
        <v>32500</v>
      </c>
      <c r="G10861" s="210">
        <f t="shared" si="347"/>
        <v>0</v>
      </c>
      <c r="H10861" s="120"/>
      <c r="I10861" s="139"/>
    </row>
    <row r="10862" spans="1:9" x14ac:dyDescent="0.25">
      <c r="A10862" s="144"/>
      <c r="B10862" s="58"/>
      <c r="C10862" s="93"/>
      <c r="D10862" s="141"/>
      <c r="E10862" s="75" t="s">
        <v>26</v>
      </c>
      <c r="F10862" s="210">
        <v>2320000</v>
      </c>
      <c r="G10862" s="210">
        <f t="shared" si="347"/>
        <v>0</v>
      </c>
      <c r="H10862" s="120"/>
      <c r="I10862" s="139"/>
    </row>
    <row r="10863" spans="1:9" x14ac:dyDescent="0.25">
      <c r="A10863" s="144"/>
      <c r="B10863" s="59"/>
      <c r="C10863" s="192"/>
      <c r="D10863" s="141"/>
      <c r="E10863" s="75" t="s">
        <v>26</v>
      </c>
      <c r="F10863" s="210">
        <v>12500</v>
      </c>
      <c r="G10863" s="64">
        <f t="shared" si="347"/>
        <v>0</v>
      </c>
      <c r="H10863" s="120"/>
      <c r="I10863" s="139"/>
    </row>
    <row r="10864" spans="1:9" x14ac:dyDescent="0.25">
      <c r="A10864" s="144"/>
      <c r="B10864" s="59"/>
      <c r="C10864" s="59"/>
      <c r="D10864" s="141"/>
      <c r="E10864" s="75" t="s">
        <v>25</v>
      </c>
      <c r="F10864" s="210">
        <v>3000</v>
      </c>
      <c r="G10864" s="64">
        <f t="shared" si="347"/>
        <v>0</v>
      </c>
      <c r="H10864" s="120"/>
      <c r="I10864" s="139"/>
    </row>
    <row r="10865" spans="1:9" x14ac:dyDescent="0.25">
      <c r="A10865" s="144"/>
      <c r="B10865" s="59"/>
      <c r="C10865" s="59"/>
      <c r="D10865" s="60"/>
      <c r="E10865" s="75" t="s">
        <v>25</v>
      </c>
      <c r="F10865" s="62">
        <v>850</v>
      </c>
      <c r="G10865" s="64">
        <f t="shared" si="347"/>
        <v>0</v>
      </c>
      <c r="H10865" s="120"/>
      <c r="I10865" s="139"/>
    </row>
    <row r="10866" spans="1:9" x14ac:dyDescent="0.25">
      <c r="A10866" s="144"/>
      <c r="B10866" s="85"/>
      <c r="C10866" s="59"/>
      <c r="D10866" s="60"/>
      <c r="E10866" s="75" t="s">
        <v>26</v>
      </c>
      <c r="F10866" s="210">
        <v>1535000</v>
      </c>
      <c r="G10866" s="210">
        <f t="shared" si="347"/>
        <v>0</v>
      </c>
      <c r="H10866" s="120"/>
      <c r="I10866" s="139"/>
    </row>
    <row r="10867" spans="1:9" x14ac:dyDescent="0.25">
      <c r="A10867" s="144"/>
      <c r="B10867" s="85"/>
      <c r="C10867" s="59"/>
      <c r="D10867" s="60"/>
      <c r="E10867" s="75" t="s">
        <v>26</v>
      </c>
      <c r="F10867" s="210">
        <v>1535000</v>
      </c>
      <c r="G10867" s="210">
        <f t="shared" si="347"/>
        <v>0</v>
      </c>
      <c r="H10867" s="120"/>
      <c r="I10867" s="139"/>
    </row>
    <row r="10868" spans="1:9" x14ac:dyDescent="0.25">
      <c r="A10868" s="144"/>
      <c r="B10868" s="71"/>
      <c r="C10868" s="77"/>
      <c r="D10868" s="141"/>
      <c r="E10868" s="75" t="s">
        <v>26</v>
      </c>
      <c r="F10868" s="210">
        <v>160000</v>
      </c>
      <c r="G10868" s="64">
        <f>F10868*D10868</f>
        <v>0</v>
      </c>
      <c r="H10868" s="120"/>
      <c r="I10868" s="139"/>
    </row>
    <row r="10869" spans="1:9" x14ac:dyDescent="0.25">
      <c r="A10869" s="144"/>
      <c r="B10869" s="59"/>
      <c r="C10869" s="59"/>
      <c r="D10869" s="141"/>
      <c r="E10869" s="75" t="s">
        <v>25</v>
      </c>
      <c r="F10869" s="281">
        <v>40000</v>
      </c>
      <c r="G10869" s="210">
        <f t="shared" si="347"/>
        <v>0</v>
      </c>
      <c r="H10869" s="120"/>
      <c r="I10869" s="139"/>
    </row>
    <row r="10870" spans="1:9" x14ac:dyDescent="0.25">
      <c r="A10870" s="144"/>
      <c r="B10870" s="59"/>
      <c r="C10870" s="59"/>
      <c r="D10870" s="141"/>
      <c r="E10870" s="75" t="s">
        <v>26</v>
      </c>
      <c r="F10870" s="210">
        <v>220000</v>
      </c>
      <c r="G10870" s="64">
        <f t="shared" si="347"/>
        <v>0</v>
      </c>
      <c r="H10870" s="120"/>
      <c r="I10870" s="139"/>
    </row>
    <row r="10871" spans="1:9" x14ac:dyDescent="0.25">
      <c r="A10871" s="144"/>
      <c r="B10871" s="58"/>
      <c r="C10871" s="59"/>
      <c r="D10871" s="141"/>
      <c r="E10871" s="75" t="s">
        <v>29</v>
      </c>
      <c r="F10871" s="210">
        <v>65000</v>
      </c>
      <c r="G10871" s="64">
        <f t="shared" si="347"/>
        <v>0</v>
      </c>
      <c r="H10871" s="120"/>
      <c r="I10871" s="139"/>
    </row>
    <row r="10872" spans="1:9" x14ac:dyDescent="0.25">
      <c r="A10872" s="144"/>
      <c r="B10872" s="59"/>
      <c r="C10872" s="59"/>
      <c r="D10872" s="60"/>
      <c r="E10872" s="75" t="s">
        <v>37</v>
      </c>
      <c r="F10872" s="62">
        <v>82500</v>
      </c>
      <c r="G10872" s="64">
        <f t="shared" si="347"/>
        <v>0</v>
      </c>
      <c r="H10872" s="120"/>
      <c r="I10872" s="139"/>
    </row>
    <row r="10873" spans="1:9" x14ac:dyDescent="0.25">
      <c r="A10873" s="144"/>
      <c r="B10873" s="59"/>
      <c r="C10873" s="121"/>
      <c r="D10873" s="60"/>
      <c r="E10873" s="75" t="s">
        <v>26</v>
      </c>
      <c r="F10873" s="62">
        <v>65000</v>
      </c>
      <c r="G10873" s="581">
        <v>65000</v>
      </c>
      <c r="H10873" s="120"/>
      <c r="I10873" s="139"/>
    </row>
    <row r="10874" spans="1:9" x14ac:dyDescent="0.25">
      <c r="A10874" s="144"/>
      <c r="B10874" s="59"/>
      <c r="C10874" s="59"/>
      <c r="D10874" s="141"/>
      <c r="E10874" s="75" t="s">
        <v>29</v>
      </c>
      <c r="F10874" s="210">
        <v>350000</v>
      </c>
      <c r="G10874" s="64">
        <f t="shared" si="347"/>
        <v>0</v>
      </c>
      <c r="H10874" s="120"/>
      <c r="I10874" s="74"/>
    </row>
    <row r="10875" spans="1:9" x14ac:dyDescent="0.25">
      <c r="A10875" s="144"/>
      <c r="B10875" s="59"/>
      <c r="C10875" s="59"/>
      <c r="D10875" s="141"/>
      <c r="E10875" s="75" t="s">
        <v>26</v>
      </c>
      <c r="F10875" s="210">
        <v>10000</v>
      </c>
      <c r="G10875" s="64">
        <f>F10875*D10875</f>
        <v>0</v>
      </c>
      <c r="H10875" s="120"/>
      <c r="I10875" s="74"/>
    </row>
    <row r="10876" spans="1:9" x14ac:dyDescent="0.25">
      <c r="A10876" s="144"/>
      <c r="B10876" s="59"/>
      <c r="C10876" s="81"/>
      <c r="D10876" s="141"/>
      <c r="E10876" s="75"/>
      <c r="F10876" s="210">
        <v>129999</v>
      </c>
      <c r="G10876" s="210">
        <v>129999</v>
      </c>
      <c r="H10876" s="120"/>
      <c r="I10876" s="74"/>
    </row>
    <row r="10877" spans="1:9" x14ac:dyDescent="0.25">
      <c r="A10877" s="144"/>
      <c r="B10877" s="59"/>
      <c r="C10877" s="59"/>
      <c r="D10877" s="60"/>
      <c r="E10877" s="75" t="s">
        <v>26</v>
      </c>
      <c r="F10877" s="73">
        <v>28200</v>
      </c>
      <c r="G10877" s="64">
        <f>F10877*D10877</f>
        <v>0</v>
      </c>
      <c r="H10877" s="120"/>
      <c r="I10877" s="74"/>
    </row>
    <row r="10878" spans="1:9" x14ac:dyDescent="0.25">
      <c r="A10878" s="144"/>
      <c r="B10878" s="59"/>
      <c r="C10878" s="59"/>
      <c r="D10878" s="60"/>
      <c r="E10878" s="75" t="s">
        <v>37</v>
      </c>
      <c r="F10878" s="64">
        <v>82500</v>
      </c>
      <c r="G10878" s="64">
        <f>F10878*D10878</f>
        <v>0</v>
      </c>
      <c r="H10878" s="120"/>
      <c r="I10878" s="74"/>
    </row>
    <row r="10879" spans="1:9" x14ac:dyDescent="0.25">
      <c r="A10879" s="144"/>
      <c r="B10879" s="59"/>
      <c r="C10879" s="59"/>
      <c r="D10879" s="60"/>
      <c r="E10879" s="75" t="s">
        <v>26</v>
      </c>
      <c r="F10879" s="64">
        <v>500000</v>
      </c>
      <c r="G10879" s="64">
        <f>F10879*D10879</f>
        <v>0</v>
      </c>
      <c r="H10879" s="120"/>
      <c r="I10879" s="74"/>
    </row>
    <row r="10880" spans="1:9" x14ac:dyDescent="0.25">
      <c r="A10880" s="144"/>
      <c r="B10880" s="59"/>
      <c r="C10880" s="59"/>
      <c r="D10880" s="60"/>
      <c r="E10880" s="75" t="s">
        <v>26</v>
      </c>
      <c r="F10880" s="64">
        <v>23000</v>
      </c>
      <c r="G10880" s="64">
        <f>F10880*D10880</f>
        <v>0</v>
      </c>
      <c r="H10880" s="120"/>
      <c r="I10880" s="74"/>
    </row>
    <row r="10881" spans="1:10" x14ac:dyDescent="0.25">
      <c r="A10881" s="144"/>
      <c r="B10881" s="59"/>
      <c r="C10881" s="59"/>
      <c r="D10881" s="60"/>
      <c r="E10881" s="75" t="s">
        <v>26</v>
      </c>
      <c r="F10881" s="73">
        <v>28200</v>
      </c>
      <c r="G10881" s="64">
        <f t="shared" si="347"/>
        <v>0</v>
      </c>
      <c r="H10881" s="120"/>
      <c r="I10881" s="74"/>
    </row>
    <row r="10882" spans="1:10" x14ac:dyDescent="0.25">
      <c r="A10882" s="144"/>
      <c r="B10882" s="66"/>
      <c r="C10882" s="121"/>
      <c r="D10882" s="60"/>
      <c r="E10882" s="126" t="s">
        <v>37</v>
      </c>
      <c r="F10882" s="73">
        <v>65000</v>
      </c>
      <c r="G10882" s="64">
        <f t="shared" si="347"/>
        <v>0</v>
      </c>
      <c r="H10882" s="120"/>
      <c r="I10882" s="74"/>
    </row>
    <row r="10883" spans="1:10" x14ac:dyDescent="0.25">
      <c r="A10883" s="144"/>
      <c r="B10883" s="71"/>
      <c r="C10883" s="83"/>
      <c r="D10883" s="60"/>
      <c r="E10883" s="126" t="s">
        <v>26</v>
      </c>
      <c r="F10883" s="73">
        <v>10000</v>
      </c>
      <c r="G10883" s="64">
        <f t="shared" si="347"/>
        <v>0</v>
      </c>
      <c r="H10883" s="120"/>
      <c r="I10883" s="74"/>
    </row>
    <row r="10884" spans="1:10" x14ac:dyDescent="0.25">
      <c r="A10884" s="144"/>
      <c r="B10884" s="71"/>
      <c r="C10884" s="71"/>
      <c r="D10884" s="60"/>
      <c r="E10884" s="126" t="s">
        <v>26</v>
      </c>
      <c r="F10884" s="73">
        <v>900000</v>
      </c>
      <c r="G10884" s="64">
        <f t="shared" si="347"/>
        <v>0</v>
      </c>
      <c r="H10884" s="120"/>
      <c r="I10884" s="74"/>
    </row>
    <row r="10885" spans="1:10" x14ac:dyDescent="0.25">
      <c r="A10885" s="144"/>
      <c r="B10885" s="59"/>
      <c r="C10885" s="59"/>
      <c r="D10885" s="141"/>
      <c r="E10885" s="75" t="s">
        <v>26</v>
      </c>
      <c r="F10885" s="210">
        <v>15000</v>
      </c>
      <c r="G10885" s="64">
        <f t="shared" si="347"/>
        <v>0</v>
      </c>
      <c r="H10885" s="139"/>
      <c r="I10885" s="74"/>
    </row>
    <row r="10886" spans="1:10" x14ac:dyDescent="0.25">
      <c r="A10886" s="144"/>
      <c r="B10886" s="59"/>
      <c r="C10886" s="59"/>
      <c r="D10886" s="60"/>
      <c r="E10886" s="75" t="s">
        <v>26</v>
      </c>
      <c r="F10886" s="73">
        <v>28200</v>
      </c>
      <c r="G10886" s="64">
        <f t="shared" si="347"/>
        <v>0</v>
      </c>
      <c r="H10886" s="120"/>
      <c r="I10886" s="74"/>
    </row>
    <row r="10887" spans="1:10" x14ac:dyDescent="0.25">
      <c r="A10887" s="144"/>
      <c r="B10887" s="59"/>
      <c r="C10887" s="83"/>
      <c r="D10887" s="60"/>
      <c r="E10887" s="75" t="s">
        <v>473</v>
      </c>
      <c r="F10887" s="63">
        <v>1407000</v>
      </c>
      <c r="G10887" s="64">
        <f t="shared" si="347"/>
        <v>0</v>
      </c>
      <c r="H10887" s="120"/>
      <c r="I10887" s="74"/>
    </row>
    <row r="10888" spans="1:10" x14ac:dyDescent="0.25">
      <c r="A10888" s="144"/>
      <c r="B10888" s="59"/>
      <c r="C10888" s="83"/>
      <c r="D10888" s="60"/>
      <c r="E10888" s="75" t="s">
        <v>473</v>
      </c>
      <c r="F10888" s="64">
        <v>644000</v>
      </c>
      <c r="G10888" s="64">
        <f t="shared" si="347"/>
        <v>0</v>
      </c>
      <c r="H10888" s="120"/>
      <c r="I10888" s="74"/>
    </row>
    <row r="10889" spans="1:10" x14ac:dyDescent="0.25">
      <c r="A10889" s="144"/>
      <c r="B10889" s="59"/>
      <c r="C10889" s="83"/>
      <c r="D10889" s="60"/>
      <c r="E10889" s="75" t="s">
        <v>473</v>
      </c>
      <c r="F10889" s="62">
        <v>1484000</v>
      </c>
      <c r="G10889" s="64">
        <f t="shared" si="347"/>
        <v>0</v>
      </c>
      <c r="H10889" s="120"/>
      <c r="I10889" s="74"/>
    </row>
    <row r="10890" spans="1:10" x14ac:dyDescent="0.25">
      <c r="A10890" s="144"/>
      <c r="B10890" s="58"/>
      <c r="C10890" s="83"/>
      <c r="D10890" s="60"/>
      <c r="E10890" s="75" t="s">
        <v>473</v>
      </c>
      <c r="F10890" s="63">
        <v>223300</v>
      </c>
      <c r="G10890" s="64">
        <f t="shared" ref="G10890:G10953" si="348">F10890*D10890</f>
        <v>0</v>
      </c>
      <c r="H10890" s="120"/>
      <c r="I10890" s="74"/>
    </row>
    <row r="10891" spans="1:10" x14ac:dyDescent="0.25">
      <c r="A10891" s="144"/>
      <c r="B10891" s="71"/>
      <c r="C10891" s="83"/>
      <c r="D10891" s="60"/>
      <c r="E10891" s="75" t="s">
        <v>473</v>
      </c>
      <c r="F10891" s="63">
        <v>85900</v>
      </c>
      <c r="G10891" s="64">
        <f t="shared" si="348"/>
        <v>0</v>
      </c>
      <c r="H10891" s="120"/>
      <c r="I10891" s="74"/>
    </row>
    <row r="10892" spans="1:10" x14ac:dyDescent="0.25">
      <c r="A10892" s="144"/>
      <c r="B10892" s="59"/>
      <c r="C10892" s="83"/>
      <c r="D10892" s="60"/>
      <c r="E10892" s="75" t="s">
        <v>119</v>
      </c>
      <c r="F10892" s="281">
        <v>1426000</v>
      </c>
      <c r="G10892" s="64">
        <f t="shared" si="348"/>
        <v>0</v>
      </c>
      <c r="H10892" s="120"/>
      <c r="I10892" s="74"/>
    </row>
    <row r="10893" spans="1:10" x14ac:dyDescent="0.25">
      <c r="A10893" s="144"/>
      <c r="B10893" s="59"/>
      <c r="C10893" s="83"/>
      <c r="D10893" s="60"/>
      <c r="E10893" s="75" t="s">
        <v>25</v>
      </c>
      <c r="F10893" s="64">
        <v>20000</v>
      </c>
      <c r="G10893" s="64">
        <f t="shared" si="348"/>
        <v>0</v>
      </c>
      <c r="H10893" s="120"/>
      <c r="I10893" s="74"/>
    </row>
    <row r="10894" spans="1:10" x14ac:dyDescent="0.25">
      <c r="A10894" s="144"/>
      <c r="B10894" s="59"/>
      <c r="C10894" s="59"/>
      <c r="D10894" s="141"/>
      <c r="E10894" s="75" t="s">
        <v>26</v>
      </c>
      <c r="F10894" s="210">
        <v>520000</v>
      </c>
      <c r="G10894" s="64">
        <f t="shared" si="348"/>
        <v>0</v>
      </c>
      <c r="H10894" s="120"/>
      <c r="I10894" s="74"/>
    </row>
    <row r="10895" spans="1:10" x14ac:dyDescent="0.25">
      <c r="A10895" s="144"/>
      <c r="B10895" s="59"/>
      <c r="C10895" s="59"/>
      <c r="D10895" s="60"/>
      <c r="E10895" s="75" t="s">
        <v>26</v>
      </c>
      <c r="F10895" s="63">
        <v>8000</v>
      </c>
      <c r="G10895" s="64">
        <f t="shared" si="348"/>
        <v>0</v>
      </c>
      <c r="H10895" s="120"/>
      <c r="I10895" s="74"/>
      <c r="J10895"/>
    </row>
    <row r="10896" spans="1:10" x14ac:dyDescent="0.25">
      <c r="A10896" s="144"/>
      <c r="B10896" s="59"/>
      <c r="C10896" s="59"/>
      <c r="D10896" s="141"/>
      <c r="E10896" s="75" t="s">
        <v>1854</v>
      </c>
      <c r="F10896" s="210">
        <v>26000</v>
      </c>
      <c r="G10896" s="64">
        <f t="shared" si="348"/>
        <v>0</v>
      </c>
      <c r="H10896" s="120"/>
      <c r="I10896" s="74"/>
      <c r="J10896"/>
    </row>
    <row r="10897" spans="1:10" x14ac:dyDescent="0.25">
      <c r="A10897" s="144"/>
      <c r="B10897" s="71"/>
      <c r="C10897" s="83"/>
      <c r="D10897" s="141"/>
      <c r="E10897" s="75" t="s">
        <v>51</v>
      </c>
      <c r="F10897" s="210">
        <v>170000</v>
      </c>
      <c r="G10897" s="64">
        <f t="shared" si="348"/>
        <v>0</v>
      </c>
      <c r="H10897" s="120"/>
      <c r="I10897" s="74"/>
      <c r="J10897"/>
    </row>
    <row r="10898" spans="1:10" x14ac:dyDescent="0.25">
      <c r="A10898" s="144"/>
      <c r="B10898" s="59"/>
      <c r="C10898" s="83"/>
      <c r="D10898" s="60"/>
      <c r="E10898" s="75" t="s">
        <v>5575</v>
      </c>
      <c r="F10898" s="63">
        <v>45000</v>
      </c>
      <c r="G10898" s="64">
        <f t="shared" si="348"/>
        <v>0</v>
      </c>
      <c r="H10898" s="120"/>
      <c r="I10898" s="74"/>
      <c r="J10898"/>
    </row>
    <row r="10899" spans="1:10" x14ac:dyDescent="0.25">
      <c r="A10899" s="144"/>
      <c r="B10899" s="59"/>
      <c r="C10899" s="59"/>
      <c r="D10899" s="60"/>
      <c r="E10899" s="126" t="s">
        <v>25</v>
      </c>
      <c r="F10899" s="73">
        <v>50000</v>
      </c>
      <c r="G10899" s="210">
        <f t="shared" si="348"/>
        <v>0</v>
      </c>
      <c r="H10899" s="120"/>
      <c r="I10899" s="74"/>
      <c r="J10899" s="109"/>
    </row>
    <row r="10900" spans="1:10" x14ac:dyDescent="0.25">
      <c r="A10900" s="144"/>
      <c r="B10900" s="59"/>
      <c r="C10900" s="59"/>
      <c r="D10900" s="141"/>
      <c r="E10900" s="75" t="s">
        <v>26</v>
      </c>
      <c r="F10900" s="210">
        <v>15000</v>
      </c>
      <c r="G10900" s="210">
        <f t="shared" si="348"/>
        <v>0</v>
      </c>
      <c r="H10900" s="120"/>
      <c r="I10900" s="74"/>
      <c r="J10900" s="109"/>
    </row>
    <row r="10901" spans="1:10" x14ac:dyDescent="0.25">
      <c r="A10901" s="144"/>
      <c r="B10901" s="59"/>
      <c r="C10901" s="59"/>
      <c r="D10901" s="60"/>
      <c r="E10901" s="75" t="s">
        <v>206</v>
      </c>
      <c r="F10901" s="73">
        <v>28200</v>
      </c>
      <c r="G10901" s="210">
        <f t="shared" si="348"/>
        <v>0</v>
      </c>
      <c r="H10901" s="120"/>
      <c r="I10901" s="74"/>
      <c r="J10901" s="109"/>
    </row>
    <row r="10902" spans="1:10" x14ac:dyDescent="0.25">
      <c r="A10902" s="144"/>
      <c r="B10902" s="59"/>
      <c r="C10902" s="59"/>
      <c r="D10902" s="60"/>
      <c r="E10902" s="75" t="s">
        <v>26</v>
      </c>
      <c r="F10902" s="210">
        <v>87500</v>
      </c>
      <c r="G10902" s="210">
        <f t="shared" si="348"/>
        <v>0</v>
      </c>
      <c r="H10902" s="120"/>
      <c r="I10902" s="74"/>
      <c r="J10902" s="109"/>
    </row>
    <row r="10903" spans="1:10" x14ac:dyDescent="0.25">
      <c r="A10903" s="144"/>
      <c r="B10903" s="59"/>
      <c r="C10903" s="59"/>
      <c r="D10903" s="60"/>
      <c r="E10903" s="75" t="s">
        <v>206</v>
      </c>
      <c r="F10903" s="73">
        <v>28200</v>
      </c>
      <c r="G10903" s="64">
        <f t="shared" si="348"/>
        <v>0</v>
      </c>
      <c r="H10903" s="120"/>
      <c r="I10903" s="74"/>
      <c r="J10903"/>
    </row>
    <row r="10904" spans="1:10" x14ac:dyDescent="0.25">
      <c r="A10904" s="144"/>
      <c r="B10904" s="59"/>
      <c r="C10904" s="93"/>
      <c r="D10904" s="60"/>
      <c r="E10904" s="75" t="s">
        <v>26</v>
      </c>
      <c r="F10904" s="281">
        <v>38000</v>
      </c>
      <c r="G10904" s="64">
        <f t="shared" si="348"/>
        <v>0</v>
      </c>
      <c r="H10904" s="120"/>
      <c r="I10904" s="74"/>
      <c r="J10904"/>
    </row>
    <row r="10905" spans="1:10" x14ac:dyDescent="0.25">
      <c r="A10905" s="144"/>
      <c r="B10905" s="59"/>
      <c r="C10905" s="59"/>
      <c r="D10905" s="60"/>
      <c r="E10905" s="75" t="s">
        <v>26</v>
      </c>
      <c r="F10905" s="63">
        <v>81500</v>
      </c>
      <c r="G10905" s="64">
        <f t="shared" si="348"/>
        <v>0</v>
      </c>
      <c r="H10905" s="120"/>
      <c r="I10905" s="74"/>
      <c r="J10905"/>
    </row>
    <row r="10906" spans="1:10" x14ac:dyDescent="0.25">
      <c r="A10906" s="144"/>
      <c r="B10906" s="71"/>
      <c r="C10906" s="90"/>
      <c r="D10906" s="141"/>
      <c r="E10906" s="75" t="s">
        <v>25</v>
      </c>
      <c r="F10906" s="210">
        <v>225000</v>
      </c>
      <c r="G10906" s="64">
        <f>F10906*D10906</f>
        <v>0</v>
      </c>
      <c r="H10906" s="120"/>
      <c r="I10906" s="74"/>
      <c r="J10906"/>
    </row>
    <row r="10907" spans="1:10" x14ac:dyDescent="0.25">
      <c r="A10907" s="144"/>
      <c r="B10907" s="118"/>
      <c r="C10907" s="85"/>
      <c r="D10907" s="141"/>
      <c r="E10907" s="75" t="s">
        <v>26</v>
      </c>
      <c r="F10907" s="210">
        <v>20000</v>
      </c>
      <c r="G10907" s="64">
        <f>F10907*D10907</f>
        <v>0</v>
      </c>
      <c r="H10907" s="120"/>
      <c r="I10907" s="74"/>
      <c r="J10907"/>
    </row>
    <row r="10908" spans="1:10" x14ac:dyDescent="0.25">
      <c r="A10908" s="144"/>
      <c r="B10908" s="71"/>
      <c r="C10908" s="71"/>
      <c r="D10908" s="60"/>
      <c r="E10908" s="126" t="s">
        <v>26</v>
      </c>
      <c r="F10908" s="73">
        <v>900000</v>
      </c>
      <c r="G10908" s="64">
        <f>F10908*D10908</f>
        <v>0</v>
      </c>
      <c r="H10908" s="120"/>
      <c r="I10908" s="139"/>
      <c r="J10908"/>
    </row>
    <row r="10909" spans="1:10" x14ac:dyDescent="0.25">
      <c r="A10909" s="144"/>
      <c r="B10909" s="59"/>
      <c r="C10909" s="59"/>
      <c r="D10909" s="141"/>
      <c r="E10909" s="75" t="s">
        <v>25</v>
      </c>
      <c r="F10909" s="210">
        <v>20000</v>
      </c>
      <c r="G10909" s="64">
        <f t="shared" si="348"/>
        <v>0</v>
      </c>
      <c r="H10909" s="120"/>
      <c r="I10909" s="139"/>
      <c r="J10909"/>
    </row>
    <row r="10910" spans="1:10" x14ac:dyDescent="0.25">
      <c r="A10910" s="144"/>
      <c r="B10910" s="59"/>
      <c r="C10910" s="59"/>
      <c r="D10910" s="141"/>
      <c r="E10910" s="75" t="s">
        <v>26</v>
      </c>
      <c r="F10910" s="210">
        <v>475000</v>
      </c>
      <c r="G10910" s="64">
        <f>F10910*D10910</f>
        <v>0</v>
      </c>
      <c r="H10910" s="120"/>
      <c r="I10910" s="139"/>
      <c r="J10910" t="s">
        <v>9787</v>
      </c>
    </row>
    <row r="10911" spans="1:10" x14ac:dyDescent="0.25">
      <c r="A10911" s="144"/>
      <c r="B10911" s="59"/>
      <c r="C10911" s="59"/>
      <c r="D10911" s="60"/>
      <c r="E10911" s="75" t="s">
        <v>26</v>
      </c>
      <c r="F10911" s="210">
        <v>205000</v>
      </c>
      <c r="G10911" s="210">
        <f t="shared" si="348"/>
        <v>0</v>
      </c>
      <c r="H10911" s="120"/>
      <c r="I10911" s="139"/>
      <c r="J10911"/>
    </row>
    <row r="10912" spans="1:10" x14ac:dyDescent="0.25">
      <c r="A10912" s="144"/>
      <c r="B10912" s="66"/>
      <c r="C10912" s="121"/>
      <c r="D10912" s="141"/>
      <c r="E10912" s="75" t="s">
        <v>26</v>
      </c>
      <c r="F10912" s="210">
        <v>65000</v>
      </c>
      <c r="G10912" s="64">
        <f>F10912*D10912</f>
        <v>0</v>
      </c>
      <c r="H10912" s="120"/>
      <c r="I10912" s="139"/>
      <c r="J10912"/>
    </row>
    <row r="10913" spans="1:10" x14ac:dyDescent="0.25">
      <c r="A10913" s="144"/>
      <c r="B10913" s="59"/>
      <c r="C10913" s="59"/>
      <c r="D10913" s="141"/>
      <c r="E10913" s="75" t="s">
        <v>25</v>
      </c>
      <c r="F10913" s="281">
        <v>43000</v>
      </c>
      <c r="G10913" s="210">
        <f t="shared" si="348"/>
        <v>0</v>
      </c>
      <c r="H10913" s="120"/>
      <c r="I10913" s="139"/>
      <c r="J10913"/>
    </row>
    <row r="10914" spans="1:10" x14ac:dyDescent="0.25">
      <c r="A10914" s="144"/>
      <c r="B10914" s="59"/>
      <c r="C10914" s="59"/>
      <c r="D10914" s="60"/>
      <c r="E10914" s="75" t="s">
        <v>26</v>
      </c>
      <c r="F10914" s="64">
        <v>198550</v>
      </c>
      <c r="G10914" s="210">
        <f t="shared" si="348"/>
        <v>0</v>
      </c>
      <c r="H10914" s="120"/>
      <c r="I10914" s="139"/>
      <c r="J10914"/>
    </row>
    <row r="10915" spans="1:10" x14ac:dyDescent="0.25">
      <c r="A10915" s="144"/>
      <c r="B10915" s="59"/>
      <c r="C10915" s="59"/>
      <c r="D10915" s="60"/>
      <c r="E10915" s="75" t="s">
        <v>26</v>
      </c>
      <c r="F10915" s="210">
        <v>205000</v>
      </c>
      <c r="G10915" s="64">
        <f t="shared" si="348"/>
        <v>0</v>
      </c>
      <c r="H10915" s="120"/>
      <c r="I10915" s="120"/>
      <c r="J10915"/>
    </row>
    <row r="10916" spans="1:10" x14ac:dyDescent="0.25">
      <c r="A10916" s="144"/>
      <c r="B10916" s="59"/>
      <c r="C10916" s="93"/>
      <c r="D10916" s="60"/>
      <c r="E10916" s="75" t="s">
        <v>26</v>
      </c>
      <c r="F10916" s="281">
        <v>38000</v>
      </c>
      <c r="G10916" s="64">
        <f t="shared" si="348"/>
        <v>0</v>
      </c>
      <c r="H10916" s="120"/>
      <c r="I10916" s="120"/>
      <c r="J10916"/>
    </row>
    <row r="10917" spans="1:10" x14ac:dyDescent="0.25">
      <c r="A10917" s="144"/>
      <c r="B10917" s="59"/>
      <c r="C10917" s="59"/>
      <c r="D10917" s="141"/>
      <c r="E10917" s="75" t="s">
        <v>26</v>
      </c>
      <c r="F10917" s="281">
        <v>81500</v>
      </c>
      <c r="G10917" s="210">
        <f t="shared" si="348"/>
        <v>0</v>
      </c>
      <c r="H10917" s="120"/>
      <c r="I10917" s="120"/>
      <c r="J10917"/>
    </row>
    <row r="10918" spans="1:10" x14ac:dyDescent="0.25">
      <c r="A10918" s="144"/>
      <c r="B10918" s="59"/>
      <c r="C10918" s="59"/>
      <c r="D10918" s="141"/>
      <c r="E10918" s="75" t="s">
        <v>26</v>
      </c>
      <c r="F10918" s="210">
        <v>400000</v>
      </c>
      <c r="G10918" s="210">
        <f t="shared" si="348"/>
        <v>0</v>
      </c>
      <c r="H10918" s="120"/>
      <c r="I10918" s="59"/>
      <c r="J10918"/>
    </row>
    <row r="10919" spans="1:10" x14ac:dyDescent="0.25">
      <c r="A10919" s="144"/>
      <c r="B10919" s="59"/>
      <c r="C10919" s="59"/>
      <c r="D10919" s="141"/>
      <c r="E10919" s="75" t="s">
        <v>26</v>
      </c>
      <c r="F10919" s="210">
        <v>750000</v>
      </c>
      <c r="G10919" s="210">
        <f t="shared" si="348"/>
        <v>0</v>
      </c>
      <c r="H10919" s="120"/>
      <c r="I10919" s="59"/>
      <c r="J10919"/>
    </row>
    <row r="10920" spans="1:10" x14ac:dyDescent="0.25">
      <c r="A10920" s="144"/>
      <c r="B10920" s="81"/>
      <c r="C10920" s="59"/>
      <c r="D10920" s="60"/>
      <c r="E10920" s="126" t="s">
        <v>25</v>
      </c>
      <c r="F10920" s="73">
        <v>475000</v>
      </c>
      <c r="G10920" s="210">
        <f t="shared" si="348"/>
        <v>0</v>
      </c>
      <c r="H10920" s="120"/>
      <c r="I10920" s="59"/>
      <c r="J10920"/>
    </row>
    <row r="10921" spans="1:10" x14ac:dyDescent="0.25">
      <c r="A10921" s="144"/>
      <c r="B10921" s="59"/>
      <c r="C10921" s="83"/>
      <c r="D10921" s="60"/>
      <c r="E10921" s="75" t="s">
        <v>26</v>
      </c>
      <c r="F10921" s="63">
        <v>50000</v>
      </c>
      <c r="G10921" s="64">
        <f t="shared" si="348"/>
        <v>0</v>
      </c>
      <c r="H10921" s="120"/>
      <c r="I10921" s="74"/>
      <c r="J10921"/>
    </row>
    <row r="10922" spans="1:10" x14ac:dyDescent="0.25">
      <c r="A10922" s="144"/>
      <c r="B10922" s="59"/>
      <c r="C10922" s="59"/>
      <c r="D10922" s="141"/>
      <c r="E10922" s="75" t="s">
        <v>37</v>
      </c>
      <c r="F10922" s="210">
        <v>23000</v>
      </c>
      <c r="G10922" s="64">
        <f t="shared" si="348"/>
        <v>0</v>
      </c>
      <c r="H10922" s="120"/>
      <c r="I10922" s="139"/>
      <c r="J10922"/>
    </row>
    <row r="10923" spans="1:10" x14ac:dyDescent="0.25">
      <c r="A10923" s="144"/>
      <c r="B10923" s="58"/>
      <c r="C10923" s="59"/>
      <c r="D10923" s="141"/>
      <c r="E10923" s="75" t="s">
        <v>26</v>
      </c>
      <c r="F10923" s="210">
        <v>12500</v>
      </c>
      <c r="G10923" s="64">
        <f t="shared" si="348"/>
        <v>0</v>
      </c>
      <c r="H10923" s="120"/>
      <c r="I10923" s="139"/>
      <c r="J10923"/>
    </row>
    <row r="10924" spans="1:10" x14ac:dyDescent="0.25">
      <c r="A10924" s="144"/>
      <c r="B10924" s="71"/>
      <c r="C10924" s="83"/>
      <c r="D10924" s="60"/>
      <c r="E10924" s="75" t="s">
        <v>26</v>
      </c>
      <c r="F10924" s="63">
        <v>50000</v>
      </c>
      <c r="G10924" s="64">
        <f t="shared" si="348"/>
        <v>0</v>
      </c>
      <c r="H10924" s="120"/>
      <c r="I10924" s="139"/>
      <c r="J10924"/>
    </row>
    <row r="10925" spans="1:10" x14ac:dyDescent="0.25">
      <c r="A10925" s="144"/>
      <c r="B10925" s="71"/>
      <c r="C10925" s="59"/>
      <c r="D10925" s="141"/>
      <c r="E10925" s="75" t="s">
        <v>5575</v>
      </c>
      <c r="F10925" s="210">
        <v>170000</v>
      </c>
      <c r="G10925" s="64">
        <f t="shared" si="348"/>
        <v>0</v>
      </c>
      <c r="H10925" s="120"/>
      <c r="I10925" s="139"/>
      <c r="J10925"/>
    </row>
    <row r="10926" spans="1:10" x14ac:dyDescent="0.25">
      <c r="A10926" s="144"/>
      <c r="B10926" s="59"/>
      <c r="C10926" s="83"/>
      <c r="D10926" s="60"/>
      <c r="E10926" s="75" t="s">
        <v>5575</v>
      </c>
      <c r="F10926" s="63">
        <v>42500</v>
      </c>
      <c r="G10926" s="64">
        <f t="shared" si="348"/>
        <v>0</v>
      </c>
      <c r="H10926" s="120"/>
      <c r="I10926" s="139"/>
      <c r="J10926"/>
    </row>
    <row r="10927" spans="1:10" x14ac:dyDescent="0.25">
      <c r="A10927" s="144"/>
      <c r="B10927" s="59"/>
      <c r="C10927" s="59"/>
      <c r="D10927" s="60"/>
      <c r="E10927" s="75" t="s">
        <v>26</v>
      </c>
      <c r="F10927" s="63">
        <v>45000</v>
      </c>
      <c r="G10927" s="64">
        <f t="shared" si="348"/>
        <v>0</v>
      </c>
      <c r="H10927" s="120"/>
      <c r="I10927" s="139"/>
      <c r="J10927"/>
    </row>
    <row r="10928" spans="1:10" x14ac:dyDescent="0.25">
      <c r="A10928" s="144"/>
      <c r="B10928" s="59"/>
      <c r="C10928" s="83"/>
      <c r="D10928" s="60"/>
      <c r="E10928" s="75" t="s">
        <v>25</v>
      </c>
      <c r="F10928" s="64">
        <v>320000</v>
      </c>
      <c r="G10928" s="64">
        <f t="shared" si="348"/>
        <v>0</v>
      </c>
      <c r="H10928" s="120"/>
      <c r="I10928" s="139"/>
      <c r="J10928"/>
    </row>
    <row r="10929" spans="1:10" x14ac:dyDescent="0.25">
      <c r="A10929" s="144"/>
      <c r="B10929" s="59"/>
      <c r="C10929" s="83"/>
      <c r="D10929" s="60"/>
      <c r="E10929" s="75" t="s">
        <v>26</v>
      </c>
      <c r="F10929" s="63">
        <v>130000</v>
      </c>
      <c r="G10929" s="64">
        <f t="shared" si="348"/>
        <v>0</v>
      </c>
      <c r="H10929" s="120"/>
      <c r="I10929" s="139"/>
      <c r="J10929"/>
    </row>
    <row r="10930" spans="1:10" x14ac:dyDescent="0.25">
      <c r="A10930" s="144"/>
      <c r="B10930" s="59"/>
      <c r="C10930" s="59"/>
      <c r="D10930" s="60"/>
      <c r="E10930" s="75" t="s">
        <v>26</v>
      </c>
      <c r="F10930" s="62">
        <v>125000</v>
      </c>
      <c r="G10930" s="64">
        <f t="shared" si="348"/>
        <v>0</v>
      </c>
      <c r="H10930" s="120"/>
      <c r="I10930" s="139"/>
      <c r="J10930"/>
    </row>
    <row r="10931" spans="1:10" x14ac:dyDescent="0.25">
      <c r="A10931" s="144"/>
      <c r="B10931" s="59"/>
      <c r="C10931" s="59"/>
      <c r="D10931" s="60"/>
      <c r="E10931" s="75" t="s">
        <v>37</v>
      </c>
      <c r="F10931" s="73">
        <v>28200</v>
      </c>
      <c r="G10931" s="64">
        <f>F10931*D10931</f>
        <v>0</v>
      </c>
      <c r="H10931" s="120"/>
      <c r="I10931" s="139"/>
      <c r="J10931"/>
    </row>
    <row r="10932" spans="1:10" x14ac:dyDescent="0.25">
      <c r="A10932" s="144"/>
      <c r="B10932" s="59"/>
      <c r="C10932" s="59"/>
      <c r="D10932" s="60"/>
      <c r="E10932" s="75" t="s">
        <v>26</v>
      </c>
      <c r="F10932" s="63">
        <v>40000</v>
      </c>
      <c r="G10932" s="64">
        <f t="shared" si="348"/>
        <v>0</v>
      </c>
      <c r="H10932" s="120"/>
      <c r="I10932" s="74"/>
      <c r="J10932"/>
    </row>
    <row r="10933" spans="1:10" x14ac:dyDescent="0.25">
      <c r="A10933" s="144"/>
      <c r="B10933" s="59"/>
      <c r="C10933" s="59"/>
      <c r="D10933" s="141"/>
      <c r="E10933" s="75" t="s">
        <v>26</v>
      </c>
      <c r="F10933" s="210">
        <v>43000</v>
      </c>
      <c r="G10933" s="64">
        <f t="shared" si="348"/>
        <v>0</v>
      </c>
      <c r="H10933" s="120"/>
      <c r="I10933" s="74"/>
      <c r="J10933"/>
    </row>
    <row r="10934" spans="1:10" x14ac:dyDescent="0.25">
      <c r="A10934" s="144"/>
      <c r="B10934" s="59"/>
      <c r="C10934" s="59"/>
      <c r="D10934" s="141"/>
      <c r="E10934" s="75" t="s">
        <v>26</v>
      </c>
      <c r="F10934" s="210">
        <v>27000</v>
      </c>
      <c r="G10934" s="64">
        <f t="shared" si="348"/>
        <v>0</v>
      </c>
      <c r="H10934" s="120"/>
      <c r="I10934" s="74"/>
      <c r="J10934"/>
    </row>
    <row r="10935" spans="1:10" x14ac:dyDescent="0.25">
      <c r="A10935" s="144"/>
      <c r="B10935" s="59"/>
      <c r="C10935" s="59"/>
      <c r="D10935" s="141"/>
      <c r="E10935" s="75" t="s">
        <v>26</v>
      </c>
      <c r="F10935" s="210">
        <v>9000</v>
      </c>
      <c r="G10935" s="64">
        <f t="shared" si="348"/>
        <v>0</v>
      </c>
      <c r="H10935" s="120"/>
      <c r="I10935" s="74"/>
      <c r="J10935"/>
    </row>
    <row r="10936" spans="1:10" x14ac:dyDescent="0.25">
      <c r="A10936" s="144"/>
      <c r="B10936" s="59"/>
      <c r="C10936" s="93"/>
      <c r="D10936" s="60"/>
      <c r="E10936" s="75" t="s">
        <v>26</v>
      </c>
      <c r="F10936" s="73">
        <v>25000</v>
      </c>
      <c r="G10936" s="64">
        <f t="shared" si="348"/>
        <v>0</v>
      </c>
      <c r="H10936" s="120"/>
      <c r="I10936" s="74"/>
      <c r="J10936"/>
    </row>
    <row r="10937" spans="1:10" x14ac:dyDescent="0.25">
      <c r="A10937" s="144"/>
      <c r="B10937" s="83"/>
      <c r="C10937" s="59"/>
      <c r="D10937" s="141"/>
      <c r="E10937" s="126" t="s">
        <v>26</v>
      </c>
      <c r="F10937" s="280">
        <v>620000</v>
      </c>
      <c r="G10937" s="64">
        <f t="shared" si="348"/>
        <v>0</v>
      </c>
      <c r="H10937" s="120"/>
      <c r="I10937" s="74"/>
      <c r="J10937"/>
    </row>
    <row r="10938" spans="1:10" x14ac:dyDescent="0.25">
      <c r="A10938" s="144"/>
      <c r="B10938" s="71"/>
      <c r="C10938" s="77"/>
      <c r="D10938" s="60"/>
      <c r="E10938" s="75" t="s">
        <v>26</v>
      </c>
      <c r="F10938" s="64">
        <v>160000</v>
      </c>
      <c r="G10938" s="64">
        <f t="shared" si="348"/>
        <v>0</v>
      </c>
      <c r="H10938" s="120"/>
      <c r="I10938" s="74"/>
      <c r="J10938"/>
    </row>
    <row r="10939" spans="1:10" x14ac:dyDescent="0.25">
      <c r="A10939" s="144"/>
      <c r="B10939" s="59"/>
      <c r="C10939" s="83"/>
      <c r="D10939" s="60"/>
      <c r="E10939" s="75" t="s">
        <v>51</v>
      </c>
      <c r="F10939" s="63">
        <v>12000</v>
      </c>
      <c r="G10939" s="64">
        <f t="shared" si="348"/>
        <v>0</v>
      </c>
      <c r="H10939" s="120"/>
      <c r="I10939" s="74"/>
      <c r="J10939"/>
    </row>
    <row r="10940" spans="1:10" x14ac:dyDescent="0.25">
      <c r="A10940" s="144"/>
      <c r="B10940" s="59"/>
      <c r="C10940" s="59"/>
      <c r="D10940" s="60"/>
      <c r="E10940" s="75" t="s">
        <v>37</v>
      </c>
      <c r="F10940" s="73">
        <v>28200</v>
      </c>
      <c r="G10940" s="64">
        <f t="shared" si="348"/>
        <v>0</v>
      </c>
      <c r="H10940" s="120"/>
      <c r="I10940" s="74"/>
      <c r="J10940"/>
    </row>
    <row r="10941" spans="1:10" x14ac:dyDescent="0.25">
      <c r="A10941" s="144"/>
      <c r="B10941" s="59"/>
      <c r="C10941" s="83"/>
      <c r="D10941" s="60"/>
      <c r="E10941" s="126" t="s">
        <v>26</v>
      </c>
      <c r="F10941" s="73">
        <v>1900000</v>
      </c>
      <c r="G10941" s="64">
        <f t="shared" si="348"/>
        <v>0</v>
      </c>
      <c r="H10941" s="120"/>
      <c r="I10941" s="74"/>
      <c r="J10941"/>
    </row>
    <row r="10942" spans="1:10" x14ac:dyDescent="0.25">
      <c r="A10942" s="144"/>
      <c r="B10942" s="59"/>
      <c r="C10942" s="71"/>
      <c r="D10942" s="60"/>
      <c r="E10942" s="126" t="s">
        <v>26</v>
      </c>
      <c r="F10942" s="73">
        <v>1900000</v>
      </c>
      <c r="G10942" s="64">
        <f t="shared" si="348"/>
        <v>0</v>
      </c>
      <c r="H10942" s="120"/>
      <c r="I10942" s="74"/>
      <c r="J10942"/>
    </row>
    <row r="10943" spans="1:10" x14ac:dyDescent="0.25">
      <c r="A10943" s="144"/>
      <c r="B10943" s="59"/>
      <c r="C10943" s="59"/>
      <c r="D10943" s="141"/>
      <c r="E10943" s="75" t="s">
        <v>26</v>
      </c>
      <c r="F10943" s="210">
        <v>5000</v>
      </c>
      <c r="G10943" s="64">
        <f t="shared" si="348"/>
        <v>0</v>
      </c>
      <c r="H10943" s="139"/>
      <c r="I10943" s="74"/>
      <c r="J10943"/>
    </row>
    <row r="10944" spans="1:10" x14ac:dyDescent="0.25">
      <c r="A10944" s="144"/>
      <c r="B10944" s="59"/>
      <c r="C10944" s="59"/>
      <c r="D10944" s="141"/>
      <c r="E10944" s="75" t="s">
        <v>26</v>
      </c>
      <c r="F10944" s="210">
        <v>43000</v>
      </c>
      <c r="G10944" s="64">
        <f t="shared" si="348"/>
        <v>0</v>
      </c>
      <c r="H10944" s="120"/>
      <c r="I10944" s="74"/>
      <c r="J10944"/>
    </row>
    <row r="10945" spans="1:9" x14ac:dyDescent="0.25">
      <c r="A10945" s="144"/>
      <c r="B10945" s="59"/>
      <c r="C10945" s="192"/>
      <c r="D10945" s="60"/>
      <c r="E10945" s="75" t="s">
        <v>26</v>
      </c>
      <c r="F10945" s="63">
        <v>10000</v>
      </c>
      <c r="G10945" s="64">
        <f t="shared" si="348"/>
        <v>0</v>
      </c>
      <c r="H10945" s="120"/>
      <c r="I10945" s="74"/>
    </row>
    <row r="10946" spans="1:9" x14ac:dyDescent="0.25">
      <c r="A10946" s="144"/>
      <c r="B10946" s="58"/>
      <c r="C10946" s="77"/>
      <c r="D10946" s="60"/>
      <c r="E10946" s="75" t="s">
        <v>26</v>
      </c>
      <c r="F10946" s="63">
        <v>60000</v>
      </c>
      <c r="G10946" s="64">
        <f t="shared" si="348"/>
        <v>0</v>
      </c>
      <c r="H10946" s="120"/>
      <c r="I10946" s="74"/>
    </row>
    <row r="10947" spans="1:9" x14ac:dyDescent="0.25">
      <c r="A10947" s="144"/>
      <c r="B10947" s="59"/>
      <c r="C10947" s="59"/>
      <c r="D10947" s="60"/>
      <c r="E10947" s="75" t="s">
        <v>37</v>
      </c>
      <c r="F10947" s="62">
        <v>82500</v>
      </c>
      <c r="G10947" s="64">
        <f t="shared" si="348"/>
        <v>0</v>
      </c>
      <c r="H10947" s="120"/>
      <c r="I10947" s="74"/>
    </row>
    <row r="10948" spans="1:9" x14ac:dyDescent="0.25">
      <c r="A10948" s="144"/>
      <c r="B10948" s="59"/>
      <c r="C10948" s="83"/>
      <c r="D10948" s="60"/>
      <c r="E10948" s="75" t="s">
        <v>25</v>
      </c>
      <c r="F10948" s="64">
        <v>1550000</v>
      </c>
      <c r="G10948" s="64">
        <f t="shared" si="348"/>
        <v>0</v>
      </c>
      <c r="H10948" s="120"/>
      <c r="I10948" s="74"/>
    </row>
    <row r="10949" spans="1:9" x14ac:dyDescent="0.25">
      <c r="A10949" s="144"/>
      <c r="B10949" s="59"/>
      <c r="C10949" s="83"/>
      <c r="D10949" s="60"/>
      <c r="E10949" s="75" t="s">
        <v>25</v>
      </c>
      <c r="F10949" s="64">
        <v>1550000</v>
      </c>
      <c r="G10949" s="64">
        <f t="shared" si="348"/>
        <v>0</v>
      </c>
      <c r="H10949" s="120"/>
      <c r="I10949" s="74"/>
    </row>
    <row r="10950" spans="1:9" x14ac:dyDescent="0.25">
      <c r="A10950" s="144"/>
      <c r="B10950" s="59"/>
      <c r="C10950" s="83"/>
      <c r="D10950" s="60"/>
      <c r="E10950" s="75" t="s">
        <v>25</v>
      </c>
      <c r="F10950" s="64">
        <v>1550000</v>
      </c>
      <c r="G10950" s="64">
        <f t="shared" si="348"/>
        <v>0</v>
      </c>
      <c r="H10950" s="120"/>
      <c r="I10950" s="74"/>
    </row>
    <row r="10951" spans="1:9" x14ac:dyDescent="0.25">
      <c r="A10951" s="144"/>
      <c r="B10951" s="59"/>
      <c r="C10951" s="83"/>
      <c r="D10951" s="60"/>
      <c r="E10951" s="75" t="s">
        <v>25</v>
      </c>
      <c r="F10951" s="64">
        <v>1550000</v>
      </c>
      <c r="G10951" s="64">
        <f t="shared" si="348"/>
        <v>0</v>
      </c>
      <c r="H10951" s="120"/>
      <c r="I10951" s="74"/>
    </row>
    <row r="10952" spans="1:9" x14ac:dyDescent="0.25">
      <c r="A10952" s="144"/>
      <c r="B10952" s="59"/>
      <c r="C10952" s="83"/>
      <c r="D10952" s="60"/>
      <c r="E10952" s="75" t="s">
        <v>25</v>
      </c>
      <c r="F10952" s="64">
        <v>1550000</v>
      </c>
      <c r="G10952" s="64">
        <f t="shared" si="348"/>
        <v>0</v>
      </c>
      <c r="H10952" s="120"/>
      <c r="I10952" s="74"/>
    </row>
    <row r="10953" spans="1:9" x14ac:dyDescent="0.25">
      <c r="A10953" s="144"/>
      <c r="B10953" s="59"/>
      <c r="C10953" s="83"/>
      <c r="D10953" s="60"/>
      <c r="E10953" s="75" t="s">
        <v>25</v>
      </c>
      <c r="F10953" s="64">
        <v>1550000</v>
      </c>
      <c r="G10953" s="64">
        <f t="shared" si="348"/>
        <v>0</v>
      </c>
      <c r="H10953" s="120"/>
      <c r="I10953" s="74"/>
    </row>
    <row r="10954" spans="1:9" x14ac:dyDescent="0.25">
      <c r="A10954" s="144"/>
      <c r="B10954" s="59"/>
      <c r="C10954" s="59"/>
      <c r="D10954" s="141"/>
      <c r="E10954" s="75" t="s">
        <v>26</v>
      </c>
      <c r="F10954" s="64">
        <v>1550000</v>
      </c>
      <c r="G10954" s="64">
        <f t="shared" ref="G10954:G11014" si="349">F10954*D10954</f>
        <v>0</v>
      </c>
      <c r="H10954" s="120"/>
      <c r="I10954" s="74"/>
    </row>
    <row r="10955" spans="1:9" x14ac:dyDescent="0.25">
      <c r="A10955" s="144"/>
      <c r="B10955" s="59"/>
      <c r="C10955" s="59"/>
      <c r="D10955" s="60"/>
      <c r="E10955" s="75" t="s">
        <v>26</v>
      </c>
      <c r="F10955" s="64">
        <v>1550000</v>
      </c>
      <c r="G10955" s="64">
        <f t="shared" si="349"/>
        <v>0</v>
      </c>
      <c r="H10955" s="120"/>
      <c r="I10955" s="74"/>
    </row>
    <row r="10956" spans="1:9" x14ac:dyDescent="0.25">
      <c r="A10956" s="144"/>
      <c r="B10956" s="59"/>
      <c r="C10956" s="83"/>
      <c r="D10956" s="60"/>
      <c r="E10956" s="75" t="s">
        <v>25</v>
      </c>
      <c r="F10956" s="63">
        <v>245000</v>
      </c>
      <c r="G10956" s="64">
        <f>F10956*D10956</f>
        <v>0</v>
      </c>
      <c r="H10956" s="120"/>
      <c r="I10956" s="74"/>
    </row>
    <row r="10957" spans="1:9" x14ac:dyDescent="0.25">
      <c r="A10957" s="144"/>
      <c r="B10957" s="71"/>
      <c r="C10957" s="83"/>
      <c r="D10957" s="141"/>
      <c r="E10957" s="75" t="s">
        <v>25</v>
      </c>
      <c r="F10957" s="210">
        <v>430000</v>
      </c>
      <c r="G10957" s="64">
        <f>F10957*D10957</f>
        <v>0</v>
      </c>
      <c r="H10957" s="120"/>
      <c r="I10957" s="74"/>
    </row>
    <row r="10958" spans="1:9" x14ac:dyDescent="0.25">
      <c r="A10958" s="144"/>
      <c r="B10958" s="59"/>
      <c r="C10958" s="59"/>
      <c r="D10958" s="60"/>
      <c r="E10958" s="75" t="s">
        <v>25</v>
      </c>
      <c r="F10958" s="64">
        <v>315000</v>
      </c>
      <c r="G10958" s="64">
        <f>F10958*D10958</f>
        <v>0</v>
      </c>
      <c r="H10958" s="120"/>
      <c r="I10958" s="74"/>
    </row>
    <row r="10959" spans="1:9" x14ac:dyDescent="0.25">
      <c r="A10959" s="144"/>
      <c r="B10959" s="59"/>
      <c r="C10959" s="59"/>
      <c r="D10959" s="141"/>
      <c r="E10959" s="75" t="s">
        <v>26</v>
      </c>
      <c r="F10959" s="210">
        <v>31250</v>
      </c>
      <c r="G10959" s="64">
        <f>F10959*D10959</f>
        <v>0</v>
      </c>
      <c r="H10959" s="120"/>
      <c r="I10959" s="74"/>
    </row>
    <row r="10960" spans="1:9" x14ac:dyDescent="0.25">
      <c r="A10960" s="144"/>
      <c r="B10960" s="59"/>
      <c r="C10960" s="59"/>
      <c r="D10960" s="60"/>
      <c r="E10960" s="75" t="s">
        <v>37</v>
      </c>
      <c r="F10960" s="73">
        <v>28200</v>
      </c>
      <c r="G10960" s="64">
        <f>F10960*D10960</f>
        <v>0</v>
      </c>
      <c r="H10960" s="120"/>
      <c r="I10960" s="74"/>
    </row>
    <row r="10961" spans="1:9" x14ac:dyDescent="0.25">
      <c r="A10961" s="144"/>
      <c r="B10961" s="59"/>
      <c r="C10961" s="59"/>
      <c r="D10961" s="60"/>
      <c r="E10961" s="75" t="s">
        <v>37</v>
      </c>
      <c r="F10961" s="64">
        <v>24650</v>
      </c>
      <c r="G10961" s="64">
        <f t="shared" si="349"/>
        <v>0</v>
      </c>
      <c r="H10961" s="120"/>
      <c r="I10961" s="74"/>
    </row>
    <row r="10962" spans="1:9" x14ac:dyDescent="0.25">
      <c r="A10962" s="91"/>
      <c r="B10962" s="66"/>
      <c r="C10962" s="92"/>
      <c r="D10962" s="60"/>
      <c r="E10962" s="75" t="s">
        <v>37</v>
      </c>
      <c r="F10962" s="63">
        <v>34689</v>
      </c>
      <c r="G10962" s="64">
        <f t="shared" si="349"/>
        <v>0</v>
      </c>
      <c r="H10962" s="120"/>
      <c r="I10962" s="74"/>
    </row>
    <row r="10963" spans="1:9" x14ac:dyDescent="0.25">
      <c r="A10963" s="144"/>
      <c r="B10963" s="59"/>
      <c r="C10963" s="90"/>
      <c r="D10963" s="141"/>
      <c r="E10963" s="75" t="s">
        <v>25</v>
      </c>
      <c r="F10963" s="210">
        <v>1320000</v>
      </c>
      <c r="G10963" s="64">
        <f>F10963*D10963</f>
        <v>0</v>
      </c>
      <c r="H10963" s="120"/>
      <c r="I10963" s="74"/>
    </row>
    <row r="10964" spans="1:9" x14ac:dyDescent="0.25">
      <c r="A10964" s="144"/>
      <c r="B10964" s="83"/>
      <c r="C10964" s="77"/>
      <c r="D10964" s="141"/>
      <c r="E10964" s="75" t="s">
        <v>26</v>
      </c>
      <c r="F10964" s="210">
        <v>155000</v>
      </c>
      <c r="G10964" s="64">
        <f>F10964*D10964</f>
        <v>0</v>
      </c>
      <c r="H10964" s="120"/>
      <c r="I10964" s="74"/>
    </row>
    <row r="10965" spans="1:9" x14ac:dyDescent="0.25">
      <c r="A10965" s="144"/>
      <c r="B10965" s="59"/>
      <c r="C10965" s="59"/>
      <c r="D10965" s="60"/>
      <c r="E10965" s="126" t="s">
        <v>26</v>
      </c>
      <c r="F10965" s="73">
        <v>40000</v>
      </c>
      <c r="G10965" s="64">
        <f>F10965*D10965</f>
        <v>0</v>
      </c>
      <c r="H10965" s="120"/>
      <c r="I10965" s="74"/>
    </row>
    <row r="10966" spans="1:9" x14ac:dyDescent="0.25">
      <c r="A10966" s="144"/>
      <c r="B10966" s="66"/>
      <c r="C10966" s="121"/>
      <c r="D10966" s="141"/>
      <c r="E10966" s="75" t="s">
        <v>25</v>
      </c>
      <c r="F10966" s="210">
        <v>60000</v>
      </c>
      <c r="G10966" s="64">
        <f t="shared" si="349"/>
        <v>0</v>
      </c>
      <c r="H10966" s="120"/>
      <c r="I10966" s="74"/>
    </row>
    <row r="10967" spans="1:9" x14ac:dyDescent="0.25">
      <c r="A10967" s="144"/>
      <c r="B10967" s="59"/>
      <c r="C10967" s="59"/>
      <c r="D10967" s="60"/>
      <c r="E10967" s="75" t="s">
        <v>37</v>
      </c>
      <c r="F10967" s="73">
        <v>28200</v>
      </c>
      <c r="G10967" s="64">
        <f>F10967*D10967</f>
        <v>0</v>
      </c>
      <c r="H10967" s="120"/>
      <c r="I10967" s="139"/>
    </row>
    <row r="10968" spans="1:9" x14ac:dyDescent="0.25">
      <c r="A10968" s="144"/>
      <c r="B10968" s="59"/>
      <c r="C10968" s="59"/>
      <c r="D10968" s="60"/>
      <c r="E10968" s="75" t="s">
        <v>26</v>
      </c>
      <c r="F10968" s="210">
        <v>87500</v>
      </c>
      <c r="G10968" s="210">
        <f t="shared" si="349"/>
        <v>0</v>
      </c>
      <c r="H10968" s="120"/>
      <c r="I10968" s="139"/>
    </row>
    <row r="10969" spans="1:9" x14ac:dyDescent="0.25">
      <c r="A10969" s="144"/>
      <c r="B10969" s="59"/>
      <c r="C10969" s="93"/>
      <c r="D10969" s="141"/>
      <c r="E10969" s="75" t="s">
        <v>26</v>
      </c>
      <c r="F10969" s="210">
        <v>38000</v>
      </c>
      <c r="G10969" s="64">
        <f>F10969*D10969</f>
        <v>0</v>
      </c>
      <c r="H10969" s="120"/>
      <c r="I10969" s="139"/>
    </row>
    <row r="10970" spans="1:9" x14ac:dyDescent="0.25">
      <c r="A10970" s="144"/>
      <c r="B10970" s="59"/>
      <c r="C10970" s="59"/>
      <c r="D10970" s="141"/>
      <c r="E10970" s="75" t="s">
        <v>25</v>
      </c>
      <c r="F10970" s="281">
        <v>81500</v>
      </c>
      <c r="G10970" s="210">
        <f t="shared" si="349"/>
        <v>0</v>
      </c>
      <c r="H10970" s="120"/>
      <c r="I10970" s="139"/>
    </row>
    <row r="10971" spans="1:9" x14ac:dyDescent="0.25">
      <c r="A10971" s="144"/>
      <c r="B10971" s="59"/>
      <c r="C10971" s="59"/>
      <c r="D10971" s="141"/>
      <c r="E10971" s="75" t="s">
        <v>26</v>
      </c>
      <c r="F10971" s="210">
        <v>125000</v>
      </c>
      <c r="G10971" s="210">
        <f t="shared" si="349"/>
        <v>0</v>
      </c>
      <c r="H10971" s="120"/>
      <c r="I10971" s="139"/>
    </row>
    <row r="10972" spans="1:9" x14ac:dyDescent="0.25">
      <c r="A10972" s="144"/>
      <c r="B10972" s="93"/>
      <c r="C10972" s="83"/>
      <c r="D10972" s="141"/>
      <c r="E10972" s="75" t="s">
        <v>171</v>
      </c>
      <c r="F10972" s="210">
        <v>60000</v>
      </c>
      <c r="G10972" s="64">
        <f t="shared" si="349"/>
        <v>0</v>
      </c>
      <c r="H10972" s="120"/>
      <c r="I10972" s="139"/>
    </row>
    <row r="10973" spans="1:9" x14ac:dyDescent="0.25">
      <c r="A10973" s="144"/>
      <c r="B10973" s="66"/>
      <c r="C10973" s="84"/>
      <c r="D10973" s="60"/>
      <c r="E10973" s="75" t="s">
        <v>25</v>
      </c>
      <c r="F10973" s="281">
        <v>90000</v>
      </c>
      <c r="G10973" s="64">
        <f t="shared" si="349"/>
        <v>0</v>
      </c>
      <c r="H10973" s="120"/>
      <c r="I10973" s="139"/>
    </row>
    <row r="10974" spans="1:9" x14ac:dyDescent="0.25">
      <c r="A10974" s="144"/>
      <c r="B10974" s="59"/>
      <c r="C10974" s="83"/>
      <c r="D10974" s="60"/>
      <c r="E10974" s="75" t="s">
        <v>25</v>
      </c>
      <c r="F10974" s="63">
        <v>120000</v>
      </c>
      <c r="G10974" s="64">
        <f t="shared" si="349"/>
        <v>0</v>
      </c>
      <c r="H10974" s="120"/>
      <c r="I10974" s="139"/>
    </row>
    <row r="10975" spans="1:9" x14ac:dyDescent="0.25">
      <c r="A10975" s="144"/>
      <c r="B10975" s="59"/>
      <c r="C10975" s="59"/>
      <c r="D10975" s="60"/>
      <c r="E10975" s="75" t="s">
        <v>25</v>
      </c>
      <c r="F10975" s="64">
        <v>30000</v>
      </c>
      <c r="G10975" s="64">
        <f t="shared" si="349"/>
        <v>0</v>
      </c>
      <c r="H10975" s="120"/>
      <c r="I10975" s="139"/>
    </row>
    <row r="10976" spans="1:9" x14ac:dyDescent="0.25">
      <c r="A10976" s="144"/>
      <c r="B10976" s="59"/>
      <c r="C10976" s="83"/>
      <c r="D10976" s="60"/>
      <c r="E10976" s="75" t="s">
        <v>25</v>
      </c>
      <c r="F10976" s="64">
        <v>40000</v>
      </c>
      <c r="G10976" s="64">
        <f t="shared" si="349"/>
        <v>0</v>
      </c>
      <c r="H10976" s="120"/>
      <c r="I10976" s="139"/>
    </row>
    <row r="10977" spans="1:9" x14ac:dyDescent="0.25">
      <c r="A10977" s="144"/>
      <c r="B10977" s="59"/>
      <c r="C10977" s="83"/>
      <c r="D10977" s="141"/>
      <c r="E10977" s="75" t="s">
        <v>26</v>
      </c>
      <c r="F10977" s="210">
        <v>225000</v>
      </c>
      <c r="G10977" s="64">
        <f>F10977*D10977</f>
        <v>0</v>
      </c>
      <c r="H10977" s="120"/>
      <c r="I10977" s="139"/>
    </row>
    <row r="10978" spans="1:9" x14ac:dyDescent="0.25">
      <c r="A10978" s="144"/>
      <c r="B10978" s="58"/>
      <c r="C10978" s="59"/>
      <c r="D10978" s="60"/>
      <c r="E10978" s="75" t="s">
        <v>25</v>
      </c>
      <c r="F10978" s="497">
        <v>92500</v>
      </c>
      <c r="G10978" s="64">
        <f>F10978*D10978</f>
        <v>0</v>
      </c>
      <c r="H10978" s="120"/>
      <c r="I10978" s="139"/>
    </row>
    <row r="10979" spans="1:9" x14ac:dyDescent="0.25">
      <c r="A10979" s="144"/>
      <c r="B10979" s="59"/>
      <c r="C10979" s="83"/>
      <c r="D10979" s="141"/>
      <c r="E10979" s="75" t="s">
        <v>29</v>
      </c>
      <c r="F10979" s="210">
        <v>120000</v>
      </c>
      <c r="G10979" s="64">
        <f>F10979*D10979</f>
        <v>0</v>
      </c>
      <c r="H10979" s="120"/>
      <c r="I10979" s="139"/>
    </row>
    <row r="10980" spans="1:9" x14ac:dyDescent="0.25">
      <c r="A10980" s="144"/>
      <c r="B10980" s="59"/>
      <c r="C10980" s="59"/>
      <c r="D10980" s="141"/>
      <c r="E10980" s="75" t="s">
        <v>26</v>
      </c>
      <c r="F10980" s="210">
        <v>100000</v>
      </c>
      <c r="G10980" s="64">
        <f>F10980*D10980</f>
        <v>0</v>
      </c>
      <c r="H10980" s="120"/>
      <c r="I10980" s="139"/>
    </row>
    <row r="10981" spans="1:9" x14ac:dyDescent="0.25">
      <c r="A10981" s="144"/>
      <c r="B10981" s="59"/>
      <c r="C10981" s="83"/>
      <c r="D10981" s="60"/>
      <c r="E10981" s="75" t="s">
        <v>26</v>
      </c>
      <c r="F10981" s="64">
        <v>350000</v>
      </c>
      <c r="G10981" s="64">
        <f t="shared" si="349"/>
        <v>0</v>
      </c>
      <c r="H10981" s="120"/>
      <c r="I10981" s="139"/>
    </row>
    <row r="10982" spans="1:9" x14ac:dyDescent="0.25">
      <c r="A10982" s="144"/>
      <c r="B10982" s="59"/>
      <c r="C10982" s="83"/>
      <c r="D10982" s="60"/>
      <c r="E10982" s="75" t="s">
        <v>26</v>
      </c>
      <c r="F10982" s="62">
        <v>1500000</v>
      </c>
      <c r="G10982" s="64">
        <f t="shared" si="349"/>
        <v>0</v>
      </c>
      <c r="H10982" s="120"/>
      <c r="I10982" s="139"/>
    </row>
    <row r="10983" spans="1:9" x14ac:dyDescent="0.25">
      <c r="A10983" s="144"/>
      <c r="B10983" s="58"/>
      <c r="C10983" s="83"/>
      <c r="D10983" s="60"/>
      <c r="E10983" s="75" t="s">
        <v>26</v>
      </c>
      <c r="F10983" s="63">
        <v>150000</v>
      </c>
      <c r="G10983" s="64">
        <f t="shared" si="349"/>
        <v>0</v>
      </c>
      <c r="H10983" s="120"/>
      <c r="I10983" s="139"/>
    </row>
    <row r="10984" spans="1:9" x14ac:dyDescent="0.25">
      <c r="A10984" s="144"/>
      <c r="B10984" s="59"/>
      <c r="C10984" s="59"/>
      <c r="D10984" s="60"/>
      <c r="E10984" s="75" t="s">
        <v>37</v>
      </c>
      <c r="F10984" s="73">
        <v>28200</v>
      </c>
      <c r="G10984" s="64">
        <f t="shared" si="349"/>
        <v>0</v>
      </c>
      <c r="H10984" s="120"/>
      <c r="I10984" s="139"/>
    </row>
    <row r="10985" spans="1:9" x14ac:dyDescent="0.25">
      <c r="A10985" s="144"/>
      <c r="B10985" s="71"/>
      <c r="C10985" s="83"/>
      <c r="D10985" s="141"/>
      <c r="E10985" s="75" t="s">
        <v>26</v>
      </c>
      <c r="F10985" s="210">
        <v>125000</v>
      </c>
      <c r="G10985" s="64">
        <f t="shared" si="349"/>
        <v>0</v>
      </c>
      <c r="H10985" s="120"/>
      <c r="I10985" s="139"/>
    </row>
    <row r="10986" spans="1:9" x14ac:dyDescent="0.25">
      <c r="A10986" s="144"/>
      <c r="B10986" s="59"/>
      <c r="C10986" s="59"/>
      <c r="D10986" s="141"/>
      <c r="E10986" s="75" t="s">
        <v>37</v>
      </c>
      <c r="F10986" s="210">
        <v>23000</v>
      </c>
      <c r="G10986" s="64">
        <f t="shared" si="349"/>
        <v>0</v>
      </c>
      <c r="H10986" s="120"/>
      <c r="I10986" s="74"/>
    </row>
    <row r="10987" spans="1:9" x14ac:dyDescent="0.25">
      <c r="A10987" s="144"/>
      <c r="B10987" s="71"/>
      <c r="C10987" s="59"/>
      <c r="D10987" s="141"/>
      <c r="E10987" s="75" t="s">
        <v>26</v>
      </c>
      <c r="F10987" s="63">
        <v>3100000</v>
      </c>
      <c r="G10987" s="64">
        <f>F10987*D10987</f>
        <v>0</v>
      </c>
      <c r="H10987" s="120"/>
      <c r="I10987" s="74"/>
    </row>
    <row r="10988" spans="1:9" x14ac:dyDescent="0.25">
      <c r="A10988" s="144"/>
      <c r="B10988" s="71"/>
      <c r="C10988" s="59"/>
      <c r="D10988" s="141"/>
      <c r="E10988" s="75" t="s">
        <v>26</v>
      </c>
      <c r="F10988" s="63">
        <v>3100000</v>
      </c>
      <c r="G10988" s="64">
        <f>F10988*D10988</f>
        <v>0</v>
      </c>
      <c r="H10988" s="120"/>
      <c r="I10988" s="74"/>
    </row>
    <row r="10989" spans="1:9" x14ac:dyDescent="0.25">
      <c r="A10989" s="144"/>
      <c r="B10989" s="59"/>
      <c r="C10989" s="83"/>
      <c r="D10989" s="60"/>
      <c r="E10989" s="75" t="s">
        <v>26</v>
      </c>
      <c r="F10989" s="63">
        <v>300000</v>
      </c>
      <c r="G10989" s="64">
        <f>F10989*D10989</f>
        <v>0</v>
      </c>
      <c r="H10989" s="120"/>
      <c r="I10989" s="74"/>
    </row>
    <row r="10990" spans="1:9" x14ac:dyDescent="0.25">
      <c r="A10990" s="144"/>
      <c r="B10990" s="59"/>
      <c r="C10990" s="59"/>
      <c r="D10990" s="141"/>
      <c r="E10990" s="75" t="s">
        <v>26</v>
      </c>
      <c r="F10990" s="210">
        <v>475000</v>
      </c>
      <c r="G10990" s="64">
        <f>F10990*D10990</f>
        <v>0</v>
      </c>
      <c r="H10990" s="120"/>
      <c r="I10990" s="74"/>
    </row>
    <row r="10991" spans="1:9" x14ac:dyDescent="0.25">
      <c r="A10991" s="144"/>
      <c r="B10991" s="201"/>
      <c r="C10991" s="93"/>
      <c r="D10991" s="60"/>
      <c r="E10991" s="126" t="s">
        <v>26</v>
      </c>
      <c r="F10991" s="73">
        <v>40000</v>
      </c>
      <c r="G10991" s="64">
        <f t="shared" si="349"/>
        <v>0</v>
      </c>
      <c r="H10991" s="120"/>
      <c r="I10991" s="74"/>
    </row>
    <row r="10992" spans="1:9" x14ac:dyDescent="0.25">
      <c r="A10992" s="144"/>
      <c r="B10992" s="59"/>
      <c r="C10992" s="59"/>
      <c r="D10992" s="141"/>
      <c r="E10992" s="75" t="s">
        <v>26</v>
      </c>
      <c r="F10992" s="210">
        <v>205000</v>
      </c>
      <c r="G10992" s="64">
        <f t="shared" si="349"/>
        <v>0</v>
      </c>
      <c r="H10992" s="139"/>
      <c r="I10992" s="74"/>
    </row>
    <row r="10993" spans="1:9" x14ac:dyDescent="0.25">
      <c r="A10993" s="144"/>
      <c r="B10993" s="59"/>
      <c r="C10993" s="59"/>
      <c r="D10993" s="141"/>
      <c r="E10993" s="75" t="s">
        <v>26</v>
      </c>
      <c r="F10993" s="210">
        <v>81500</v>
      </c>
      <c r="G10993" s="64">
        <f t="shared" si="349"/>
        <v>0</v>
      </c>
      <c r="H10993" s="120"/>
      <c r="I10993" s="74"/>
    </row>
    <row r="10994" spans="1:9" x14ac:dyDescent="0.25">
      <c r="A10994" s="144"/>
      <c r="B10994" s="59"/>
      <c r="C10994" s="93"/>
      <c r="D10994" s="60"/>
      <c r="E10994" s="75" t="s">
        <v>26</v>
      </c>
      <c r="F10994" s="63">
        <v>38000</v>
      </c>
      <c r="G10994" s="64">
        <f t="shared" si="349"/>
        <v>0</v>
      </c>
      <c r="H10994" s="120"/>
      <c r="I10994" s="74"/>
    </row>
    <row r="10995" spans="1:9" x14ac:dyDescent="0.25">
      <c r="A10995" s="144"/>
      <c r="B10995" s="59"/>
      <c r="C10995" s="59"/>
      <c r="D10995" s="60"/>
      <c r="E10995" s="75" t="s">
        <v>26</v>
      </c>
      <c r="F10995" s="63">
        <v>87500</v>
      </c>
      <c r="G10995" s="64">
        <f t="shared" si="349"/>
        <v>0</v>
      </c>
      <c r="H10995" s="120"/>
      <c r="I10995" s="74"/>
    </row>
    <row r="10996" spans="1:9" x14ac:dyDescent="0.25">
      <c r="A10996" s="144"/>
      <c r="B10996" s="59"/>
      <c r="C10996" s="59"/>
      <c r="D10996" s="60"/>
      <c r="E10996" s="75" t="s">
        <v>37</v>
      </c>
      <c r="F10996" s="62">
        <v>28200</v>
      </c>
      <c r="G10996" s="64">
        <f t="shared" si="349"/>
        <v>0</v>
      </c>
      <c r="H10996" s="120"/>
      <c r="I10996" s="74"/>
    </row>
    <row r="10997" spans="1:9" x14ac:dyDescent="0.25">
      <c r="A10997" s="144"/>
      <c r="B10997" s="59"/>
      <c r="C10997" s="83"/>
      <c r="D10997" s="60"/>
      <c r="E10997" s="75" t="s">
        <v>25</v>
      </c>
      <c r="F10997" s="64">
        <v>1320000</v>
      </c>
      <c r="G10997" s="64">
        <f t="shared" si="349"/>
        <v>0</v>
      </c>
      <c r="H10997" s="120"/>
      <c r="I10997" s="74"/>
    </row>
    <row r="10998" spans="1:9" x14ac:dyDescent="0.25">
      <c r="A10998" s="144"/>
      <c r="B10998" s="59"/>
      <c r="C10998" s="83"/>
      <c r="D10998" s="60"/>
      <c r="E10998" s="75" t="s">
        <v>25</v>
      </c>
      <c r="F10998" s="64">
        <v>1320000</v>
      </c>
      <c r="G10998" s="64">
        <f t="shared" si="349"/>
        <v>0</v>
      </c>
      <c r="H10998" s="120"/>
      <c r="I10998" s="74"/>
    </row>
    <row r="10999" spans="1:9" x14ac:dyDescent="0.25">
      <c r="A10999" s="144"/>
      <c r="B10999" s="59"/>
      <c r="C10999" s="83"/>
      <c r="D10999" s="60"/>
      <c r="E10999" s="75" t="s">
        <v>25</v>
      </c>
      <c r="F10999" s="64">
        <v>1320000</v>
      </c>
      <c r="G10999" s="64">
        <f t="shared" si="349"/>
        <v>0</v>
      </c>
      <c r="H10999" s="120"/>
      <c r="I10999" s="74"/>
    </row>
    <row r="11000" spans="1:9" x14ac:dyDescent="0.25">
      <c r="A11000" s="144"/>
      <c r="B11000" s="59"/>
      <c r="C11000" s="83"/>
      <c r="D11000" s="60"/>
      <c r="E11000" s="75" t="s">
        <v>25</v>
      </c>
      <c r="F11000" s="64">
        <v>1320000</v>
      </c>
      <c r="G11000" s="64">
        <f t="shared" si="349"/>
        <v>0</v>
      </c>
      <c r="H11000" s="120"/>
      <c r="I11000" s="74"/>
    </row>
    <row r="11001" spans="1:9" x14ac:dyDescent="0.25">
      <c r="A11001" s="144"/>
      <c r="B11001" s="59"/>
      <c r="C11001" s="83"/>
      <c r="D11001" s="60"/>
      <c r="E11001" s="75" t="s">
        <v>25</v>
      </c>
      <c r="F11001" s="64">
        <v>1545000</v>
      </c>
      <c r="G11001" s="64">
        <f t="shared" si="349"/>
        <v>0</v>
      </c>
      <c r="H11001" s="120"/>
      <c r="I11001" s="74"/>
    </row>
    <row r="11002" spans="1:9" x14ac:dyDescent="0.25">
      <c r="A11002" s="144"/>
      <c r="B11002" s="59"/>
      <c r="C11002" s="59"/>
      <c r="D11002" s="141"/>
      <c r="E11002" s="75" t="s">
        <v>26</v>
      </c>
      <c r="F11002" s="64">
        <v>1545000</v>
      </c>
      <c r="G11002" s="64">
        <f t="shared" si="349"/>
        <v>0</v>
      </c>
      <c r="H11002" s="120"/>
      <c r="I11002" s="74"/>
    </row>
    <row r="11003" spans="1:9" x14ac:dyDescent="0.25">
      <c r="A11003" s="144"/>
      <c r="B11003" s="59"/>
      <c r="C11003" s="59"/>
      <c r="D11003" s="60"/>
      <c r="E11003" s="75" t="s">
        <v>26</v>
      </c>
      <c r="F11003" s="64">
        <v>1545000</v>
      </c>
      <c r="G11003" s="64">
        <f t="shared" si="349"/>
        <v>0</v>
      </c>
      <c r="H11003" s="120"/>
      <c r="I11003" s="74"/>
    </row>
    <row r="11004" spans="1:9" x14ac:dyDescent="0.25">
      <c r="A11004" s="144"/>
      <c r="B11004" s="59"/>
      <c r="C11004" s="83"/>
      <c r="D11004" s="60"/>
      <c r="E11004" s="75" t="s">
        <v>25</v>
      </c>
      <c r="F11004" s="64">
        <v>1545000</v>
      </c>
      <c r="G11004" s="64">
        <f>F11004*D11004</f>
        <v>0</v>
      </c>
      <c r="H11004" s="120"/>
      <c r="I11004" s="74"/>
    </row>
    <row r="11005" spans="1:9" x14ac:dyDescent="0.25">
      <c r="A11005" s="144"/>
      <c r="B11005" s="59"/>
      <c r="C11005" s="83"/>
      <c r="D11005" s="141"/>
      <c r="E11005" s="75" t="s">
        <v>25</v>
      </c>
      <c r="F11005" s="64">
        <v>1545000</v>
      </c>
      <c r="G11005" s="64">
        <f>F11005*D11005</f>
        <v>0</v>
      </c>
      <c r="H11005" s="120"/>
      <c r="I11005" s="74"/>
    </row>
    <row r="11006" spans="1:9" x14ac:dyDescent="0.25">
      <c r="A11006" s="144"/>
      <c r="B11006" s="59"/>
      <c r="C11006" s="59"/>
      <c r="D11006" s="60"/>
      <c r="E11006" s="75" t="s">
        <v>25</v>
      </c>
      <c r="F11006" s="64">
        <v>1545000</v>
      </c>
      <c r="G11006" s="64">
        <f>F11006*D11006</f>
        <v>0</v>
      </c>
      <c r="H11006" s="120"/>
      <c r="I11006" s="74"/>
    </row>
    <row r="11007" spans="1:9" x14ac:dyDescent="0.25">
      <c r="A11007" s="144"/>
      <c r="B11007" s="59"/>
      <c r="C11007" s="59"/>
      <c r="D11007" s="141"/>
      <c r="E11007" s="75" t="s">
        <v>26</v>
      </c>
      <c r="F11007" s="64">
        <v>1545000</v>
      </c>
      <c r="G11007" s="64">
        <f>F11007*D11007</f>
        <v>0</v>
      </c>
      <c r="H11007" s="120"/>
      <c r="I11007" s="74"/>
    </row>
    <row r="11008" spans="1:9" x14ac:dyDescent="0.25">
      <c r="A11008" s="144"/>
      <c r="B11008" s="59"/>
      <c r="C11008" s="59"/>
      <c r="D11008" s="60"/>
      <c r="E11008" s="75" t="s">
        <v>26</v>
      </c>
      <c r="F11008" s="64">
        <v>1545000</v>
      </c>
      <c r="G11008" s="64">
        <f>F11008*D11008</f>
        <v>0</v>
      </c>
      <c r="H11008" s="120"/>
      <c r="I11008" s="74"/>
    </row>
    <row r="11009" spans="1:9" x14ac:dyDescent="0.25">
      <c r="A11009" s="144"/>
      <c r="B11009" s="59"/>
      <c r="C11009" s="59"/>
      <c r="D11009" s="60"/>
      <c r="E11009" s="75" t="s">
        <v>26</v>
      </c>
      <c r="F11009" s="64">
        <v>1545000</v>
      </c>
      <c r="G11009" s="64">
        <f t="shared" si="349"/>
        <v>0</v>
      </c>
      <c r="H11009" s="120"/>
      <c r="I11009" s="74"/>
    </row>
    <row r="11010" spans="1:9" x14ac:dyDescent="0.25">
      <c r="A11010" s="144"/>
      <c r="B11010" s="59"/>
      <c r="C11010" s="92"/>
      <c r="D11010" s="60"/>
      <c r="E11010" s="75" t="s">
        <v>26</v>
      </c>
      <c r="F11010" s="64">
        <v>1545000</v>
      </c>
      <c r="G11010" s="64">
        <f t="shared" si="349"/>
        <v>0</v>
      </c>
      <c r="H11010" s="120"/>
      <c r="I11010" s="74"/>
    </row>
    <row r="11011" spans="1:9" x14ac:dyDescent="0.25">
      <c r="A11011" s="144"/>
      <c r="B11011" s="71"/>
      <c r="C11011" s="83"/>
      <c r="D11011" s="141"/>
      <c r="E11011" s="75" t="s">
        <v>102</v>
      </c>
      <c r="F11011" s="210">
        <v>5890000</v>
      </c>
      <c r="G11011" s="64">
        <f>F11011*D11011</f>
        <v>0</v>
      </c>
      <c r="H11011" s="120"/>
      <c r="I11011" s="74"/>
    </row>
    <row r="11012" spans="1:9" x14ac:dyDescent="0.25">
      <c r="A11012" s="144"/>
      <c r="B11012" s="83"/>
      <c r="C11012" s="77"/>
      <c r="D11012" s="141"/>
      <c r="E11012" s="75" t="s">
        <v>26</v>
      </c>
      <c r="F11012" s="210">
        <v>155000</v>
      </c>
      <c r="G11012" s="64">
        <f>F11012*D11012</f>
        <v>0</v>
      </c>
      <c r="H11012" s="120"/>
      <c r="I11012" s="74"/>
    </row>
    <row r="11013" spans="1:9" x14ac:dyDescent="0.25">
      <c r="A11013" s="144"/>
      <c r="B11013" s="71"/>
      <c r="C11013" s="77"/>
      <c r="D11013" s="60"/>
      <c r="E11013" s="126" t="s">
        <v>26</v>
      </c>
      <c r="F11013" s="73">
        <v>160000</v>
      </c>
      <c r="G11013" s="64">
        <f>F11013*D11013</f>
        <v>0</v>
      </c>
      <c r="H11013" s="120"/>
      <c r="I11013" s="74"/>
    </row>
    <row r="11014" spans="1:9" x14ac:dyDescent="0.25">
      <c r="A11014" s="144"/>
      <c r="B11014" s="66"/>
      <c r="C11014" s="92"/>
      <c r="D11014" s="141"/>
      <c r="E11014" s="75" t="s">
        <v>37</v>
      </c>
      <c r="F11014" s="210">
        <v>34689</v>
      </c>
      <c r="G11014" s="64">
        <f t="shared" si="349"/>
        <v>0</v>
      </c>
      <c r="H11014" s="120"/>
      <c r="I11014" s="74"/>
    </row>
    <row r="11015" spans="1:9" x14ac:dyDescent="0.25">
      <c r="A11015" s="144"/>
      <c r="B11015" s="58"/>
      <c r="C11015" s="77"/>
      <c r="D11015" s="60"/>
      <c r="E11015" s="75" t="s">
        <v>37</v>
      </c>
      <c r="F11015" s="73">
        <v>32300</v>
      </c>
      <c r="G11015" s="64">
        <f>F11015*D11015</f>
        <v>0</v>
      </c>
      <c r="H11015" s="120"/>
      <c r="I11015" s="74"/>
    </row>
    <row r="11016" spans="1:9" x14ac:dyDescent="0.25">
      <c r="A11016" s="144"/>
      <c r="B11016" s="59"/>
      <c r="C11016" s="59"/>
      <c r="D11016" s="141"/>
      <c r="E11016" s="75" t="s">
        <v>29</v>
      </c>
      <c r="F11016" s="210">
        <v>350000</v>
      </c>
      <c r="G11016" s="64">
        <f t="shared" ref="G11016:G11028" si="350">F11016*D11016</f>
        <v>0</v>
      </c>
      <c r="H11016" s="120"/>
      <c r="I11016" s="139"/>
    </row>
    <row r="11017" spans="1:9" x14ac:dyDescent="0.25">
      <c r="A11017" s="144"/>
      <c r="B11017" s="59"/>
      <c r="C11017" s="59"/>
      <c r="D11017" s="60"/>
      <c r="E11017" s="75" t="s">
        <v>37</v>
      </c>
      <c r="F11017" s="281">
        <v>28200</v>
      </c>
      <c r="G11017" s="64">
        <f t="shared" si="350"/>
        <v>0</v>
      </c>
      <c r="H11017" s="120"/>
      <c r="I11017" s="139"/>
    </row>
    <row r="11018" spans="1:9" x14ac:dyDescent="0.25">
      <c r="A11018" s="144"/>
      <c r="B11018" s="59"/>
      <c r="C11018" s="59"/>
      <c r="D11018" s="60"/>
      <c r="E11018" s="75" t="s">
        <v>26</v>
      </c>
      <c r="F11018" s="63">
        <v>1220000</v>
      </c>
      <c r="G11018" s="64">
        <f t="shared" si="350"/>
        <v>0</v>
      </c>
      <c r="H11018" s="120"/>
      <c r="I11018" s="139"/>
    </row>
    <row r="11019" spans="1:9" x14ac:dyDescent="0.25">
      <c r="A11019" s="144"/>
      <c r="B11019" s="59"/>
      <c r="C11019" s="83"/>
      <c r="D11019" s="141"/>
      <c r="E11019" s="75" t="s">
        <v>25</v>
      </c>
      <c r="F11019" s="210">
        <v>850</v>
      </c>
      <c r="G11019" s="64">
        <f>F11019*D11019</f>
        <v>0</v>
      </c>
      <c r="H11019" s="120"/>
      <c r="I11019" s="139"/>
    </row>
    <row r="11020" spans="1:9" x14ac:dyDescent="0.25">
      <c r="A11020" s="144"/>
      <c r="B11020" s="59"/>
      <c r="C11020" s="83"/>
      <c r="D11020" s="60"/>
      <c r="E11020" s="75" t="s">
        <v>26</v>
      </c>
      <c r="F11020" s="62">
        <v>10000</v>
      </c>
      <c r="G11020" s="64">
        <f t="shared" si="350"/>
        <v>0</v>
      </c>
      <c r="H11020" s="120"/>
      <c r="I11020" s="139"/>
    </row>
    <row r="11021" spans="1:9" x14ac:dyDescent="0.25">
      <c r="A11021" s="144"/>
      <c r="B11021" s="59"/>
      <c r="C11021" s="59"/>
      <c r="D11021" s="60"/>
      <c r="E11021" s="75" t="s">
        <v>26</v>
      </c>
      <c r="F11021" s="62">
        <v>5000</v>
      </c>
      <c r="G11021" s="64">
        <f t="shared" si="350"/>
        <v>0</v>
      </c>
      <c r="H11021" s="120"/>
      <c r="I11021" s="139"/>
    </row>
    <row r="11022" spans="1:9" x14ac:dyDescent="0.25">
      <c r="A11022" s="144"/>
      <c r="B11022" s="66"/>
      <c r="C11022" s="92"/>
      <c r="D11022" s="60"/>
      <c r="E11022" s="75" t="s">
        <v>37</v>
      </c>
      <c r="F11022" s="62">
        <v>34689</v>
      </c>
      <c r="G11022" s="64">
        <f t="shared" si="350"/>
        <v>0</v>
      </c>
      <c r="H11022" s="120"/>
      <c r="I11022" s="139"/>
    </row>
    <row r="11023" spans="1:9" x14ac:dyDescent="0.25">
      <c r="A11023" s="144"/>
      <c r="B11023" s="59"/>
      <c r="C11023" s="59"/>
      <c r="D11023" s="60"/>
      <c r="E11023" s="75" t="s">
        <v>206</v>
      </c>
      <c r="F11023" s="62">
        <v>82500</v>
      </c>
      <c r="G11023" s="64">
        <f>F11023*D11023</f>
        <v>0</v>
      </c>
      <c r="H11023" s="120"/>
      <c r="I11023" s="139"/>
    </row>
    <row r="11024" spans="1:9" x14ac:dyDescent="0.25">
      <c r="A11024" s="144"/>
      <c r="B11024" s="59"/>
      <c r="C11024" s="124"/>
      <c r="D11024" s="60"/>
      <c r="E11024" s="75" t="s">
        <v>25</v>
      </c>
      <c r="F11024" s="62">
        <v>1320000</v>
      </c>
      <c r="G11024" s="64">
        <f>F11024*D11024</f>
        <v>0</v>
      </c>
      <c r="H11024" s="120"/>
      <c r="I11024" s="139"/>
    </row>
    <row r="11025" spans="1:9" x14ac:dyDescent="0.25">
      <c r="A11025" s="144"/>
      <c r="B11025" s="83"/>
      <c r="C11025" s="77"/>
      <c r="D11025" s="60"/>
      <c r="E11025" s="75" t="s">
        <v>25</v>
      </c>
      <c r="F11025" s="62">
        <v>155000</v>
      </c>
      <c r="G11025" s="64">
        <f>F11025*D11025</f>
        <v>0</v>
      </c>
      <c r="H11025" s="120"/>
      <c r="I11025" s="139"/>
    </row>
    <row r="11026" spans="1:9" x14ac:dyDescent="0.25">
      <c r="A11026" s="144"/>
      <c r="B11026" s="59"/>
      <c r="C11026" s="59"/>
      <c r="D11026" s="60"/>
      <c r="E11026" s="75" t="s">
        <v>25</v>
      </c>
      <c r="F11026" s="62">
        <v>40000</v>
      </c>
      <c r="G11026" s="64">
        <f>F11026*D11026</f>
        <v>0</v>
      </c>
      <c r="H11026" s="120"/>
      <c r="I11026" s="139"/>
    </row>
    <row r="11027" spans="1:9" x14ac:dyDescent="0.25">
      <c r="A11027" s="144"/>
      <c r="B11027" s="59"/>
      <c r="C11027" s="59"/>
      <c r="D11027" s="60"/>
      <c r="E11027" s="75" t="s">
        <v>206</v>
      </c>
      <c r="F11027" s="62">
        <v>82500</v>
      </c>
      <c r="G11027" s="64">
        <f t="shared" si="350"/>
        <v>0</v>
      </c>
      <c r="H11027" s="120"/>
      <c r="I11027" s="139"/>
    </row>
    <row r="11028" spans="1:9" x14ac:dyDescent="0.25">
      <c r="A11028" s="144"/>
      <c r="B11028" s="59"/>
      <c r="C11028" s="59"/>
      <c r="D11028" s="141"/>
      <c r="E11028" s="75" t="s">
        <v>26</v>
      </c>
      <c r="F11028" s="210">
        <v>250000</v>
      </c>
      <c r="G11028" s="64">
        <f t="shared" si="350"/>
        <v>0</v>
      </c>
      <c r="H11028" s="120"/>
      <c r="I11028" s="74"/>
    </row>
    <row r="11029" spans="1:9" x14ac:dyDescent="0.25">
      <c r="A11029" s="144"/>
      <c r="B11029" s="59"/>
      <c r="C11029" s="59"/>
      <c r="D11029" s="60"/>
      <c r="E11029" s="75" t="s">
        <v>206</v>
      </c>
      <c r="F11029" s="62">
        <v>82500</v>
      </c>
      <c r="G11029" s="64">
        <f>F11029*D11029</f>
        <v>0</v>
      </c>
      <c r="H11029" s="120"/>
      <c r="I11029" s="74"/>
    </row>
    <row r="11030" spans="1:9" x14ac:dyDescent="0.25">
      <c r="A11030" s="144"/>
      <c r="B11030" s="59"/>
      <c r="C11030" s="59"/>
      <c r="D11030" s="141"/>
      <c r="E11030" s="75" t="s">
        <v>26</v>
      </c>
      <c r="F11030" s="210" t="s">
        <v>9788</v>
      </c>
      <c r="G11030" s="64" t="e">
        <f>F11030*D11030</f>
        <v>#VALUE!</v>
      </c>
      <c r="H11030" s="120"/>
      <c r="I11030" s="74"/>
    </row>
    <row r="11031" spans="1:9" x14ac:dyDescent="0.25">
      <c r="A11031" s="144"/>
      <c r="B11031" s="59"/>
      <c r="C11031" s="83"/>
      <c r="D11031" s="60"/>
      <c r="E11031" s="75" t="s">
        <v>26</v>
      </c>
      <c r="F11031" s="63" t="s">
        <v>9788</v>
      </c>
      <c r="G11031" s="64" t="e">
        <f>F11031*D11031</f>
        <v>#VALUE!</v>
      </c>
      <c r="H11031" s="120"/>
      <c r="I11031" s="74"/>
    </row>
    <row r="11032" spans="1:9" x14ac:dyDescent="0.25">
      <c r="A11032" s="144"/>
      <c r="B11032" s="59"/>
      <c r="C11032" s="59"/>
      <c r="D11032" s="60"/>
      <c r="E11032" s="75" t="s">
        <v>37</v>
      </c>
      <c r="F11032" s="281">
        <v>28200</v>
      </c>
      <c r="G11032" s="64">
        <f t="shared" ref="G11032:G11058" si="351">F11032*D11032</f>
        <v>0</v>
      </c>
      <c r="H11032" s="120"/>
      <c r="I11032" s="139"/>
    </row>
    <row r="11033" spans="1:9" x14ac:dyDescent="0.25">
      <c r="A11033" s="144"/>
      <c r="B11033" s="59"/>
      <c r="C11033" s="83"/>
      <c r="D11033" s="60"/>
      <c r="E11033" s="75" t="s">
        <v>26</v>
      </c>
      <c r="F11033" s="63">
        <v>975000</v>
      </c>
      <c r="G11033" s="64">
        <f t="shared" si="351"/>
        <v>0</v>
      </c>
      <c r="H11033" s="120"/>
      <c r="I11033" s="139"/>
    </row>
    <row r="11034" spans="1:9" x14ac:dyDescent="0.25">
      <c r="A11034" s="144"/>
      <c r="B11034" s="59"/>
      <c r="C11034" s="59"/>
      <c r="D11034" s="60"/>
      <c r="E11034" s="75" t="s">
        <v>206</v>
      </c>
      <c r="F11034" s="62">
        <v>82500</v>
      </c>
      <c r="G11034" s="64">
        <f t="shared" si="351"/>
        <v>0</v>
      </c>
      <c r="H11034" s="120"/>
      <c r="I11034" s="139"/>
    </row>
    <row r="11035" spans="1:9" x14ac:dyDescent="0.25">
      <c r="A11035" s="144"/>
      <c r="B11035" s="59"/>
      <c r="C11035" s="59"/>
      <c r="D11035" s="141"/>
      <c r="E11035" s="75" t="s">
        <v>26</v>
      </c>
      <c r="F11035" s="210">
        <v>1120000</v>
      </c>
      <c r="G11035" s="64">
        <f>F11035*D11035</f>
        <v>0</v>
      </c>
      <c r="H11035" s="120"/>
      <c r="I11035" s="139"/>
    </row>
    <row r="11036" spans="1:9" x14ac:dyDescent="0.25">
      <c r="A11036" s="144"/>
      <c r="B11036" s="59"/>
      <c r="C11036" s="59"/>
      <c r="D11036" s="141"/>
      <c r="E11036" s="75" t="s">
        <v>26</v>
      </c>
      <c r="F11036" s="210">
        <v>320000</v>
      </c>
      <c r="G11036" s="64">
        <f t="shared" si="351"/>
        <v>0</v>
      </c>
      <c r="H11036" s="120"/>
      <c r="I11036" s="139"/>
    </row>
    <row r="11037" spans="1:9" x14ac:dyDescent="0.25">
      <c r="A11037" s="144"/>
      <c r="B11037" s="59"/>
      <c r="C11037" s="59"/>
      <c r="D11037" s="141"/>
      <c r="E11037" s="75" t="s">
        <v>26</v>
      </c>
      <c r="F11037" s="210">
        <v>235000</v>
      </c>
      <c r="G11037" s="64">
        <f t="shared" si="351"/>
        <v>0</v>
      </c>
      <c r="H11037" s="120"/>
      <c r="I11037" s="139"/>
    </row>
    <row r="11038" spans="1:9" x14ac:dyDescent="0.25">
      <c r="A11038" s="144"/>
      <c r="B11038" s="59"/>
      <c r="C11038" s="59"/>
      <c r="D11038" s="60"/>
      <c r="E11038" s="75" t="s">
        <v>26</v>
      </c>
      <c r="F11038" s="62">
        <v>198550</v>
      </c>
      <c r="G11038" s="64">
        <f t="shared" si="351"/>
        <v>0</v>
      </c>
      <c r="H11038" s="120"/>
      <c r="I11038" s="139"/>
    </row>
    <row r="11039" spans="1:9" x14ac:dyDescent="0.25">
      <c r="A11039" s="144"/>
      <c r="B11039" s="71"/>
      <c r="C11039" s="59"/>
      <c r="D11039" s="60"/>
      <c r="E11039" s="75" t="s">
        <v>26</v>
      </c>
      <c r="F11039" s="62">
        <v>196350</v>
      </c>
      <c r="G11039" s="64">
        <f t="shared" si="351"/>
        <v>0</v>
      </c>
      <c r="H11039" s="120"/>
      <c r="I11039" s="139"/>
    </row>
    <row r="11040" spans="1:9" x14ac:dyDescent="0.25">
      <c r="A11040" s="144"/>
      <c r="B11040" s="59"/>
      <c r="C11040" s="59"/>
      <c r="D11040" s="60"/>
      <c r="E11040" s="75" t="s">
        <v>29</v>
      </c>
      <c r="F11040" s="73">
        <v>150000</v>
      </c>
      <c r="G11040" s="210">
        <f>D11040*F11040</f>
        <v>0</v>
      </c>
      <c r="H11040" s="120"/>
      <c r="I11040" s="139"/>
    </row>
    <row r="11041" spans="1:9" x14ac:dyDescent="0.25">
      <c r="A11041" s="144"/>
      <c r="B11041" s="59"/>
      <c r="C11041" s="59"/>
      <c r="D11041" s="60"/>
      <c r="E11041" s="75" t="s">
        <v>118</v>
      </c>
      <c r="F11041" s="73">
        <v>25000</v>
      </c>
      <c r="G11041" s="210">
        <f>D11041*F11041</f>
        <v>0</v>
      </c>
      <c r="H11041" s="120"/>
      <c r="I11041" s="139"/>
    </row>
    <row r="11042" spans="1:9" x14ac:dyDescent="0.25">
      <c r="A11042" s="144"/>
      <c r="B11042" s="582"/>
      <c r="C11042" s="81"/>
      <c r="D11042" s="60"/>
      <c r="E11042" s="77" t="s">
        <v>25</v>
      </c>
      <c r="F11042" s="583">
        <v>750000</v>
      </c>
      <c r="G11042" s="64">
        <f t="shared" si="351"/>
        <v>0</v>
      </c>
      <c r="H11042" s="120"/>
      <c r="I11042" s="139"/>
    </row>
    <row r="11043" spans="1:9" x14ac:dyDescent="0.25">
      <c r="A11043" s="144"/>
      <c r="B11043" s="71"/>
      <c r="C11043" s="59"/>
      <c r="D11043" s="141"/>
      <c r="E11043" s="75" t="s">
        <v>26</v>
      </c>
      <c r="F11043" s="210">
        <v>350000</v>
      </c>
      <c r="G11043" s="64">
        <f t="shared" si="351"/>
        <v>0</v>
      </c>
      <c r="H11043" s="120"/>
      <c r="I11043" s="74"/>
    </row>
    <row r="11044" spans="1:9" x14ac:dyDescent="0.25">
      <c r="A11044" s="144"/>
      <c r="B11044" s="59"/>
      <c r="C11044" s="83"/>
      <c r="D11044" s="60"/>
      <c r="E11044" s="75" t="s">
        <v>26</v>
      </c>
      <c r="F11044" s="64">
        <v>7650</v>
      </c>
      <c r="G11044" s="64">
        <f t="shared" si="351"/>
        <v>0</v>
      </c>
      <c r="H11044" s="120"/>
      <c r="I11044" s="74"/>
    </row>
    <row r="11045" spans="1:9" x14ac:dyDescent="0.25">
      <c r="A11045" s="144"/>
      <c r="B11045" s="71"/>
      <c r="C11045" s="59"/>
      <c r="D11045" s="141"/>
      <c r="E11045" s="75" t="s">
        <v>26</v>
      </c>
      <c r="F11045" s="210">
        <v>1500</v>
      </c>
      <c r="G11045" s="64">
        <f t="shared" si="351"/>
        <v>0</v>
      </c>
      <c r="H11045" s="120"/>
      <c r="I11045" s="74"/>
    </row>
    <row r="11046" spans="1:9" x14ac:dyDescent="0.25">
      <c r="A11046" s="144"/>
      <c r="B11046" s="201"/>
      <c r="C11046" s="93"/>
      <c r="D11046" s="60"/>
      <c r="E11046" s="126" t="s">
        <v>26</v>
      </c>
      <c r="F11046" s="73">
        <v>3000</v>
      </c>
      <c r="G11046" s="64">
        <f t="shared" si="351"/>
        <v>0</v>
      </c>
      <c r="H11046" s="120"/>
      <c r="I11046" s="74"/>
    </row>
    <row r="11047" spans="1:9" x14ac:dyDescent="0.25">
      <c r="A11047" s="144"/>
      <c r="B11047" s="59"/>
      <c r="C11047" s="59"/>
      <c r="D11047" s="141"/>
      <c r="E11047" s="75" t="s">
        <v>26</v>
      </c>
      <c r="F11047" s="210">
        <v>12000</v>
      </c>
      <c r="G11047" s="64">
        <f t="shared" si="351"/>
        <v>0</v>
      </c>
      <c r="H11047" s="120"/>
      <c r="I11047" s="74"/>
    </row>
    <row r="11048" spans="1:9" x14ac:dyDescent="0.25">
      <c r="A11048" s="144"/>
      <c r="B11048" s="71"/>
      <c r="C11048" s="83"/>
      <c r="D11048" s="60"/>
      <c r="E11048" s="75" t="s">
        <v>111</v>
      </c>
      <c r="F11048" s="63">
        <v>990000</v>
      </c>
      <c r="G11048" s="64">
        <f t="shared" si="351"/>
        <v>0</v>
      </c>
      <c r="H11048" s="120"/>
      <c r="I11048" s="74"/>
    </row>
    <row r="11049" spans="1:9" x14ac:dyDescent="0.25">
      <c r="A11049" s="144"/>
      <c r="B11049" s="71"/>
      <c r="C11049" s="83"/>
      <c r="D11049" s="141"/>
      <c r="E11049" s="75" t="s">
        <v>111</v>
      </c>
      <c r="F11049" s="210">
        <v>460000</v>
      </c>
      <c r="G11049" s="64">
        <f t="shared" si="351"/>
        <v>0</v>
      </c>
      <c r="H11049" s="120"/>
      <c r="I11049" s="74"/>
    </row>
    <row r="11050" spans="1:9" x14ac:dyDescent="0.25">
      <c r="A11050" s="144"/>
      <c r="B11050" s="59"/>
      <c r="C11050" s="59"/>
      <c r="D11050" s="141"/>
      <c r="E11050" s="75" t="s">
        <v>37</v>
      </c>
      <c r="F11050" s="64">
        <v>24650</v>
      </c>
      <c r="G11050" s="64">
        <f t="shared" si="351"/>
        <v>0</v>
      </c>
      <c r="H11050" s="120"/>
      <c r="I11050" s="74"/>
    </row>
    <row r="11051" spans="1:9" x14ac:dyDescent="0.25">
      <c r="A11051" s="144"/>
      <c r="B11051" s="201"/>
      <c r="C11051" s="93"/>
      <c r="D11051" s="60"/>
      <c r="E11051" s="126" t="s">
        <v>26</v>
      </c>
      <c r="F11051" s="73">
        <v>3000</v>
      </c>
      <c r="G11051" s="64">
        <f t="shared" si="351"/>
        <v>0</v>
      </c>
      <c r="H11051" s="120"/>
      <c r="I11051" s="74"/>
    </row>
    <row r="11052" spans="1:9" x14ac:dyDescent="0.25">
      <c r="A11052" s="144"/>
      <c r="B11052" s="58"/>
      <c r="C11052" s="59"/>
      <c r="D11052" s="141"/>
      <c r="E11052" s="75" t="s">
        <v>26</v>
      </c>
      <c r="F11052" s="210">
        <v>32500</v>
      </c>
      <c r="G11052" s="64">
        <f t="shared" si="351"/>
        <v>0</v>
      </c>
      <c r="H11052" s="139"/>
      <c r="I11052" s="74"/>
    </row>
    <row r="11053" spans="1:9" x14ac:dyDescent="0.25">
      <c r="A11053" s="144"/>
      <c r="B11053" s="58"/>
      <c r="C11053" s="59"/>
      <c r="D11053" s="141"/>
      <c r="E11053" s="75" t="s">
        <v>26</v>
      </c>
      <c r="F11053" s="210">
        <v>222499</v>
      </c>
      <c r="G11053" s="64">
        <f t="shared" si="351"/>
        <v>0</v>
      </c>
      <c r="H11053" s="120"/>
      <c r="I11053" s="74"/>
    </row>
    <row r="11054" spans="1:9" x14ac:dyDescent="0.25">
      <c r="A11054" s="144"/>
      <c r="B11054" s="59"/>
      <c r="C11054" s="59"/>
      <c r="D11054" s="141"/>
      <c r="E11054" s="75" t="s">
        <v>26</v>
      </c>
      <c r="F11054" s="210">
        <v>250000</v>
      </c>
      <c r="G11054" s="64">
        <f t="shared" si="351"/>
        <v>0</v>
      </c>
      <c r="H11054" s="120"/>
      <c r="I11054" s="74"/>
    </row>
    <row r="11055" spans="1:9" x14ac:dyDescent="0.25">
      <c r="A11055" s="144"/>
      <c r="B11055" s="93"/>
      <c r="C11055" s="58"/>
      <c r="D11055" s="60"/>
      <c r="E11055" s="75" t="s">
        <v>25</v>
      </c>
      <c r="F11055" s="63">
        <v>200000</v>
      </c>
      <c r="G11055" s="64">
        <f t="shared" si="351"/>
        <v>0</v>
      </c>
      <c r="H11055" s="120"/>
      <c r="I11055" s="74"/>
    </row>
    <row r="11056" spans="1:9" x14ac:dyDescent="0.25">
      <c r="A11056" s="144"/>
      <c r="B11056" s="59"/>
      <c r="C11056" s="83"/>
      <c r="D11056" s="60"/>
      <c r="E11056" s="75" t="s">
        <v>26</v>
      </c>
      <c r="F11056" s="62">
        <v>365000</v>
      </c>
      <c r="G11056" s="64">
        <f t="shared" si="351"/>
        <v>0</v>
      </c>
      <c r="H11056" s="120"/>
      <c r="I11056" s="74"/>
    </row>
    <row r="11057" spans="1:9" x14ac:dyDescent="0.25">
      <c r="A11057" s="144"/>
      <c r="B11057" s="58"/>
      <c r="C11057" s="83"/>
      <c r="D11057" s="60"/>
      <c r="E11057" s="75" t="s">
        <v>26</v>
      </c>
      <c r="F11057" s="63">
        <v>220000</v>
      </c>
      <c r="G11057" s="64">
        <f t="shared" si="351"/>
        <v>0</v>
      </c>
      <c r="H11057" s="120"/>
      <c r="I11057" s="74"/>
    </row>
    <row r="11058" spans="1:9" x14ac:dyDescent="0.25">
      <c r="A11058" s="144"/>
      <c r="B11058" s="59"/>
      <c r="C11058" s="83"/>
      <c r="D11058" s="60"/>
      <c r="E11058" s="75" t="s">
        <v>25</v>
      </c>
      <c r="F11058" s="64">
        <v>12500</v>
      </c>
      <c r="G11058" s="64">
        <f t="shared" si="351"/>
        <v>0</v>
      </c>
      <c r="H11058" s="120"/>
      <c r="I11058" s="74"/>
    </row>
    <row r="11059" spans="1:9" x14ac:dyDescent="0.25">
      <c r="A11059" s="144"/>
      <c r="B11059" s="59"/>
      <c r="C11059" s="83"/>
      <c r="D11059" s="60"/>
      <c r="E11059" s="75" t="s">
        <v>25</v>
      </c>
      <c r="F11059" s="64">
        <v>12500</v>
      </c>
      <c r="G11059" s="64">
        <f>F11059*D11059</f>
        <v>0</v>
      </c>
      <c r="H11059" s="120"/>
      <c r="I11059" s="139"/>
    </row>
    <row r="11060" spans="1:9" x14ac:dyDescent="0.25">
      <c r="A11060" s="144"/>
      <c r="B11060" s="59"/>
      <c r="C11060" s="59"/>
      <c r="D11060" s="60"/>
      <c r="E11060" s="75" t="s">
        <v>25</v>
      </c>
      <c r="F11060" s="64">
        <v>15000</v>
      </c>
      <c r="G11060" s="64">
        <f t="shared" ref="G11060:G11113" si="352">F11060*D11060</f>
        <v>0</v>
      </c>
      <c r="H11060" s="120"/>
      <c r="I11060" s="139"/>
    </row>
    <row r="11061" spans="1:9" x14ac:dyDescent="0.25">
      <c r="A11061" s="144"/>
      <c r="B11061" s="66"/>
      <c r="C11061" s="92"/>
      <c r="D11061" s="141"/>
      <c r="E11061" s="75" t="s">
        <v>37</v>
      </c>
      <c r="F11061" s="210">
        <v>34689</v>
      </c>
      <c r="G11061" s="64">
        <f t="shared" si="352"/>
        <v>0</v>
      </c>
      <c r="H11061" s="120"/>
      <c r="I11061" s="139"/>
    </row>
    <row r="11062" spans="1:9" x14ac:dyDescent="0.25">
      <c r="A11062" s="144"/>
      <c r="B11062" s="59"/>
      <c r="C11062" s="59"/>
      <c r="D11062" s="60"/>
      <c r="E11062" s="75" t="s">
        <v>26</v>
      </c>
      <c r="F11062" s="73">
        <v>3000</v>
      </c>
      <c r="G11062" s="210">
        <f>D11062*F11062</f>
        <v>0</v>
      </c>
      <c r="H11062" s="120"/>
      <c r="I11062" s="139"/>
    </row>
    <row r="11063" spans="1:9" x14ac:dyDescent="0.25">
      <c r="A11063" s="144"/>
      <c r="B11063" s="59"/>
      <c r="C11063" s="59"/>
      <c r="D11063" s="60"/>
      <c r="E11063" s="75" t="s">
        <v>37</v>
      </c>
      <c r="F11063" s="281">
        <v>28200</v>
      </c>
      <c r="G11063" s="64">
        <f>F11063*D11063</f>
        <v>0</v>
      </c>
      <c r="H11063" s="120"/>
      <c r="I11063" s="139"/>
    </row>
    <row r="11064" spans="1:9" x14ac:dyDescent="0.25">
      <c r="A11064" s="144"/>
      <c r="B11064" s="59"/>
      <c r="C11064" s="59"/>
      <c r="D11064" s="60"/>
      <c r="E11064" s="75" t="s">
        <v>25</v>
      </c>
      <c r="F11064" s="497">
        <v>475000</v>
      </c>
      <c r="G11064" s="64">
        <f t="shared" si="352"/>
        <v>0</v>
      </c>
      <c r="H11064" s="120"/>
      <c r="I11064" s="139"/>
    </row>
    <row r="11065" spans="1:9" x14ac:dyDescent="0.25">
      <c r="A11065" s="144"/>
      <c r="B11065" s="59"/>
      <c r="C11065" s="59"/>
      <c r="D11065" s="60"/>
      <c r="E11065" s="75" t="s">
        <v>26</v>
      </c>
      <c r="F11065" s="497">
        <v>20000</v>
      </c>
      <c r="G11065" s="64">
        <f t="shared" si="352"/>
        <v>0</v>
      </c>
      <c r="H11065" s="120"/>
      <c r="I11065" s="139"/>
    </row>
    <row r="11066" spans="1:9" x14ac:dyDescent="0.25">
      <c r="A11066" s="144"/>
      <c r="B11066" s="59"/>
      <c r="C11066" s="59"/>
      <c r="D11066" s="60"/>
      <c r="E11066" s="75" t="s">
        <v>26</v>
      </c>
      <c r="F11066" s="497">
        <v>5000</v>
      </c>
      <c r="G11066" s="64">
        <f t="shared" si="352"/>
        <v>0</v>
      </c>
      <c r="H11066" s="120"/>
      <c r="I11066" s="139"/>
    </row>
    <row r="11067" spans="1:9" x14ac:dyDescent="0.25">
      <c r="A11067" s="144"/>
      <c r="B11067" s="59"/>
      <c r="C11067" s="192"/>
      <c r="D11067" s="60"/>
      <c r="E11067" s="75" t="s">
        <v>26</v>
      </c>
      <c r="F11067" s="497">
        <v>10000</v>
      </c>
      <c r="G11067" s="64">
        <f t="shared" si="352"/>
        <v>0</v>
      </c>
      <c r="H11067" s="120"/>
      <c r="I11067" s="139"/>
    </row>
    <row r="11068" spans="1:9" x14ac:dyDescent="0.25">
      <c r="A11068" s="144"/>
      <c r="B11068" s="59"/>
      <c r="C11068" s="59"/>
      <c r="D11068" s="60"/>
      <c r="E11068" s="75" t="s">
        <v>25</v>
      </c>
      <c r="F11068" s="63">
        <v>43000</v>
      </c>
      <c r="G11068" s="64">
        <f t="shared" si="352"/>
        <v>0</v>
      </c>
      <c r="H11068" s="120"/>
      <c r="I11068" s="139"/>
    </row>
    <row r="11069" spans="1:9" x14ac:dyDescent="0.25">
      <c r="A11069" s="144"/>
      <c r="B11069" s="59"/>
      <c r="C11069" s="59"/>
      <c r="D11069" s="60"/>
      <c r="E11069" s="75" t="s">
        <v>37</v>
      </c>
      <c r="F11069" s="281">
        <v>28200</v>
      </c>
      <c r="G11069" s="64">
        <f t="shared" si="352"/>
        <v>0</v>
      </c>
      <c r="H11069" s="120"/>
      <c r="I11069" s="139"/>
    </row>
    <row r="11070" spans="1:9" x14ac:dyDescent="0.25">
      <c r="A11070" s="144"/>
      <c r="B11070" s="59"/>
      <c r="C11070" s="81"/>
      <c r="D11070" s="59"/>
      <c r="E11070" s="77" t="s">
        <v>25</v>
      </c>
      <c r="F11070" s="59">
        <v>83500</v>
      </c>
      <c r="G11070" s="64">
        <f t="shared" si="352"/>
        <v>0</v>
      </c>
      <c r="H11070" s="120"/>
      <c r="I11070" s="139"/>
    </row>
    <row r="11071" spans="1:9" x14ac:dyDescent="0.25">
      <c r="A11071" s="144"/>
      <c r="B11071" s="83"/>
      <c r="C11071" s="59"/>
      <c r="D11071" s="141"/>
      <c r="E11071" s="126" t="s">
        <v>26</v>
      </c>
      <c r="F11071" s="210">
        <v>600000</v>
      </c>
      <c r="G11071" s="64">
        <f t="shared" si="352"/>
        <v>0</v>
      </c>
      <c r="H11071" s="120"/>
      <c r="I11071" s="139"/>
    </row>
    <row r="11072" spans="1:9" x14ac:dyDescent="0.25">
      <c r="A11072" s="144"/>
      <c r="B11072" s="59"/>
      <c r="C11072" s="59"/>
      <c r="D11072" s="60"/>
      <c r="E11072" s="75" t="s">
        <v>26</v>
      </c>
      <c r="F11072" s="73">
        <v>3000</v>
      </c>
      <c r="G11072" s="210">
        <f>D11072*F11072</f>
        <v>0</v>
      </c>
      <c r="H11072" s="120"/>
      <c r="I11072" s="139"/>
    </row>
    <row r="11073" spans="1:9" x14ac:dyDescent="0.25">
      <c r="A11073" s="144"/>
      <c r="B11073" s="59"/>
      <c r="C11073" s="59"/>
      <c r="D11073" s="60"/>
      <c r="E11073" s="75" t="s">
        <v>37</v>
      </c>
      <c r="F11073" s="281">
        <v>28200</v>
      </c>
      <c r="G11073" s="64">
        <f>F11073*D11073</f>
        <v>0</v>
      </c>
      <c r="H11073" s="120"/>
      <c r="I11073" s="74"/>
    </row>
    <row r="11074" spans="1:9" x14ac:dyDescent="0.25">
      <c r="A11074" s="144"/>
      <c r="B11074" s="59"/>
      <c r="C11074" s="93"/>
      <c r="D11074" s="60"/>
      <c r="E11074" s="75" t="s">
        <v>26</v>
      </c>
      <c r="F11074" s="64">
        <v>38000</v>
      </c>
      <c r="G11074" s="64">
        <f t="shared" si="352"/>
        <v>0</v>
      </c>
      <c r="H11074" s="120"/>
      <c r="I11074" s="74"/>
    </row>
    <row r="11075" spans="1:9" x14ac:dyDescent="0.25">
      <c r="A11075" s="144"/>
      <c r="B11075" s="59"/>
      <c r="C11075" s="59"/>
      <c r="D11075" s="141"/>
      <c r="E11075" s="75" t="s">
        <v>26</v>
      </c>
      <c r="F11075" s="210">
        <v>81500</v>
      </c>
      <c r="G11075" s="64">
        <f>F11075*D11075</f>
        <v>0</v>
      </c>
      <c r="H11075" s="120"/>
      <c r="I11075" s="74"/>
    </row>
    <row r="11076" spans="1:9" x14ac:dyDescent="0.25">
      <c r="A11076" s="144"/>
      <c r="B11076" s="59"/>
      <c r="C11076" s="59"/>
      <c r="D11076" s="60"/>
      <c r="E11076" s="126" t="s">
        <v>26</v>
      </c>
      <c r="F11076" s="73">
        <v>87500</v>
      </c>
      <c r="G11076" s="64">
        <f>F11076*D11076</f>
        <v>0</v>
      </c>
      <c r="H11076" s="120"/>
      <c r="I11076" s="74"/>
    </row>
    <row r="11077" spans="1:9" x14ac:dyDescent="0.25">
      <c r="A11077" s="144"/>
      <c r="B11077" s="59"/>
      <c r="C11077" s="59"/>
      <c r="D11077" s="141"/>
      <c r="E11077" s="75" t="s">
        <v>26</v>
      </c>
      <c r="F11077" s="210">
        <v>43000</v>
      </c>
      <c r="G11077" s="64">
        <f>F11077*D11077</f>
        <v>0</v>
      </c>
      <c r="H11077" s="120"/>
      <c r="I11077" s="74"/>
    </row>
    <row r="11078" spans="1:9" x14ac:dyDescent="0.25">
      <c r="A11078" s="144"/>
      <c r="B11078" s="58"/>
      <c r="C11078" s="58"/>
      <c r="D11078" s="60"/>
      <c r="E11078" s="75" t="s">
        <v>25</v>
      </c>
      <c r="F11078" s="63">
        <v>20000</v>
      </c>
      <c r="G11078" s="64">
        <f>F11078*D11078</f>
        <v>0</v>
      </c>
      <c r="H11078" s="120"/>
      <c r="I11078" s="74"/>
    </row>
    <row r="11079" spans="1:9" x14ac:dyDescent="0.25">
      <c r="A11079" s="144"/>
      <c r="B11079" s="66"/>
      <c r="C11079" s="92"/>
      <c r="D11079" s="141"/>
      <c r="E11079" s="75" t="s">
        <v>37</v>
      </c>
      <c r="F11079" s="210">
        <v>34689</v>
      </c>
      <c r="G11079" s="64">
        <f>F11079*D11079</f>
        <v>0</v>
      </c>
      <c r="H11079" s="120"/>
      <c r="I11079" s="74"/>
    </row>
    <row r="11080" spans="1:9" x14ac:dyDescent="0.25">
      <c r="A11080" s="144"/>
      <c r="B11080" s="58"/>
      <c r="C11080" s="77"/>
      <c r="D11080" s="60"/>
      <c r="E11080" s="126" t="s">
        <v>26</v>
      </c>
      <c r="F11080" s="73">
        <v>60000</v>
      </c>
      <c r="G11080" s="64">
        <f t="shared" si="352"/>
        <v>0</v>
      </c>
      <c r="H11080" s="120"/>
      <c r="I11080" s="74"/>
    </row>
    <row r="11081" spans="1:9" x14ac:dyDescent="0.25">
      <c r="A11081" s="144"/>
      <c r="B11081" s="59"/>
      <c r="C11081" s="81"/>
      <c r="D11081" s="141"/>
      <c r="E11081" s="75" t="s">
        <v>26</v>
      </c>
      <c r="F11081" s="210">
        <v>129999</v>
      </c>
      <c r="G11081" s="64">
        <f t="shared" si="352"/>
        <v>0</v>
      </c>
      <c r="H11081" s="120"/>
      <c r="I11081" s="74"/>
    </row>
    <row r="11082" spans="1:9" x14ac:dyDescent="0.25">
      <c r="A11082" s="144"/>
      <c r="B11082" s="59"/>
      <c r="C11082" s="59"/>
      <c r="D11082" s="141"/>
      <c r="E11082" s="75" t="s">
        <v>26</v>
      </c>
      <c r="F11082" s="210">
        <v>60000</v>
      </c>
      <c r="G11082" s="64">
        <f t="shared" si="352"/>
        <v>0</v>
      </c>
      <c r="H11082" s="120"/>
      <c r="I11082" s="74"/>
    </row>
    <row r="11083" spans="1:9" x14ac:dyDescent="0.25">
      <c r="A11083" s="144"/>
      <c r="B11083" s="59"/>
      <c r="C11083" s="83"/>
      <c r="D11083" s="60"/>
      <c r="E11083" s="75" t="s">
        <v>25</v>
      </c>
      <c r="F11083" s="64">
        <v>12500</v>
      </c>
      <c r="G11083" s="64">
        <f t="shared" si="352"/>
        <v>0</v>
      </c>
      <c r="H11083" s="120"/>
      <c r="I11083" s="74"/>
    </row>
    <row r="11084" spans="1:9" x14ac:dyDescent="0.25">
      <c r="A11084" s="144"/>
      <c r="B11084" s="59"/>
      <c r="C11084" s="83"/>
      <c r="D11084" s="60"/>
      <c r="E11084" s="75" t="s">
        <v>26</v>
      </c>
      <c r="F11084" s="63">
        <v>45000</v>
      </c>
      <c r="G11084" s="64">
        <f>F11084*D11084</f>
        <v>0</v>
      </c>
      <c r="H11084" s="120"/>
      <c r="I11084" s="139"/>
    </row>
    <row r="11085" spans="1:9" x14ac:dyDescent="0.25">
      <c r="A11085" s="144"/>
      <c r="B11085" s="59"/>
      <c r="C11085" s="59"/>
      <c r="D11085" s="60"/>
      <c r="E11085" s="75" t="s">
        <v>25</v>
      </c>
      <c r="F11085" s="73">
        <v>15000</v>
      </c>
      <c r="G11085" s="210">
        <f>D11085*F11085</f>
        <v>0</v>
      </c>
      <c r="H11085" s="120"/>
      <c r="I11085" s="139"/>
    </row>
    <row r="11086" spans="1:9" x14ac:dyDescent="0.25">
      <c r="A11086" s="144"/>
      <c r="B11086" s="58"/>
      <c r="C11086" s="83"/>
      <c r="D11086" s="60"/>
      <c r="E11086" s="75" t="s">
        <v>26</v>
      </c>
      <c r="F11086" s="63">
        <v>550000</v>
      </c>
      <c r="G11086" s="64">
        <f t="shared" si="352"/>
        <v>0</v>
      </c>
      <c r="H11086" s="120"/>
      <c r="I11086" s="74"/>
    </row>
    <row r="11087" spans="1:9" x14ac:dyDescent="0.25">
      <c r="A11087" s="144"/>
      <c r="B11087" s="59"/>
      <c r="C11087" s="83"/>
      <c r="D11087" s="60"/>
      <c r="E11087" s="75" t="s">
        <v>25</v>
      </c>
      <c r="F11087" s="64">
        <v>7000</v>
      </c>
      <c r="G11087" s="64">
        <f t="shared" si="352"/>
        <v>0</v>
      </c>
      <c r="H11087" s="120"/>
      <c r="I11087" s="74"/>
    </row>
    <row r="11088" spans="1:9" x14ac:dyDescent="0.25">
      <c r="A11088" s="144"/>
      <c r="B11088" s="59"/>
      <c r="C11088" s="83"/>
      <c r="D11088" s="60"/>
      <c r="E11088" s="75" t="s">
        <v>26</v>
      </c>
      <c r="F11088" s="64">
        <v>15000</v>
      </c>
      <c r="G11088" s="64">
        <f t="shared" si="352"/>
        <v>0</v>
      </c>
      <c r="H11088" s="120"/>
      <c r="I11088" s="74"/>
    </row>
    <row r="11089" spans="1:9" x14ac:dyDescent="0.25">
      <c r="A11089" s="144"/>
      <c r="B11089" s="59"/>
      <c r="C11089" s="83"/>
      <c r="D11089" s="60"/>
      <c r="E11089" s="75" t="s">
        <v>26</v>
      </c>
      <c r="F11089" s="62">
        <v>12000</v>
      </c>
      <c r="G11089" s="64">
        <f t="shared" si="352"/>
        <v>0</v>
      </c>
      <c r="H11089" s="120"/>
      <c r="I11089" s="74"/>
    </row>
    <row r="11090" spans="1:9" x14ac:dyDescent="0.25">
      <c r="A11090" s="144"/>
      <c r="B11090" s="71"/>
      <c r="C11090" s="83"/>
      <c r="D11090" s="141"/>
      <c r="E11090" s="75" t="s">
        <v>26</v>
      </c>
      <c r="F11090" s="210">
        <v>25000</v>
      </c>
      <c r="G11090" s="64">
        <f t="shared" si="352"/>
        <v>0</v>
      </c>
      <c r="H11090" s="120"/>
      <c r="I11090" s="74"/>
    </row>
    <row r="11091" spans="1:9" x14ac:dyDescent="0.25">
      <c r="A11091" s="144"/>
      <c r="B11091" s="59"/>
      <c r="C11091" s="83"/>
      <c r="D11091" s="60"/>
      <c r="E11091" s="75" t="s">
        <v>25</v>
      </c>
      <c r="F11091" s="64">
        <v>1320000</v>
      </c>
      <c r="G11091" s="64">
        <f t="shared" si="352"/>
        <v>0</v>
      </c>
      <c r="H11091" s="120"/>
      <c r="I11091" s="74"/>
    </row>
    <row r="11092" spans="1:9" x14ac:dyDescent="0.25">
      <c r="A11092" s="144"/>
      <c r="B11092" s="83"/>
      <c r="C11092" s="77"/>
      <c r="D11092" s="141"/>
      <c r="E11092" s="75" t="s">
        <v>25</v>
      </c>
      <c r="F11092" s="64">
        <v>155000</v>
      </c>
      <c r="G11092" s="64">
        <f t="shared" si="352"/>
        <v>0</v>
      </c>
      <c r="H11092" s="120"/>
      <c r="I11092" s="74"/>
    </row>
    <row r="11093" spans="1:9" x14ac:dyDescent="0.25">
      <c r="A11093" s="144"/>
      <c r="B11093" s="59"/>
      <c r="C11093" s="59"/>
      <c r="D11093" s="60"/>
      <c r="E11093" s="75" t="s">
        <v>25</v>
      </c>
      <c r="F11093" s="64">
        <v>40000</v>
      </c>
      <c r="G11093" s="64">
        <f t="shared" si="352"/>
        <v>0</v>
      </c>
      <c r="H11093" s="120"/>
      <c r="I11093" s="74"/>
    </row>
    <row r="11094" spans="1:9" x14ac:dyDescent="0.25">
      <c r="A11094" s="144"/>
      <c r="B11094" s="59"/>
      <c r="C11094" s="83"/>
      <c r="D11094" s="60"/>
      <c r="E11094" s="75" t="s">
        <v>25</v>
      </c>
      <c r="F11094" s="64">
        <v>10000</v>
      </c>
      <c r="G11094" s="64">
        <f t="shared" si="352"/>
        <v>0</v>
      </c>
      <c r="H11094" s="120"/>
      <c r="I11094" s="139"/>
    </row>
    <row r="11095" spans="1:9" x14ac:dyDescent="0.25">
      <c r="A11095" s="144"/>
      <c r="B11095" s="71"/>
      <c r="C11095" s="83"/>
      <c r="D11095" s="141"/>
      <c r="E11095" s="75" t="s">
        <v>26</v>
      </c>
      <c r="F11095" s="210">
        <v>40000</v>
      </c>
      <c r="G11095" s="64">
        <f t="shared" si="352"/>
        <v>0</v>
      </c>
      <c r="H11095" s="120"/>
      <c r="I11095" s="139"/>
    </row>
    <row r="11096" spans="1:9" x14ac:dyDescent="0.25">
      <c r="A11096" s="144"/>
      <c r="B11096" s="71"/>
      <c r="C11096" s="77"/>
      <c r="D11096" s="141"/>
      <c r="E11096" s="75" t="s">
        <v>25</v>
      </c>
      <c r="F11096" s="210">
        <v>255000</v>
      </c>
      <c r="G11096" s="64">
        <f t="shared" si="352"/>
        <v>0</v>
      </c>
      <c r="H11096" s="120"/>
      <c r="I11096" s="139"/>
    </row>
    <row r="11097" spans="1:9" x14ac:dyDescent="0.25">
      <c r="A11097" s="144"/>
      <c r="B11097" s="71"/>
      <c r="C11097" s="90"/>
      <c r="D11097" s="60"/>
      <c r="E11097" s="75" t="s">
        <v>26</v>
      </c>
      <c r="F11097" s="73">
        <v>225000</v>
      </c>
      <c r="G11097" s="64">
        <f t="shared" si="352"/>
        <v>0</v>
      </c>
      <c r="H11097" s="120"/>
      <c r="I11097" s="139"/>
    </row>
    <row r="11098" spans="1:9" x14ac:dyDescent="0.25">
      <c r="A11098" s="144"/>
      <c r="B11098" s="118"/>
      <c r="C11098" s="85"/>
      <c r="D11098" s="60"/>
      <c r="E11098" s="75" t="s">
        <v>25</v>
      </c>
      <c r="F11098" s="497">
        <v>20000</v>
      </c>
      <c r="G11098" s="64">
        <f t="shared" si="352"/>
        <v>0</v>
      </c>
      <c r="H11098" s="120"/>
      <c r="I11098" s="139"/>
    </row>
    <row r="11099" spans="1:9" x14ac:dyDescent="0.25">
      <c r="A11099" s="144"/>
      <c r="B11099" s="59"/>
      <c r="C11099" s="59"/>
      <c r="D11099" s="60"/>
      <c r="E11099" s="75" t="s">
        <v>26</v>
      </c>
      <c r="F11099" s="497">
        <v>1320000</v>
      </c>
      <c r="G11099" s="64">
        <f t="shared" si="352"/>
        <v>0</v>
      </c>
      <c r="H11099" s="120"/>
      <c r="I11099" s="139"/>
    </row>
    <row r="11100" spans="1:9" x14ac:dyDescent="0.25">
      <c r="A11100" s="144"/>
      <c r="B11100" s="59"/>
      <c r="C11100" s="83"/>
      <c r="D11100" s="60"/>
      <c r="E11100" s="75" t="s">
        <v>26</v>
      </c>
      <c r="F11100" s="62">
        <v>150000</v>
      </c>
      <c r="G11100" s="64">
        <f t="shared" si="352"/>
        <v>0</v>
      </c>
      <c r="H11100" s="120"/>
      <c r="I11100" s="139"/>
    </row>
    <row r="11101" spans="1:9" x14ac:dyDescent="0.25">
      <c r="A11101" s="144"/>
      <c r="B11101" s="58"/>
      <c r="C11101" s="83"/>
      <c r="D11101" s="60"/>
      <c r="E11101" s="75" t="s">
        <v>26</v>
      </c>
      <c r="F11101" s="63">
        <v>20000</v>
      </c>
      <c r="G11101" s="64">
        <f t="shared" si="352"/>
        <v>0</v>
      </c>
      <c r="H11101" s="120"/>
      <c r="I11101" s="139"/>
    </row>
    <row r="11102" spans="1:9" x14ac:dyDescent="0.25">
      <c r="A11102" s="144"/>
      <c r="B11102" s="59"/>
      <c r="C11102" s="83"/>
      <c r="D11102" s="60"/>
      <c r="E11102" s="75" t="s">
        <v>25</v>
      </c>
      <c r="F11102" s="63">
        <v>25000</v>
      </c>
      <c r="G11102" s="64">
        <f t="shared" si="352"/>
        <v>0</v>
      </c>
      <c r="H11102" s="120"/>
      <c r="I11102" s="139"/>
    </row>
    <row r="11103" spans="1:9" x14ac:dyDescent="0.25">
      <c r="A11103" s="144"/>
      <c r="B11103" s="59"/>
      <c r="C11103" s="83"/>
      <c r="D11103" s="60"/>
      <c r="E11103" s="75" t="s">
        <v>26</v>
      </c>
      <c r="F11103" s="64">
        <v>55000</v>
      </c>
      <c r="G11103" s="64">
        <f t="shared" si="352"/>
        <v>0</v>
      </c>
      <c r="H11103" s="120"/>
      <c r="I11103" s="139"/>
    </row>
    <row r="11104" spans="1:9" x14ac:dyDescent="0.25">
      <c r="A11104" s="144"/>
      <c r="B11104" s="71"/>
      <c r="C11104" s="71"/>
      <c r="D11104" s="141"/>
      <c r="E11104" s="126" t="s">
        <v>26</v>
      </c>
      <c r="F11104" s="210">
        <v>55000</v>
      </c>
      <c r="G11104" s="64">
        <f t="shared" si="352"/>
        <v>0</v>
      </c>
      <c r="H11104" s="120"/>
      <c r="I11104" s="139"/>
    </row>
    <row r="11105" spans="1:9" x14ac:dyDescent="0.25">
      <c r="A11105" s="144"/>
      <c r="B11105" s="59"/>
      <c r="C11105" s="59"/>
      <c r="D11105" s="60"/>
      <c r="E11105" s="75" t="s">
        <v>29</v>
      </c>
      <c r="F11105" s="73">
        <v>350000</v>
      </c>
      <c r="G11105" s="64">
        <f t="shared" si="352"/>
        <v>0</v>
      </c>
      <c r="H11105" s="120"/>
      <c r="I11105" s="139"/>
    </row>
    <row r="11106" spans="1:9" x14ac:dyDescent="0.25">
      <c r="A11106" s="144"/>
      <c r="B11106" s="71"/>
      <c r="C11106" s="77"/>
      <c r="D11106" s="141"/>
      <c r="E11106" s="75" t="s">
        <v>25</v>
      </c>
      <c r="F11106" s="210">
        <v>255000</v>
      </c>
      <c r="G11106" s="64">
        <f t="shared" si="352"/>
        <v>0</v>
      </c>
      <c r="H11106" s="120"/>
      <c r="I11106" s="74"/>
    </row>
    <row r="11107" spans="1:9" x14ac:dyDescent="0.25">
      <c r="A11107" s="144"/>
      <c r="B11107" s="59"/>
      <c r="C11107" s="93"/>
      <c r="D11107" s="60"/>
      <c r="E11107" s="75" t="s">
        <v>26</v>
      </c>
      <c r="F11107" s="64">
        <v>12500</v>
      </c>
      <c r="G11107" s="64">
        <f t="shared" si="352"/>
        <v>0</v>
      </c>
      <c r="H11107" s="120"/>
      <c r="I11107" s="74"/>
    </row>
    <row r="11108" spans="1:9" x14ac:dyDescent="0.25">
      <c r="A11108" s="144"/>
      <c r="B11108" s="59"/>
      <c r="C11108" s="59"/>
      <c r="D11108" s="141"/>
      <c r="E11108" s="75" t="s">
        <v>26</v>
      </c>
      <c r="F11108" s="210">
        <v>43000</v>
      </c>
      <c r="G11108" s="64">
        <f t="shared" si="352"/>
        <v>0</v>
      </c>
      <c r="H11108" s="120"/>
      <c r="I11108" s="74"/>
    </row>
    <row r="11109" spans="1:9" x14ac:dyDescent="0.25">
      <c r="A11109" s="144"/>
      <c r="B11109" s="59"/>
      <c r="C11109" s="59"/>
      <c r="D11109" s="141"/>
      <c r="E11109" s="75" t="s">
        <v>26</v>
      </c>
      <c r="F11109" s="210">
        <v>850</v>
      </c>
      <c r="G11109" s="64">
        <f t="shared" si="352"/>
        <v>0</v>
      </c>
      <c r="H11109" s="120"/>
      <c r="I11109" s="74"/>
    </row>
    <row r="11110" spans="1:9" x14ac:dyDescent="0.25">
      <c r="A11110" s="144"/>
      <c r="B11110" s="66"/>
      <c r="C11110" s="92"/>
      <c r="D11110" s="60"/>
      <c r="E11110" s="75" t="s">
        <v>37</v>
      </c>
      <c r="F11110" s="63">
        <v>34689</v>
      </c>
      <c r="G11110" s="64">
        <f t="shared" si="352"/>
        <v>0</v>
      </c>
      <c r="H11110" s="120"/>
      <c r="I11110" s="74"/>
    </row>
    <row r="11111" spans="1:9" x14ac:dyDescent="0.25">
      <c r="A11111" s="144"/>
      <c r="B11111" s="66"/>
      <c r="C11111" s="121"/>
      <c r="D11111" s="60"/>
      <c r="E11111" s="126" t="s">
        <v>26</v>
      </c>
      <c r="F11111" s="73">
        <v>60000</v>
      </c>
      <c r="G11111" s="64">
        <f t="shared" si="352"/>
        <v>0</v>
      </c>
      <c r="H11111" s="120"/>
      <c r="I11111" s="74"/>
    </row>
    <row r="11112" spans="1:9" x14ac:dyDescent="0.25">
      <c r="A11112" s="144"/>
      <c r="B11112" s="59"/>
      <c r="C11112" s="59"/>
      <c r="D11112" s="141"/>
      <c r="E11112" s="75" t="s">
        <v>26</v>
      </c>
      <c r="F11112" s="210">
        <v>82500</v>
      </c>
      <c r="G11112" s="64">
        <f t="shared" si="352"/>
        <v>0</v>
      </c>
      <c r="H11112" s="120"/>
      <c r="I11112" s="74"/>
    </row>
    <row r="11113" spans="1:9" x14ac:dyDescent="0.25">
      <c r="A11113" s="144"/>
      <c r="B11113" s="59"/>
      <c r="C11113" s="59"/>
      <c r="D11113" s="141"/>
      <c r="E11113" s="75" t="s">
        <v>37</v>
      </c>
      <c r="F11113" s="210">
        <v>23000</v>
      </c>
      <c r="G11113" s="64">
        <f t="shared" si="352"/>
        <v>0</v>
      </c>
      <c r="H11113" s="120"/>
      <c r="I11113" s="74"/>
    </row>
    <row r="11114" spans="1:9" x14ac:dyDescent="0.25">
      <c r="A11114" s="144"/>
      <c r="B11114" s="71"/>
      <c r="C11114" s="71"/>
      <c r="D11114" s="60"/>
      <c r="E11114" s="75" t="s">
        <v>25</v>
      </c>
      <c r="F11114" s="64">
        <v>70000</v>
      </c>
      <c r="G11114" s="64">
        <f>F11114*D11114</f>
        <v>0</v>
      </c>
      <c r="H11114" s="120"/>
      <c r="I11114" s="139"/>
    </row>
    <row r="11115" spans="1:9" x14ac:dyDescent="0.25">
      <c r="B11115" s="59"/>
      <c r="C11115" s="59"/>
      <c r="D11115" s="141"/>
      <c r="E11115" s="75" t="s">
        <v>1525</v>
      </c>
      <c r="F11115" s="210">
        <v>75000</v>
      </c>
      <c r="G11115" s="64">
        <f t="shared" ref="G11115:G11178" si="353">F11115*D11115</f>
        <v>0</v>
      </c>
      <c r="H11115" s="120"/>
      <c r="I11115" s="139"/>
    </row>
    <row r="11116" spans="1:9" x14ac:dyDescent="0.25">
      <c r="B11116" s="71"/>
      <c r="C11116" s="77"/>
      <c r="D11116" s="141"/>
      <c r="E11116" s="75" t="s">
        <v>25</v>
      </c>
      <c r="F11116" s="210">
        <v>70000</v>
      </c>
      <c r="G11116" s="64">
        <f t="shared" si="353"/>
        <v>0</v>
      </c>
      <c r="H11116" s="120"/>
      <c r="I11116" s="139"/>
    </row>
    <row r="11117" spans="1:9" x14ac:dyDescent="0.25">
      <c r="B11117" s="59"/>
      <c r="C11117" s="59"/>
      <c r="D11117" s="60"/>
      <c r="E11117" s="75" t="s">
        <v>37</v>
      </c>
      <c r="F11117" s="64">
        <v>24650</v>
      </c>
      <c r="G11117" s="64">
        <f t="shared" si="353"/>
        <v>0</v>
      </c>
      <c r="H11117" s="120"/>
      <c r="I11117" s="139"/>
    </row>
    <row r="11118" spans="1:9" x14ac:dyDescent="0.25">
      <c r="B11118" s="59"/>
      <c r="C11118" s="59"/>
      <c r="D11118" s="60"/>
      <c r="E11118" s="75" t="s">
        <v>25</v>
      </c>
      <c r="F11118" s="497">
        <v>198550</v>
      </c>
      <c r="G11118" s="64">
        <f t="shared" si="353"/>
        <v>0</v>
      </c>
      <c r="H11118" s="120"/>
      <c r="I11118" s="139"/>
    </row>
    <row r="11119" spans="1:9" x14ac:dyDescent="0.25">
      <c r="B11119" s="71"/>
      <c r="C11119" s="59"/>
      <c r="D11119" s="60"/>
      <c r="E11119" s="75" t="s">
        <v>26</v>
      </c>
      <c r="F11119" s="497">
        <v>196350</v>
      </c>
      <c r="G11119" s="64">
        <f t="shared" si="353"/>
        <v>0</v>
      </c>
      <c r="H11119" s="120"/>
      <c r="I11119" s="139"/>
    </row>
    <row r="11120" spans="1:9" x14ac:dyDescent="0.25">
      <c r="B11120" s="58"/>
      <c r="C11120" s="83"/>
      <c r="D11120" s="60"/>
      <c r="E11120" s="75" t="s">
        <v>26</v>
      </c>
      <c r="F11120" s="63">
        <v>3000</v>
      </c>
      <c r="G11120" s="64">
        <f t="shared" si="353"/>
        <v>0</v>
      </c>
      <c r="H11120" s="120"/>
      <c r="I11120" s="139"/>
    </row>
    <row r="11121" spans="2:9" x14ac:dyDescent="0.25">
      <c r="B11121" s="58"/>
      <c r="C11121" s="83"/>
      <c r="D11121" s="60"/>
      <c r="E11121" s="75" t="s">
        <v>1525</v>
      </c>
      <c r="F11121" s="63">
        <v>75000</v>
      </c>
      <c r="G11121" s="64">
        <f t="shared" si="353"/>
        <v>0</v>
      </c>
      <c r="H11121" s="120"/>
      <c r="I11121" s="139"/>
    </row>
    <row r="11122" spans="2:9" x14ac:dyDescent="0.25">
      <c r="B11122" s="59"/>
      <c r="C11122" s="59"/>
      <c r="D11122" s="60"/>
      <c r="E11122" s="75" t="s">
        <v>25</v>
      </c>
      <c r="F11122" s="63">
        <v>1100000</v>
      </c>
      <c r="G11122" s="64">
        <f t="shared" si="353"/>
        <v>0</v>
      </c>
      <c r="H11122" s="120"/>
      <c r="I11122" s="139"/>
    </row>
    <row r="11123" spans="2:9" x14ac:dyDescent="0.25">
      <c r="B11123" s="59"/>
      <c r="C11123" s="59"/>
      <c r="D11123" s="60"/>
      <c r="E11123" s="75" t="s">
        <v>25</v>
      </c>
      <c r="F11123" s="281">
        <v>10000000</v>
      </c>
      <c r="G11123" s="64">
        <f t="shared" si="353"/>
        <v>0</v>
      </c>
      <c r="H11123" s="120"/>
      <c r="I11123" s="139"/>
    </row>
    <row r="11124" spans="2:9" x14ac:dyDescent="0.25">
      <c r="B11124" s="59"/>
      <c r="C11124" s="83"/>
      <c r="D11124" s="60"/>
      <c r="E11124" s="75" t="s">
        <v>25</v>
      </c>
      <c r="F11124" s="64">
        <v>12500</v>
      </c>
      <c r="G11124" s="64">
        <f>F11124*D11124</f>
        <v>0</v>
      </c>
      <c r="H11124" s="120"/>
      <c r="I11124" s="139"/>
    </row>
    <row r="11125" spans="2:9" x14ac:dyDescent="0.25">
      <c r="B11125" s="59"/>
      <c r="C11125" s="59"/>
      <c r="D11125" s="141"/>
      <c r="E11125" s="75" t="s">
        <v>26</v>
      </c>
      <c r="F11125" s="210">
        <v>43000</v>
      </c>
      <c r="G11125" s="64">
        <f>F11125*D11125</f>
        <v>0</v>
      </c>
      <c r="H11125" s="120"/>
      <c r="I11125" s="139"/>
    </row>
    <row r="11126" spans="2:9" x14ac:dyDescent="0.25">
      <c r="B11126" s="59"/>
      <c r="C11126" s="83"/>
      <c r="D11126" s="60"/>
      <c r="E11126" s="75" t="s">
        <v>25</v>
      </c>
      <c r="F11126" s="73">
        <v>905400</v>
      </c>
      <c r="G11126" s="64">
        <f t="shared" si="353"/>
        <v>0</v>
      </c>
      <c r="H11126" s="120"/>
      <c r="I11126" s="139"/>
    </row>
    <row r="11127" spans="2:9" x14ac:dyDescent="0.25">
      <c r="B11127" s="59"/>
      <c r="C11127" s="59"/>
      <c r="D11127" s="60"/>
      <c r="E11127" s="75" t="s">
        <v>25</v>
      </c>
      <c r="F11127" s="497">
        <v>198550</v>
      </c>
      <c r="G11127" s="64">
        <f t="shared" si="353"/>
        <v>0</v>
      </c>
      <c r="H11127" s="120"/>
      <c r="I11127" s="139"/>
    </row>
    <row r="11128" spans="2:9" x14ac:dyDescent="0.25">
      <c r="B11128" s="71"/>
      <c r="C11128" s="59"/>
      <c r="D11128" s="60"/>
      <c r="E11128" s="75" t="s">
        <v>26</v>
      </c>
      <c r="F11128" s="497">
        <v>196350</v>
      </c>
      <c r="G11128" s="64">
        <f t="shared" si="353"/>
        <v>0</v>
      </c>
      <c r="H11128" s="120"/>
      <c r="I11128" s="139"/>
    </row>
    <row r="11129" spans="2:9" x14ac:dyDescent="0.25">
      <c r="B11129" s="59"/>
      <c r="C11129" s="59"/>
      <c r="D11129" s="141"/>
      <c r="E11129" s="75" t="s">
        <v>26</v>
      </c>
      <c r="F11129" s="210">
        <v>82500</v>
      </c>
      <c r="G11129" s="64">
        <f t="shared" si="353"/>
        <v>0</v>
      </c>
      <c r="H11129" s="120"/>
      <c r="I11129" s="139"/>
    </row>
    <row r="11130" spans="2:9" x14ac:dyDescent="0.25">
      <c r="B11130" s="59"/>
      <c r="C11130" s="192"/>
      <c r="D11130" s="141"/>
      <c r="E11130" s="75" t="s">
        <v>25</v>
      </c>
      <c r="F11130" s="210">
        <v>10000</v>
      </c>
      <c r="G11130" s="64">
        <f t="shared" si="353"/>
        <v>0</v>
      </c>
      <c r="H11130" s="120"/>
      <c r="I11130" s="139"/>
    </row>
    <row r="11131" spans="2:9" x14ac:dyDescent="0.25">
      <c r="B11131" s="59"/>
      <c r="C11131" s="59"/>
      <c r="D11131" s="141"/>
      <c r="E11131" s="75" t="s">
        <v>25</v>
      </c>
      <c r="F11131" s="210">
        <v>510000</v>
      </c>
      <c r="G11131" s="64">
        <f t="shared" si="353"/>
        <v>0</v>
      </c>
      <c r="H11131" s="120"/>
      <c r="I11131" s="139"/>
    </row>
    <row r="11132" spans="2:9" x14ac:dyDescent="0.25">
      <c r="B11132" s="59"/>
      <c r="C11132" s="59"/>
      <c r="D11132" s="141"/>
      <c r="E11132" s="75" t="s">
        <v>25</v>
      </c>
      <c r="F11132" s="210">
        <v>45000</v>
      </c>
      <c r="G11132" s="64">
        <f t="shared" si="353"/>
        <v>0</v>
      </c>
      <c r="H11132" s="120"/>
      <c r="I11132" s="139"/>
    </row>
    <row r="11133" spans="2:9" x14ac:dyDescent="0.25">
      <c r="B11133" s="59"/>
      <c r="C11133" s="59"/>
      <c r="D11133" s="141"/>
      <c r="E11133" s="75" t="s">
        <v>29</v>
      </c>
      <c r="F11133" s="210">
        <v>1900000</v>
      </c>
      <c r="G11133" s="64">
        <f t="shared" si="353"/>
        <v>0</v>
      </c>
      <c r="H11133" s="120"/>
      <c r="I11133" s="139"/>
    </row>
    <row r="11134" spans="2:9" x14ac:dyDescent="0.25">
      <c r="B11134" s="59"/>
      <c r="C11134" s="59"/>
      <c r="D11134" s="141"/>
      <c r="E11134" s="75" t="s">
        <v>29</v>
      </c>
      <c r="F11134" s="210">
        <v>1900000</v>
      </c>
      <c r="G11134" s="64">
        <f t="shared" si="353"/>
        <v>0</v>
      </c>
      <c r="H11134" s="120"/>
      <c r="I11134" s="139"/>
    </row>
    <row r="11135" spans="2:9" x14ac:dyDescent="0.25">
      <c r="B11135" s="59"/>
      <c r="C11135" s="59"/>
      <c r="D11135" s="141"/>
      <c r="E11135" s="75" t="s">
        <v>26</v>
      </c>
      <c r="F11135" s="210">
        <v>2000</v>
      </c>
      <c r="G11135" s="64">
        <f t="shared" si="353"/>
        <v>0</v>
      </c>
      <c r="H11135" s="120"/>
      <c r="I11135" s="139"/>
    </row>
    <row r="11136" spans="2:9" x14ac:dyDescent="0.25">
      <c r="B11136" s="66"/>
      <c r="C11136" s="66"/>
      <c r="D11136" s="60"/>
      <c r="E11136" s="75" t="s">
        <v>26</v>
      </c>
      <c r="F11136" s="63">
        <v>80000</v>
      </c>
      <c r="G11136" s="64">
        <f t="shared" si="353"/>
        <v>0</v>
      </c>
      <c r="H11136" s="120"/>
      <c r="I11136" s="139"/>
    </row>
    <row r="11137" spans="2:9" x14ac:dyDescent="0.25">
      <c r="B11137" s="59"/>
      <c r="C11137" s="59"/>
      <c r="D11137" s="141"/>
      <c r="E11137" s="75" t="s">
        <v>25</v>
      </c>
      <c r="F11137" s="210">
        <v>475000</v>
      </c>
      <c r="G11137" s="64">
        <f t="shared" si="353"/>
        <v>0</v>
      </c>
      <c r="H11137" s="120"/>
      <c r="I11137" s="139"/>
    </row>
    <row r="11138" spans="2:9" x14ac:dyDescent="0.25">
      <c r="B11138" s="71"/>
      <c r="C11138" s="71"/>
      <c r="D11138" s="60"/>
      <c r="E11138" s="75" t="s">
        <v>25</v>
      </c>
      <c r="F11138" s="64">
        <v>55000</v>
      </c>
      <c r="G11138" s="64">
        <f>F11138*D11138</f>
        <v>0</v>
      </c>
      <c r="H11138" s="120"/>
      <c r="I11138" s="139"/>
    </row>
    <row r="11139" spans="2:9" x14ac:dyDescent="0.25">
      <c r="B11139" s="59"/>
      <c r="C11139" s="83"/>
      <c r="D11139" s="60"/>
      <c r="E11139" s="75" t="s">
        <v>25</v>
      </c>
      <c r="F11139" s="64">
        <v>1545000</v>
      </c>
      <c r="G11139" s="64">
        <f t="shared" si="353"/>
        <v>0</v>
      </c>
      <c r="H11139" s="120"/>
      <c r="I11139" s="139"/>
    </row>
    <row r="11140" spans="2:9" x14ac:dyDescent="0.25">
      <c r="B11140" s="59"/>
      <c r="C11140" s="83"/>
      <c r="D11140" s="60"/>
      <c r="E11140" s="75" t="s">
        <v>26</v>
      </c>
      <c r="F11140" s="63">
        <v>1545000</v>
      </c>
      <c r="G11140" s="64">
        <f>F11140*D11140</f>
        <v>0</v>
      </c>
      <c r="H11140" s="120"/>
      <c r="I11140" s="139"/>
    </row>
    <row r="11141" spans="2:9" x14ac:dyDescent="0.25">
      <c r="B11141" s="71"/>
      <c r="C11141" s="77"/>
      <c r="D11141" s="60"/>
      <c r="E11141" s="75" t="s">
        <v>25</v>
      </c>
      <c r="F11141" s="73">
        <v>160000</v>
      </c>
      <c r="G11141" s="210">
        <f>D11141*F11141</f>
        <v>0</v>
      </c>
      <c r="H11141" s="120"/>
      <c r="I11141" s="139"/>
    </row>
    <row r="11142" spans="2:9" x14ac:dyDescent="0.25">
      <c r="B11142" s="59"/>
      <c r="C11142" s="59"/>
      <c r="D11142" s="60"/>
      <c r="E11142" s="75" t="s">
        <v>26</v>
      </c>
      <c r="F11142" s="63">
        <v>45000</v>
      </c>
      <c r="G11142" s="64">
        <f t="shared" si="353"/>
        <v>0</v>
      </c>
      <c r="H11142" s="120"/>
      <c r="I11142" s="139"/>
    </row>
    <row r="11143" spans="2:9" x14ac:dyDescent="0.25">
      <c r="B11143" s="481"/>
      <c r="C11143" s="481"/>
      <c r="D11143" s="482"/>
      <c r="E11143" s="544" t="s">
        <v>26</v>
      </c>
      <c r="F11143" s="485">
        <v>1545000</v>
      </c>
      <c r="G11143" s="485">
        <f t="shared" si="353"/>
        <v>0</v>
      </c>
      <c r="H11143" s="536"/>
      <c r="I11143" s="487"/>
    </row>
    <row r="11144" spans="2:9" x14ac:dyDescent="0.25">
      <c r="B11144" s="481"/>
      <c r="C11144" s="481"/>
      <c r="D11144" s="482"/>
      <c r="E11144" s="544" t="s">
        <v>26</v>
      </c>
      <c r="F11144" s="579">
        <v>1545000</v>
      </c>
      <c r="G11144" s="485">
        <f t="shared" si="353"/>
        <v>0</v>
      </c>
      <c r="H11144" s="536"/>
      <c r="I11144" s="487"/>
    </row>
    <row r="11145" spans="2:9" x14ac:dyDescent="0.25">
      <c r="B11145" s="584"/>
      <c r="C11145" s="487"/>
      <c r="D11145" s="482"/>
      <c r="E11145" s="544" t="s">
        <v>26</v>
      </c>
      <c r="F11145" s="537">
        <v>160000</v>
      </c>
      <c r="G11145" s="485">
        <f t="shared" si="353"/>
        <v>0</v>
      </c>
      <c r="H11145" s="536"/>
      <c r="I11145" s="487"/>
    </row>
    <row r="11146" spans="2:9" x14ac:dyDescent="0.25">
      <c r="B11146" s="481"/>
      <c r="C11146" s="481"/>
      <c r="D11146" s="482"/>
      <c r="E11146" s="544" t="s">
        <v>25</v>
      </c>
      <c r="F11146" s="485">
        <v>45000</v>
      </c>
      <c r="G11146" s="485">
        <f>F11146*D11146</f>
        <v>0</v>
      </c>
      <c r="H11146" s="536"/>
      <c r="I11146" s="487"/>
    </row>
    <row r="11147" spans="2:9" x14ac:dyDescent="0.25">
      <c r="B11147" s="59"/>
      <c r="C11147" s="171"/>
      <c r="D11147" s="141"/>
      <c r="E11147" s="75" t="s">
        <v>25</v>
      </c>
      <c r="F11147" s="64">
        <v>130000</v>
      </c>
      <c r="G11147" s="64">
        <f>F11147*D11147</f>
        <v>0</v>
      </c>
      <c r="H11147" s="120"/>
      <c r="I11147" s="74"/>
    </row>
    <row r="11148" spans="2:9" x14ac:dyDescent="0.25">
      <c r="B11148" s="59"/>
      <c r="C11148" s="59"/>
      <c r="D11148" s="141"/>
      <c r="E11148" s="75" t="s">
        <v>26</v>
      </c>
      <c r="F11148" s="210">
        <v>43000</v>
      </c>
      <c r="G11148" s="64">
        <f>F11148*D11148</f>
        <v>0</v>
      </c>
      <c r="H11148" s="120"/>
      <c r="I11148" s="74"/>
    </row>
    <row r="11149" spans="2:9" x14ac:dyDescent="0.25">
      <c r="B11149" s="59"/>
      <c r="C11149" s="192"/>
      <c r="D11149" s="141"/>
      <c r="E11149" s="75" t="s">
        <v>25</v>
      </c>
      <c r="F11149" s="210">
        <v>10000</v>
      </c>
      <c r="G11149" s="64">
        <f>F11149*D11149</f>
        <v>0</v>
      </c>
      <c r="H11149" s="120"/>
      <c r="I11149" s="74"/>
    </row>
    <row r="11150" spans="2:9" x14ac:dyDescent="0.25">
      <c r="B11150" s="59"/>
      <c r="C11150" s="59"/>
      <c r="D11150" s="60"/>
      <c r="E11150" s="75" t="s">
        <v>26</v>
      </c>
      <c r="F11150" s="64">
        <v>5000</v>
      </c>
      <c r="G11150" s="64">
        <f>F11150*D11150</f>
        <v>0</v>
      </c>
      <c r="H11150" s="120"/>
      <c r="I11150" s="74"/>
    </row>
    <row r="11151" spans="2:9" x14ac:dyDescent="0.25">
      <c r="B11151" s="59"/>
      <c r="C11151" s="59"/>
      <c r="D11151" s="60"/>
      <c r="E11151" s="75" t="s">
        <v>26</v>
      </c>
      <c r="F11151" s="64">
        <v>198550</v>
      </c>
      <c r="G11151" s="64">
        <f t="shared" si="353"/>
        <v>0</v>
      </c>
      <c r="H11151" s="120"/>
      <c r="I11151" s="74"/>
    </row>
    <row r="11152" spans="2:9" x14ac:dyDescent="0.25">
      <c r="B11152" s="71"/>
      <c r="C11152" s="59"/>
      <c r="D11152" s="60"/>
      <c r="E11152" s="75" t="s">
        <v>26</v>
      </c>
      <c r="F11152" s="64">
        <v>196350</v>
      </c>
      <c r="G11152" s="64">
        <f t="shared" si="353"/>
        <v>0</v>
      </c>
      <c r="H11152" s="120"/>
      <c r="I11152" s="74"/>
    </row>
    <row r="11153" spans="2:9" x14ac:dyDescent="0.25">
      <c r="B11153" s="59"/>
      <c r="C11153" s="81"/>
      <c r="D11153" s="141"/>
      <c r="E11153" s="75" t="s">
        <v>25</v>
      </c>
      <c r="F11153" s="210">
        <v>129999</v>
      </c>
      <c r="G11153" s="64">
        <f t="shared" si="353"/>
        <v>0</v>
      </c>
      <c r="H11153" s="120"/>
      <c r="I11153" s="74"/>
    </row>
    <row r="11154" spans="2:9" x14ac:dyDescent="0.25">
      <c r="B11154" s="59"/>
      <c r="C11154" s="59"/>
      <c r="D11154" s="141"/>
      <c r="E11154" s="75" t="s">
        <v>26</v>
      </c>
      <c r="F11154" s="210">
        <v>82500</v>
      </c>
      <c r="G11154" s="64">
        <f t="shared" si="353"/>
        <v>0</v>
      </c>
      <c r="H11154" s="120"/>
      <c r="I11154" s="74"/>
    </row>
    <row r="11155" spans="2:9" x14ac:dyDescent="0.25">
      <c r="B11155" s="58"/>
      <c r="C11155" s="85"/>
      <c r="D11155" s="60"/>
      <c r="E11155" s="75" t="s">
        <v>25</v>
      </c>
      <c r="F11155" s="64">
        <v>77000</v>
      </c>
      <c r="G11155" s="64">
        <f t="shared" si="353"/>
        <v>0</v>
      </c>
      <c r="H11155" s="120"/>
      <c r="I11155" s="139"/>
    </row>
    <row r="11156" spans="2:9" x14ac:dyDescent="0.25">
      <c r="B11156" s="58"/>
      <c r="C11156" s="58"/>
      <c r="D11156" s="141"/>
      <c r="E11156" s="75" t="s">
        <v>25</v>
      </c>
      <c r="F11156" s="210">
        <v>100000</v>
      </c>
      <c r="G11156" s="64">
        <f t="shared" si="353"/>
        <v>0</v>
      </c>
      <c r="H11156" s="120"/>
      <c r="I11156" s="139"/>
    </row>
    <row r="11157" spans="2:9" x14ac:dyDescent="0.25">
      <c r="B11157" s="59"/>
      <c r="C11157" s="59"/>
      <c r="D11157" s="60"/>
      <c r="E11157" s="75" t="s">
        <v>25</v>
      </c>
      <c r="F11157" s="62">
        <v>1545000</v>
      </c>
      <c r="G11157" s="64">
        <f t="shared" si="353"/>
        <v>0</v>
      </c>
      <c r="H11157" s="120"/>
      <c r="I11157" s="139"/>
    </row>
    <row r="11158" spans="2:9" x14ac:dyDescent="0.25">
      <c r="B11158" s="59"/>
      <c r="C11158" s="59"/>
      <c r="D11158" s="60"/>
      <c r="E11158" s="75" t="s">
        <v>26</v>
      </c>
      <c r="F11158" s="62">
        <v>1545000</v>
      </c>
      <c r="G11158" s="64">
        <f t="shared" si="353"/>
        <v>0</v>
      </c>
      <c r="H11158" s="120"/>
      <c r="I11158" s="139"/>
    </row>
    <row r="11159" spans="2:9" x14ac:dyDescent="0.25">
      <c r="B11159" s="59"/>
      <c r="C11159" s="59"/>
      <c r="D11159" s="60"/>
      <c r="E11159" s="75" t="s">
        <v>37</v>
      </c>
      <c r="F11159" s="63">
        <v>28200</v>
      </c>
      <c r="G11159" s="64">
        <f t="shared" si="353"/>
        <v>0</v>
      </c>
      <c r="H11159" s="120"/>
      <c r="I11159" s="139"/>
    </row>
    <row r="11160" spans="2:9" x14ac:dyDescent="0.25">
      <c r="B11160" s="59"/>
      <c r="C11160" s="59"/>
      <c r="D11160" s="60"/>
      <c r="E11160" s="75" t="s">
        <v>25</v>
      </c>
      <c r="F11160" s="281">
        <v>87500</v>
      </c>
      <c r="G11160" s="64">
        <f t="shared" si="353"/>
        <v>0</v>
      </c>
      <c r="H11160" s="120"/>
      <c r="I11160" s="139"/>
    </row>
    <row r="11161" spans="2:9" x14ac:dyDescent="0.25">
      <c r="B11161" s="59"/>
      <c r="C11161" s="83"/>
      <c r="D11161" s="60"/>
      <c r="E11161" s="75" t="s">
        <v>25</v>
      </c>
      <c r="F11161" s="64">
        <v>905400</v>
      </c>
      <c r="G11161" s="64">
        <f t="shared" si="353"/>
        <v>0</v>
      </c>
      <c r="H11161" s="120"/>
      <c r="I11161" s="139"/>
    </row>
    <row r="11162" spans="2:9" x14ac:dyDescent="0.25">
      <c r="B11162" s="66"/>
      <c r="C11162" s="92"/>
      <c r="D11162" s="60"/>
      <c r="E11162" s="75" t="s">
        <v>37</v>
      </c>
      <c r="F11162" s="497">
        <v>34689</v>
      </c>
      <c r="G11162" s="64">
        <f t="shared" si="353"/>
        <v>0</v>
      </c>
      <c r="H11162" s="120"/>
      <c r="I11162" s="139"/>
    </row>
    <row r="11163" spans="2:9" x14ac:dyDescent="0.25">
      <c r="B11163" s="81"/>
      <c r="C11163" s="83"/>
      <c r="D11163" s="60"/>
      <c r="E11163" s="75" t="s">
        <v>26</v>
      </c>
      <c r="F11163" s="497">
        <v>12500</v>
      </c>
      <c r="G11163" s="64">
        <f t="shared" si="353"/>
        <v>0</v>
      </c>
      <c r="H11163" s="120"/>
      <c r="I11163" s="139"/>
    </row>
    <row r="11164" spans="2:9" x14ac:dyDescent="0.25">
      <c r="B11164" s="71"/>
      <c r="C11164" s="77"/>
      <c r="D11164" s="141"/>
      <c r="E11164" s="75" t="s">
        <v>25</v>
      </c>
      <c r="F11164" s="210">
        <v>3000</v>
      </c>
      <c r="G11164" s="64">
        <f t="shared" si="353"/>
        <v>0</v>
      </c>
      <c r="H11164" s="120"/>
      <c r="I11164" s="139"/>
    </row>
    <row r="11165" spans="2:9" x14ac:dyDescent="0.25">
      <c r="B11165" s="59"/>
      <c r="C11165" s="59"/>
      <c r="D11165" s="141"/>
      <c r="E11165" s="75" t="s">
        <v>26</v>
      </c>
      <c r="F11165" s="210">
        <v>1800000</v>
      </c>
      <c r="G11165" s="64">
        <f t="shared" si="353"/>
        <v>0</v>
      </c>
      <c r="H11165" s="120"/>
      <c r="I11165" s="139"/>
    </row>
    <row r="11166" spans="2:9" x14ac:dyDescent="0.25">
      <c r="B11166" s="59"/>
      <c r="C11166" s="83"/>
      <c r="D11166" s="141"/>
      <c r="E11166" s="75" t="s">
        <v>26</v>
      </c>
      <c r="F11166" s="210">
        <v>405000</v>
      </c>
      <c r="G11166" s="64">
        <f t="shared" si="353"/>
        <v>0</v>
      </c>
      <c r="H11166" s="120"/>
      <c r="I11166" s="139"/>
    </row>
    <row r="11167" spans="2:9" x14ac:dyDescent="0.25">
      <c r="B11167" s="59"/>
      <c r="C11167" s="59"/>
      <c r="D11167" s="141"/>
      <c r="E11167" s="75" t="s">
        <v>26</v>
      </c>
      <c r="F11167" s="282">
        <v>405000</v>
      </c>
      <c r="G11167" s="64">
        <f t="shared" si="353"/>
        <v>0</v>
      </c>
      <c r="H11167" s="120"/>
      <c r="I11167" s="139"/>
    </row>
    <row r="11168" spans="2:9" x14ac:dyDescent="0.25">
      <c r="B11168" s="59"/>
      <c r="C11168" s="59"/>
      <c r="D11168" s="141"/>
      <c r="E11168" s="75" t="s">
        <v>26</v>
      </c>
      <c r="F11168" s="210">
        <v>200000</v>
      </c>
      <c r="G11168" s="64">
        <f t="shared" si="353"/>
        <v>0</v>
      </c>
      <c r="H11168" s="120"/>
      <c r="I11168" s="139"/>
    </row>
    <row r="11169" spans="2:9" x14ac:dyDescent="0.25">
      <c r="B11169" s="59"/>
      <c r="C11169" s="59"/>
      <c r="D11169" s="141"/>
      <c r="E11169" s="75" t="s">
        <v>26</v>
      </c>
      <c r="F11169" s="210">
        <v>95000</v>
      </c>
      <c r="G11169" s="210">
        <f t="shared" si="353"/>
        <v>0</v>
      </c>
      <c r="H11169" s="120"/>
      <c r="I11169" s="139"/>
    </row>
    <row r="11170" spans="2:9" x14ac:dyDescent="0.25">
      <c r="B11170" s="59"/>
      <c r="C11170" s="59"/>
      <c r="D11170" s="141"/>
      <c r="E11170" s="75" t="s">
        <v>26</v>
      </c>
      <c r="F11170" s="210">
        <v>300000</v>
      </c>
      <c r="G11170" s="210">
        <f t="shared" si="353"/>
        <v>0</v>
      </c>
      <c r="H11170" s="120"/>
      <c r="I11170" s="139"/>
    </row>
    <row r="11171" spans="2:9" x14ac:dyDescent="0.25">
      <c r="B11171" s="59"/>
      <c r="C11171" s="59"/>
      <c r="D11171" s="60"/>
      <c r="E11171" s="75" t="s">
        <v>37</v>
      </c>
      <c r="F11171" s="63">
        <v>28200</v>
      </c>
      <c r="G11171" s="64">
        <f t="shared" si="353"/>
        <v>0</v>
      </c>
      <c r="H11171" s="120"/>
      <c r="I11171" s="139"/>
    </row>
    <row r="11172" spans="2:9" x14ac:dyDescent="0.25">
      <c r="B11172" s="59"/>
      <c r="C11172" s="59"/>
      <c r="D11172" s="60"/>
      <c r="E11172" s="75" t="s">
        <v>25</v>
      </c>
      <c r="F11172" s="281">
        <v>87500</v>
      </c>
      <c r="G11172" s="64">
        <f t="shared" si="353"/>
        <v>0</v>
      </c>
      <c r="H11172" s="120"/>
      <c r="I11172" s="139"/>
    </row>
    <row r="11173" spans="2:9" x14ac:dyDescent="0.25">
      <c r="B11173" s="59"/>
      <c r="C11173" s="93"/>
      <c r="D11173" s="60"/>
      <c r="E11173" s="75" t="s">
        <v>25</v>
      </c>
      <c r="F11173" s="64">
        <v>38000</v>
      </c>
      <c r="G11173" s="64">
        <f t="shared" si="353"/>
        <v>0</v>
      </c>
      <c r="H11173" s="120"/>
      <c r="I11173" s="139"/>
    </row>
    <row r="11174" spans="2:9" x14ac:dyDescent="0.25">
      <c r="B11174" s="59"/>
      <c r="C11174" s="59"/>
      <c r="D11174" s="60"/>
      <c r="E11174" s="75" t="s">
        <v>26</v>
      </c>
      <c r="F11174" s="63">
        <v>81500</v>
      </c>
      <c r="G11174" s="64">
        <f t="shared" si="353"/>
        <v>0</v>
      </c>
      <c r="H11174" s="120"/>
      <c r="I11174" s="139"/>
    </row>
    <row r="11175" spans="2:9" x14ac:dyDescent="0.25">
      <c r="B11175" s="59"/>
      <c r="C11175" s="59"/>
      <c r="D11175" s="60"/>
      <c r="E11175" s="75" t="s">
        <v>26</v>
      </c>
      <c r="F11175" s="63">
        <v>1900000</v>
      </c>
      <c r="G11175" s="64">
        <f t="shared" si="353"/>
        <v>0</v>
      </c>
      <c r="H11175" s="120"/>
      <c r="I11175" s="139"/>
    </row>
    <row r="11176" spans="2:9" x14ac:dyDescent="0.25">
      <c r="B11176" s="59"/>
      <c r="C11176" s="83"/>
      <c r="D11176" s="141"/>
      <c r="E11176" s="480" t="s">
        <v>26</v>
      </c>
      <c r="F11176" s="63">
        <v>1900000</v>
      </c>
      <c r="G11176" s="64">
        <f t="shared" si="353"/>
        <v>0</v>
      </c>
      <c r="H11176" s="120"/>
      <c r="I11176" s="139"/>
    </row>
    <row r="11177" spans="2:9" x14ac:dyDescent="0.25">
      <c r="B11177" s="58"/>
      <c r="C11177" s="77"/>
      <c r="D11177" s="141"/>
      <c r="E11177" s="480" t="s">
        <v>26</v>
      </c>
      <c r="F11177" s="580">
        <v>60000</v>
      </c>
      <c r="G11177" s="64">
        <f t="shared" si="353"/>
        <v>0</v>
      </c>
      <c r="H11177" s="120"/>
      <c r="I11177" s="139"/>
    </row>
    <row r="11178" spans="2:9" x14ac:dyDescent="0.25">
      <c r="B11178" s="59"/>
      <c r="C11178" s="59"/>
      <c r="D11178" s="141"/>
      <c r="E11178" s="480" t="s">
        <v>25</v>
      </c>
      <c r="F11178" s="64">
        <v>198550</v>
      </c>
      <c r="G11178" s="64">
        <f t="shared" si="353"/>
        <v>0</v>
      </c>
      <c r="H11178" s="139"/>
      <c r="I11178" s="74"/>
    </row>
    <row r="11179" spans="2:9" x14ac:dyDescent="0.25">
      <c r="B11179" s="71"/>
      <c r="C11179" s="59"/>
      <c r="D11179" s="141"/>
      <c r="E11179" s="75" t="s">
        <v>25</v>
      </c>
      <c r="F11179" s="64">
        <v>196350</v>
      </c>
      <c r="G11179" s="64">
        <f t="shared" ref="G11179:G11205" si="354">F11179*D11179</f>
        <v>0</v>
      </c>
      <c r="H11179" s="139"/>
      <c r="I11179" s="74"/>
    </row>
    <row r="11180" spans="2:9" x14ac:dyDescent="0.25">
      <c r="B11180" s="59"/>
      <c r="C11180" s="59"/>
      <c r="D11180" s="141"/>
      <c r="E11180" s="75" t="s">
        <v>26</v>
      </c>
      <c r="F11180" s="210">
        <v>10000</v>
      </c>
      <c r="G11180" s="64">
        <f t="shared" si="354"/>
        <v>0</v>
      </c>
      <c r="H11180" s="139"/>
      <c r="I11180" s="74"/>
    </row>
    <row r="11181" spans="2:9" x14ac:dyDescent="0.25">
      <c r="B11181" s="59"/>
      <c r="C11181" s="59"/>
      <c r="D11181" s="141"/>
      <c r="E11181" s="75" t="s">
        <v>26</v>
      </c>
      <c r="F11181" s="210">
        <v>40000</v>
      </c>
      <c r="G11181" s="210">
        <f t="shared" si="354"/>
        <v>0</v>
      </c>
      <c r="H11181" s="120"/>
      <c r="I11181" s="74"/>
    </row>
    <row r="11182" spans="2:9" x14ac:dyDescent="0.25">
      <c r="B11182" s="59"/>
      <c r="C11182" s="59"/>
      <c r="D11182" s="60"/>
      <c r="E11182" s="75" t="s">
        <v>26</v>
      </c>
      <c r="F11182" s="64">
        <v>175000</v>
      </c>
      <c r="G11182" s="64">
        <f t="shared" si="354"/>
        <v>0</v>
      </c>
      <c r="H11182" s="120"/>
      <c r="I11182" s="74"/>
    </row>
    <row r="11183" spans="2:9" x14ac:dyDescent="0.25">
      <c r="B11183" s="59"/>
      <c r="C11183" s="59"/>
      <c r="D11183" s="60"/>
      <c r="E11183" s="75" t="s">
        <v>26</v>
      </c>
      <c r="F11183" s="64">
        <v>850</v>
      </c>
      <c r="G11183" s="64">
        <f t="shared" si="354"/>
        <v>0</v>
      </c>
      <c r="H11183" s="120"/>
      <c r="I11183" s="74"/>
    </row>
    <row r="11184" spans="2:9" x14ac:dyDescent="0.25">
      <c r="B11184" s="71"/>
      <c r="C11184" s="59"/>
      <c r="D11184" s="141"/>
      <c r="E11184" s="75" t="s">
        <v>26</v>
      </c>
      <c r="F11184" s="210">
        <v>52500</v>
      </c>
      <c r="G11184" s="64">
        <f t="shared" si="354"/>
        <v>0</v>
      </c>
      <c r="H11184" s="120"/>
      <c r="I11184" s="139"/>
    </row>
    <row r="11185" spans="2:9" x14ac:dyDescent="0.25">
      <c r="B11185" s="58"/>
      <c r="C11185" s="58"/>
      <c r="D11185" s="141"/>
      <c r="E11185" s="75" t="s">
        <v>25</v>
      </c>
      <c r="F11185" s="210">
        <v>12000</v>
      </c>
      <c r="G11185" s="64">
        <f t="shared" si="354"/>
        <v>0</v>
      </c>
      <c r="H11185" s="120"/>
      <c r="I11185" s="139"/>
    </row>
    <row r="11186" spans="2:9" x14ac:dyDescent="0.25">
      <c r="B11186" s="58"/>
      <c r="C11186" s="58"/>
      <c r="D11186" s="141"/>
      <c r="E11186" s="75" t="s">
        <v>26</v>
      </c>
      <c r="F11186" s="210">
        <v>12000</v>
      </c>
      <c r="G11186" s="64">
        <f t="shared" si="354"/>
        <v>0</v>
      </c>
      <c r="H11186" s="120"/>
      <c r="I11186" s="139"/>
    </row>
    <row r="11187" spans="2:9" x14ac:dyDescent="0.25">
      <c r="B11187" s="59"/>
      <c r="C11187" s="59"/>
      <c r="D11187" s="60"/>
      <c r="E11187" s="75" t="s">
        <v>25</v>
      </c>
      <c r="F11187" s="210">
        <v>1275000</v>
      </c>
      <c r="G11187" s="64">
        <f t="shared" si="354"/>
        <v>0</v>
      </c>
      <c r="H11187" s="120"/>
      <c r="I11187" s="139"/>
    </row>
    <row r="11188" spans="2:9" x14ac:dyDescent="0.25">
      <c r="B11188" s="58"/>
      <c r="C11188" s="58"/>
      <c r="D11188" s="60"/>
      <c r="E11188" s="75" t="s">
        <v>37</v>
      </c>
      <c r="F11188" s="63">
        <v>270000</v>
      </c>
      <c r="G11188" s="64">
        <f t="shared" si="354"/>
        <v>0</v>
      </c>
      <c r="H11188" s="120"/>
      <c r="I11188" s="139"/>
    </row>
    <row r="11189" spans="2:9" x14ac:dyDescent="0.25">
      <c r="B11189" s="58"/>
      <c r="C11189" s="58"/>
      <c r="D11189" s="60"/>
      <c r="E11189" s="75" t="s">
        <v>25</v>
      </c>
      <c r="F11189" s="281">
        <v>1115000</v>
      </c>
      <c r="G11189" s="64">
        <f t="shared" si="354"/>
        <v>0</v>
      </c>
      <c r="H11189" s="120"/>
      <c r="I11189" s="139"/>
    </row>
    <row r="11190" spans="2:9" x14ac:dyDescent="0.25">
      <c r="B11190" s="59"/>
      <c r="C11190" s="92"/>
      <c r="D11190" s="60"/>
      <c r="E11190" s="75" t="s">
        <v>26</v>
      </c>
      <c r="F11190" s="78">
        <v>1900000</v>
      </c>
      <c r="G11190" s="64">
        <f t="shared" si="354"/>
        <v>0</v>
      </c>
      <c r="H11190" s="120"/>
      <c r="I11190" s="139"/>
    </row>
    <row r="11191" spans="2:9" x14ac:dyDescent="0.25">
      <c r="B11191" s="59"/>
      <c r="C11191" s="83"/>
      <c r="D11191" s="60"/>
      <c r="E11191" s="75" t="s">
        <v>26</v>
      </c>
      <c r="F11191" s="78">
        <v>1900000</v>
      </c>
      <c r="G11191" s="64">
        <f t="shared" si="354"/>
        <v>0</v>
      </c>
      <c r="H11191" s="120"/>
      <c r="I11191" s="139"/>
    </row>
    <row r="11192" spans="2:9" x14ac:dyDescent="0.25">
      <c r="B11192" s="71"/>
      <c r="C11192" s="59"/>
      <c r="D11192" s="141"/>
      <c r="E11192" s="75" t="s">
        <v>25</v>
      </c>
      <c r="F11192" s="210">
        <v>155000</v>
      </c>
      <c r="G11192" s="64">
        <f t="shared" si="354"/>
        <v>0</v>
      </c>
      <c r="H11192" s="120"/>
      <c r="I11192" s="139"/>
    </row>
    <row r="11193" spans="2:9" x14ac:dyDescent="0.25">
      <c r="B11193" s="81"/>
      <c r="C11193" s="59"/>
      <c r="D11193" s="60"/>
      <c r="E11193" s="126" t="s">
        <v>25</v>
      </c>
      <c r="F11193" s="73">
        <v>900000</v>
      </c>
      <c r="G11193" s="64">
        <f t="shared" si="354"/>
        <v>0</v>
      </c>
      <c r="H11193" s="120"/>
      <c r="I11193" s="139"/>
    </row>
    <row r="11194" spans="2:9" x14ac:dyDescent="0.25">
      <c r="B11194" s="81"/>
      <c r="C11194" s="59"/>
      <c r="D11194" s="60"/>
      <c r="E11194" s="126" t="s">
        <v>25</v>
      </c>
      <c r="F11194" s="73">
        <v>430000</v>
      </c>
      <c r="G11194" s="210">
        <f t="shared" si="354"/>
        <v>0</v>
      </c>
      <c r="H11194" s="120"/>
      <c r="I11194" s="139"/>
    </row>
    <row r="11195" spans="2:9" x14ac:dyDescent="0.25">
      <c r="B11195" s="59"/>
      <c r="C11195" s="59"/>
      <c r="D11195" s="141"/>
      <c r="E11195" s="75" t="s">
        <v>26</v>
      </c>
      <c r="F11195" s="282">
        <v>43000</v>
      </c>
      <c r="G11195" s="64">
        <f t="shared" si="354"/>
        <v>0</v>
      </c>
      <c r="H11195" s="120"/>
      <c r="I11195" s="139"/>
    </row>
    <row r="11196" spans="2:9" x14ac:dyDescent="0.25">
      <c r="B11196" s="66"/>
      <c r="C11196" s="121"/>
      <c r="D11196" s="141"/>
      <c r="E11196" s="75" t="s">
        <v>26</v>
      </c>
      <c r="F11196" s="210">
        <v>60000</v>
      </c>
      <c r="G11196" s="64">
        <f t="shared" si="354"/>
        <v>0</v>
      </c>
      <c r="H11196" s="120"/>
      <c r="I11196" s="139"/>
    </row>
    <row r="11197" spans="2:9" x14ac:dyDescent="0.25">
      <c r="B11197" s="59"/>
      <c r="C11197" s="59"/>
      <c r="D11197" s="141"/>
      <c r="E11197" s="75" t="s">
        <v>26</v>
      </c>
      <c r="F11197" s="210">
        <v>10000</v>
      </c>
      <c r="G11197" s="210">
        <f t="shared" si="354"/>
        <v>0</v>
      </c>
      <c r="H11197" s="120"/>
      <c r="I11197" s="139"/>
    </row>
    <row r="11198" spans="2:9" x14ac:dyDescent="0.25">
      <c r="B11198" s="66"/>
      <c r="C11198" s="121"/>
      <c r="D11198" s="141"/>
      <c r="E11198" s="75" t="s">
        <v>26</v>
      </c>
      <c r="F11198" s="210">
        <v>60000</v>
      </c>
      <c r="G11198" s="64">
        <f>F11198*D11198</f>
        <v>0</v>
      </c>
      <c r="H11198" s="120"/>
      <c r="I11198" s="139"/>
    </row>
    <row r="11199" spans="2:9" x14ac:dyDescent="0.25">
      <c r="B11199" s="82"/>
      <c r="C11199" s="278"/>
      <c r="D11199" s="60"/>
      <c r="E11199" s="75" t="s">
        <v>25</v>
      </c>
      <c r="F11199" s="73">
        <v>900</v>
      </c>
      <c r="G11199" s="205">
        <v>18000</v>
      </c>
      <c r="H11199" s="120"/>
      <c r="I11199" s="139"/>
    </row>
    <row r="11200" spans="2:9" x14ac:dyDescent="0.25">
      <c r="B11200" s="85"/>
      <c r="C11200" s="171"/>
      <c r="D11200" s="60"/>
      <c r="E11200" s="75" t="s">
        <v>25</v>
      </c>
      <c r="F11200" s="62">
        <v>800</v>
      </c>
      <c r="G11200" s="64">
        <v>4000</v>
      </c>
      <c r="H11200" s="120"/>
      <c r="I11200" s="139"/>
    </row>
    <row r="11201" spans="2:9" x14ac:dyDescent="0.25">
      <c r="B11201" s="59"/>
      <c r="C11201" s="59"/>
      <c r="D11201" s="60"/>
      <c r="E11201" s="75" t="s">
        <v>25</v>
      </c>
      <c r="F11201" s="64">
        <v>1900000</v>
      </c>
      <c r="G11201" s="64">
        <f t="shared" si="354"/>
        <v>0</v>
      </c>
      <c r="H11201" s="120"/>
      <c r="I11201" s="139"/>
    </row>
    <row r="11202" spans="2:9" x14ac:dyDescent="0.25">
      <c r="B11202" s="59"/>
      <c r="C11202" s="59"/>
      <c r="D11202" s="60"/>
      <c r="E11202" s="75" t="s">
        <v>26</v>
      </c>
      <c r="F11202" s="64">
        <v>1900000</v>
      </c>
      <c r="G11202" s="64">
        <f>F11202*D11202</f>
        <v>0</v>
      </c>
      <c r="H11202" s="120"/>
      <c r="I11202" s="139"/>
    </row>
    <row r="11203" spans="2:9" x14ac:dyDescent="0.25">
      <c r="B11203" s="81"/>
      <c r="C11203" s="59"/>
      <c r="D11203" s="60"/>
      <c r="E11203" s="126" t="s">
        <v>25</v>
      </c>
      <c r="F11203" s="73">
        <v>900000</v>
      </c>
      <c r="G11203" s="210">
        <f>F11203*D11203</f>
        <v>0</v>
      </c>
      <c r="H11203" s="120"/>
      <c r="I11203" s="139"/>
    </row>
    <row r="11204" spans="2:9" x14ac:dyDescent="0.25">
      <c r="B11204" s="59"/>
      <c r="C11204" s="59"/>
      <c r="D11204" s="141"/>
      <c r="E11204" s="75" t="s">
        <v>26</v>
      </c>
      <c r="F11204" s="210">
        <v>155000</v>
      </c>
      <c r="G11204" s="64">
        <f t="shared" si="354"/>
        <v>0</v>
      </c>
      <c r="H11204" s="120"/>
      <c r="I11204" s="139"/>
    </row>
    <row r="11205" spans="2:9" x14ac:dyDescent="0.25">
      <c r="B11205" s="59"/>
      <c r="C11205" s="59"/>
      <c r="D11205" s="141"/>
      <c r="E11205" s="480" t="s">
        <v>26</v>
      </c>
      <c r="F11205" s="580">
        <v>45000</v>
      </c>
      <c r="G11205" s="64">
        <f t="shared" si="354"/>
        <v>0</v>
      </c>
      <c r="H11205" s="120"/>
      <c r="I11205" s="139"/>
    </row>
    <row r="11206" spans="2:9" x14ac:dyDescent="0.25">
      <c r="B11206" s="81"/>
      <c r="C11206" s="59"/>
      <c r="D11206" s="60"/>
      <c r="E11206" s="126" t="s">
        <v>25</v>
      </c>
      <c r="F11206" s="73">
        <v>430000</v>
      </c>
      <c r="G11206" s="64">
        <f>F11206*D11206</f>
        <v>0</v>
      </c>
      <c r="H11206" s="139"/>
      <c r="I11206" s="139"/>
    </row>
    <row r="11207" spans="2:9" x14ac:dyDescent="0.25">
      <c r="B11207" s="59"/>
      <c r="C11207" s="59"/>
      <c r="D11207" s="60"/>
      <c r="E11207" s="75" t="s">
        <v>26</v>
      </c>
      <c r="F11207" s="64">
        <v>1600000</v>
      </c>
      <c r="G11207" s="64">
        <f>F11207*D11207</f>
        <v>0</v>
      </c>
      <c r="H11207" s="120"/>
      <c r="I11207" s="139"/>
    </row>
    <row r="11208" spans="2:9" x14ac:dyDescent="0.25">
      <c r="B11208" s="59"/>
      <c r="C11208" s="59"/>
      <c r="D11208" s="60"/>
      <c r="E11208" s="75" t="s">
        <v>26</v>
      </c>
      <c r="F11208" s="63">
        <v>150000</v>
      </c>
      <c r="G11208" s="64">
        <f>F11208*D11208</f>
        <v>0</v>
      </c>
      <c r="H11208" s="120"/>
      <c r="I11208" s="74"/>
    </row>
    <row r="11209" spans="2:9" x14ac:dyDescent="0.25">
      <c r="B11209" s="59"/>
      <c r="C11209" s="83"/>
      <c r="D11209" s="141"/>
      <c r="E11209" s="75" t="s">
        <v>26</v>
      </c>
      <c r="F11209" s="210">
        <v>57500</v>
      </c>
      <c r="G11209" s="64">
        <f t="shared" ref="G11209:G11231" si="355">F11209*D11209</f>
        <v>0</v>
      </c>
      <c r="H11209" s="120"/>
      <c r="I11209" s="139"/>
    </row>
    <row r="11210" spans="2:9" x14ac:dyDescent="0.25">
      <c r="B11210" s="81"/>
      <c r="C11210" s="59"/>
      <c r="D11210" s="60"/>
      <c r="E11210" s="75" t="s">
        <v>25</v>
      </c>
      <c r="F11210" s="63">
        <v>108000</v>
      </c>
      <c r="G11210" s="64">
        <f t="shared" si="355"/>
        <v>0</v>
      </c>
      <c r="H11210" s="120"/>
      <c r="I11210" s="139"/>
    </row>
    <row r="11211" spans="2:9" x14ac:dyDescent="0.25">
      <c r="B11211" s="59"/>
      <c r="C11211" s="59"/>
      <c r="D11211" s="141"/>
      <c r="E11211" s="75" t="s">
        <v>26</v>
      </c>
      <c r="F11211" s="210">
        <v>17000</v>
      </c>
      <c r="G11211" s="210">
        <f t="shared" si="355"/>
        <v>0</v>
      </c>
      <c r="H11211" s="120"/>
      <c r="I11211" s="139"/>
    </row>
    <row r="11212" spans="2:9" x14ac:dyDescent="0.25">
      <c r="B11212" s="59"/>
      <c r="C11212" s="59"/>
      <c r="D11212" s="141"/>
      <c r="E11212" s="75" t="s">
        <v>26</v>
      </c>
      <c r="F11212" s="210">
        <v>7500</v>
      </c>
      <c r="G11212" s="210">
        <f t="shared" si="355"/>
        <v>0</v>
      </c>
      <c r="H11212" s="120"/>
      <c r="I11212" s="139"/>
    </row>
    <row r="11213" spans="2:9" x14ac:dyDescent="0.25">
      <c r="B11213" s="58"/>
      <c r="C11213" s="59"/>
      <c r="D11213" s="60"/>
      <c r="E11213" s="75" t="s">
        <v>25</v>
      </c>
      <c r="F11213" s="210">
        <v>1500</v>
      </c>
      <c r="G11213" s="64">
        <f t="shared" si="355"/>
        <v>0</v>
      </c>
      <c r="H11213" s="120"/>
      <c r="I11213" s="139"/>
    </row>
    <row r="11214" spans="2:9" x14ac:dyDescent="0.25">
      <c r="B11214" s="118"/>
      <c r="C11214" s="85"/>
      <c r="D11214" s="60"/>
      <c r="E11214" s="75" t="s">
        <v>26</v>
      </c>
      <c r="F11214" s="64">
        <v>20000</v>
      </c>
      <c r="G11214" s="64">
        <f t="shared" si="355"/>
        <v>0</v>
      </c>
      <c r="H11214" s="120"/>
      <c r="I11214" s="139"/>
    </row>
    <row r="11215" spans="2:9" x14ac:dyDescent="0.25">
      <c r="B11215" s="58"/>
      <c r="C11215" s="58"/>
      <c r="D11215" s="60"/>
      <c r="E11215" s="75" t="s">
        <v>26</v>
      </c>
      <c r="F11215" s="78">
        <v>50000</v>
      </c>
      <c r="G11215" s="64">
        <f t="shared" si="355"/>
        <v>0</v>
      </c>
      <c r="H11215" s="120"/>
      <c r="I11215" s="139"/>
    </row>
    <row r="11216" spans="2:9" x14ac:dyDescent="0.25">
      <c r="B11216" s="58"/>
      <c r="C11216" s="59"/>
      <c r="D11216" s="141"/>
      <c r="E11216" s="75" t="s">
        <v>26</v>
      </c>
      <c r="F11216" s="282">
        <v>2200000</v>
      </c>
      <c r="G11216" s="64">
        <f t="shared" si="355"/>
        <v>0</v>
      </c>
      <c r="H11216" s="120"/>
      <c r="I11216" s="139"/>
    </row>
    <row r="11217" spans="2:9" x14ac:dyDescent="0.25">
      <c r="B11217" s="59"/>
      <c r="C11217" s="171"/>
      <c r="D11217" s="141"/>
      <c r="E11217" s="75" t="s">
        <v>26</v>
      </c>
      <c r="F11217" s="282">
        <v>137000</v>
      </c>
      <c r="G11217" s="64">
        <f t="shared" si="355"/>
        <v>0</v>
      </c>
      <c r="H11217" s="120"/>
      <c r="I11217" s="139"/>
    </row>
    <row r="11218" spans="2:9" x14ac:dyDescent="0.25">
      <c r="B11218" s="59"/>
      <c r="C11218" s="59"/>
      <c r="D11218" s="141"/>
      <c r="E11218" s="75" t="s">
        <v>26</v>
      </c>
      <c r="F11218" s="210">
        <v>2400000</v>
      </c>
      <c r="G11218" s="64">
        <f t="shared" si="355"/>
        <v>0</v>
      </c>
      <c r="H11218" s="120"/>
      <c r="I11218" s="139"/>
    </row>
    <row r="11219" spans="2:9" x14ac:dyDescent="0.25">
      <c r="B11219" s="59"/>
      <c r="C11219" s="59"/>
      <c r="D11219" s="72"/>
      <c r="E11219" s="75" t="s">
        <v>26</v>
      </c>
      <c r="F11219" s="210">
        <v>350000</v>
      </c>
      <c r="G11219" s="210">
        <f t="shared" si="355"/>
        <v>0</v>
      </c>
      <c r="H11219" s="120"/>
      <c r="I11219" s="139"/>
    </row>
    <row r="11220" spans="2:9" x14ac:dyDescent="0.25">
      <c r="B11220" s="59"/>
      <c r="C11220" s="83"/>
      <c r="D11220" s="141"/>
      <c r="E11220" s="75" t="s">
        <v>26</v>
      </c>
      <c r="F11220" s="210">
        <v>20000</v>
      </c>
      <c r="G11220" s="210">
        <f t="shared" si="355"/>
        <v>0</v>
      </c>
      <c r="H11220" s="120"/>
      <c r="I11220" s="139"/>
    </row>
    <row r="11221" spans="2:9" x14ac:dyDescent="0.25">
      <c r="B11221" s="59"/>
      <c r="C11221" s="59"/>
      <c r="D11221" s="141"/>
      <c r="E11221" s="75" t="s">
        <v>26</v>
      </c>
      <c r="F11221" s="210">
        <v>10000</v>
      </c>
      <c r="G11221" s="210">
        <f t="shared" si="355"/>
        <v>0</v>
      </c>
      <c r="H11221" s="120"/>
      <c r="I11221" s="139"/>
    </row>
    <row r="11222" spans="2:9" x14ac:dyDescent="0.25">
      <c r="B11222" s="58"/>
      <c r="C11222" s="58"/>
      <c r="D11222" s="141"/>
      <c r="E11222" s="75" t="s">
        <v>25</v>
      </c>
      <c r="F11222" s="210">
        <v>12000</v>
      </c>
      <c r="G11222" s="64">
        <f t="shared" si="355"/>
        <v>0</v>
      </c>
      <c r="H11222" s="120"/>
      <c r="I11222" s="139"/>
    </row>
    <row r="11223" spans="2:9" x14ac:dyDescent="0.25">
      <c r="B11223" s="81"/>
      <c r="C11223" s="59"/>
      <c r="D11223" s="60"/>
      <c r="E11223" s="126" t="s">
        <v>25</v>
      </c>
      <c r="F11223" s="73">
        <v>900000</v>
      </c>
      <c r="G11223" s="210">
        <f t="shared" si="355"/>
        <v>0</v>
      </c>
      <c r="H11223" s="120"/>
      <c r="I11223" s="139"/>
    </row>
    <row r="11224" spans="2:9" x14ac:dyDescent="0.25">
      <c r="B11224" s="59"/>
      <c r="C11224" s="59"/>
      <c r="D11224" s="141"/>
      <c r="E11224" s="75" t="s">
        <v>26</v>
      </c>
      <c r="F11224" s="210">
        <v>120000</v>
      </c>
      <c r="G11224" s="210">
        <f t="shared" si="355"/>
        <v>0</v>
      </c>
      <c r="H11224" s="120"/>
      <c r="I11224" s="139"/>
    </row>
    <row r="11225" spans="2:9" x14ac:dyDescent="0.25">
      <c r="B11225" s="58"/>
      <c r="C11225" s="58"/>
      <c r="D11225" s="141"/>
      <c r="E11225" s="75" t="s">
        <v>26</v>
      </c>
      <c r="F11225" s="210">
        <v>1500</v>
      </c>
      <c r="G11225" s="64">
        <f t="shared" si="355"/>
        <v>0</v>
      </c>
      <c r="H11225" s="120"/>
      <c r="I11225" s="139"/>
    </row>
    <row r="11226" spans="2:9" x14ac:dyDescent="0.25">
      <c r="B11226" s="58"/>
      <c r="C11226" s="77"/>
      <c r="D11226" s="141"/>
      <c r="E11226" s="75" t="s">
        <v>26</v>
      </c>
      <c r="F11226" s="210">
        <v>35000</v>
      </c>
      <c r="G11226" s="64">
        <f t="shared" si="355"/>
        <v>0</v>
      </c>
      <c r="H11226" s="120"/>
      <c r="I11226" s="139"/>
    </row>
    <row r="11227" spans="2:9" x14ac:dyDescent="0.25">
      <c r="B11227" s="59"/>
      <c r="C11227" s="59"/>
      <c r="D11227" s="60"/>
      <c r="E11227" s="75" t="s">
        <v>25</v>
      </c>
      <c r="F11227" s="210">
        <v>1275000</v>
      </c>
      <c r="G11227" s="64">
        <f t="shared" si="355"/>
        <v>0</v>
      </c>
      <c r="H11227" s="120"/>
      <c r="I11227" s="139"/>
    </row>
    <row r="11228" spans="2:9" x14ac:dyDescent="0.25">
      <c r="B11228" s="59"/>
      <c r="C11228" s="59"/>
      <c r="D11228" s="60"/>
      <c r="E11228" s="126" t="s">
        <v>25</v>
      </c>
      <c r="F11228" s="73">
        <v>155000</v>
      </c>
      <c r="G11228" s="210">
        <f t="shared" si="355"/>
        <v>0</v>
      </c>
      <c r="H11228" s="120"/>
      <c r="I11228" s="139"/>
    </row>
    <row r="11229" spans="2:9" x14ac:dyDescent="0.25">
      <c r="B11229" s="59"/>
      <c r="C11229" s="93"/>
      <c r="D11229" s="141"/>
      <c r="E11229" s="75" t="s">
        <v>26</v>
      </c>
      <c r="F11229" s="210">
        <v>38000</v>
      </c>
      <c r="G11229" s="64">
        <f t="shared" si="355"/>
        <v>0</v>
      </c>
      <c r="H11229" s="120"/>
      <c r="I11229" s="139"/>
    </row>
    <row r="11230" spans="2:9" x14ac:dyDescent="0.25">
      <c r="B11230" s="59"/>
      <c r="C11230" s="59"/>
      <c r="D11230" s="60"/>
      <c r="E11230" s="75" t="s">
        <v>25</v>
      </c>
      <c r="F11230" s="63">
        <v>82000</v>
      </c>
      <c r="G11230" s="64">
        <f t="shared" si="355"/>
        <v>0</v>
      </c>
      <c r="H11230" s="120"/>
      <c r="I11230" s="139"/>
    </row>
    <row r="11231" spans="2:9" x14ac:dyDescent="0.25">
      <c r="B11231" s="59"/>
      <c r="C11231" s="59"/>
      <c r="D11231" s="60"/>
      <c r="E11231" s="75" t="s">
        <v>25</v>
      </c>
      <c r="F11231" s="63">
        <v>45000</v>
      </c>
      <c r="G11231" s="64">
        <f t="shared" si="355"/>
        <v>0</v>
      </c>
      <c r="H11231" s="120"/>
      <c r="I11231" s="139"/>
    </row>
    <row r="11232" spans="2:9" x14ac:dyDescent="0.25">
      <c r="B11232" s="59"/>
      <c r="C11232" s="93"/>
      <c r="D11232" s="141"/>
      <c r="E11232" s="75" t="s">
        <v>26</v>
      </c>
      <c r="F11232" s="210">
        <v>38000</v>
      </c>
      <c r="G11232" s="64">
        <f>F11232*D11232</f>
        <v>0</v>
      </c>
      <c r="H11232" s="120"/>
      <c r="I11232" s="139"/>
    </row>
    <row r="11233" spans="2:9" x14ac:dyDescent="0.25">
      <c r="B11233" s="59"/>
      <c r="C11233" s="59"/>
      <c r="D11233" s="60"/>
      <c r="E11233" s="75" t="s">
        <v>25</v>
      </c>
      <c r="F11233" s="63">
        <v>82000</v>
      </c>
      <c r="G11233" s="64">
        <f>F11233*D11233</f>
        <v>0</v>
      </c>
      <c r="H11233" s="120"/>
      <c r="I11233" s="139"/>
    </row>
    <row r="11234" spans="2:9" x14ac:dyDescent="0.25">
      <c r="B11234" s="59"/>
      <c r="C11234" s="59"/>
      <c r="D11234" s="141"/>
      <c r="E11234" s="75" t="s">
        <v>26</v>
      </c>
      <c r="F11234" s="210">
        <v>65000</v>
      </c>
      <c r="G11234" s="64">
        <f>F11234*D11234</f>
        <v>0</v>
      </c>
      <c r="H11234" s="120"/>
      <c r="I11234" s="59"/>
    </row>
    <row r="11235" spans="2:9" x14ac:dyDescent="0.25">
      <c r="B11235" s="59"/>
      <c r="C11235" s="59"/>
      <c r="D11235" s="60"/>
      <c r="E11235" s="75" t="s">
        <v>25</v>
      </c>
      <c r="F11235" s="210">
        <v>1275000</v>
      </c>
      <c r="G11235" s="64">
        <f t="shared" ref="G11235:G11287" si="356">F11235*D11235</f>
        <v>0</v>
      </c>
      <c r="H11235" s="120"/>
      <c r="I11235" s="139"/>
    </row>
    <row r="11236" spans="2:9" x14ac:dyDescent="0.25">
      <c r="B11236" s="59"/>
      <c r="C11236" s="59"/>
      <c r="D11236" s="141"/>
      <c r="E11236" s="75" t="s">
        <v>37</v>
      </c>
      <c r="F11236" s="282">
        <v>23000</v>
      </c>
      <c r="G11236" s="64">
        <f>F11236*D11236</f>
        <v>0</v>
      </c>
      <c r="H11236" s="120"/>
      <c r="I11236" s="139"/>
    </row>
    <row r="11237" spans="2:9" x14ac:dyDescent="0.25">
      <c r="B11237" s="59"/>
      <c r="C11237" s="59"/>
      <c r="D11237" s="141"/>
      <c r="E11237" s="75" t="s">
        <v>37</v>
      </c>
      <c r="F11237" s="282">
        <v>23000</v>
      </c>
      <c r="G11237" s="64">
        <f t="shared" ref="G11237:G11242" si="357">F11237*D11237</f>
        <v>0</v>
      </c>
      <c r="H11237" s="120"/>
      <c r="I11237" s="139"/>
    </row>
    <row r="11238" spans="2:9" x14ac:dyDescent="0.25">
      <c r="B11238" s="59"/>
      <c r="C11238" s="83"/>
      <c r="D11238" s="141"/>
      <c r="E11238" s="75" t="s">
        <v>26</v>
      </c>
      <c r="F11238" s="210">
        <v>3000</v>
      </c>
      <c r="G11238" s="210">
        <f t="shared" si="357"/>
        <v>0</v>
      </c>
      <c r="H11238" s="120"/>
      <c r="I11238" s="139"/>
    </row>
    <row r="11239" spans="2:9" x14ac:dyDescent="0.25">
      <c r="B11239" s="59"/>
      <c r="C11239" s="59"/>
      <c r="D11239" s="141"/>
      <c r="E11239" s="75" t="s">
        <v>26</v>
      </c>
      <c r="F11239" s="210">
        <v>3000</v>
      </c>
      <c r="G11239" s="210">
        <f t="shared" si="357"/>
        <v>0</v>
      </c>
      <c r="H11239" s="120"/>
      <c r="I11239" s="139"/>
    </row>
    <row r="11240" spans="2:9" x14ac:dyDescent="0.25">
      <c r="B11240" s="59"/>
      <c r="C11240" s="192"/>
      <c r="D11240" s="60"/>
      <c r="E11240" s="126" t="s">
        <v>25</v>
      </c>
      <c r="F11240" s="73">
        <v>10000</v>
      </c>
      <c r="G11240" s="210">
        <f t="shared" si="357"/>
        <v>0</v>
      </c>
      <c r="H11240" s="120"/>
      <c r="I11240" s="139"/>
    </row>
    <row r="11241" spans="2:9" x14ac:dyDescent="0.25">
      <c r="B11241" s="59"/>
      <c r="C11241" s="59"/>
      <c r="D11241" s="141"/>
      <c r="E11241" s="75" t="s">
        <v>26</v>
      </c>
      <c r="F11241" s="210">
        <v>5000</v>
      </c>
      <c r="G11241" s="210">
        <f t="shared" si="357"/>
        <v>0</v>
      </c>
      <c r="H11241" s="120"/>
      <c r="I11241" s="139"/>
    </row>
    <row r="11242" spans="2:9" x14ac:dyDescent="0.25">
      <c r="B11242" s="59"/>
      <c r="C11242" s="59"/>
      <c r="D11242" s="141"/>
      <c r="E11242" s="75" t="s">
        <v>26</v>
      </c>
      <c r="F11242" s="210">
        <v>43000</v>
      </c>
      <c r="G11242" s="64">
        <f t="shared" si="357"/>
        <v>0</v>
      </c>
      <c r="H11242" s="120"/>
      <c r="I11242" s="139"/>
    </row>
    <row r="11243" spans="2:9" x14ac:dyDescent="0.25">
      <c r="B11243" s="59"/>
      <c r="C11243" s="59"/>
      <c r="D11243" s="141"/>
      <c r="E11243" s="75" t="s">
        <v>26</v>
      </c>
      <c r="F11243" s="210">
        <v>82500</v>
      </c>
      <c r="G11243" s="210">
        <f t="shared" si="356"/>
        <v>0</v>
      </c>
      <c r="H11243" s="120"/>
      <c r="I11243" s="139"/>
    </row>
    <row r="11244" spans="2:9" x14ac:dyDescent="0.25">
      <c r="B11244" s="59"/>
      <c r="C11244" s="59"/>
      <c r="D11244" s="141"/>
      <c r="E11244" s="75" t="s">
        <v>29</v>
      </c>
      <c r="F11244" s="210">
        <v>350000</v>
      </c>
      <c r="G11244" s="64">
        <f t="shared" si="356"/>
        <v>0</v>
      </c>
      <c r="H11244" s="120"/>
      <c r="I11244" s="139"/>
    </row>
    <row r="11245" spans="2:9" x14ac:dyDescent="0.25">
      <c r="B11245" s="59"/>
      <c r="C11245" s="59"/>
      <c r="D11245" s="60"/>
      <c r="E11245" s="75" t="s">
        <v>25</v>
      </c>
      <c r="F11245" s="63">
        <v>25000</v>
      </c>
      <c r="G11245" s="64">
        <f t="shared" si="356"/>
        <v>0</v>
      </c>
      <c r="H11245" s="120"/>
      <c r="I11245" s="139"/>
    </row>
    <row r="11246" spans="2:9" x14ac:dyDescent="0.25">
      <c r="B11246" s="58"/>
      <c r="C11246" s="59"/>
      <c r="D11246" s="60"/>
      <c r="E11246" s="75" t="s">
        <v>25</v>
      </c>
      <c r="F11246" s="62">
        <v>222499</v>
      </c>
      <c r="G11246" s="64">
        <f t="shared" si="356"/>
        <v>0</v>
      </c>
      <c r="H11246" s="120"/>
      <c r="I11246" s="139"/>
    </row>
    <row r="11247" spans="2:9" x14ac:dyDescent="0.25">
      <c r="B11247" s="58"/>
      <c r="C11247" s="59"/>
      <c r="D11247" s="60"/>
      <c r="E11247" s="75" t="s">
        <v>25</v>
      </c>
      <c r="F11247" s="64">
        <v>32500</v>
      </c>
      <c r="G11247" s="64">
        <f t="shared" si="356"/>
        <v>0</v>
      </c>
      <c r="H11247" s="120"/>
      <c r="I11247" s="139"/>
    </row>
    <row r="11248" spans="2:9" x14ac:dyDescent="0.25">
      <c r="B11248" s="81"/>
      <c r="C11248" s="59"/>
      <c r="D11248" s="60"/>
      <c r="E11248" s="126" t="s">
        <v>25</v>
      </c>
      <c r="F11248" s="73">
        <v>1875000</v>
      </c>
      <c r="G11248" s="210">
        <f>F11248*D11248</f>
        <v>0</v>
      </c>
      <c r="H11248" s="120"/>
      <c r="I11248" s="139"/>
    </row>
    <row r="11249" spans="2:9" x14ac:dyDescent="0.25">
      <c r="B11249" s="81"/>
      <c r="C11249" s="59"/>
      <c r="D11249" s="141"/>
      <c r="E11249" s="75" t="s">
        <v>26</v>
      </c>
      <c r="F11249" s="73">
        <v>1875000</v>
      </c>
      <c r="G11249" s="64">
        <f t="shared" si="356"/>
        <v>0</v>
      </c>
      <c r="H11249" s="120"/>
      <c r="I11249" s="139"/>
    </row>
    <row r="11250" spans="2:9" x14ac:dyDescent="0.25">
      <c r="B11250" s="81"/>
      <c r="C11250" s="59"/>
      <c r="D11250" s="141"/>
      <c r="E11250" s="480" t="s">
        <v>26</v>
      </c>
      <c r="F11250" s="73">
        <v>1875000</v>
      </c>
      <c r="G11250" s="64">
        <f t="shared" si="356"/>
        <v>0</v>
      </c>
      <c r="H11250" s="120"/>
      <c r="I11250" s="139"/>
    </row>
    <row r="11251" spans="2:9" x14ac:dyDescent="0.25">
      <c r="B11251" s="81"/>
      <c r="C11251" s="59"/>
      <c r="D11251" s="60"/>
      <c r="E11251" s="126" t="s">
        <v>25</v>
      </c>
      <c r="F11251" s="73">
        <v>1875000</v>
      </c>
      <c r="G11251" s="64">
        <f>F11251*D11251</f>
        <v>0</v>
      </c>
      <c r="H11251" s="120"/>
      <c r="I11251" s="139"/>
    </row>
    <row r="11252" spans="2:9" x14ac:dyDescent="0.25">
      <c r="B11252" s="81"/>
      <c r="C11252" s="59"/>
      <c r="D11252" s="60"/>
      <c r="E11252" s="75" t="s">
        <v>26</v>
      </c>
      <c r="F11252" s="73">
        <v>1875000</v>
      </c>
      <c r="G11252" s="64">
        <f>F11252*D11252</f>
        <v>0</v>
      </c>
      <c r="H11252" s="120"/>
      <c r="I11252" s="139"/>
    </row>
    <row r="11253" spans="2:9" x14ac:dyDescent="0.25">
      <c r="B11253" s="81"/>
      <c r="C11253" s="59"/>
      <c r="D11253" s="141"/>
      <c r="E11253" s="75" t="s">
        <v>26</v>
      </c>
      <c r="F11253" s="73">
        <v>1875000</v>
      </c>
      <c r="G11253" s="64">
        <f>F11253*D11253</f>
        <v>0</v>
      </c>
      <c r="H11253" s="120"/>
      <c r="I11253" s="139"/>
    </row>
    <row r="11254" spans="2:9" x14ac:dyDescent="0.25">
      <c r="B11254" s="81"/>
      <c r="C11254" s="192"/>
      <c r="D11254" s="141"/>
      <c r="E11254" s="75" t="s">
        <v>25</v>
      </c>
      <c r="F11254" s="73">
        <v>1875000</v>
      </c>
      <c r="G11254" s="64">
        <f>F11254*D11254</f>
        <v>0</v>
      </c>
      <c r="H11254" s="120"/>
      <c r="I11254" s="139"/>
    </row>
    <row r="11255" spans="2:9" x14ac:dyDescent="0.25">
      <c r="B11255" s="81"/>
      <c r="C11255" s="59"/>
      <c r="D11255" s="60"/>
      <c r="E11255" s="75" t="s">
        <v>26</v>
      </c>
      <c r="F11255" s="73">
        <v>1875000</v>
      </c>
      <c r="G11255" s="64">
        <f>F11255*D11255</f>
        <v>0</v>
      </c>
      <c r="H11255" s="120"/>
      <c r="I11255" s="139"/>
    </row>
    <row r="11256" spans="2:9" x14ac:dyDescent="0.25">
      <c r="B11256" s="81"/>
      <c r="C11256" s="120"/>
      <c r="D11256" s="60"/>
      <c r="E11256" s="75" t="s">
        <v>26</v>
      </c>
      <c r="F11256" s="73">
        <v>1875000</v>
      </c>
      <c r="G11256" s="64">
        <f t="shared" si="356"/>
        <v>0</v>
      </c>
      <c r="H11256" s="120"/>
      <c r="I11256" s="139"/>
    </row>
    <row r="11257" spans="2:9" x14ac:dyDescent="0.25">
      <c r="B11257" s="71"/>
      <c r="C11257" s="59"/>
      <c r="D11257" s="60"/>
      <c r="E11257" s="75" t="s">
        <v>1525</v>
      </c>
      <c r="F11257" s="64">
        <v>75000</v>
      </c>
      <c r="G11257" s="64">
        <f t="shared" si="356"/>
        <v>0</v>
      </c>
      <c r="H11257" s="120"/>
      <c r="I11257" s="139"/>
    </row>
    <row r="11258" spans="2:9" x14ac:dyDescent="0.25">
      <c r="B11258" s="59"/>
      <c r="C11258" s="59"/>
      <c r="D11258" s="141"/>
      <c r="E11258" s="75" t="s">
        <v>25</v>
      </c>
      <c r="F11258" s="210">
        <v>198550</v>
      </c>
      <c r="G11258" s="64">
        <f>F11258*D11258</f>
        <v>0</v>
      </c>
      <c r="H11258" s="120"/>
      <c r="I11258" s="139"/>
    </row>
    <row r="11259" spans="2:9" x14ac:dyDescent="0.25">
      <c r="B11259" s="59"/>
      <c r="C11259" s="59"/>
      <c r="D11259" s="141"/>
      <c r="E11259" s="75" t="s">
        <v>26</v>
      </c>
      <c r="F11259" s="210">
        <v>850</v>
      </c>
      <c r="G11259" s="210">
        <f>F11259*D11259</f>
        <v>0</v>
      </c>
      <c r="H11259" s="120"/>
      <c r="I11259" s="139"/>
    </row>
    <row r="11260" spans="2:9" x14ac:dyDescent="0.25">
      <c r="B11260" s="58"/>
      <c r="C11260" s="58"/>
      <c r="D11260" s="141"/>
      <c r="E11260" s="75" t="s">
        <v>25</v>
      </c>
      <c r="F11260" s="210">
        <v>12000</v>
      </c>
      <c r="G11260" s="210">
        <f>F11260*D11260</f>
        <v>0</v>
      </c>
      <c r="H11260" s="120"/>
      <c r="I11260" s="139"/>
    </row>
    <row r="11261" spans="2:9" x14ac:dyDescent="0.25">
      <c r="B11261" s="59"/>
      <c r="C11261" s="83"/>
      <c r="D11261" s="141"/>
      <c r="E11261" s="75" t="s">
        <v>26</v>
      </c>
      <c r="F11261" s="210">
        <v>3000</v>
      </c>
      <c r="G11261" s="64">
        <f>F11261*D11261</f>
        <v>0</v>
      </c>
      <c r="H11261" s="120"/>
      <c r="I11261" s="139"/>
    </row>
    <row r="11262" spans="2:9" x14ac:dyDescent="0.25">
      <c r="B11262" s="59"/>
      <c r="C11262" s="59"/>
      <c r="D11262" s="60"/>
      <c r="E11262" s="75" t="s">
        <v>26</v>
      </c>
      <c r="F11262" s="63">
        <v>19000</v>
      </c>
      <c r="G11262" s="210">
        <f t="shared" si="356"/>
        <v>0</v>
      </c>
      <c r="H11262" s="120"/>
      <c r="I11262" s="74"/>
    </row>
    <row r="11263" spans="2:9" x14ac:dyDescent="0.25">
      <c r="B11263" s="59"/>
      <c r="C11263" s="59"/>
      <c r="D11263" s="141"/>
      <c r="E11263" s="75" t="s">
        <v>25</v>
      </c>
      <c r="F11263" s="78">
        <v>198550</v>
      </c>
      <c r="G11263" s="210">
        <f t="shared" si="356"/>
        <v>0</v>
      </c>
      <c r="H11263" s="120"/>
      <c r="I11263" s="139"/>
    </row>
    <row r="11264" spans="2:9" x14ac:dyDescent="0.25">
      <c r="B11264" s="71"/>
      <c r="C11264" s="59"/>
      <c r="D11264" s="60"/>
      <c r="E11264" s="75" t="s">
        <v>26</v>
      </c>
      <c r="F11264" s="64">
        <v>196350</v>
      </c>
      <c r="G11264" s="210">
        <f t="shared" si="356"/>
        <v>0</v>
      </c>
      <c r="H11264" s="120"/>
      <c r="I11264" s="139"/>
    </row>
    <row r="11265" spans="2:9" x14ac:dyDescent="0.25">
      <c r="B11265" s="59"/>
      <c r="C11265" s="59"/>
      <c r="D11265" s="60"/>
      <c r="E11265" s="75" t="s">
        <v>26</v>
      </c>
      <c r="F11265" s="210">
        <v>10000</v>
      </c>
      <c r="G11265" s="64">
        <f t="shared" si="356"/>
        <v>0</v>
      </c>
      <c r="H11265" s="120"/>
      <c r="I11265" s="139"/>
    </row>
    <row r="11266" spans="2:9" x14ac:dyDescent="0.25">
      <c r="B11266" s="59"/>
      <c r="C11266" s="59"/>
      <c r="D11266" s="60"/>
      <c r="E11266" s="75" t="s">
        <v>26</v>
      </c>
      <c r="F11266" s="281">
        <v>5000</v>
      </c>
      <c r="G11266" s="64">
        <f t="shared" si="356"/>
        <v>0</v>
      </c>
      <c r="H11266" s="120"/>
      <c r="I11266" s="139"/>
    </row>
    <row r="11267" spans="2:9" x14ac:dyDescent="0.25">
      <c r="B11267" s="59"/>
      <c r="C11267" s="59"/>
      <c r="D11267" s="60"/>
      <c r="E11267" s="75" t="s">
        <v>26</v>
      </c>
      <c r="F11267" s="281">
        <v>43000</v>
      </c>
      <c r="G11267" s="210">
        <f t="shared" si="356"/>
        <v>0</v>
      </c>
      <c r="H11267" s="120"/>
      <c r="I11267" s="139"/>
    </row>
    <row r="11268" spans="2:9" x14ac:dyDescent="0.25">
      <c r="B11268" s="59"/>
      <c r="C11268" s="59"/>
      <c r="D11268" s="60"/>
      <c r="E11268" s="75" t="s">
        <v>26</v>
      </c>
      <c r="F11268" s="281">
        <v>5000</v>
      </c>
      <c r="G11268" s="210">
        <f t="shared" si="356"/>
        <v>0</v>
      </c>
      <c r="H11268" s="120"/>
      <c r="I11268" s="139"/>
    </row>
    <row r="11269" spans="2:9" x14ac:dyDescent="0.25">
      <c r="B11269" s="59"/>
      <c r="C11269" s="59"/>
      <c r="D11269" s="141"/>
      <c r="E11269" s="75" t="s">
        <v>26</v>
      </c>
      <c r="F11269" s="210">
        <v>82500</v>
      </c>
      <c r="G11269" s="210">
        <f t="shared" si="356"/>
        <v>0</v>
      </c>
      <c r="H11269" s="120"/>
      <c r="I11269" s="139"/>
    </row>
    <row r="11270" spans="2:9" x14ac:dyDescent="0.25">
      <c r="B11270" s="59"/>
      <c r="C11270" s="59"/>
      <c r="D11270" s="141"/>
      <c r="E11270" s="75" t="s">
        <v>26</v>
      </c>
      <c r="F11270" s="210">
        <v>43000</v>
      </c>
      <c r="G11270" s="210">
        <f t="shared" si="356"/>
        <v>0</v>
      </c>
      <c r="H11270" s="120"/>
      <c r="I11270" s="139"/>
    </row>
    <row r="11271" spans="2:9" x14ac:dyDescent="0.25">
      <c r="B11271" s="59"/>
      <c r="C11271" s="81"/>
      <c r="D11271" s="141"/>
      <c r="E11271" s="75" t="s">
        <v>26</v>
      </c>
      <c r="F11271" s="210">
        <v>129999</v>
      </c>
      <c r="G11271" s="210">
        <f t="shared" si="356"/>
        <v>0</v>
      </c>
      <c r="H11271" s="120"/>
      <c r="I11271" s="120"/>
    </row>
    <row r="11272" spans="2:9" x14ac:dyDescent="0.25">
      <c r="B11272" s="58"/>
      <c r="C11272" s="58"/>
      <c r="D11272" s="141"/>
      <c r="E11272" s="75" t="s">
        <v>26</v>
      </c>
      <c r="F11272" s="210">
        <v>20000</v>
      </c>
      <c r="G11272" s="210">
        <f t="shared" si="356"/>
        <v>0</v>
      </c>
      <c r="H11272" s="120"/>
      <c r="I11272" s="120"/>
    </row>
    <row r="11273" spans="2:9" x14ac:dyDescent="0.25">
      <c r="B11273" s="81"/>
      <c r="C11273" s="59"/>
      <c r="D11273" s="60"/>
      <c r="E11273" s="126" t="s">
        <v>25</v>
      </c>
      <c r="F11273" s="73">
        <v>10000</v>
      </c>
      <c r="G11273" s="210">
        <f t="shared" si="356"/>
        <v>0</v>
      </c>
      <c r="H11273" s="120"/>
      <c r="I11273" s="120"/>
    </row>
    <row r="11274" spans="2:9" x14ac:dyDescent="0.25">
      <c r="B11274" s="59"/>
      <c r="C11274" s="59"/>
      <c r="D11274" s="141"/>
      <c r="E11274" s="75" t="s">
        <v>26</v>
      </c>
      <c r="F11274" s="210">
        <v>82500</v>
      </c>
      <c r="G11274" s="210">
        <f t="shared" si="356"/>
        <v>0</v>
      </c>
      <c r="H11274" s="120"/>
      <c r="I11274" s="120"/>
    </row>
    <row r="11275" spans="2:9" x14ac:dyDescent="0.25">
      <c r="B11275" s="59"/>
      <c r="C11275" s="59"/>
      <c r="D11275" s="60"/>
      <c r="E11275" s="126" t="s">
        <v>26</v>
      </c>
      <c r="F11275" s="102">
        <v>1900000</v>
      </c>
      <c r="G11275" s="210">
        <f t="shared" si="356"/>
        <v>0</v>
      </c>
      <c r="H11275" s="120"/>
      <c r="I11275" s="59"/>
    </row>
    <row r="11276" spans="2:9" x14ac:dyDescent="0.25">
      <c r="B11276" s="59"/>
      <c r="C11276" s="59"/>
      <c r="D11276" s="60"/>
      <c r="E11276" s="126" t="s">
        <v>26</v>
      </c>
      <c r="F11276" s="102">
        <v>1900000</v>
      </c>
      <c r="G11276" s="210">
        <f t="shared" si="356"/>
        <v>0</v>
      </c>
      <c r="H11276" s="120"/>
      <c r="I11276" s="59"/>
    </row>
    <row r="11277" spans="2:9" x14ac:dyDescent="0.25">
      <c r="B11277" s="59"/>
      <c r="C11277" s="59"/>
      <c r="D11277" s="60"/>
      <c r="E11277" s="126" t="s">
        <v>37</v>
      </c>
      <c r="F11277" s="102">
        <v>28200</v>
      </c>
      <c r="G11277" s="210">
        <f t="shared" si="356"/>
        <v>0</v>
      </c>
      <c r="H11277" s="120"/>
      <c r="I11277" s="59"/>
    </row>
    <row r="11278" spans="2:9" x14ac:dyDescent="0.25">
      <c r="B11278" s="59"/>
      <c r="C11278" s="59"/>
      <c r="D11278" s="60"/>
      <c r="E11278" s="126" t="s">
        <v>25</v>
      </c>
      <c r="F11278" s="102">
        <v>87500</v>
      </c>
      <c r="G11278" s="210">
        <f t="shared" si="356"/>
        <v>0</v>
      </c>
      <c r="H11278" s="120"/>
      <c r="I11278" s="59"/>
    </row>
    <row r="11279" spans="2:9" x14ac:dyDescent="0.25">
      <c r="B11279" s="59"/>
      <c r="C11279" s="59"/>
      <c r="D11279" s="60"/>
      <c r="E11279" s="75" t="s">
        <v>25</v>
      </c>
      <c r="F11279" s="63">
        <v>36000</v>
      </c>
      <c r="G11279" s="64">
        <f t="shared" si="356"/>
        <v>0</v>
      </c>
      <c r="H11279" s="120"/>
      <c r="I11279" s="59"/>
    </row>
    <row r="11280" spans="2:9" x14ac:dyDescent="0.25">
      <c r="B11280" s="59"/>
      <c r="C11280" s="59"/>
      <c r="D11280" s="60"/>
      <c r="E11280" s="75" t="s">
        <v>26</v>
      </c>
      <c r="F11280" s="63">
        <v>35000</v>
      </c>
      <c r="G11280" s="210">
        <f t="shared" si="356"/>
        <v>0</v>
      </c>
      <c r="H11280" s="120"/>
      <c r="I11280" s="59"/>
    </row>
    <row r="11281" spans="1:9" x14ac:dyDescent="0.25">
      <c r="B11281" s="58"/>
      <c r="C11281" s="59"/>
      <c r="D11281" s="60"/>
      <c r="E11281" s="75" t="s">
        <v>26</v>
      </c>
      <c r="F11281" s="63">
        <v>35000</v>
      </c>
      <c r="G11281" s="64">
        <f t="shared" si="356"/>
        <v>0</v>
      </c>
      <c r="H11281" s="120"/>
      <c r="I11281" s="59"/>
    </row>
    <row r="11282" spans="1:9" x14ac:dyDescent="0.25">
      <c r="B11282" s="58"/>
      <c r="C11282" s="84"/>
      <c r="D11282" s="60"/>
      <c r="E11282" s="75" t="s">
        <v>26</v>
      </c>
      <c r="F11282" s="63">
        <v>99000</v>
      </c>
      <c r="G11282" s="210">
        <f t="shared" si="356"/>
        <v>0</v>
      </c>
      <c r="H11282" s="120"/>
      <c r="I11282" s="59"/>
    </row>
    <row r="11283" spans="1:9" x14ac:dyDescent="0.25">
      <c r="B11283" s="59"/>
      <c r="C11283" s="84"/>
      <c r="D11283" s="60"/>
      <c r="E11283" s="75" t="s">
        <v>26</v>
      </c>
      <c r="F11283" s="63">
        <v>119000</v>
      </c>
      <c r="G11283" s="64">
        <f t="shared" si="356"/>
        <v>0</v>
      </c>
      <c r="H11283" s="120"/>
      <c r="I11283" s="59"/>
    </row>
    <row r="11284" spans="1:9" x14ac:dyDescent="0.25">
      <c r="B11284" s="59"/>
      <c r="C11284" s="92"/>
      <c r="D11284" s="60"/>
      <c r="E11284" s="75" t="s">
        <v>102</v>
      </c>
      <c r="F11284" s="63">
        <v>1</v>
      </c>
      <c r="G11284" s="64">
        <f t="shared" si="356"/>
        <v>0</v>
      </c>
      <c r="H11284" s="120"/>
      <c r="I11284" s="59"/>
    </row>
    <row r="11285" spans="1:9" x14ac:dyDescent="0.25">
      <c r="B11285" s="71"/>
      <c r="C11285" s="59"/>
      <c r="D11285" s="60"/>
      <c r="E11285" s="75" t="s">
        <v>1525</v>
      </c>
      <c r="F11285" s="63">
        <v>75000</v>
      </c>
      <c r="G11285" s="210">
        <f t="shared" si="356"/>
        <v>0</v>
      </c>
      <c r="H11285" s="120"/>
      <c r="I11285" s="59"/>
    </row>
    <row r="11286" spans="1:9" x14ac:dyDescent="0.25">
      <c r="B11286" s="58"/>
      <c r="C11286" s="77"/>
      <c r="D11286" s="60"/>
      <c r="E11286" s="75" t="s">
        <v>26</v>
      </c>
      <c r="F11286" s="63">
        <v>35000</v>
      </c>
      <c r="G11286" s="64">
        <f t="shared" si="356"/>
        <v>0</v>
      </c>
      <c r="H11286" s="120"/>
      <c r="I11286" s="59"/>
    </row>
    <row r="11287" spans="1:9" x14ac:dyDescent="0.25">
      <c r="B11287" s="58"/>
      <c r="C11287" s="58"/>
      <c r="D11287" s="141"/>
      <c r="E11287" s="75" t="s">
        <v>26</v>
      </c>
      <c r="F11287" s="210">
        <v>1500</v>
      </c>
      <c r="G11287" s="64">
        <f t="shared" si="356"/>
        <v>0</v>
      </c>
      <c r="H11287" s="120"/>
      <c r="I11287" s="59"/>
    </row>
    <row r="11288" spans="1:9" x14ac:dyDescent="0.25">
      <c r="B11288" s="81"/>
      <c r="C11288" s="59"/>
      <c r="D11288" s="141"/>
      <c r="E11288" s="75" t="s">
        <v>26</v>
      </c>
      <c r="F11288" s="210">
        <v>475000</v>
      </c>
      <c r="G11288" s="64">
        <f>F11288*D11288</f>
        <v>0</v>
      </c>
      <c r="H11288" s="120"/>
      <c r="I11288" s="59"/>
    </row>
    <row r="11289" spans="1:9" x14ac:dyDescent="0.25">
      <c r="B11289" s="59"/>
      <c r="C11289" s="93"/>
      <c r="D11289" s="141"/>
      <c r="E11289" s="75" t="s">
        <v>26</v>
      </c>
      <c r="F11289" s="210">
        <v>12500</v>
      </c>
      <c r="G11289" s="64">
        <f>F11289*D11289</f>
        <v>0</v>
      </c>
      <c r="H11289" s="120"/>
      <c r="I11289" s="139"/>
    </row>
    <row r="11290" spans="1:9" x14ac:dyDescent="0.25">
      <c r="A11290" s="59"/>
      <c r="B11290" s="66"/>
      <c r="C11290" s="92"/>
      <c r="D11290" s="60"/>
      <c r="E11290" s="75" t="s">
        <v>37</v>
      </c>
      <c r="F11290" s="63">
        <v>34689</v>
      </c>
      <c r="G11290" s="64">
        <f t="shared" ref="G11290:G11336" si="358">F11290*D11290</f>
        <v>0</v>
      </c>
      <c r="H11290" s="120"/>
      <c r="I11290" s="139"/>
    </row>
    <row r="11291" spans="1:9" x14ac:dyDescent="0.25">
      <c r="A11291" s="59"/>
      <c r="B11291" s="59"/>
      <c r="C11291" s="59"/>
      <c r="D11291" s="60"/>
      <c r="E11291" s="75" t="s">
        <v>25</v>
      </c>
      <c r="F11291" s="73">
        <v>420000</v>
      </c>
      <c r="G11291" s="64">
        <f t="shared" si="358"/>
        <v>0</v>
      </c>
      <c r="H11291" s="120"/>
      <c r="I11291" s="59"/>
    </row>
    <row r="11292" spans="1:9" x14ac:dyDescent="0.25">
      <c r="A11292" s="59"/>
      <c r="B11292" s="59"/>
      <c r="C11292" s="59"/>
      <c r="D11292" s="141"/>
      <c r="E11292" s="75" t="s">
        <v>26</v>
      </c>
      <c r="F11292" s="210">
        <v>850</v>
      </c>
      <c r="G11292" s="64">
        <f t="shared" si="358"/>
        <v>0</v>
      </c>
      <c r="H11292" s="120"/>
      <c r="I11292" s="59"/>
    </row>
    <row r="11293" spans="1:9" x14ac:dyDescent="0.25">
      <c r="A11293" s="59"/>
      <c r="B11293" s="58"/>
      <c r="C11293" s="59"/>
      <c r="D11293" s="141"/>
      <c r="E11293" s="75" t="s">
        <v>29</v>
      </c>
      <c r="F11293" s="282">
        <v>5350</v>
      </c>
      <c r="G11293" s="64">
        <f>F11293*D11293</f>
        <v>0</v>
      </c>
      <c r="H11293" s="120"/>
      <c r="I11293" s="59"/>
    </row>
    <row r="11294" spans="1:9" x14ac:dyDescent="0.25">
      <c r="A11294" s="59"/>
      <c r="B11294" s="59"/>
      <c r="C11294" s="59"/>
      <c r="D11294" s="60"/>
      <c r="E11294" s="75" t="s">
        <v>25</v>
      </c>
      <c r="F11294" s="210">
        <v>45000</v>
      </c>
      <c r="G11294" s="64">
        <f t="shared" si="358"/>
        <v>0</v>
      </c>
      <c r="H11294" s="120"/>
      <c r="I11294" s="139"/>
    </row>
    <row r="11295" spans="1:9" x14ac:dyDescent="0.25">
      <c r="A11295" s="59"/>
      <c r="B11295" s="59"/>
      <c r="C11295" s="59"/>
      <c r="D11295" s="60"/>
      <c r="E11295" s="126" t="s">
        <v>37</v>
      </c>
      <c r="F11295" s="102">
        <v>28200</v>
      </c>
      <c r="G11295" s="64">
        <f t="shared" si="358"/>
        <v>0</v>
      </c>
      <c r="H11295" s="120"/>
      <c r="I11295" s="139"/>
    </row>
    <row r="11296" spans="1:9" x14ac:dyDescent="0.25">
      <c r="A11296" s="59"/>
      <c r="B11296" s="59"/>
      <c r="C11296" s="59"/>
      <c r="D11296" s="141"/>
      <c r="E11296" s="75" t="s">
        <v>26</v>
      </c>
      <c r="F11296" s="282">
        <v>300000</v>
      </c>
      <c r="G11296" s="64">
        <f t="shared" si="358"/>
        <v>0</v>
      </c>
      <c r="H11296" s="120"/>
      <c r="I11296" s="139"/>
    </row>
    <row r="11297" spans="1:9" x14ac:dyDescent="0.25">
      <c r="A11297" s="59"/>
      <c r="B11297" s="93"/>
      <c r="C11297" s="93"/>
      <c r="D11297" s="141"/>
      <c r="E11297" s="75" t="s">
        <v>25</v>
      </c>
      <c r="F11297" s="210">
        <v>348500</v>
      </c>
      <c r="G11297" s="210">
        <f t="shared" si="358"/>
        <v>0</v>
      </c>
      <c r="H11297" s="120"/>
      <c r="I11297" s="139"/>
    </row>
    <row r="11298" spans="1:9" x14ac:dyDescent="0.25">
      <c r="A11298" s="59"/>
      <c r="B11298" s="71"/>
      <c r="C11298" s="83"/>
      <c r="D11298" s="141"/>
      <c r="E11298" s="75" t="s">
        <v>29</v>
      </c>
      <c r="F11298" s="210">
        <v>190000</v>
      </c>
      <c r="G11298" s="210">
        <f t="shared" si="358"/>
        <v>0</v>
      </c>
      <c r="H11298" s="120"/>
      <c r="I11298" s="139"/>
    </row>
    <row r="11299" spans="1:9" x14ac:dyDescent="0.25">
      <c r="A11299" s="59"/>
      <c r="B11299" s="59"/>
      <c r="C11299" s="192"/>
      <c r="D11299" s="141"/>
      <c r="E11299" s="75" t="s">
        <v>26</v>
      </c>
      <c r="F11299" s="210">
        <v>10000</v>
      </c>
      <c r="G11299" s="210">
        <f t="shared" si="358"/>
        <v>0</v>
      </c>
      <c r="H11299" s="120"/>
      <c r="I11299" s="139"/>
    </row>
    <row r="11300" spans="1:9" x14ac:dyDescent="0.25">
      <c r="A11300" s="59"/>
      <c r="B11300" s="59"/>
      <c r="C11300" s="59"/>
      <c r="D11300" s="141"/>
      <c r="E11300" s="75" t="s">
        <v>26</v>
      </c>
      <c r="F11300" s="210">
        <v>175000</v>
      </c>
      <c r="G11300" s="64">
        <f t="shared" si="358"/>
        <v>0</v>
      </c>
      <c r="H11300" s="120"/>
      <c r="I11300" s="139"/>
    </row>
    <row r="11301" spans="1:9" x14ac:dyDescent="0.25">
      <c r="A11301" s="59"/>
      <c r="B11301" s="81"/>
      <c r="C11301" s="59"/>
      <c r="D11301" s="141"/>
      <c r="E11301" s="75" t="s">
        <v>26</v>
      </c>
      <c r="F11301" s="210">
        <v>475000</v>
      </c>
      <c r="G11301" s="64">
        <f t="shared" si="358"/>
        <v>0</v>
      </c>
      <c r="H11301" s="120"/>
      <c r="I11301" s="139"/>
    </row>
    <row r="11302" spans="1:9" x14ac:dyDescent="0.25">
      <c r="A11302" s="59"/>
      <c r="B11302" s="59"/>
      <c r="C11302" s="59"/>
      <c r="D11302" s="60"/>
      <c r="E11302" s="75" t="s">
        <v>26</v>
      </c>
      <c r="F11302" s="63">
        <v>500000</v>
      </c>
      <c r="G11302" s="64">
        <f t="shared" si="358"/>
        <v>0</v>
      </c>
      <c r="H11302" s="120"/>
      <c r="I11302" s="139"/>
    </row>
    <row r="11303" spans="1:9" x14ac:dyDescent="0.25">
      <c r="A11303" s="59"/>
      <c r="B11303" s="59"/>
      <c r="C11303" s="59"/>
      <c r="D11303" s="60"/>
      <c r="E11303" s="75" t="s">
        <v>26</v>
      </c>
      <c r="F11303" s="63">
        <v>1545000</v>
      </c>
      <c r="G11303" s="64">
        <f t="shared" si="358"/>
        <v>0</v>
      </c>
      <c r="H11303" s="120"/>
      <c r="I11303" s="139"/>
    </row>
    <row r="11304" spans="1:9" x14ac:dyDescent="0.25">
      <c r="A11304" s="59"/>
      <c r="B11304" s="59"/>
      <c r="C11304" s="59"/>
      <c r="D11304" s="60"/>
      <c r="E11304" s="75" t="s">
        <v>26</v>
      </c>
      <c r="F11304" s="63">
        <v>1545000</v>
      </c>
      <c r="G11304" s="64">
        <f t="shared" si="358"/>
        <v>0</v>
      </c>
      <c r="H11304" s="120"/>
      <c r="I11304" s="139"/>
    </row>
    <row r="11305" spans="1:9" x14ac:dyDescent="0.25">
      <c r="A11305" s="59"/>
      <c r="B11305" s="71"/>
      <c r="C11305" s="77"/>
      <c r="D11305" s="60"/>
      <c r="E11305" s="75" t="s">
        <v>26</v>
      </c>
      <c r="F11305" s="63">
        <v>160000</v>
      </c>
      <c r="G11305" s="64">
        <f t="shared" si="358"/>
        <v>0</v>
      </c>
      <c r="H11305" s="120"/>
      <c r="I11305" s="139"/>
    </row>
    <row r="11306" spans="1:9" x14ac:dyDescent="0.25">
      <c r="A11306" s="59"/>
      <c r="B11306" s="59"/>
      <c r="C11306" s="59"/>
      <c r="D11306" s="60"/>
      <c r="E11306" s="75" t="s">
        <v>26</v>
      </c>
      <c r="F11306" s="63">
        <v>50000</v>
      </c>
      <c r="G11306" s="64">
        <f t="shared" si="358"/>
        <v>0</v>
      </c>
      <c r="H11306" s="120"/>
      <c r="I11306" s="139"/>
    </row>
    <row r="11307" spans="1:9" x14ac:dyDescent="0.25">
      <c r="A11307" s="59"/>
      <c r="B11307" s="59"/>
      <c r="C11307" s="83"/>
      <c r="D11307" s="60"/>
      <c r="E11307" s="75" t="s">
        <v>118</v>
      </c>
      <c r="F11307" s="62">
        <v>7000</v>
      </c>
      <c r="G11307" s="64">
        <f t="shared" si="358"/>
        <v>0</v>
      </c>
      <c r="H11307" s="120"/>
      <c r="I11307" s="139"/>
    </row>
    <row r="11308" spans="1:9" x14ac:dyDescent="0.25">
      <c r="A11308" s="59"/>
      <c r="B11308" s="59"/>
      <c r="C11308" s="59"/>
      <c r="D11308" s="60"/>
      <c r="E11308" s="126" t="s">
        <v>37</v>
      </c>
      <c r="F11308" s="102">
        <v>28200</v>
      </c>
      <c r="G11308" s="64">
        <f t="shared" si="358"/>
        <v>0</v>
      </c>
      <c r="H11308" s="120"/>
      <c r="I11308" s="139"/>
    </row>
    <row r="11309" spans="1:9" x14ac:dyDescent="0.25">
      <c r="A11309" s="59"/>
      <c r="B11309" s="59"/>
      <c r="C11309" s="59"/>
      <c r="D11309" s="60"/>
      <c r="E11309" s="126" t="s">
        <v>25</v>
      </c>
      <c r="F11309" s="102">
        <v>87500</v>
      </c>
      <c r="G11309" s="64">
        <f t="shared" si="358"/>
        <v>0</v>
      </c>
      <c r="H11309" s="120"/>
      <c r="I11309" s="139"/>
    </row>
    <row r="11310" spans="1:9" x14ac:dyDescent="0.25">
      <c r="A11310" s="59"/>
      <c r="B11310" s="59"/>
      <c r="C11310" s="59"/>
      <c r="D11310" s="60"/>
      <c r="E11310" s="126" t="s">
        <v>25</v>
      </c>
      <c r="F11310" s="73">
        <v>36000</v>
      </c>
      <c r="G11310" s="64">
        <f>F11310*D11310</f>
        <v>0</v>
      </c>
      <c r="H11310" s="120"/>
      <c r="I11310" s="139"/>
    </row>
    <row r="11311" spans="1:9" x14ac:dyDescent="0.25">
      <c r="A11311" s="59"/>
      <c r="B11311" s="59"/>
      <c r="C11311" s="59"/>
      <c r="D11311" s="60"/>
      <c r="E11311" s="75" t="s">
        <v>26</v>
      </c>
      <c r="F11311" s="73">
        <v>82000</v>
      </c>
      <c r="G11311" s="64">
        <f>F11311*D11311</f>
        <v>0</v>
      </c>
      <c r="H11311" s="120"/>
      <c r="I11311" s="139"/>
    </row>
    <row r="11312" spans="1:9" x14ac:dyDescent="0.25">
      <c r="A11312" s="59"/>
      <c r="B11312" s="59"/>
      <c r="C11312" s="59"/>
      <c r="D11312" s="141"/>
      <c r="E11312" s="75" t="s">
        <v>26</v>
      </c>
      <c r="F11312" s="73">
        <v>50000</v>
      </c>
      <c r="G11312" s="64">
        <f>F11312*D11312</f>
        <v>0</v>
      </c>
      <c r="H11312" s="120"/>
      <c r="I11312" s="139"/>
    </row>
    <row r="11313" spans="1:9" x14ac:dyDescent="0.25">
      <c r="A11313" s="59"/>
      <c r="B11313" s="59"/>
      <c r="C11313" s="192"/>
      <c r="D11313" s="141"/>
      <c r="E11313" s="75" t="s">
        <v>26</v>
      </c>
      <c r="F11313" s="210">
        <v>10000</v>
      </c>
      <c r="G11313" s="64">
        <f>F11313*D11313</f>
        <v>0</v>
      </c>
      <c r="H11313" s="120"/>
      <c r="I11313" s="139"/>
    </row>
    <row r="11314" spans="1:9" x14ac:dyDescent="0.25">
      <c r="A11314" s="59"/>
      <c r="B11314" s="59"/>
      <c r="C11314" s="59"/>
      <c r="D11314" s="141"/>
      <c r="E11314" s="75" t="s">
        <v>26</v>
      </c>
      <c r="F11314" s="210">
        <v>82500</v>
      </c>
      <c r="G11314" s="64">
        <f>F11314*D11314</f>
        <v>0</v>
      </c>
      <c r="H11314" s="120"/>
      <c r="I11314" s="139"/>
    </row>
    <row r="11315" spans="1:9" x14ac:dyDescent="0.25">
      <c r="A11315" s="59"/>
      <c r="B11315" s="59"/>
      <c r="C11315" s="92"/>
      <c r="D11315" s="60"/>
      <c r="E11315" s="75" t="s">
        <v>26</v>
      </c>
      <c r="F11315" s="63">
        <v>25000</v>
      </c>
      <c r="G11315" s="64">
        <f t="shared" si="358"/>
        <v>0</v>
      </c>
      <c r="H11315" s="120"/>
      <c r="I11315" s="139"/>
    </row>
    <row r="11316" spans="1:9" x14ac:dyDescent="0.25">
      <c r="A11316" s="59"/>
      <c r="B11316" s="59"/>
      <c r="C11316" s="59"/>
      <c r="D11316" s="60"/>
      <c r="E11316" s="75" t="s">
        <v>26</v>
      </c>
      <c r="F11316" s="63">
        <v>550000</v>
      </c>
      <c r="G11316" s="64">
        <f>F11316*D11316</f>
        <v>0</v>
      </c>
      <c r="H11316" s="120"/>
      <c r="I11316" s="139"/>
    </row>
    <row r="11317" spans="1:9" x14ac:dyDescent="0.25">
      <c r="A11317" s="59"/>
      <c r="B11317" s="59"/>
      <c r="C11317" s="59"/>
      <c r="D11317" s="141"/>
      <c r="E11317" s="75" t="s">
        <v>25</v>
      </c>
      <c r="F11317" s="210">
        <v>280000</v>
      </c>
      <c r="G11317" s="210">
        <f>F11317*D11317</f>
        <v>0</v>
      </c>
      <c r="H11317" s="120"/>
      <c r="I11317" s="139"/>
    </row>
    <row r="11318" spans="1:9" x14ac:dyDescent="0.25">
      <c r="A11318" s="59"/>
      <c r="B11318" s="59"/>
      <c r="C11318" s="59"/>
      <c r="D11318" s="141"/>
      <c r="E11318" s="75" t="s">
        <v>26</v>
      </c>
      <c r="F11318" s="210">
        <v>280000</v>
      </c>
      <c r="G11318" s="210">
        <f>F11318*D11318</f>
        <v>0</v>
      </c>
      <c r="H11318" s="120"/>
      <c r="I11318" s="139"/>
    </row>
    <row r="11319" spans="1:9" x14ac:dyDescent="0.25">
      <c r="A11319" s="59"/>
      <c r="B11319" s="59"/>
      <c r="C11319" s="59"/>
      <c r="D11319" s="141"/>
      <c r="E11319" s="75" t="s">
        <v>26</v>
      </c>
      <c r="F11319" s="210">
        <v>90000</v>
      </c>
      <c r="G11319" s="210">
        <f t="shared" ref="G11319:G11325" si="359">F11319*D11319</f>
        <v>0</v>
      </c>
      <c r="H11319" s="120"/>
      <c r="I11319" s="139"/>
    </row>
    <row r="11320" spans="1:9" x14ac:dyDescent="0.25">
      <c r="A11320" s="59"/>
      <c r="B11320" s="59"/>
      <c r="C11320" s="59"/>
      <c r="D11320" s="141"/>
      <c r="E11320" s="75" t="s">
        <v>26</v>
      </c>
      <c r="F11320" s="210">
        <v>1550000</v>
      </c>
      <c r="G11320" s="210">
        <f t="shared" si="359"/>
        <v>0</v>
      </c>
      <c r="H11320" s="120"/>
      <c r="I11320" s="139"/>
    </row>
    <row r="11321" spans="1:9" x14ac:dyDescent="0.25">
      <c r="A11321" s="59"/>
      <c r="B11321" s="59"/>
      <c r="C11321" s="59"/>
      <c r="D11321" s="141"/>
      <c r="E11321" s="75" t="s">
        <v>26</v>
      </c>
      <c r="F11321" s="210">
        <v>1550000</v>
      </c>
      <c r="G11321" s="210">
        <f t="shared" si="359"/>
        <v>0</v>
      </c>
      <c r="H11321" s="120"/>
      <c r="I11321" s="139"/>
    </row>
    <row r="11322" spans="1:9" x14ac:dyDescent="0.25">
      <c r="A11322" s="59"/>
      <c r="B11322" s="59"/>
      <c r="C11322" s="59"/>
      <c r="D11322" s="141"/>
      <c r="E11322" s="75" t="s">
        <v>26</v>
      </c>
      <c r="F11322" s="210">
        <v>1550000</v>
      </c>
      <c r="G11322" s="210">
        <f t="shared" si="359"/>
        <v>0</v>
      </c>
      <c r="H11322" s="120"/>
      <c r="I11322" s="139"/>
    </row>
    <row r="11323" spans="1:9" x14ac:dyDescent="0.25">
      <c r="A11323" s="59"/>
      <c r="B11323" s="59"/>
      <c r="C11323" s="59"/>
      <c r="D11323" s="141"/>
      <c r="E11323" s="75" t="s">
        <v>26</v>
      </c>
      <c r="F11323" s="210">
        <v>1550000</v>
      </c>
      <c r="G11323" s="210">
        <f t="shared" si="359"/>
        <v>0</v>
      </c>
      <c r="H11323" s="120"/>
      <c r="I11323" s="139"/>
    </row>
    <row r="11324" spans="1:9" x14ac:dyDescent="0.25">
      <c r="A11324" s="59"/>
      <c r="B11324" s="59"/>
      <c r="C11324" s="59"/>
      <c r="D11324" s="141"/>
      <c r="E11324" s="75" t="s">
        <v>26</v>
      </c>
      <c r="F11324" s="210">
        <v>1550000</v>
      </c>
      <c r="G11324" s="210">
        <f t="shared" si="359"/>
        <v>0</v>
      </c>
      <c r="H11324" s="120"/>
      <c r="I11324" s="139"/>
    </row>
    <row r="11325" spans="1:9" x14ac:dyDescent="0.25">
      <c r="A11325" s="59"/>
      <c r="B11325" s="59"/>
      <c r="C11325" s="59"/>
      <c r="D11325" s="141"/>
      <c r="E11325" s="75" t="s">
        <v>26</v>
      </c>
      <c r="F11325" s="210">
        <v>1550000</v>
      </c>
      <c r="G11325" s="210">
        <f t="shared" si="359"/>
        <v>0</v>
      </c>
      <c r="H11325" s="120"/>
      <c r="I11325" s="139"/>
    </row>
    <row r="11326" spans="1:9" x14ac:dyDescent="0.25">
      <c r="A11326" s="59"/>
      <c r="B11326" s="59"/>
      <c r="C11326" s="59"/>
      <c r="D11326" s="141"/>
      <c r="E11326" s="75" t="s">
        <v>37</v>
      </c>
      <c r="F11326" s="210">
        <v>82500</v>
      </c>
      <c r="G11326" s="210">
        <f t="shared" si="358"/>
        <v>0</v>
      </c>
      <c r="H11326" s="120"/>
      <c r="I11326" s="139"/>
    </row>
    <row r="11327" spans="1:9" x14ac:dyDescent="0.25">
      <c r="A11327" s="59"/>
      <c r="B11327" s="59"/>
      <c r="C11327" s="59"/>
      <c r="D11327" s="60"/>
      <c r="E11327" s="75" t="s">
        <v>26</v>
      </c>
      <c r="F11327" s="210">
        <v>2000</v>
      </c>
      <c r="G11327" s="64">
        <f t="shared" si="358"/>
        <v>0</v>
      </c>
      <c r="H11327" s="120"/>
      <c r="I11327" s="139"/>
    </row>
    <row r="11328" spans="1:9" x14ac:dyDescent="0.25">
      <c r="A11328" s="59"/>
      <c r="B11328" s="71"/>
      <c r="C11328" s="59"/>
      <c r="D11328" s="60"/>
      <c r="E11328" s="75" t="s">
        <v>26</v>
      </c>
      <c r="F11328" s="281">
        <v>580000</v>
      </c>
      <c r="G11328" s="210">
        <f t="shared" si="358"/>
        <v>0</v>
      </c>
      <c r="H11328" s="120"/>
      <c r="I11328" s="139"/>
    </row>
    <row r="11329" spans="1:9" x14ac:dyDescent="0.25">
      <c r="A11329" s="59"/>
      <c r="B11329" s="118"/>
      <c r="C11329" s="85"/>
      <c r="D11329" s="60"/>
      <c r="E11329" s="75" t="s">
        <v>26</v>
      </c>
      <c r="F11329" s="281">
        <v>15000</v>
      </c>
      <c r="G11329" s="210">
        <f t="shared" si="358"/>
        <v>0</v>
      </c>
      <c r="H11329" s="120"/>
      <c r="I11329" s="139"/>
    </row>
    <row r="11330" spans="1:9" x14ac:dyDescent="0.25">
      <c r="A11330" s="59"/>
      <c r="B11330" s="66"/>
      <c r="C11330" s="121"/>
      <c r="D11330" s="141"/>
      <c r="E11330" s="75" t="s">
        <v>26</v>
      </c>
      <c r="F11330" s="210">
        <v>60000</v>
      </c>
      <c r="G11330" s="210">
        <f t="shared" si="358"/>
        <v>0</v>
      </c>
      <c r="H11330" s="120"/>
      <c r="I11330" s="139"/>
    </row>
    <row r="11331" spans="1:9" x14ac:dyDescent="0.25">
      <c r="A11331" s="59"/>
      <c r="B11331" s="59"/>
      <c r="C11331" s="81"/>
      <c r="D11331" s="141"/>
      <c r="E11331" s="75" t="s">
        <v>26</v>
      </c>
      <c r="F11331" s="210">
        <v>900000</v>
      </c>
      <c r="G11331" s="210">
        <f t="shared" si="358"/>
        <v>0</v>
      </c>
      <c r="H11331" s="120"/>
      <c r="I11331" s="120"/>
    </row>
    <row r="11332" spans="1:9" x14ac:dyDescent="0.25">
      <c r="A11332" s="59"/>
      <c r="B11332" s="59"/>
      <c r="C11332" s="59"/>
      <c r="D11332" s="141"/>
      <c r="E11332" s="75" t="s">
        <v>26</v>
      </c>
      <c r="F11332" s="210">
        <v>55000</v>
      </c>
      <c r="G11332" s="210">
        <f t="shared" si="358"/>
        <v>0</v>
      </c>
      <c r="H11332" s="120"/>
      <c r="I11332" s="120"/>
    </row>
    <row r="11333" spans="1:9" x14ac:dyDescent="0.25">
      <c r="A11333" s="59"/>
      <c r="B11333" s="481"/>
      <c r="C11333" s="481"/>
      <c r="D11333" s="482"/>
      <c r="E11333" s="483" t="s">
        <v>37</v>
      </c>
      <c r="F11333" s="484">
        <v>28200</v>
      </c>
      <c r="G11333" s="537">
        <f t="shared" si="358"/>
        <v>0</v>
      </c>
      <c r="H11333" s="536"/>
      <c r="I11333" s="536"/>
    </row>
    <row r="11334" spans="1:9" x14ac:dyDescent="0.25">
      <c r="A11334" s="59"/>
      <c r="B11334" s="59"/>
      <c r="C11334" s="59"/>
      <c r="D11334" s="141"/>
      <c r="E11334" s="75" t="s">
        <v>26</v>
      </c>
      <c r="F11334" s="210">
        <v>125000</v>
      </c>
      <c r="G11334" s="210">
        <f t="shared" si="358"/>
        <v>0</v>
      </c>
      <c r="H11334" s="120"/>
      <c r="I11334" s="120"/>
    </row>
    <row r="11335" spans="1:9" x14ac:dyDescent="0.25">
      <c r="A11335" s="59"/>
      <c r="B11335" s="59"/>
      <c r="C11335" s="59"/>
      <c r="D11335" s="141"/>
      <c r="E11335" s="75" t="s">
        <v>26</v>
      </c>
      <c r="F11335" s="210">
        <v>170000</v>
      </c>
      <c r="G11335" s="210">
        <f t="shared" si="358"/>
        <v>0</v>
      </c>
      <c r="H11335" s="120"/>
      <c r="I11335" s="59"/>
    </row>
    <row r="11336" spans="1:9" x14ac:dyDescent="0.25">
      <c r="A11336" s="59"/>
      <c r="B11336" s="59"/>
      <c r="C11336" s="59"/>
      <c r="D11336" s="141"/>
      <c r="E11336" s="75" t="s">
        <v>26</v>
      </c>
      <c r="F11336" s="210">
        <v>140000</v>
      </c>
      <c r="G11336" s="210">
        <f t="shared" si="358"/>
        <v>0</v>
      </c>
      <c r="H11336" s="120"/>
      <c r="I11336" s="59"/>
    </row>
    <row r="11337" spans="1:9" x14ac:dyDescent="0.25">
      <c r="A11337" s="59"/>
      <c r="B11337" s="59"/>
      <c r="C11337" s="59"/>
      <c r="D11337" s="141"/>
      <c r="E11337" s="75" t="s">
        <v>26</v>
      </c>
      <c r="F11337" s="210">
        <v>925000</v>
      </c>
      <c r="G11337" s="210">
        <f>F11337*D11337</f>
        <v>0</v>
      </c>
      <c r="H11337" s="120"/>
      <c r="I11337" s="59"/>
    </row>
    <row r="11338" spans="1:9" x14ac:dyDescent="0.25">
      <c r="A11338" s="59"/>
      <c r="B11338" s="59"/>
      <c r="C11338" s="83"/>
      <c r="D11338" s="60"/>
      <c r="E11338" s="75" t="s">
        <v>51</v>
      </c>
      <c r="F11338" s="281">
        <v>57500</v>
      </c>
      <c r="G11338" s="64">
        <f>F11338*D11338</f>
        <v>0</v>
      </c>
      <c r="H11338" s="120"/>
      <c r="I11338" s="139"/>
    </row>
    <row r="11339" spans="1:9" x14ac:dyDescent="0.25">
      <c r="A11339" s="59"/>
      <c r="B11339" s="66"/>
      <c r="C11339" s="92"/>
      <c r="D11339" s="60"/>
      <c r="E11339" s="75" t="s">
        <v>25</v>
      </c>
      <c r="F11339" s="63">
        <v>3000</v>
      </c>
      <c r="G11339" s="64">
        <f t="shared" ref="G11339:G11402" si="360">F11339*D11339</f>
        <v>0</v>
      </c>
      <c r="H11339" s="120"/>
      <c r="I11339" s="139"/>
    </row>
    <row r="11340" spans="1:9" x14ac:dyDescent="0.25">
      <c r="A11340" s="59"/>
      <c r="B11340" s="59"/>
      <c r="C11340" s="83"/>
      <c r="D11340" s="60"/>
      <c r="E11340" s="75" t="s">
        <v>51</v>
      </c>
      <c r="F11340" s="64">
        <v>90000</v>
      </c>
      <c r="G11340" s="64">
        <f t="shared" si="360"/>
        <v>0</v>
      </c>
      <c r="H11340" s="120"/>
      <c r="I11340" s="59"/>
    </row>
    <row r="11341" spans="1:9" x14ac:dyDescent="0.25">
      <c r="A11341" s="59"/>
      <c r="B11341" s="58"/>
      <c r="C11341" s="59"/>
      <c r="D11341" s="141"/>
      <c r="E11341" s="75" t="s">
        <v>37</v>
      </c>
      <c r="F11341" s="282">
        <v>17000</v>
      </c>
      <c r="G11341" s="64">
        <f>F11341*D11341</f>
        <v>0</v>
      </c>
      <c r="H11341" s="120"/>
      <c r="I11341" s="59"/>
    </row>
    <row r="11342" spans="1:9" x14ac:dyDescent="0.25">
      <c r="A11342" s="59"/>
      <c r="B11342" s="59"/>
      <c r="C11342" s="83"/>
      <c r="D11342" s="60"/>
      <c r="E11342" s="75" t="s">
        <v>51</v>
      </c>
      <c r="F11342" s="64">
        <v>90000</v>
      </c>
      <c r="G11342" s="64">
        <f>F11342*D11342</f>
        <v>0</v>
      </c>
      <c r="H11342" s="120"/>
      <c r="I11342" s="59"/>
    </row>
    <row r="11343" spans="1:9" x14ac:dyDescent="0.25">
      <c r="A11343" s="59"/>
      <c r="B11343" s="59"/>
      <c r="C11343" s="59"/>
      <c r="D11343" s="60"/>
      <c r="E11343" s="75" t="s">
        <v>37</v>
      </c>
      <c r="F11343" s="63">
        <v>28200</v>
      </c>
      <c r="G11343" s="64">
        <f>F11343*D11343</f>
        <v>0</v>
      </c>
      <c r="H11343" s="120"/>
      <c r="I11343" s="59"/>
    </row>
    <row r="11344" spans="1:9" x14ac:dyDescent="0.25">
      <c r="A11344" s="59"/>
      <c r="B11344" s="59"/>
      <c r="C11344" s="59"/>
      <c r="D11344" s="141"/>
      <c r="E11344" s="75" t="s">
        <v>25</v>
      </c>
      <c r="F11344" s="282">
        <v>87500</v>
      </c>
      <c r="G11344" s="64">
        <f>F11344*D11344</f>
        <v>0</v>
      </c>
      <c r="H11344" s="120"/>
      <c r="I11344" s="59"/>
    </row>
    <row r="11345" spans="1:9" x14ac:dyDescent="0.25">
      <c r="A11345" s="59"/>
      <c r="B11345" s="58"/>
      <c r="C11345" s="59"/>
      <c r="D11345" s="141"/>
      <c r="E11345" s="75" t="s">
        <v>25</v>
      </c>
      <c r="F11345" s="282">
        <v>850</v>
      </c>
      <c r="G11345" s="64">
        <f>F11345*D11345</f>
        <v>0</v>
      </c>
      <c r="H11345" s="120"/>
      <c r="I11345" s="59"/>
    </row>
    <row r="11346" spans="1:9" x14ac:dyDescent="0.25">
      <c r="A11346" s="59"/>
      <c r="B11346" s="59"/>
      <c r="C11346" s="59"/>
      <c r="D11346" s="60"/>
      <c r="E11346" s="75" t="s">
        <v>25</v>
      </c>
      <c r="F11346" s="210">
        <v>475000</v>
      </c>
      <c r="G11346" s="64">
        <f t="shared" si="360"/>
        <v>0</v>
      </c>
      <c r="H11346" s="120"/>
      <c r="I11346" s="139"/>
    </row>
    <row r="11347" spans="1:9" x14ac:dyDescent="0.25">
      <c r="A11347" s="59"/>
      <c r="B11347" s="83"/>
      <c r="C11347" s="77"/>
      <c r="D11347" s="60"/>
      <c r="E11347" s="126" t="s">
        <v>25</v>
      </c>
      <c r="F11347" s="102">
        <v>155000</v>
      </c>
      <c r="G11347" s="64">
        <f>F11347*D11347</f>
        <v>0</v>
      </c>
      <c r="H11347" s="120"/>
      <c r="I11347" s="139"/>
    </row>
    <row r="11348" spans="1:9" x14ac:dyDescent="0.25">
      <c r="A11348" s="59"/>
      <c r="B11348" s="58"/>
      <c r="C11348" s="58"/>
      <c r="D11348" s="141"/>
      <c r="E11348" s="75" t="s">
        <v>26</v>
      </c>
      <c r="F11348" s="282">
        <v>50000</v>
      </c>
      <c r="G11348" s="64">
        <f t="shared" ref="G11348:G11353" si="361">F11348*D11348</f>
        <v>0</v>
      </c>
      <c r="H11348" s="120"/>
      <c r="I11348" s="139"/>
    </row>
    <row r="11349" spans="1:9" x14ac:dyDescent="0.25">
      <c r="A11349" s="59"/>
      <c r="B11349" s="59"/>
      <c r="C11349" s="59"/>
      <c r="D11349" s="60"/>
      <c r="E11349" s="75" t="s">
        <v>25</v>
      </c>
      <c r="F11349" s="63">
        <v>85000</v>
      </c>
      <c r="G11349" s="210">
        <f t="shared" si="361"/>
        <v>0</v>
      </c>
      <c r="H11349" s="120"/>
      <c r="I11349" s="139"/>
    </row>
    <row r="11350" spans="1:9" x14ac:dyDescent="0.25">
      <c r="A11350" s="59"/>
      <c r="B11350" s="59"/>
      <c r="C11350" s="59"/>
      <c r="D11350" s="60"/>
      <c r="E11350" s="75" t="s">
        <v>26</v>
      </c>
      <c r="F11350" s="64">
        <v>450000</v>
      </c>
      <c r="G11350" s="64">
        <f t="shared" si="361"/>
        <v>0</v>
      </c>
      <c r="H11350" s="120"/>
      <c r="I11350" s="139"/>
    </row>
    <row r="11351" spans="1:9" x14ac:dyDescent="0.25">
      <c r="A11351" s="59"/>
      <c r="B11351" s="59"/>
      <c r="C11351" s="59"/>
      <c r="D11351" s="60"/>
      <c r="E11351" s="75" t="s">
        <v>26</v>
      </c>
      <c r="F11351" s="62">
        <v>5000</v>
      </c>
      <c r="G11351" s="64">
        <f t="shared" si="361"/>
        <v>0</v>
      </c>
      <c r="H11351" s="120"/>
      <c r="I11351" s="139"/>
    </row>
    <row r="11352" spans="1:9" x14ac:dyDescent="0.25">
      <c r="A11352" s="59"/>
      <c r="B11352" s="59"/>
      <c r="C11352" s="59"/>
      <c r="D11352" s="60"/>
      <c r="E11352" s="75" t="s">
        <v>26</v>
      </c>
      <c r="F11352" s="63">
        <v>3500</v>
      </c>
      <c r="G11352" s="64">
        <f t="shared" si="361"/>
        <v>0</v>
      </c>
      <c r="H11352" s="120"/>
      <c r="I11352" s="139"/>
    </row>
    <row r="11353" spans="1:9" x14ac:dyDescent="0.25">
      <c r="A11353" s="59"/>
      <c r="B11353" s="59"/>
      <c r="C11353" s="59"/>
      <c r="D11353" s="60"/>
      <c r="E11353" s="75" t="s">
        <v>25</v>
      </c>
      <c r="F11353" s="63">
        <v>35000</v>
      </c>
      <c r="G11353" s="64">
        <f t="shared" si="361"/>
        <v>0</v>
      </c>
      <c r="H11353" s="120"/>
      <c r="I11353" s="139"/>
    </row>
    <row r="11354" spans="1:9" x14ac:dyDescent="0.25">
      <c r="A11354" s="59"/>
      <c r="B11354" s="59"/>
      <c r="C11354" s="59"/>
      <c r="D11354" s="60"/>
      <c r="E11354" s="75" t="s">
        <v>37</v>
      </c>
      <c r="F11354" s="63">
        <v>28200</v>
      </c>
      <c r="G11354" s="64">
        <f t="shared" si="360"/>
        <v>0</v>
      </c>
      <c r="H11354" s="120"/>
      <c r="I11354" s="139"/>
    </row>
    <row r="11355" spans="1:9" x14ac:dyDescent="0.25">
      <c r="A11355" s="59"/>
      <c r="B11355" s="59"/>
      <c r="C11355" s="83"/>
      <c r="D11355" s="60"/>
      <c r="E11355" s="75" t="s">
        <v>607</v>
      </c>
      <c r="F11355" s="64">
        <v>104000</v>
      </c>
      <c r="G11355" s="64">
        <f t="shared" si="360"/>
        <v>0</v>
      </c>
      <c r="H11355" s="120"/>
      <c r="I11355" s="139"/>
    </row>
    <row r="11356" spans="1:9" x14ac:dyDescent="0.25">
      <c r="A11356" s="59"/>
      <c r="B11356" s="59"/>
      <c r="C11356" s="83"/>
      <c r="D11356" s="60"/>
      <c r="E11356" s="75" t="s">
        <v>25</v>
      </c>
      <c r="F11356" s="62">
        <v>12000</v>
      </c>
      <c r="G11356" s="64">
        <f t="shared" si="360"/>
        <v>0</v>
      </c>
      <c r="H11356" s="120"/>
      <c r="I11356" s="139"/>
    </row>
    <row r="11357" spans="1:9" x14ac:dyDescent="0.25">
      <c r="A11357" s="59"/>
      <c r="B11357" s="83"/>
      <c r="C11357" s="59"/>
      <c r="D11357" s="141"/>
      <c r="E11357" s="75" t="s">
        <v>26</v>
      </c>
      <c r="F11357" s="210">
        <v>105000</v>
      </c>
      <c r="G11357" s="64">
        <f t="shared" si="360"/>
        <v>0</v>
      </c>
      <c r="H11357" s="120"/>
      <c r="I11357" s="139"/>
    </row>
    <row r="11358" spans="1:9" x14ac:dyDescent="0.25">
      <c r="A11358" s="59"/>
      <c r="B11358" s="59"/>
      <c r="C11358" s="59"/>
      <c r="D11358" s="60"/>
      <c r="E11358" s="126" t="s">
        <v>25</v>
      </c>
      <c r="F11358" s="73">
        <v>20000</v>
      </c>
      <c r="G11358" s="210">
        <f t="shared" si="360"/>
        <v>0</v>
      </c>
      <c r="H11358" s="120"/>
      <c r="I11358" s="139"/>
    </row>
    <row r="11359" spans="1:9" x14ac:dyDescent="0.25">
      <c r="A11359" s="59"/>
      <c r="B11359" s="58"/>
      <c r="C11359" s="59"/>
      <c r="D11359" s="141"/>
      <c r="E11359" s="75" t="s">
        <v>25</v>
      </c>
      <c r="F11359" s="282">
        <v>850</v>
      </c>
      <c r="G11359" s="64">
        <f t="shared" si="360"/>
        <v>0</v>
      </c>
      <c r="H11359" s="120"/>
      <c r="I11359" s="139"/>
    </row>
    <row r="11360" spans="1:9" x14ac:dyDescent="0.25">
      <c r="A11360" s="59"/>
      <c r="B11360" s="81"/>
      <c r="C11360" s="59"/>
      <c r="D11360" s="60"/>
      <c r="E11360" s="126" t="s">
        <v>25</v>
      </c>
      <c r="F11360" s="73">
        <v>67500</v>
      </c>
      <c r="G11360" s="210">
        <f t="shared" si="360"/>
        <v>0</v>
      </c>
      <c r="H11360" s="120"/>
      <c r="I11360" s="139"/>
    </row>
    <row r="11361" spans="1:9" x14ac:dyDescent="0.25">
      <c r="A11361" s="59"/>
      <c r="B11361" s="59"/>
      <c r="C11361" s="59"/>
      <c r="D11361" s="141"/>
      <c r="E11361" s="75" t="s">
        <v>26</v>
      </c>
      <c r="F11361" s="210">
        <v>350000</v>
      </c>
      <c r="G11361" s="210">
        <f t="shared" si="360"/>
        <v>0</v>
      </c>
      <c r="H11361" s="120"/>
      <c r="I11361" s="139"/>
    </row>
    <row r="11362" spans="1:9" x14ac:dyDescent="0.25">
      <c r="A11362" s="59"/>
      <c r="B11362" s="59"/>
      <c r="C11362" s="59"/>
      <c r="D11362" s="60"/>
      <c r="E11362" s="75" t="s">
        <v>25</v>
      </c>
      <c r="F11362" s="73">
        <v>390000</v>
      </c>
      <c r="G11362" s="210">
        <f t="shared" si="360"/>
        <v>0</v>
      </c>
      <c r="H11362" s="120"/>
      <c r="I11362" s="139"/>
    </row>
    <row r="11363" spans="1:9" x14ac:dyDescent="0.25">
      <c r="A11363" s="59"/>
      <c r="B11363" s="59"/>
      <c r="C11363" s="92"/>
      <c r="D11363" s="60"/>
      <c r="E11363" s="75" t="s">
        <v>26</v>
      </c>
      <c r="F11363" s="63">
        <v>1275000</v>
      </c>
      <c r="G11363" s="64">
        <f t="shared" si="360"/>
        <v>0</v>
      </c>
      <c r="H11363" s="120"/>
      <c r="I11363" s="139"/>
    </row>
    <row r="11364" spans="1:9" x14ac:dyDescent="0.25">
      <c r="A11364" s="59"/>
      <c r="B11364" s="59"/>
      <c r="C11364" s="59"/>
      <c r="D11364" s="60"/>
      <c r="E11364" s="75" t="s">
        <v>26</v>
      </c>
      <c r="F11364" s="63">
        <v>140000</v>
      </c>
      <c r="G11364" s="64">
        <f t="shared" si="360"/>
        <v>0</v>
      </c>
      <c r="H11364" s="120"/>
      <c r="I11364" s="139"/>
    </row>
    <row r="11365" spans="1:9" x14ac:dyDescent="0.25">
      <c r="A11365" s="59"/>
      <c r="B11365" s="81"/>
      <c r="C11365" s="59"/>
      <c r="D11365" s="60"/>
      <c r="E11365" s="75" t="s">
        <v>25</v>
      </c>
      <c r="F11365" s="63">
        <v>70000</v>
      </c>
      <c r="G11365" s="64">
        <f t="shared" si="360"/>
        <v>0</v>
      </c>
      <c r="H11365" s="120"/>
      <c r="I11365" s="139"/>
    </row>
    <row r="11366" spans="1:9" x14ac:dyDescent="0.25">
      <c r="A11366" s="59"/>
      <c r="B11366" s="59"/>
      <c r="C11366" s="59"/>
      <c r="D11366" s="60"/>
      <c r="E11366" s="75" t="s">
        <v>26</v>
      </c>
      <c r="F11366" s="63">
        <v>70000</v>
      </c>
      <c r="G11366" s="64">
        <f t="shared" si="360"/>
        <v>0</v>
      </c>
      <c r="H11366" s="120"/>
      <c r="I11366" s="139"/>
    </row>
    <row r="11367" spans="1:9" x14ac:dyDescent="0.25">
      <c r="A11367" s="59"/>
      <c r="B11367" s="81"/>
      <c r="C11367" s="59"/>
      <c r="D11367" s="141"/>
      <c r="E11367" s="75" t="s">
        <v>26</v>
      </c>
      <c r="F11367" s="210">
        <v>17000</v>
      </c>
      <c r="G11367" s="64">
        <f t="shared" si="360"/>
        <v>0</v>
      </c>
      <c r="H11367" s="120"/>
      <c r="I11367" s="59"/>
    </row>
    <row r="11368" spans="1:9" x14ac:dyDescent="0.25">
      <c r="A11368" s="59"/>
      <c r="B11368" s="66"/>
      <c r="C11368" s="59"/>
      <c r="D11368" s="141"/>
      <c r="E11368" s="75" t="s">
        <v>25</v>
      </c>
      <c r="F11368" s="210">
        <v>90000</v>
      </c>
      <c r="G11368" s="64">
        <f t="shared" si="360"/>
        <v>0</v>
      </c>
      <c r="H11368" s="120"/>
      <c r="I11368" s="59"/>
    </row>
    <row r="11369" spans="1:9" x14ac:dyDescent="0.25">
      <c r="A11369" s="59"/>
      <c r="B11369" s="59"/>
      <c r="C11369" s="59"/>
      <c r="D11369" s="141"/>
      <c r="E11369" s="75" t="s">
        <v>37</v>
      </c>
      <c r="F11369" s="64">
        <v>24650</v>
      </c>
      <c r="G11369" s="64">
        <f t="shared" si="360"/>
        <v>0</v>
      </c>
      <c r="H11369" s="120"/>
      <c r="I11369" s="59"/>
    </row>
    <row r="11370" spans="1:9" x14ac:dyDescent="0.25">
      <c r="A11370" s="59"/>
      <c r="B11370" s="59"/>
      <c r="C11370" s="59"/>
      <c r="D11370" s="141"/>
      <c r="E11370" s="75" t="s">
        <v>37</v>
      </c>
      <c r="F11370" s="282">
        <v>28200</v>
      </c>
      <c r="G11370" s="64">
        <f t="shared" si="360"/>
        <v>0</v>
      </c>
      <c r="H11370" s="120"/>
      <c r="I11370" s="59"/>
    </row>
    <row r="11371" spans="1:9" x14ac:dyDescent="0.25">
      <c r="A11371" s="59"/>
      <c r="B11371" s="59"/>
      <c r="C11371" s="59"/>
      <c r="D11371" s="60"/>
      <c r="E11371" s="75" t="s">
        <v>25</v>
      </c>
      <c r="F11371" s="63">
        <v>858600</v>
      </c>
      <c r="G11371" s="64">
        <f t="shared" si="360"/>
        <v>0</v>
      </c>
      <c r="H11371" s="120"/>
      <c r="I11371" s="59"/>
    </row>
    <row r="11372" spans="1:9" x14ac:dyDescent="0.25">
      <c r="A11372" s="59"/>
      <c r="B11372" s="59"/>
      <c r="C11372" s="59"/>
      <c r="D11372" s="141"/>
      <c r="E11372" s="75" t="s">
        <v>37</v>
      </c>
      <c r="F11372" s="282">
        <v>28200</v>
      </c>
      <c r="G11372" s="64">
        <f t="shared" si="360"/>
        <v>0</v>
      </c>
      <c r="H11372" s="120"/>
      <c r="I11372" s="59"/>
    </row>
    <row r="11373" spans="1:9" x14ac:dyDescent="0.25">
      <c r="A11373" s="59"/>
      <c r="B11373" s="59"/>
      <c r="C11373" s="59"/>
      <c r="D11373" s="60"/>
      <c r="E11373" s="75" t="s">
        <v>25</v>
      </c>
      <c r="F11373" s="210">
        <v>1545000</v>
      </c>
      <c r="G11373" s="64">
        <f t="shared" si="360"/>
        <v>0</v>
      </c>
      <c r="H11373" s="120"/>
      <c r="I11373" s="59"/>
    </row>
    <row r="11374" spans="1:9" x14ac:dyDescent="0.25">
      <c r="A11374" s="59"/>
      <c r="B11374" s="59"/>
      <c r="C11374" s="77"/>
      <c r="D11374" s="60"/>
      <c r="E11374" s="126" t="s">
        <v>25</v>
      </c>
      <c r="F11374" s="102">
        <v>1545000</v>
      </c>
      <c r="G11374" s="64">
        <f t="shared" si="360"/>
        <v>0</v>
      </c>
      <c r="H11374" s="120"/>
      <c r="I11374" s="59"/>
    </row>
    <row r="11375" spans="1:9" x14ac:dyDescent="0.25">
      <c r="A11375" s="59"/>
      <c r="B11375" s="71"/>
      <c r="C11375" s="77"/>
      <c r="D11375" s="141"/>
      <c r="E11375" s="75" t="s">
        <v>26</v>
      </c>
      <c r="F11375" s="282">
        <v>160000</v>
      </c>
      <c r="G11375" s="64">
        <f t="shared" si="360"/>
        <v>0</v>
      </c>
      <c r="H11375" s="120"/>
      <c r="I11375" s="59"/>
    </row>
    <row r="11376" spans="1:9" x14ac:dyDescent="0.25">
      <c r="A11376" s="59"/>
      <c r="B11376" s="59"/>
      <c r="C11376" s="59"/>
      <c r="D11376" s="60"/>
      <c r="E11376" s="75" t="s">
        <v>25</v>
      </c>
      <c r="F11376" s="63">
        <v>50000</v>
      </c>
      <c r="G11376" s="210">
        <f t="shared" si="360"/>
        <v>0</v>
      </c>
      <c r="H11376" s="120"/>
      <c r="I11376" s="59"/>
    </row>
    <row r="11377" spans="1:9" x14ac:dyDescent="0.25">
      <c r="A11377" s="59"/>
      <c r="B11377" s="59"/>
      <c r="C11377" s="59"/>
      <c r="D11377" s="60"/>
      <c r="E11377" s="75" t="s">
        <v>26</v>
      </c>
      <c r="F11377" s="62">
        <v>10000</v>
      </c>
      <c r="G11377" s="64">
        <f t="shared" si="360"/>
        <v>0</v>
      </c>
      <c r="H11377" s="120"/>
      <c r="I11377" s="139"/>
    </row>
    <row r="11378" spans="1:9" x14ac:dyDescent="0.25">
      <c r="A11378" s="59"/>
      <c r="B11378" s="59"/>
      <c r="C11378" s="59"/>
      <c r="D11378" s="60"/>
      <c r="E11378" s="75" t="s">
        <v>29</v>
      </c>
      <c r="F11378" s="78">
        <v>25000</v>
      </c>
      <c r="G11378" s="64">
        <f t="shared" si="360"/>
        <v>0</v>
      </c>
      <c r="H11378" s="120"/>
      <c r="I11378" s="139"/>
    </row>
    <row r="11379" spans="1:9" x14ac:dyDescent="0.25">
      <c r="A11379" s="59"/>
      <c r="B11379" s="85"/>
      <c r="C11379" s="101"/>
      <c r="D11379" s="60"/>
      <c r="E11379" s="75" t="s">
        <v>26</v>
      </c>
      <c r="F11379" s="63">
        <v>125250</v>
      </c>
      <c r="G11379" s="64">
        <f t="shared" si="360"/>
        <v>0</v>
      </c>
      <c r="H11379" s="120"/>
      <c r="I11379" s="139"/>
    </row>
    <row r="11380" spans="1:9" x14ac:dyDescent="0.25">
      <c r="A11380" s="59"/>
      <c r="B11380" s="59"/>
      <c r="C11380" s="101"/>
      <c r="D11380" s="60"/>
      <c r="E11380" s="75" t="s">
        <v>26</v>
      </c>
      <c r="F11380" s="64">
        <v>794500</v>
      </c>
      <c r="G11380" s="64">
        <f t="shared" si="360"/>
        <v>0</v>
      </c>
      <c r="H11380" s="120"/>
      <c r="I11380" s="139"/>
    </row>
    <row r="11381" spans="1:9" x14ac:dyDescent="0.25">
      <c r="A11381" s="59"/>
      <c r="B11381" s="59"/>
      <c r="C11381" s="101"/>
      <c r="D11381" s="60"/>
      <c r="E11381" s="75" t="s">
        <v>26</v>
      </c>
      <c r="F11381" s="62">
        <v>916500</v>
      </c>
      <c r="G11381" s="64">
        <f t="shared" si="360"/>
        <v>0</v>
      </c>
      <c r="H11381" s="120"/>
      <c r="I11381" s="139"/>
    </row>
    <row r="11382" spans="1:9" x14ac:dyDescent="0.25">
      <c r="A11382" s="59"/>
      <c r="B11382" s="83"/>
      <c r="C11382" s="59"/>
      <c r="D11382" s="141"/>
      <c r="E11382" s="75" t="s">
        <v>26</v>
      </c>
      <c r="F11382" s="210">
        <v>50000</v>
      </c>
      <c r="G11382" s="64">
        <f t="shared" si="360"/>
        <v>0</v>
      </c>
      <c r="H11382" s="120"/>
      <c r="I11382" s="139"/>
    </row>
    <row r="11383" spans="1:9" x14ac:dyDescent="0.25">
      <c r="A11383" s="59"/>
      <c r="B11383" s="58"/>
      <c r="C11383" s="59"/>
      <c r="D11383" s="141"/>
      <c r="E11383" s="75" t="s">
        <v>29</v>
      </c>
      <c r="F11383" s="282">
        <v>200000</v>
      </c>
      <c r="G11383" s="64">
        <f t="shared" si="360"/>
        <v>0</v>
      </c>
      <c r="H11383" s="120"/>
      <c r="I11383" s="139"/>
    </row>
    <row r="11384" spans="1:9" x14ac:dyDescent="0.25">
      <c r="A11384" s="59"/>
      <c r="B11384" s="58"/>
      <c r="C11384" s="59"/>
      <c r="D11384" s="141"/>
      <c r="E11384" s="75" t="s">
        <v>25</v>
      </c>
      <c r="F11384" s="282">
        <v>15000</v>
      </c>
      <c r="G11384" s="64">
        <f t="shared" si="360"/>
        <v>0</v>
      </c>
      <c r="H11384" s="120"/>
      <c r="I11384" s="139"/>
    </row>
    <row r="11385" spans="1:9" x14ac:dyDescent="0.25">
      <c r="A11385" s="59"/>
      <c r="B11385" s="59"/>
      <c r="C11385" s="59"/>
      <c r="D11385" s="141"/>
      <c r="E11385" s="75" t="s">
        <v>1525</v>
      </c>
      <c r="F11385" s="210">
        <v>75000</v>
      </c>
      <c r="G11385" s="210">
        <f t="shared" si="360"/>
        <v>0</v>
      </c>
      <c r="H11385" s="120"/>
      <c r="I11385" s="139"/>
    </row>
    <row r="11386" spans="1:9" x14ac:dyDescent="0.25">
      <c r="A11386" s="59"/>
      <c r="B11386" s="59"/>
      <c r="C11386" s="59"/>
      <c r="D11386" s="60"/>
      <c r="E11386" s="75" t="s">
        <v>25</v>
      </c>
      <c r="F11386" s="73">
        <v>82500</v>
      </c>
      <c r="G11386" s="210">
        <f t="shared" si="360"/>
        <v>0</v>
      </c>
      <c r="H11386" s="120"/>
      <c r="I11386" s="139"/>
    </row>
    <row r="11387" spans="1:9" x14ac:dyDescent="0.25">
      <c r="A11387" s="59"/>
      <c r="B11387" s="58"/>
      <c r="C11387" s="58"/>
      <c r="D11387" s="60"/>
      <c r="E11387" s="75" t="s">
        <v>26</v>
      </c>
      <c r="F11387" s="63">
        <v>20000</v>
      </c>
      <c r="G11387" s="64">
        <f t="shared" si="360"/>
        <v>0</v>
      </c>
      <c r="H11387" s="120"/>
      <c r="I11387" s="139"/>
    </row>
    <row r="11388" spans="1:9" x14ac:dyDescent="0.25">
      <c r="A11388" s="59"/>
      <c r="B11388" s="59"/>
      <c r="C11388" s="59"/>
      <c r="D11388" s="60"/>
      <c r="E11388" s="75" t="s">
        <v>26</v>
      </c>
      <c r="F11388" s="63">
        <v>10000</v>
      </c>
      <c r="G11388" s="64">
        <f t="shared" si="360"/>
        <v>0</v>
      </c>
      <c r="H11388" s="120"/>
      <c r="I11388" s="139"/>
    </row>
    <row r="11389" spans="1:9" x14ac:dyDescent="0.25">
      <c r="A11389" s="59"/>
      <c r="B11389" s="59"/>
      <c r="C11389" s="59"/>
      <c r="D11389" s="141"/>
      <c r="E11389" s="75" t="s">
        <v>25</v>
      </c>
      <c r="F11389" s="210">
        <v>5000</v>
      </c>
      <c r="G11389" s="210">
        <f t="shared" si="360"/>
        <v>0</v>
      </c>
      <c r="H11389" s="120"/>
      <c r="I11389" s="139"/>
    </row>
    <row r="11390" spans="1:9" x14ac:dyDescent="0.25">
      <c r="A11390" s="59"/>
      <c r="B11390" s="59"/>
      <c r="C11390" s="83"/>
      <c r="D11390" s="60"/>
      <c r="E11390" s="75" t="s">
        <v>25</v>
      </c>
      <c r="F11390" s="63">
        <v>750000</v>
      </c>
      <c r="G11390" s="210">
        <f t="shared" si="360"/>
        <v>0</v>
      </c>
      <c r="H11390" s="120"/>
      <c r="I11390" s="139"/>
    </row>
    <row r="11391" spans="1:9" x14ac:dyDescent="0.25">
      <c r="A11391" s="59"/>
      <c r="B11391" s="59"/>
      <c r="C11391" s="59"/>
      <c r="D11391" s="141"/>
      <c r="E11391" s="75" t="s">
        <v>26</v>
      </c>
      <c r="F11391" s="210">
        <v>20000</v>
      </c>
      <c r="G11391" s="210">
        <f t="shared" si="360"/>
        <v>0</v>
      </c>
      <c r="H11391" s="120"/>
      <c r="I11391" s="139"/>
    </row>
    <row r="11392" spans="1:9" x14ac:dyDescent="0.25">
      <c r="A11392" s="59"/>
      <c r="B11392" s="83"/>
      <c r="C11392" s="59"/>
      <c r="D11392" s="141"/>
      <c r="E11392" s="75" t="s">
        <v>26</v>
      </c>
      <c r="F11392" s="210">
        <v>125000</v>
      </c>
      <c r="G11392" s="210">
        <f t="shared" si="360"/>
        <v>0</v>
      </c>
      <c r="H11392" s="120"/>
      <c r="I11392" s="139"/>
    </row>
    <row r="11393" spans="1:9" x14ac:dyDescent="0.25">
      <c r="A11393" s="59"/>
      <c r="B11393" s="59"/>
      <c r="C11393" s="59"/>
      <c r="D11393" s="141"/>
      <c r="E11393" s="75" t="s">
        <v>26</v>
      </c>
      <c r="F11393" s="210">
        <v>475000</v>
      </c>
      <c r="G11393" s="210">
        <f t="shared" si="360"/>
        <v>0</v>
      </c>
      <c r="H11393" s="120"/>
      <c r="I11393" s="139"/>
    </row>
    <row r="11394" spans="1:9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360"/>
        <v>0</v>
      </c>
      <c r="H11394" s="120"/>
      <c r="I11394" s="139"/>
    </row>
    <row r="11395" spans="1:9" x14ac:dyDescent="0.25">
      <c r="A11395" s="59"/>
      <c r="B11395" s="59"/>
      <c r="C11395" s="59"/>
      <c r="D11395" s="141"/>
      <c r="E11395" s="75" t="s">
        <v>26</v>
      </c>
      <c r="F11395" s="210">
        <v>1900000</v>
      </c>
      <c r="G11395" s="210">
        <f t="shared" si="360"/>
        <v>0</v>
      </c>
      <c r="H11395" s="120"/>
      <c r="I11395" s="139"/>
    </row>
    <row r="11396" spans="1:9" x14ac:dyDescent="0.25">
      <c r="A11396" s="59"/>
      <c r="B11396" s="59"/>
      <c r="C11396" s="59"/>
      <c r="D11396" s="141"/>
      <c r="E11396" s="75" t="s">
        <v>26</v>
      </c>
      <c r="F11396" s="210">
        <v>475000</v>
      </c>
      <c r="G11396" s="210">
        <f t="shared" si="360"/>
        <v>0</v>
      </c>
      <c r="H11396" s="120"/>
      <c r="I11396" s="139"/>
    </row>
    <row r="11397" spans="1:9" x14ac:dyDescent="0.25">
      <c r="A11397" s="59"/>
      <c r="B11397" s="59"/>
      <c r="C11397" s="81"/>
      <c r="D11397" s="60"/>
      <c r="E11397" s="75" t="s">
        <v>26</v>
      </c>
      <c r="F11397" s="210">
        <v>129999</v>
      </c>
      <c r="G11397" s="210">
        <f t="shared" si="360"/>
        <v>0</v>
      </c>
      <c r="H11397" s="120"/>
      <c r="I11397" s="139"/>
    </row>
    <row r="11398" spans="1:9" x14ac:dyDescent="0.25">
      <c r="A11398" s="59"/>
      <c r="B11398" s="59"/>
      <c r="C11398" s="59"/>
      <c r="D11398" s="60"/>
      <c r="E11398" s="75" t="s">
        <v>26</v>
      </c>
      <c r="F11398" s="210">
        <v>60000</v>
      </c>
      <c r="G11398" s="210">
        <f t="shared" si="360"/>
        <v>0</v>
      </c>
      <c r="H11398" s="120"/>
      <c r="I11398" s="139"/>
    </row>
    <row r="11399" spans="1:9" x14ac:dyDescent="0.25">
      <c r="A11399" s="59"/>
      <c r="B11399" s="58"/>
      <c r="C11399" s="58"/>
      <c r="D11399" s="60"/>
      <c r="E11399" s="75" t="s">
        <v>26</v>
      </c>
      <c r="F11399" s="63">
        <v>20000</v>
      </c>
      <c r="G11399" s="64">
        <f t="shared" si="360"/>
        <v>0</v>
      </c>
      <c r="H11399" s="120"/>
      <c r="I11399" s="139"/>
    </row>
    <row r="11400" spans="1:9" x14ac:dyDescent="0.25">
      <c r="A11400" s="59"/>
      <c r="B11400" s="59"/>
      <c r="C11400" s="59"/>
      <c r="D11400" s="141"/>
      <c r="E11400" s="75" t="s">
        <v>26</v>
      </c>
      <c r="F11400" s="210">
        <v>850</v>
      </c>
      <c r="G11400" s="210">
        <f t="shared" si="360"/>
        <v>0</v>
      </c>
      <c r="H11400" s="120"/>
      <c r="I11400" s="120"/>
    </row>
    <row r="11401" spans="1:9" x14ac:dyDescent="0.25">
      <c r="A11401" s="59"/>
      <c r="B11401" s="81"/>
      <c r="C11401" s="59"/>
      <c r="D11401" s="141"/>
      <c r="E11401" s="75" t="s">
        <v>111</v>
      </c>
      <c r="F11401" s="210">
        <v>5600000</v>
      </c>
      <c r="G11401" s="64">
        <f t="shared" si="360"/>
        <v>0</v>
      </c>
      <c r="H11401" s="120"/>
      <c r="I11401" s="120"/>
    </row>
    <row r="11402" spans="1:9" x14ac:dyDescent="0.25">
      <c r="A11402" s="59"/>
      <c r="B11402" s="59"/>
      <c r="C11402" s="59"/>
      <c r="D11402" s="141"/>
      <c r="E11402" s="75" t="s">
        <v>26</v>
      </c>
      <c r="F11402" s="210">
        <v>25000</v>
      </c>
      <c r="G11402" s="210">
        <f t="shared" si="360"/>
        <v>0</v>
      </c>
      <c r="H11402" s="120"/>
      <c r="I11402" s="120"/>
    </row>
    <row r="11403" spans="1:9" x14ac:dyDescent="0.25">
      <c r="A11403" s="59"/>
      <c r="B11403" s="59"/>
      <c r="C11403" s="59"/>
      <c r="D11403" s="141"/>
      <c r="E11403" s="75" t="s">
        <v>29</v>
      </c>
      <c r="F11403" s="210">
        <v>300000</v>
      </c>
      <c r="G11403" s="210">
        <f t="shared" ref="G11403:G11466" si="362">F11403*D11403</f>
        <v>0</v>
      </c>
      <c r="H11403" s="120"/>
      <c r="I11403" s="59"/>
    </row>
    <row r="11404" spans="1:9" x14ac:dyDescent="0.25">
      <c r="A11404" s="59"/>
      <c r="B11404" s="81"/>
      <c r="C11404" s="59"/>
      <c r="D11404" s="60"/>
      <c r="E11404" s="75" t="s">
        <v>25</v>
      </c>
      <c r="F11404" s="63">
        <v>15000</v>
      </c>
      <c r="G11404" s="64">
        <f t="shared" si="362"/>
        <v>0</v>
      </c>
      <c r="H11404" s="120"/>
      <c r="I11404" s="139"/>
    </row>
    <row r="11405" spans="1:9" x14ac:dyDescent="0.25">
      <c r="A11405" s="59"/>
      <c r="B11405" s="59"/>
      <c r="C11405" s="101"/>
      <c r="D11405" s="60"/>
      <c r="E11405" s="75" t="s">
        <v>26</v>
      </c>
      <c r="F11405" s="62">
        <v>17000</v>
      </c>
      <c r="G11405" s="64">
        <f t="shared" si="362"/>
        <v>0</v>
      </c>
      <c r="H11405" s="120"/>
      <c r="I11405" s="139"/>
    </row>
    <row r="11406" spans="1:9" x14ac:dyDescent="0.25">
      <c r="A11406" s="59"/>
      <c r="B11406" s="59"/>
      <c r="C11406" s="59"/>
      <c r="D11406" s="141"/>
      <c r="E11406" s="75" t="s">
        <v>51</v>
      </c>
      <c r="F11406" s="210">
        <v>72000</v>
      </c>
      <c r="G11406" s="64">
        <f t="shared" si="362"/>
        <v>0</v>
      </c>
      <c r="H11406" s="120"/>
      <c r="I11406" s="59"/>
    </row>
    <row r="11407" spans="1:9" x14ac:dyDescent="0.25">
      <c r="A11407" s="59"/>
      <c r="B11407" s="59"/>
      <c r="C11407" s="59"/>
      <c r="D11407" s="59"/>
      <c r="E11407" s="77" t="s">
        <v>25</v>
      </c>
      <c r="F11407" s="59">
        <v>7000</v>
      </c>
      <c r="G11407" s="64">
        <f t="shared" si="362"/>
        <v>0</v>
      </c>
      <c r="H11407" s="120"/>
      <c r="I11407" s="59"/>
    </row>
    <row r="11408" spans="1:9" x14ac:dyDescent="0.25">
      <c r="A11408" s="59"/>
      <c r="B11408" s="59"/>
      <c r="C11408" s="59"/>
      <c r="D11408" s="60"/>
      <c r="E11408" s="75" t="s">
        <v>63</v>
      </c>
      <c r="F11408" s="63">
        <v>110000</v>
      </c>
      <c r="G11408" s="64">
        <f t="shared" si="362"/>
        <v>0</v>
      </c>
      <c r="H11408" s="120"/>
      <c r="I11408" s="59"/>
    </row>
    <row r="11409" spans="1:9" x14ac:dyDescent="0.25">
      <c r="A11409" s="59"/>
      <c r="B11409" s="59"/>
      <c r="C11409" s="59"/>
      <c r="D11409" s="60"/>
      <c r="E11409" s="75" t="s">
        <v>26</v>
      </c>
      <c r="F11409" s="63">
        <v>170000</v>
      </c>
      <c r="G11409" s="64">
        <f t="shared" si="362"/>
        <v>0</v>
      </c>
      <c r="H11409" s="120"/>
      <c r="I11409" s="59"/>
    </row>
    <row r="11410" spans="1:9" x14ac:dyDescent="0.25">
      <c r="A11410" s="59"/>
      <c r="B11410" s="59"/>
      <c r="C11410" s="59"/>
      <c r="D11410" s="60"/>
      <c r="E11410" s="75" t="s">
        <v>26</v>
      </c>
      <c r="F11410" s="63">
        <v>47000</v>
      </c>
      <c r="G11410" s="64">
        <f t="shared" si="362"/>
        <v>0</v>
      </c>
      <c r="H11410" s="120"/>
      <c r="I11410" s="59"/>
    </row>
    <row r="11411" spans="1:9" x14ac:dyDescent="0.25">
      <c r="A11411" s="59"/>
      <c r="B11411" s="59"/>
      <c r="C11411" s="59"/>
      <c r="D11411" s="141"/>
      <c r="E11411" s="75" t="s">
        <v>37</v>
      </c>
      <c r="F11411" s="282">
        <v>28200</v>
      </c>
      <c r="G11411" s="64">
        <f t="shared" si="362"/>
        <v>0</v>
      </c>
      <c r="H11411" s="120"/>
      <c r="I11411" s="59"/>
    </row>
    <row r="11412" spans="1:9" x14ac:dyDescent="0.25">
      <c r="A11412" s="59"/>
      <c r="B11412" s="59"/>
      <c r="C11412" s="59"/>
      <c r="D11412" s="141"/>
      <c r="E11412" s="75" t="s">
        <v>37</v>
      </c>
      <c r="F11412" s="282">
        <v>23000</v>
      </c>
      <c r="G11412" s="64">
        <f t="shared" si="362"/>
        <v>0</v>
      </c>
      <c r="H11412" s="120"/>
      <c r="I11412" s="59"/>
    </row>
    <row r="11413" spans="1:9" x14ac:dyDescent="0.25">
      <c r="A11413" s="59"/>
      <c r="B11413" s="59"/>
      <c r="C11413" s="77"/>
      <c r="D11413" s="60"/>
      <c r="E11413" s="126" t="s">
        <v>25</v>
      </c>
      <c r="F11413" s="102">
        <v>40000</v>
      </c>
      <c r="G11413" s="64">
        <f t="shared" si="362"/>
        <v>0</v>
      </c>
      <c r="H11413" s="120"/>
      <c r="I11413" s="59"/>
    </row>
    <row r="11414" spans="1:9" x14ac:dyDescent="0.25">
      <c r="A11414" s="59"/>
      <c r="B11414" s="71"/>
      <c r="C11414" s="77"/>
      <c r="D11414" s="141"/>
      <c r="E11414" s="75" t="s">
        <v>26</v>
      </c>
      <c r="F11414" s="282">
        <v>850</v>
      </c>
      <c r="G11414" s="64">
        <f t="shared" si="362"/>
        <v>0</v>
      </c>
      <c r="H11414" s="120"/>
      <c r="I11414" s="59"/>
    </row>
    <row r="11415" spans="1:9" x14ac:dyDescent="0.25">
      <c r="A11415" s="59"/>
      <c r="B11415" s="59"/>
      <c r="C11415" s="59"/>
      <c r="D11415" s="60"/>
      <c r="E11415" s="75" t="s">
        <v>25</v>
      </c>
      <c r="F11415" s="63">
        <v>104000</v>
      </c>
      <c r="G11415" s="210">
        <f t="shared" si="362"/>
        <v>0</v>
      </c>
      <c r="H11415" s="120"/>
      <c r="I11415" s="59"/>
    </row>
    <row r="11416" spans="1:9" x14ac:dyDescent="0.25">
      <c r="A11416" s="59"/>
      <c r="B11416" s="59"/>
      <c r="C11416" s="59"/>
      <c r="D11416" s="60"/>
      <c r="E11416" s="75" t="s">
        <v>26</v>
      </c>
      <c r="F11416" s="62">
        <v>3000</v>
      </c>
      <c r="G11416" s="64">
        <f t="shared" si="362"/>
        <v>0</v>
      </c>
      <c r="H11416" s="120"/>
      <c r="I11416" s="139"/>
    </row>
    <row r="11417" spans="1:9" x14ac:dyDescent="0.25">
      <c r="A11417" s="59"/>
      <c r="B11417" s="85"/>
      <c r="C11417" s="101"/>
      <c r="D11417" s="60"/>
      <c r="E11417" s="75" t="s">
        <v>111</v>
      </c>
      <c r="F11417" s="63">
        <v>9800000</v>
      </c>
      <c r="G11417" s="64">
        <f t="shared" si="362"/>
        <v>0</v>
      </c>
      <c r="H11417" s="120"/>
      <c r="I11417" s="139"/>
    </row>
    <row r="11418" spans="1:9" x14ac:dyDescent="0.25">
      <c r="A11418" s="59"/>
      <c r="B11418" s="59"/>
      <c r="C11418" s="101"/>
      <c r="D11418" s="60"/>
      <c r="E11418" s="75" t="s">
        <v>29</v>
      </c>
      <c r="F11418" s="64">
        <v>10000</v>
      </c>
      <c r="G11418" s="64">
        <f t="shared" si="362"/>
        <v>0</v>
      </c>
      <c r="H11418" s="120"/>
      <c r="I11418" s="139"/>
    </row>
    <row r="11419" spans="1:9" x14ac:dyDescent="0.25">
      <c r="A11419" s="59"/>
      <c r="B11419" s="59"/>
      <c r="C11419" s="59"/>
      <c r="D11419" s="141"/>
      <c r="E11419" s="75" t="s">
        <v>26</v>
      </c>
      <c r="F11419" s="210">
        <v>475000</v>
      </c>
      <c r="G11419" s="64">
        <f t="shared" si="362"/>
        <v>0</v>
      </c>
      <c r="H11419" s="120"/>
      <c r="I11419" s="59"/>
    </row>
    <row r="11420" spans="1:9" x14ac:dyDescent="0.25">
      <c r="A11420" s="59"/>
      <c r="B11420" s="58"/>
      <c r="C11420" s="59"/>
      <c r="D11420" s="141"/>
      <c r="E11420" s="75" t="s">
        <v>25</v>
      </c>
      <c r="F11420" s="282">
        <v>55000</v>
      </c>
      <c r="G11420" s="64">
        <f t="shared" si="362"/>
        <v>0</v>
      </c>
      <c r="H11420" s="120"/>
      <c r="I11420" s="139"/>
    </row>
    <row r="11421" spans="1:9" x14ac:dyDescent="0.25">
      <c r="A11421" s="59"/>
      <c r="B11421" s="59"/>
      <c r="C11421" s="59"/>
      <c r="D11421" s="141"/>
      <c r="E11421" s="75" t="s">
        <v>29</v>
      </c>
      <c r="F11421" s="210">
        <v>1900000</v>
      </c>
      <c r="G11421" s="210">
        <f t="shared" si="362"/>
        <v>0</v>
      </c>
      <c r="H11421" s="120"/>
      <c r="I11421" s="139"/>
    </row>
    <row r="11422" spans="1:9" x14ac:dyDescent="0.25">
      <c r="A11422" s="59"/>
      <c r="B11422" s="59"/>
      <c r="C11422" s="59"/>
      <c r="D11422" s="60"/>
      <c r="E11422" s="75" t="s">
        <v>29</v>
      </c>
      <c r="F11422" s="73">
        <v>1900000</v>
      </c>
      <c r="G11422" s="210">
        <f t="shared" si="362"/>
        <v>0</v>
      </c>
      <c r="H11422" s="120"/>
      <c r="I11422" s="139"/>
    </row>
    <row r="11423" spans="1:9" x14ac:dyDescent="0.25">
      <c r="A11423" s="59"/>
      <c r="B11423" s="59"/>
      <c r="C11423" s="59"/>
      <c r="D11423" s="141"/>
      <c r="E11423" s="75" t="s">
        <v>26</v>
      </c>
      <c r="F11423" s="210">
        <v>475000</v>
      </c>
      <c r="G11423" s="64">
        <f t="shared" si="362"/>
        <v>0</v>
      </c>
      <c r="H11423" s="120"/>
      <c r="I11423" s="139"/>
    </row>
    <row r="11424" spans="1:9" x14ac:dyDescent="0.25">
      <c r="A11424" s="59"/>
      <c r="B11424" s="59"/>
      <c r="C11424" s="59"/>
      <c r="D11424" s="60"/>
      <c r="E11424" s="75" t="s">
        <v>26</v>
      </c>
      <c r="F11424" s="63">
        <v>170000</v>
      </c>
      <c r="G11424" s="64">
        <f t="shared" si="362"/>
        <v>0</v>
      </c>
      <c r="H11424" s="120"/>
      <c r="I11424" s="139"/>
    </row>
    <row r="11425" spans="1:9" x14ac:dyDescent="0.25">
      <c r="A11425" s="59"/>
      <c r="B11425" s="59"/>
      <c r="C11425" s="59"/>
      <c r="D11425" s="60"/>
      <c r="E11425" s="75" t="s">
        <v>26</v>
      </c>
      <c r="F11425" s="63">
        <v>47000</v>
      </c>
      <c r="G11425" s="64">
        <f t="shared" si="362"/>
        <v>0</v>
      </c>
      <c r="H11425" s="120"/>
      <c r="I11425" s="139"/>
    </row>
    <row r="11426" spans="1:9" x14ac:dyDescent="0.25">
      <c r="A11426" s="59"/>
      <c r="B11426" s="59"/>
      <c r="C11426" s="59"/>
      <c r="D11426" s="60"/>
      <c r="E11426" s="75" t="s">
        <v>29</v>
      </c>
      <c r="F11426" s="63">
        <v>1500</v>
      </c>
      <c r="G11426" s="64">
        <f t="shared" si="362"/>
        <v>0</v>
      </c>
      <c r="H11426" s="120"/>
      <c r="I11426" s="59"/>
    </row>
    <row r="11427" spans="1:9" x14ac:dyDescent="0.25">
      <c r="A11427" s="59"/>
      <c r="B11427" s="58"/>
      <c r="C11427" s="59"/>
      <c r="D11427" s="141"/>
      <c r="E11427" s="75" t="s">
        <v>26</v>
      </c>
      <c r="F11427" s="282">
        <v>45000</v>
      </c>
      <c r="G11427" s="64">
        <f t="shared" si="362"/>
        <v>0</v>
      </c>
      <c r="H11427" s="120"/>
      <c r="I11427" s="59"/>
    </row>
    <row r="11428" spans="1:9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362"/>
        <v>0</v>
      </c>
      <c r="H11428" s="120"/>
      <c r="I11428" s="59"/>
    </row>
    <row r="11429" spans="1:9" x14ac:dyDescent="0.25">
      <c r="A11429" s="59"/>
      <c r="B11429" s="59"/>
      <c r="C11429" s="59"/>
      <c r="D11429" s="60"/>
      <c r="E11429" s="75" t="s">
        <v>26</v>
      </c>
      <c r="F11429" s="63">
        <v>1545000</v>
      </c>
      <c r="G11429" s="64">
        <f t="shared" si="362"/>
        <v>0</v>
      </c>
      <c r="H11429" s="120"/>
      <c r="I11429" s="59"/>
    </row>
    <row r="11430" spans="1:9" x14ac:dyDescent="0.25">
      <c r="A11430" s="59"/>
      <c r="B11430" s="83"/>
      <c r="C11430" s="77"/>
      <c r="D11430" s="60"/>
      <c r="E11430" s="75" t="s">
        <v>26</v>
      </c>
      <c r="F11430" s="63">
        <v>155000</v>
      </c>
      <c r="G11430" s="64">
        <f t="shared" si="362"/>
        <v>0</v>
      </c>
      <c r="H11430" s="120"/>
      <c r="I11430" s="59"/>
    </row>
    <row r="11431" spans="1:9" x14ac:dyDescent="0.25">
      <c r="A11431" s="59"/>
      <c r="B11431" s="59"/>
      <c r="C11431" s="59"/>
      <c r="D11431" s="141"/>
      <c r="E11431" s="75" t="s">
        <v>26</v>
      </c>
      <c r="F11431" s="282">
        <v>50000</v>
      </c>
      <c r="G11431" s="64">
        <f t="shared" si="362"/>
        <v>0</v>
      </c>
      <c r="H11431" s="120"/>
      <c r="I11431" s="59"/>
    </row>
    <row r="11432" spans="1:9" x14ac:dyDescent="0.25">
      <c r="A11432" s="59"/>
      <c r="B11432" s="59"/>
      <c r="C11432" s="59"/>
      <c r="D11432" s="60"/>
      <c r="E11432" s="75" t="s">
        <v>51</v>
      </c>
      <c r="F11432" s="63">
        <v>72000</v>
      </c>
      <c r="G11432" s="64">
        <f t="shared" si="362"/>
        <v>0</v>
      </c>
      <c r="H11432" s="120"/>
      <c r="I11432" s="59"/>
    </row>
    <row r="11433" spans="1:9" x14ac:dyDescent="0.25">
      <c r="A11433" s="59"/>
      <c r="B11433" s="59"/>
      <c r="C11433" s="59"/>
      <c r="D11433" s="141"/>
      <c r="E11433" s="75" t="s">
        <v>26</v>
      </c>
      <c r="F11433" s="210">
        <v>125000</v>
      </c>
      <c r="G11433" s="64">
        <f t="shared" si="362"/>
        <v>0</v>
      </c>
      <c r="H11433" s="120"/>
      <c r="I11433" s="59"/>
    </row>
    <row r="11434" spans="1:9" x14ac:dyDescent="0.25">
      <c r="A11434" s="59"/>
      <c r="B11434" s="71"/>
      <c r="C11434" s="83"/>
      <c r="D11434" s="141"/>
      <c r="E11434" s="75" t="s">
        <v>26</v>
      </c>
      <c r="F11434" s="282">
        <v>348449</v>
      </c>
      <c r="G11434" s="64">
        <f t="shared" si="362"/>
        <v>0</v>
      </c>
      <c r="H11434" s="120"/>
      <c r="I11434" s="59"/>
    </row>
    <row r="11435" spans="1:9" x14ac:dyDescent="0.25">
      <c r="A11435" s="59"/>
      <c r="B11435" s="58"/>
      <c r="C11435" s="59"/>
      <c r="D11435" s="60"/>
      <c r="E11435" s="75" t="s">
        <v>3316</v>
      </c>
      <c r="F11435" s="63">
        <v>1450000</v>
      </c>
      <c r="G11435" s="210">
        <f t="shared" si="362"/>
        <v>0</v>
      </c>
      <c r="H11435" s="120"/>
      <c r="I11435" s="59"/>
    </row>
    <row r="11436" spans="1:9" x14ac:dyDescent="0.25">
      <c r="A11436" s="59"/>
      <c r="B11436" s="59"/>
      <c r="C11436" s="59"/>
      <c r="D11436" s="60"/>
      <c r="E11436" s="75" t="s">
        <v>26</v>
      </c>
      <c r="F11436" s="63">
        <v>450000</v>
      </c>
      <c r="G11436" s="64">
        <f t="shared" si="362"/>
        <v>0</v>
      </c>
      <c r="H11436" s="120"/>
      <c r="I11436" s="59"/>
    </row>
    <row r="11437" spans="1:9" x14ac:dyDescent="0.25">
      <c r="A11437" s="59"/>
      <c r="B11437" s="59"/>
      <c r="C11437" s="59"/>
      <c r="D11437" s="60"/>
      <c r="E11437" s="75" t="s">
        <v>26</v>
      </c>
      <c r="F11437" s="63">
        <v>280000</v>
      </c>
      <c r="G11437" s="64">
        <f t="shared" si="362"/>
        <v>0</v>
      </c>
      <c r="H11437" s="120"/>
      <c r="I11437" s="59"/>
    </row>
    <row r="11438" spans="1:9" x14ac:dyDescent="0.25">
      <c r="A11438" s="59"/>
      <c r="B11438" s="59"/>
      <c r="C11438" s="83"/>
      <c r="D11438" s="60"/>
      <c r="E11438" s="75" t="s">
        <v>26</v>
      </c>
      <c r="F11438" s="62">
        <v>45000</v>
      </c>
      <c r="G11438" s="64">
        <f t="shared" si="362"/>
        <v>0</v>
      </c>
      <c r="H11438" s="120"/>
      <c r="I11438" s="59"/>
    </row>
    <row r="11439" spans="1:9" x14ac:dyDescent="0.25">
      <c r="A11439" s="59"/>
      <c r="B11439" s="59"/>
      <c r="C11439" s="83"/>
      <c r="D11439" s="60"/>
      <c r="E11439" s="75" t="s">
        <v>25</v>
      </c>
      <c r="F11439" s="63">
        <v>450000</v>
      </c>
      <c r="G11439" s="64">
        <f t="shared" si="362"/>
        <v>0</v>
      </c>
      <c r="H11439" s="120"/>
      <c r="I11439" s="59"/>
    </row>
    <row r="11440" spans="1:9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64">
        <f t="shared" si="362"/>
        <v>0</v>
      </c>
      <c r="H11440" s="120"/>
      <c r="I11440" s="139"/>
    </row>
    <row r="11441" spans="1:9" x14ac:dyDescent="0.25">
      <c r="A11441" s="59"/>
      <c r="B11441" s="85"/>
      <c r="C11441" s="101"/>
      <c r="D11441" s="60"/>
      <c r="E11441" s="75" t="s">
        <v>29</v>
      </c>
      <c r="F11441" s="63">
        <v>98000</v>
      </c>
      <c r="G11441" s="210">
        <f t="shared" si="362"/>
        <v>0</v>
      </c>
      <c r="H11441" s="120"/>
      <c r="I11441" s="139"/>
    </row>
    <row r="11442" spans="1:9" x14ac:dyDescent="0.25">
      <c r="A11442" s="59"/>
      <c r="B11442" s="59"/>
      <c r="C11442" s="59"/>
      <c r="D11442" s="141"/>
      <c r="E11442" s="75" t="s">
        <v>29</v>
      </c>
      <c r="F11442" s="210">
        <v>556000</v>
      </c>
      <c r="G11442" s="64">
        <f t="shared" si="362"/>
        <v>0</v>
      </c>
      <c r="H11442" s="120"/>
      <c r="I11442" s="139"/>
    </row>
    <row r="11443" spans="1:9" x14ac:dyDescent="0.25">
      <c r="A11443" s="59"/>
      <c r="B11443" s="58"/>
      <c r="C11443" s="58"/>
      <c r="D11443" s="60"/>
      <c r="E11443" s="75" t="s">
        <v>26</v>
      </c>
      <c r="F11443" s="63">
        <v>3000</v>
      </c>
      <c r="G11443" s="64">
        <f t="shared" si="362"/>
        <v>0</v>
      </c>
      <c r="H11443" s="120"/>
      <c r="I11443" s="139"/>
    </row>
    <row r="11444" spans="1:9" x14ac:dyDescent="0.25">
      <c r="A11444" s="59"/>
      <c r="B11444" s="59"/>
      <c r="C11444" s="59"/>
      <c r="D11444" s="60"/>
      <c r="E11444" s="75" t="s">
        <v>26</v>
      </c>
      <c r="F11444" s="63">
        <v>850</v>
      </c>
      <c r="G11444" s="64">
        <f t="shared" si="362"/>
        <v>0</v>
      </c>
      <c r="H11444" s="120"/>
      <c r="I11444" s="139"/>
    </row>
    <row r="11445" spans="1:9" x14ac:dyDescent="0.25">
      <c r="A11445" s="59"/>
      <c r="B11445" s="59"/>
      <c r="C11445" s="59"/>
      <c r="D11445" s="141"/>
      <c r="E11445" s="75" t="s">
        <v>26</v>
      </c>
      <c r="F11445" s="210">
        <v>2700</v>
      </c>
      <c r="G11445" s="210">
        <f t="shared" si="362"/>
        <v>0</v>
      </c>
      <c r="H11445" s="120"/>
      <c r="I11445" s="139"/>
    </row>
    <row r="11446" spans="1:9" x14ac:dyDescent="0.25">
      <c r="A11446" s="59"/>
      <c r="B11446" s="59"/>
      <c r="C11446" s="59"/>
      <c r="D11446" s="141"/>
      <c r="E11446" s="75" t="s">
        <v>29</v>
      </c>
      <c r="F11446" s="210">
        <v>400000</v>
      </c>
      <c r="G11446" s="210">
        <f t="shared" si="362"/>
        <v>0</v>
      </c>
      <c r="H11446" s="120"/>
      <c r="I11446" s="139"/>
    </row>
    <row r="11447" spans="1:9" x14ac:dyDescent="0.25">
      <c r="A11447" s="59"/>
      <c r="B11447" s="59"/>
      <c r="C11447" s="59"/>
      <c r="D11447" s="141"/>
      <c r="E11447" s="75" t="s">
        <v>26</v>
      </c>
      <c r="F11447" s="210">
        <v>175000</v>
      </c>
      <c r="G11447" s="210">
        <f t="shared" si="362"/>
        <v>0</v>
      </c>
      <c r="H11447" s="120"/>
      <c r="I11447" s="139"/>
    </row>
    <row r="11448" spans="1:9" x14ac:dyDescent="0.25">
      <c r="A11448" s="59"/>
      <c r="B11448" s="59"/>
      <c r="C11448" s="59"/>
      <c r="D11448" s="60"/>
      <c r="E11448" s="75" t="s">
        <v>37</v>
      </c>
      <c r="F11448" s="63">
        <v>23000</v>
      </c>
      <c r="G11448" s="64">
        <f t="shared" si="362"/>
        <v>0</v>
      </c>
      <c r="H11448" s="120"/>
      <c r="I11448" s="139"/>
    </row>
    <row r="11449" spans="1:9" x14ac:dyDescent="0.25">
      <c r="A11449" s="59"/>
      <c r="B11449" s="59"/>
      <c r="C11449" s="59"/>
      <c r="D11449" s="141"/>
      <c r="E11449" s="75" t="s">
        <v>607</v>
      </c>
      <c r="F11449" s="210">
        <v>360000</v>
      </c>
      <c r="G11449" s="64">
        <f t="shared" si="362"/>
        <v>0</v>
      </c>
      <c r="H11449" s="120"/>
      <c r="I11449" s="139"/>
    </row>
    <row r="11450" spans="1:9" x14ac:dyDescent="0.25">
      <c r="A11450" s="59"/>
      <c r="B11450" s="59"/>
      <c r="C11450" s="59"/>
      <c r="D11450" s="60"/>
      <c r="E11450" s="75" t="s">
        <v>26</v>
      </c>
      <c r="F11450" s="63">
        <v>850</v>
      </c>
      <c r="G11450" s="64">
        <f t="shared" si="362"/>
        <v>0</v>
      </c>
      <c r="H11450" s="120"/>
      <c r="I11450" s="59"/>
    </row>
    <row r="11451" spans="1:9" x14ac:dyDescent="0.25">
      <c r="A11451" s="59"/>
      <c r="B11451" s="58"/>
      <c r="C11451" s="59"/>
      <c r="D11451" s="141"/>
      <c r="E11451" s="75" t="s">
        <v>26</v>
      </c>
      <c r="F11451" s="282">
        <v>1500</v>
      </c>
      <c r="G11451" s="64">
        <f t="shared" si="362"/>
        <v>0</v>
      </c>
      <c r="H11451" s="120"/>
      <c r="I11451" s="59"/>
    </row>
    <row r="11452" spans="1:9" x14ac:dyDescent="0.25">
      <c r="A11452" s="59"/>
      <c r="B11452" s="59"/>
      <c r="C11452" s="59"/>
      <c r="D11452" s="60"/>
      <c r="E11452" s="75" t="s">
        <v>1525</v>
      </c>
      <c r="F11452" s="63">
        <v>75000</v>
      </c>
      <c r="G11452" s="64">
        <f t="shared" si="362"/>
        <v>0</v>
      </c>
      <c r="H11452" s="120"/>
      <c r="I11452" s="59"/>
    </row>
    <row r="11453" spans="1:9" x14ac:dyDescent="0.25">
      <c r="A11453" s="59"/>
      <c r="B11453" s="85"/>
      <c r="C11453" s="101"/>
      <c r="D11453" s="60"/>
      <c r="E11453" s="75" t="s">
        <v>26</v>
      </c>
      <c r="F11453" s="63">
        <v>1200</v>
      </c>
      <c r="G11453" s="64">
        <f t="shared" si="362"/>
        <v>0</v>
      </c>
      <c r="H11453" s="120"/>
      <c r="I11453" s="59"/>
    </row>
    <row r="11454" spans="1:9" x14ac:dyDescent="0.25">
      <c r="A11454" s="59"/>
      <c r="B11454" s="59"/>
      <c r="C11454" s="101"/>
      <c r="D11454" s="60"/>
      <c r="E11454" s="75" t="s">
        <v>26</v>
      </c>
      <c r="F11454" s="62">
        <v>700</v>
      </c>
      <c r="G11454" s="64">
        <f t="shared" si="362"/>
        <v>0</v>
      </c>
      <c r="H11454" s="120"/>
      <c r="I11454" s="59"/>
    </row>
    <row r="11455" spans="1:9" x14ac:dyDescent="0.25">
      <c r="A11455" s="59"/>
      <c r="B11455" s="59"/>
      <c r="C11455" s="101"/>
      <c r="D11455" s="60"/>
      <c r="E11455" s="75" t="s">
        <v>26</v>
      </c>
      <c r="F11455" s="63">
        <v>250</v>
      </c>
      <c r="G11455" s="64">
        <f t="shared" si="362"/>
        <v>0</v>
      </c>
      <c r="H11455" s="283"/>
      <c r="I11455" s="59"/>
    </row>
    <row r="11456" spans="1:9" x14ac:dyDescent="0.25">
      <c r="A11456" s="59"/>
      <c r="B11456" s="59"/>
      <c r="C11456" s="101"/>
      <c r="D11456" s="60"/>
      <c r="E11456" s="75" t="s">
        <v>29</v>
      </c>
      <c r="F11456" s="63">
        <v>150</v>
      </c>
      <c r="G11456" s="64">
        <f t="shared" si="362"/>
        <v>0</v>
      </c>
      <c r="H11456" s="283"/>
      <c r="I11456" s="59"/>
    </row>
    <row r="11457" spans="1:9" x14ac:dyDescent="0.25">
      <c r="A11457" s="59"/>
      <c r="B11457" s="59"/>
      <c r="C11457" s="59"/>
      <c r="D11457" s="60"/>
      <c r="E11457" s="75" t="s">
        <v>29</v>
      </c>
      <c r="F11457" s="63">
        <v>2500</v>
      </c>
      <c r="G11457" s="64">
        <f t="shared" si="362"/>
        <v>0</v>
      </c>
      <c r="H11457" s="120"/>
      <c r="I11457" s="59"/>
    </row>
    <row r="11458" spans="1:9" x14ac:dyDescent="0.25">
      <c r="A11458" s="59"/>
      <c r="B11458" s="59"/>
      <c r="C11458" s="101"/>
      <c r="D11458" s="60"/>
      <c r="E11458" s="75" t="s">
        <v>26</v>
      </c>
      <c r="F11458" s="64">
        <v>1900</v>
      </c>
      <c r="G11458" s="64">
        <f t="shared" si="362"/>
        <v>0</v>
      </c>
      <c r="H11458" s="120"/>
      <c r="I11458" s="59"/>
    </row>
    <row r="11459" spans="1:9" x14ac:dyDescent="0.25">
      <c r="A11459" s="59"/>
      <c r="B11459" s="58"/>
      <c r="C11459" s="59"/>
      <c r="D11459" s="60"/>
      <c r="E11459" s="75" t="s">
        <v>25</v>
      </c>
      <c r="F11459" s="64">
        <v>39000</v>
      </c>
      <c r="G11459" s="64">
        <f t="shared" si="362"/>
        <v>0</v>
      </c>
      <c r="H11459" s="120"/>
      <c r="I11459" s="59"/>
    </row>
    <row r="11460" spans="1:9" x14ac:dyDescent="0.25">
      <c r="A11460" s="59"/>
      <c r="B11460" s="59"/>
      <c r="C11460" s="59"/>
      <c r="D11460" s="60"/>
      <c r="E11460" s="75" t="s">
        <v>37</v>
      </c>
      <c r="F11460" s="78">
        <v>28200</v>
      </c>
      <c r="G11460" s="64">
        <f t="shared" si="362"/>
        <v>0</v>
      </c>
      <c r="H11460" s="120"/>
      <c r="I11460" s="59"/>
    </row>
    <row r="11461" spans="1:9" x14ac:dyDescent="0.25">
      <c r="A11461" s="59"/>
      <c r="B11461" s="59"/>
      <c r="C11461" s="59"/>
      <c r="D11461" s="60"/>
      <c r="E11461" s="75" t="s">
        <v>26</v>
      </c>
      <c r="F11461" s="62">
        <v>87500</v>
      </c>
      <c r="G11461" s="64">
        <f t="shared" si="362"/>
        <v>0</v>
      </c>
      <c r="H11461" s="120"/>
      <c r="I11461" s="59"/>
    </row>
    <row r="11462" spans="1:9" x14ac:dyDescent="0.25">
      <c r="A11462" s="59"/>
      <c r="B11462" s="59"/>
      <c r="C11462" s="59"/>
      <c r="D11462" s="60"/>
      <c r="E11462" s="75" t="s">
        <v>29</v>
      </c>
      <c r="F11462" s="63">
        <v>350000</v>
      </c>
      <c r="G11462" s="64">
        <f t="shared" si="362"/>
        <v>0</v>
      </c>
      <c r="H11462" s="120"/>
      <c r="I11462" s="59"/>
    </row>
    <row r="11463" spans="1:9" x14ac:dyDescent="0.25">
      <c r="A11463" s="59"/>
      <c r="B11463" s="85"/>
      <c r="C11463" s="101"/>
      <c r="D11463" s="60"/>
      <c r="E11463" s="75" t="s">
        <v>26</v>
      </c>
      <c r="F11463" s="63">
        <v>10000</v>
      </c>
      <c r="G11463" s="64">
        <f t="shared" si="362"/>
        <v>0</v>
      </c>
      <c r="H11463" s="120"/>
      <c r="I11463" s="139"/>
    </row>
    <row r="11464" spans="1:9" x14ac:dyDescent="0.25">
      <c r="A11464" s="59"/>
      <c r="B11464" s="85"/>
      <c r="C11464" s="101"/>
      <c r="D11464" s="60"/>
      <c r="E11464" s="75" t="s">
        <v>9789</v>
      </c>
      <c r="F11464" s="63">
        <v>82500</v>
      </c>
      <c r="G11464" s="210">
        <f t="shared" si="362"/>
        <v>0</v>
      </c>
      <c r="H11464" s="120"/>
      <c r="I11464" s="139"/>
    </row>
    <row r="11465" spans="1:9" x14ac:dyDescent="0.25">
      <c r="A11465" s="59"/>
      <c r="B11465" s="59"/>
      <c r="C11465" s="85"/>
      <c r="D11465" s="141"/>
      <c r="E11465" s="75" t="s">
        <v>29</v>
      </c>
      <c r="F11465" s="210">
        <v>200000</v>
      </c>
      <c r="G11465" s="64">
        <f t="shared" si="362"/>
        <v>0</v>
      </c>
      <c r="H11465" s="120"/>
      <c r="I11465" s="139"/>
    </row>
    <row r="11466" spans="1:9" x14ac:dyDescent="0.25">
      <c r="A11466" s="59"/>
      <c r="B11466" s="66"/>
      <c r="C11466" s="92"/>
      <c r="D11466" s="60"/>
      <c r="E11466" s="75" t="s">
        <v>37</v>
      </c>
      <c r="F11466" s="63">
        <v>34689</v>
      </c>
      <c r="G11466" s="64">
        <f t="shared" si="362"/>
        <v>0</v>
      </c>
      <c r="H11466" s="120"/>
      <c r="I11466" s="139"/>
    </row>
    <row r="11467" spans="1:9" x14ac:dyDescent="0.25">
      <c r="A11467" s="59"/>
      <c r="B11467" s="59"/>
      <c r="C11467" s="59"/>
      <c r="D11467" s="141"/>
      <c r="E11467" s="75" t="s">
        <v>29</v>
      </c>
      <c r="F11467" s="210">
        <v>350000</v>
      </c>
      <c r="G11467" s="210">
        <f t="shared" ref="G11467:G11504" si="363">F11467*D11467</f>
        <v>0</v>
      </c>
      <c r="H11467" s="120"/>
      <c r="I11467" s="139"/>
    </row>
    <row r="11468" spans="1:9" x14ac:dyDescent="0.25">
      <c r="A11468" s="59"/>
      <c r="B11468" s="58"/>
      <c r="C11468" s="59"/>
      <c r="D11468" s="141"/>
      <c r="E11468" s="75" t="s">
        <v>26</v>
      </c>
      <c r="F11468" s="282">
        <v>150000</v>
      </c>
      <c r="G11468" s="64">
        <f t="shared" si="363"/>
        <v>0</v>
      </c>
      <c r="H11468" s="120"/>
      <c r="I11468" s="139"/>
    </row>
    <row r="11469" spans="1:9" x14ac:dyDescent="0.25">
      <c r="A11469" s="59"/>
      <c r="B11469" s="81"/>
      <c r="C11469" s="59"/>
      <c r="D11469" s="141"/>
      <c r="E11469" s="75" t="s">
        <v>26</v>
      </c>
      <c r="F11469" s="210">
        <v>300000</v>
      </c>
      <c r="G11469" s="64">
        <f t="shared" si="363"/>
        <v>0</v>
      </c>
      <c r="H11469" s="120"/>
      <c r="I11469" s="139"/>
    </row>
    <row r="11470" spans="1:9" x14ac:dyDescent="0.25">
      <c r="A11470" s="59"/>
      <c r="B11470" s="59"/>
      <c r="C11470" s="59"/>
      <c r="D11470" s="141"/>
      <c r="E11470" s="75" t="s">
        <v>26</v>
      </c>
      <c r="F11470" s="210">
        <v>100000</v>
      </c>
      <c r="G11470" s="210">
        <f t="shared" si="363"/>
        <v>0</v>
      </c>
      <c r="H11470" s="120"/>
      <c r="I11470" s="139"/>
    </row>
    <row r="11471" spans="1:9" x14ac:dyDescent="0.25">
      <c r="A11471" s="59"/>
      <c r="B11471" s="59"/>
      <c r="C11471" s="59"/>
      <c r="D11471" s="141"/>
      <c r="E11471" s="75" t="s">
        <v>26</v>
      </c>
      <c r="F11471" s="210">
        <v>47000</v>
      </c>
      <c r="G11471" s="210">
        <f t="shared" si="363"/>
        <v>0</v>
      </c>
      <c r="H11471" s="120"/>
      <c r="I11471" s="139"/>
    </row>
    <row r="11472" spans="1:9" x14ac:dyDescent="0.25">
      <c r="A11472" s="59"/>
      <c r="B11472" s="66"/>
      <c r="C11472" s="121"/>
      <c r="D11472" s="141"/>
      <c r="E11472" s="75" t="s">
        <v>26</v>
      </c>
      <c r="F11472" s="210">
        <v>65000</v>
      </c>
      <c r="G11472" s="210">
        <f t="shared" si="363"/>
        <v>0</v>
      </c>
      <c r="H11472" s="120"/>
      <c r="I11472" s="139"/>
    </row>
    <row r="11473" spans="1:9" x14ac:dyDescent="0.25">
      <c r="A11473" s="59"/>
      <c r="B11473" s="83"/>
      <c r="C11473" s="59"/>
      <c r="D11473" s="141"/>
      <c r="E11473" s="75" t="s">
        <v>26</v>
      </c>
      <c r="F11473" s="210">
        <v>15000</v>
      </c>
      <c r="G11473" s="210">
        <f t="shared" si="363"/>
        <v>0</v>
      </c>
      <c r="H11473" s="120"/>
      <c r="I11473" s="139"/>
    </row>
    <row r="11474" spans="1:9" x14ac:dyDescent="0.25">
      <c r="A11474" s="59"/>
      <c r="B11474" s="59"/>
      <c r="C11474" s="59"/>
      <c r="D11474" s="141"/>
      <c r="E11474" s="75" t="s">
        <v>26</v>
      </c>
      <c r="F11474" s="210">
        <v>20000</v>
      </c>
      <c r="G11474" s="210">
        <f t="shared" si="363"/>
        <v>0</v>
      </c>
      <c r="H11474" s="120"/>
      <c r="I11474" s="139"/>
    </row>
    <row r="11475" spans="1:9" x14ac:dyDescent="0.25">
      <c r="A11475" s="59"/>
      <c r="B11475" s="59"/>
      <c r="C11475" s="192"/>
      <c r="D11475" s="141"/>
      <c r="E11475" s="75" t="s">
        <v>26</v>
      </c>
      <c r="F11475" s="210">
        <v>10000</v>
      </c>
      <c r="G11475" s="210">
        <f t="shared" si="363"/>
        <v>0</v>
      </c>
      <c r="H11475" s="120"/>
      <c r="I11475" s="139"/>
    </row>
    <row r="11476" spans="1:9" x14ac:dyDescent="0.25">
      <c r="A11476" s="59"/>
      <c r="B11476" s="85"/>
      <c r="C11476" s="101"/>
      <c r="D11476" s="60"/>
      <c r="E11476" s="75" t="s">
        <v>9789</v>
      </c>
      <c r="F11476" s="63">
        <v>82500</v>
      </c>
      <c r="G11476" s="210">
        <f t="shared" si="363"/>
        <v>0</v>
      </c>
      <c r="H11476" s="120"/>
      <c r="I11476" s="139"/>
    </row>
    <row r="11477" spans="1:9" x14ac:dyDescent="0.25">
      <c r="A11477" s="59"/>
      <c r="B11477" s="59"/>
      <c r="C11477" s="93"/>
      <c r="D11477" s="141"/>
      <c r="E11477" s="75" t="s">
        <v>26</v>
      </c>
      <c r="F11477" s="210">
        <v>25000</v>
      </c>
      <c r="G11477" s="210">
        <f t="shared" si="363"/>
        <v>0</v>
      </c>
      <c r="H11477" s="120"/>
      <c r="I11477" s="139"/>
    </row>
    <row r="11478" spans="1:9" x14ac:dyDescent="0.25">
      <c r="A11478" s="59"/>
      <c r="B11478" s="59"/>
      <c r="C11478" s="59"/>
      <c r="D11478" s="60"/>
      <c r="E11478" s="75" t="s">
        <v>26</v>
      </c>
      <c r="F11478" s="210">
        <v>9000</v>
      </c>
      <c r="G11478" s="210">
        <f t="shared" si="363"/>
        <v>0</v>
      </c>
      <c r="H11478" s="120"/>
      <c r="I11478" s="139"/>
    </row>
    <row r="11479" spans="1:9" x14ac:dyDescent="0.25">
      <c r="A11479" s="59"/>
      <c r="B11479" s="59"/>
      <c r="C11479" s="59"/>
      <c r="D11479" s="60"/>
      <c r="E11479" s="75" t="s">
        <v>26</v>
      </c>
      <c r="F11479" s="210">
        <v>27000</v>
      </c>
      <c r="G11479" s="210">
        <f t="shared" si="363"/>
        <v>0</v>
      </c>
      <c r="H11479" s="120"/>
      <c r="I11479" s="139"/>
    </row>
    <row r="11480" spans="1:9" x14ac:dyDescent="0.25">
      <c r="A11480" s="59"/>
      <c r="B11480" s="81"/>
      <c r="C11480" s="59"/>
      <c r="D11480" s="60"/>
      <c r="E11480" s="126" t="s">
        <v>25</v>
      </c>
      <c r="F11480" s="73">
        <v>150000</v>
      </c>
      <c r="G11480" s="210">
        <f t="shared" si="363"/>
        <v>0</v>
      </c>
      <c r="H11480" s="120"/>
      <c r="I11480" s="139"/>
    </row>
    <row r="11481" spans="1:9" x14ac:dyDescent="0.25">
      <c r="A11481" s="59"/>
      <c r="B11481" s="59"/>
      <c r="C11481" s="93"/>
      <c r="D11481" s="60"/>
      <c r="E11481" s="75" t="s">
        <v>25</v>
      </c>
      <c r="F11481" s="281">
        <v>30000</v>
      </c>
      <c r="G11481" s="210">
        <f t="shared" si="363"/>
        <v>0</v>
      </c>
      <c r="H11481" s="120"/>
      <c r="I11481" s="139"/>
    </row>
    <row r="11482" spans="1:9" x14ac:dyDescent="0.25">
      <c r="A11482" s="59"/>
      <c r="B11482" s="81"/>
      <c r="C11482" s="59"/>
      <c r="D11482" s="141"/>
      <c r="E11482" s="75" t="s">
        <v>26</v>
      </c>
      <c r="F11482" s="210">
        <v>600000</v>
      </c>
      <c r="G11482" s="210">
        <f t="shared" si="363"/>
        <v>0</v>
      </c>
      <c r="H11482" s="120"/>
      <c r="I11482" s="139"/>
    </row>
    <row r="11483" spans="1:9" x14ac:dyDescent="0.25">
      <c r="A11483" s="59"/>
      <c r="B11483" s="59"/>
      <c r="C11483" s="59"/>
      <c r="D11483" s="60"/>
      <c r="E11483" s="75" t="s">
        <v>37</v>
      </c>
      <c r="F11483" s="78">
        <v>28200</v>
      </c>
      <c r="G11483" s="210">
        <f t="shared" si="363"/>
        <v>0</v>
      </c>
      <c r="H11483" s="120"/>
      <c r="I11483" s="59"/>
    </row>
    <row r="11484" spans="1:9" x14ac:dyDescent="0.25">
      <c r="A11484" s="59"/>
      <c r="B11484" s="59"/>
      <c r="C11484" s="59"/>
      <c r="D11484" s="60"/>
      <c r="E11484" s="75" t="s">
        <v>26</v>
      </c>
      <c r="F11484" s="62">
        <v>87500</v>
      </c>
      <c r="G11484" s="210">
        <f t="shared" si="363"/>
        <v>0</v>
      </c>
      <c r="H11484" s="120"/>
      <c r="I11484" s="59"/>
    </row>
    <row r="11485" spans="1:9" x14ac:dyDescent="0.25">
      <c r="A11485" s="59"/>
      <c r="B11485" s="59"/>
      <c r="C11485" s="59"/>
      <c r="D11485" s="60"/>
      <c r="E11485" s="75" t="s">
        <v>26</v>
      </c>
      <c r="F11485" s="63">
        <v>16000</v>
      </c>
      <c r="G11485" s="64">
        <f t="shared" si="363"/>
        <v>0</v>
      </c>
      <c r="H11485" s="120"/>
      <c r="I11485" s="59"/>
    </row>
    <row r="11486" spans="1:9" x14ac:dyDescent="0.25">
      <c r="A11486" s="59"/>
      <c r="B11486" s="59"/>
      <c r="C11486" s="59"/>
      <c r="D11486" s="60"/>
      <c r="E11486" s="126" t="s">
        <v>25</v>
      </c>
      <c r="F11486" s="102">
        <v>300000</v>
      </c>
      <c r="G11486" s="210">
        <f t="shared" si="363"/>
        <v>0</v>
      </c>
      <c r="H11486" s="120"/>
      <c r="I11486" s="59"/>
    </row>
    <row r="11487" spans="1:9" x14ac:dyDescent="0.25">
      <c r="A11487" s="59"/>
      <c r="B11487" s="93"/>
      <c r="C11487" s="93"/>
      <c r="D11487" s="60"/>
      <c r="E11487" s="75" t="s">
        <v>25</v>
      </c>
      <c r="F11487" s="63">
        <v>348500</v>
      </c>
      <c r="G11487" s="64">
        <f t="shared" si="363"/>
        <v>0</v>
      </c>
      <c r="H11487" s="120"/>
      <c r="I11487" s="59"/>
    </row>
    <row r="11488" spans="1:9" x14ac:dyDescent="0.25">
      <c r="A11488" s="59"/>
      <c r="B11488" s="59"/>
      <c r="C11488" s="59"/>
      <c r="D11488" s="60"/>
      <c r="E11488" s="75" t="s">
        <v>26</v>
      </c>
      <c r="F11488" s="63">
        <v>220000</v>
      </c>
      <c r="G11488" s="210">
        <f t="shared" si="363"/>
        <v>0</v>
      </c>
      <c r="H11488" s="120"/>
      <c r="I11488" s="59"/>
    </row>
    <row r="11489" spans="1:9" x14ac:dyDescent="0.25">
      <c r="A11489" s="59"/>
      <c r="B11489" s="59"/>
      <c r="C11489" s="59"/>
      <c r="D11489" s="60"/>
      <c r="E11489" s="75" t="s">
        <v>37</v>
      </c>
      <c r="F11489" s="78">
        <v>28200</v>
      </c>
      <c r="G11489" s="64">
        <f t="shared" si="363"/>
        <v>0</v>
      </c>
      <c r="H11489" s="120"/>
      <c r="I11489" s="59"/>
    </row>
    <row r="11490" spans="1:9" x14ac:dyDescent="0.25">
      <c r="A11490" s="59"/>
      <c r="B11490" s="59"/>
      <c r="C11490" s="59"/>
      <c r="D11490" s="60"/>
      <c r="E11490" s="75" t="s">
        <v>26</v>
      </c>
      <c r="F11490" s="63">
        <v>82000</v>
      </c>
      <c r="G11490" s="210">
        <f t="shared" si="363"/>
        <v>0</v>
      </c>
      <c r="H11490" s="120"/>
      <c r="I11490" s="59"/>
    </row>
    <row r="11491" spans="1:9" x14ac:dyDescent="0.25">
      <c r="A11491" s="59"/>
      <c r="B11491" s="59"/>
      <c r="C11491" s="59"/>
      <c r="D11491" s="60"/>
      <c r="E11491" s="75" t="s">
        <v>26</v>
      </c>
      <c r="F11491" s="63">
        <v>140000</v>
      </c>
      <c r="G11491" s="64">
        <f t="shared" si="363"/>
        <v>0</v>
      </c>
      <c r="H11491" s="120"/>
      <c r="I11491" s="59"/>
    </row>
    <row r="11492" spans="1:9" x14ac:dyDescent="0.25">
      <c r="A11492" s="59"/>
      <c r="B11492" s="59"/>
      <c r="C11492" s="59"/>
      <c r="D11492" s="60"/>
      <c r="E11492" s="75" t="s">
        <v>607</v>
      </c>
      <c r="F11492" s="63">
        <v>104000</v>
      </c>
      <c r="G11492" s="210">
        <f t="shared" si="363"/>
        <v>0</v>
      </c>
      <c r="H11492" s="120"/>
      <c r="I11492" s="59"/>
    </row>
    <row r="11493" spans="1:9" x14ac:dyDescent="0.25">
      <c r="A11493" s="59"/>
      <c r="B11493" s="66"/>
      <c r="C11493" s="59"/>
      <c r="D11493" s="60"/>
      <c r="E11493" s="75" t="s">
        <v>26</v>
      </c>
      <c r="F11493" s="64">
        <v>100000</v>
      </c>
      <c r="G11493" s="64">
        <f t="shared" si="363"/>
        <v>0</v>
      </c>
      <c r="H11493" s="120"/>
      <c r="I11493" s="59"/>
    </row>
    <row r="11494" spans="1:9" x14ac:dyDescent="0.25">
      <c r="A11494" s="59"/>
      <c r="B11494" s="81"/>
      <c r="C11494" s="59"/>
      <c r="D11494" s="141"/>
      <c r="E11494" s="75" t="s">
        <v>26</v>
      </c>
      <c r="F11494" s="210">
        <v>20000</v>
      </c>
      <c r="G11494" s="64">
        <f t="shared" si="363"/>
        <v>0</v>
      </c>
      <c r="H11494" s="120"/>
      <c r="I11494" s="59"/>
    </row>
    <row r="11495" spans="1:9" x14ac:dyDescent="0.25">
      <c r="A11495" s="59"/>
      <c r="B11495" s="83"/>
      <c r="C11495" s="59"/>
      <c r="D11495" s="141"/>
      <c r="E11495" s="75" t="s">
        <v>26</v>
      </c>
      <c r="F11495" s="210">
        <v>45000</v>
      </c>
      <c r="G11495" s="64">
        <f t="shared" si="363"/>
        <v>0</v>
      </c>
      <c r="H11495" s="120"/>
      <c r="I11495" s="59"/>
    </row>
    <row r="11496" spans="1:9" x14ac:dyDescent="0.25">
      <c r="A11496" s="59"/>
      <c r="B11496" s="58"/>
      <c r="C11496" s="77"/>
      <c r="D11496" s="60"/>
      <c r="E11496" s="75" t="s">
        <v>26</v>
      </c>
      <c r="F11496" s="111">
        <v>60000</v>
      </c>
      <c r="G11496" s="210">
        <f t="shared" si="363"/>
        <v>0</v>
      </c>
      <c r="H11496" s="120"/>
      <c r="I11496" s="59"/>
    </row>
    <row r="11497" spans="1:9" x14ac:dyDescent="0.25">
      <c r="A11497" s="59"/>
      <c r="B11497" s="58"/>
      <c r="C11497" s="59"/>
      <c r="D11497" s="141"/>
      <c r="E11497" s="75" t="s">
        <v>26</v>
      </c>
      <c r="F11497" s="282">
        <v>150000</v>
      </c>
      <c r="G11497" s="64">
        <f t="shared" si="363"/>
        <v>0</v>
      </c>
      <c r="H11497" s="120"/>
      <c r="I11497" s="59"/>
    </row>
    <row r="11498" spans="1:9" x14ac:dyDescent="0.25">
      <c r="A11498" s="59"/>
      <c r="B11498" s="81"/>
      <c r="C11498" s="59"/>
      <c r="D11498" s="141"/>
      <c r="E11498" s="75" t="s">
        <v>26</v>
      </c>
      <c r="F11498" s="210">
        <v>300000</v>
      </c>
      <c r="G11498" s="64">
        <f t="shared" si="363"/>
        <v>0</v>
      </c>
      <c r="H11498" s="120"/>
      <c r="I11498" s="59"/>
    </row>
    <row r="11499" spans="1:9" x14ac:dyDescent="0.25">
      <c r="A11499" s="59"/>
      <c r="B11499" s="59"/>
      <c r="C11499" s="59"/>
      <c r="D11499" s="141"/>
      <c r="E11499" s="75" t="s">
        <v>26</v>
      </c>
      <c r="F11499" s="210">
        <v>100000</v>
      </c>
      <c r="G11499" s="210">
        <f t="shared" si="363"/>
        <v>0</v>
      </c>
      <c r="H11499" s="120"/>
      <c r="I11499" s="59"/>
    </row>
    <row r="11500" spans="1:9" x14ac:dyDescent="0.25">
      <c r="A11500" s="59"/>
      <c r="B11500" s="201"/>
      <c r="C11500" s="93"/>
      <c r="D11500" s="60"/>
      <c r="E11500" s="75" t="s">
        <v>26</v>
      </c>
      <c r="F11500" s="63">
        <v>40000</v>
      </c>
      <c r="G11500" s="64">
        <f t="shared" si="363"/>
        <v>0</v>
      </c>
      <c r="H11500" s="120"/>
      <c r="I11500" s="139"/>
    </row>
    <row r="11501" spans="1:9" x14ac:dyDescent="0.25">
      <c r="A11501" s="59"/>
      <c r="B11501" s="71"/>
      <c r="C11501" s="77"/>
      <c r="D11501" s="141"/>
      <c r="E11501" s="75" t="s">
        <v>26</v>
      </c>
      <c r="F11501" s="210">
        <v>160000</v>
      </c>
      <c r="G11501" s="64">
        <f t="shared" si="363"/>
        <v>0</v>
      </c>
      <c r="H11501" s="120"/>
      <c r="I11501" s="139"/>
    </row>
    <row r="11502" spans="1:9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363"/>
        <v>0</v>
      </c>
      <c r="H11502" s="120"/>
      <c r="I11502" s="139"/>
    </row>
    <row r="11503" spans="1:9" x14ac:dyDescent="0.25">
      <c r="A11503" s="59"/>
      <c r="B11503" s="71"/>
      <c r="C11503" s="77"/>
      <c r="D11503" s="141"/>
      <c r="E11503" s="75" t="s">
        <v>26</v>
      </c>
      <c r="F11503" s="265">
        <v>850</v>
      </c>
      <c r="G11503" s="64">
        <f t="shared" si="363"/>
        <v>0</v>
      </c>
      <c r="H11503" s="120"/>
      <c r="I11503" s="139"/>
    </row>
    <row r="11504" spans="1:9" x14ac:dyDescent="0.25">
      <c r="A11504" s="59"/>
      <c r="B11504" s="59"/>
      <c r="C11504" s="59"/>
      <c r="D11504" s="60"/>
      <c r="E11504" s="75" t="s">
        <v>37</v>
      </c>
      <c r="F11504" s="63">
        <v>28200</v>
      </c>
      <c r="G11504" s="64">
        <f t="shared" si="363"/>
        <v>0</v>
      </c>
      <c r="H11504" s="120"/>
      <c r="I11504" s="59"/>
    </row>
    <row r="11505" spans="1:9" x14ac:dyDescent="0.25">
      <c r="A11505" s="59"/>
      <c r="B11505" s="59"/>
      <c r="C11505" s="59"/>
      <c r="D11505" s="141"/>
      <c r="E11505" s="75" t="s">
        <v>26</v>
      </c>
      <c r="F11505" s="282">
        <v>87500</v>
      </c>
      <c r="G11505" s="64">
        <f>F11505*D11505</f>
        <v>0</v>
      </c>
      <c r="H11505" s="120"/>
      <c r="I11505" s="59"/>
    </row>
    <row r="11506" spans="1:9" x14ac:dyDescent="0.25">
      <c r="A11506" s="59"/>
      <c r="B11506" s="59"/>
      <c r="C11506" s="83"/>
      <c r="D11506" s="60"/>
      <c r="E11506" s="75" t="s">
        <v>26</v>
      </c>
      <c r="F11506" s="63">
        <v>905400</v>
      </c>
      <c r="G11506" s="64">
        <f t="shared" ref="G11506:G11559" si="364">F11506*D11506</f>
        <v>0</v>
      </c>
      <c r="H11506" s="120"/>
      <c r="I11506" s="59"/>
    </row>
    <row r="11507" spans="1:9" x14ac:dyDescent="0.25">
      <c r="A11507" s="59"/>
      <c r="B11507" s="59"/>
      <c r="C11507" s="59"/>
      <c r="D11507" s="60"/>
      <c r="E11507" s="75" t="s">
        <v>37</v>
      </c>
      <c r="F11507" s="63">
        <v>28200</v>
      </c>
      <c r="G11507" s="64">
        <f t="shared" si="364"/>
        <v>0</v>
      </c>
      <c r="H11507" s="120"/>
      <c r="I11507" s="59"/>
    </row>
    <row r="11508" spans="1:9" x14ac:dyDescent="0.25">
      <c r="A11508" s="59"/>
      <c r="B11508" s="66"/>
      <c r="C11508" s="121"/>
      <c r="D11508" s="60"/>
      <c r="E11508" s="75" t="s">
        <v>26</v>
      </c>
      <c r="F11508" s="62">
        <v>65000</v>
      </c>
      <c r="G11508" s="64">
        <f t="shared" si="364"/>
        <v>0</v>
      </c>
      <c r="H11508" s="120"/>
      <c r="I11508" s="59"/>
    </row>
    <row r="11509" spans="1:9" x14ac:dyDescent="0.25">
      <c r="A11509" s="59"/>
      <c r="B11509" s="59"/>
      <c r="C11509" s="59"/>
      <c r="D11509" s="60"/>
      <c r="E11509" s="75" t="s">
        <v>37</v>
      </c>
      <c r="F11509" s="63">
        <v>23000</v>
      </c>
      <c r="G11509" s="64">
        <f t="shared" si="364"/>
        <v>0</v>
      </c>
      <c r="H11509" s="283"/>
      <c r="I11509" s="59"/>
    </row>
    <row r="11510" spans="1:9" x14ac:dyDescent="0.25">
      <c r="A11510" s="59"/>
      <c r="B11510" s="59"/>
      <c r="C11510" s="59"/>
      <c r="D11510" s="60"/>
      <c r="E11510" s="75" t="s">
        <v>26</v>
      </c>
      <c r="F11510" s="63">
        <v>198550</v>
      </c>
      <c r="G11510" s="64">
        <f t="shared" si="364"/>
        <v>0</v>
      </c>
      <c r="H11510" s="283"/>
      <c r="I11510" s="59"/>
    </row>
    <row r="11511" spans="1:9" x14ac:dyDescent="0.25">
      <c r="A11511" s="59"/>
      <c r="B11511" s="71"/>
      <c r="C11511" s="59"/>
      <c r="D11511" s="60"/>
      <c r="E11511" s="75" t="s">
        <v>26</v>
      </c>
      <c r="F11511" s="63">
        <v>196350</v>
      </c>
      <c r="G11511" s="64">
        <f t="shared" si="364"/>
        <v>0</v>
      </c>
      <c r="H11511" s="283"/>
      <c r="I11511" s="59"/>
    </row>
    <row r="11512" spans="1:9" x14ac:dyDescent="0.25">
      <c r="A11512" s="59"/>
      <c r="B11512" s="81"/>
      <c r="C11512" s="59"/>
      <c r="D11512" s="141"/>
      <c r="E11512" s="75" t="s">
        <v>26</v>
      </c>
      <c r="F11512" s="210">
        <v>200000</v>
      </c>
      <c r="G11512" s="64">
        <f t="shared" si="364"/>
        <v>0</v>
      </c>
      <c r="H11512" s="283"/>
      <c r="I11512" s="59"/>
    </row>
    <row r="11513" spans="1:9" x14ac:dyDescent="0.25">
      <c r="A11513" s="59"/>
      <c r="B11513" s="59"/>
      <c r="C11513" s="59"/>
      <c r="D11513" s="60"/>
      <c r="E11513" s="75" t="s">
        <v>25</v>
      </c>
      <c r="F11513" s="73">
        <v>20000</v>
      </c>
      <c r="G11513" s="64">
        <f t="shared" si="364"/>
        <v>0</v>
      </c>
      <c r="H11513" s="120"/>
      <c r="I11513" s="59"/>
    </row>
    <row r="11514" spans="1:9" x14ac:dyDescent="0.25">
      <c r="A11514" s="59"/>
      <c r="B11514" s="59"/>
      <c r="C11514" s="59"/>
      <c r="D11514" s="141"/>
      <c r="E11514" s="75" t="s">
        <v>26</v>
      </c>
      <c r="F11514" s="210">
        <v>150000</v>
      </c>
      <c r="G11514" s="64">
        <f t="shared" si="364"/>
        <v>0</v>
      </c>
      <c r="H11514" s="120"/>
      <c r="I11514" s="59"/>
    </row>
    <row r="11515" spans="1:9" x14ac:dyDescent="0.25">
      <c r="A11515" s="59"/>
      <c r="B11515" s="59"/>
      <c r="C11515" s="59"/>
      <c r="D11515" s="60"/>
      <c r="E11515" s="75" t="s">
        <v>37</v>
      </c>
      <c r="F11515" s="63">
        <v>28200</v>
      </c>
      <c r="G11515" s="64">
        <f t="shared" si="364"/>
        <v>0</v>
      </c>
      <c r="H11515" s="120"/>
      <c r="I11515" s="59"/>
    </row>
    <row r="11516" spans="1:9" x14ac:dyDescent="0.25">
      <c r="A11516" s="59"/>
      <c r="B11516" s="59"/>
      <c r="C11516" s="59"/>
      <c r="D11516" s="141"/>
      <c r="E11516" s="75" t="s">
        <v>26</v>
      </c>
      <c r="F11516" s="210">
        <v>36000</v>
      </c>
      <c r="G11516" s="64">
        <f t="shared" si="364"/>
        <v>0</v>
      </c>
      <c r="H11516" s="120"/>
      <c r="I11516" s="59"/>
    </row>
    <row r="11517" spans="1:9" x14ac:dyDescent="0.25">
      <c r="A11517" s="59"/>
      <c r="B11517" s="59"/>
      <c r="C11517" s="59"/>
      <c r="D11517" s="141"/>
      <c r="E11517" s="75" t="s">
        <v>26</v>
      </c>
      <c r="F11517" s="210">
        <v>82000</v>
      </c>
      <c r="G11517" s="64">
        <f t="shared" si="364"/>
        <v>0</v>
      </c>
      <c r="H11517" s="120"/>
      <c r="I11517" s="59"/>
    </row>
    <row r="11518" spans="1:9" x14ac:dyDescent="0.25">
      <c r="A11518" s="59"/>
      <c r="B11518" s="59"/>
      <c r="C11518" s="59"/>
      <c r="D11518" s="60"/>
      <c r="E11518" s="75" t="s">
        <v>37</v>
      </c>
      <c r="F11518" s="63">
        <v>28200</v>
      </c>
      <c r="G11518" s="210">
        <f t="shared" si="364"/>
        <v>0</v>
      </c>
      <c r="H11518" s="120"/>
      <c r="I11518" s="139"/>
    </row>
    <row r="11519" spans="1:9" x14ac:dyDescent="0.25">
      <c r="A11519" s="59"/>
      <c r="B11519" s="59"/>
      <c r="C11519" s="59"/>
      <c r="D11519" s="141"/>
      <c r="E11519" s="75" t="s">
        <v>26</v>
      </c>
      <c r="F11519" s="282">
        <v>87500</v>
      </c>
      <c r="G11519" s="64">
        <f t="shared" si="364"/>
        <v>0</v>
      </c>
      <c r="H11519" s="120"/>
      <c r="I11519" s="139"/>
    </row>
    <row r="11520" spans="1:9" x14ac:dyDescent="0.25">
      <c r="A11520" s="59"/>
      <c r="B11520" s="58"/>
      <c r="C11520" s="59"/>
      <c r="D11520" s="60"/>
      <c r="E11520" s="75" t="s">
        <v>26</v>
      </c>
      <c r="F11520" s="63">
        <v>32500</v>
      </c>
      <c r="G11520" s="64">
        <f t="shared" si="364"/>
        <v>0</v>
      </c>
      <c r="H11520" s="120"/>
      <c r="I11520" s="139"/>
    </row>
    <row r="11521" spans="1:9" x14ac:dyDescent="0.25">
      <c r="A11521" s="59"/>
      <c r="B11521" s="59"/>
      <c r="C11521" s="59"/>
      <c r="D11521" s="141"/>
      <c r="E11521" s="75" t="s">
        <v>26</v>
      </c>
      <c r="F11521" s="210">
        <v>36000</v>
      </c>
      <c r="G11521" s="210">
        <f t="shared" si="364"/>
        <v>0</v>
      </c>
      <c r="H11521" s="120"/>
      <c r="I11521" s="139"/>
    </row>
    <row r="11522" spans="1:9" x14ac:dyDescent="0.25">
      <c r="A11522" s="59"/>
      <c r="B11522" s="59"/>
      <c r="C11522" s="59"/>
      <c r="D11522" s="141"/>
      <c r="E11522" s="75" t="s">
        <v>26</v>
      </c>
      <c r="F11522" s="210">
        <v>82000</v>
      </c>
      <c r="G11522" s="210">
        <f t="shared" si="364"/>
        <v>0</v>
      </c>
      <c r="H11522" s="120"/>
      <c r="I11522" s="139"/>
    </row>
    <row r="11523" spans="1:9" x14ac:dyDescent="0.25">
      <c r="A11523" s="59"/>
      <c r="B11523" s="59"/>
      <c r="C11523" s="59"/>
      <c r="D11523" s="141"/>
      <c r="E11523" s="75" t="s">
        <v>37</v>
      </c>
      <c r="F11523" s="64">
        <v>24650</v>
      </c>
      <c r="G11523" s="210">
        <f t="shared" si="364"/>
        <v>0</v>
      </c>
      <c r="H11523" s="120"/>
      <c r="I11523" s="139"/>
    </row>
    <row r="11524" spans="1:9" x14ac:dyDescent="0.25">
      <c r="A11524" s="59"/>
      <c r="B11524" s="59"/>
      <c r="C11524" s="59"/>
      <c r="D11524" s="59"/>
      <c r="E11524" s="59" t="s">
        <v>26</v>
      </c>
      <c r="F11524" s="59">
        <v>465000</v>
      </c>
      <c r="G11524" s="59">
        <f t="shared" si="364"/>
        <v>0</v>
      </c>
      <c r="H11524" s="120"/>
      <c r="I11524" s="59"/>
    </row>
    <row r="11525" spans="1:9" x14ac:dyDescent="0.25">
      <c r="A11525" s="59"/>
      <c r="B11525" s="59"/>
      <c r="C11525" s="59"/>
      <c r="D11525" s="60"/>
      <c r="E11525" s="75" t="s">
        <v>37</v>
      </c>
      <c r="F11525" s="63">
        <v>28200</v>
      </c>
      <c r="G11525" s="64">
        <f t="shared" si="364"/>
        <v>0</v>
      </c>
      <c r="H11525" s="120"/>
      <c r="I11525" s="139"/>
    </row>
    <row r="11526" spans="1:9" x14ac:dyDescent="0.25">
      <c r="A11526" s="59"/>
      <c r="B11526" s="81"/>
      <c r="C11526" s="59"/>
      <c r="D11526" s="141"/>
      <c r="E11526" s="75" t="s">
        <v>26</v>
      </c>
      <c r="F11526" s="210">
        <v>200000</v>
      </c>
      <c r="G11526" s="64">
        <f t="shared" si="364"/>
        <v>0</v>
      </c>
      <c r="H11526" s="120"/>
      <c r="I11526" s="139"/>
    </row>
    <row r="11527" spans="1:9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364"/>
        <v>0</v>
      </c>
      <c r="H11527" s="120"/>
      <c r="I11527" s="139"/>
    </row>
    <row r="11528" spans="1:9" x14ac:dyDescent="0.25">
      <c r="A11528" s="59"/>
      <c r="B11528" s="59"/>
      <c r="C11528" s="59"/>
      <c r="D11528" s="60"/>
      <c r="E11528" s="75" t="s">
        <v>26</v>
      </c>
      <c r="F11528" s="63">
        <v>1900000</v>
      </c>
      <c r="G11528" s="64">
        <f t="shared" si="364"/>
        <v>0</v>
      </c>
      <c r="H11528" s="120"/>
      <c r="I11528" s="139"/>
    </row>
    <row r="11529" spans="1:9" x14ac:dyDescent="0.25">
      <c r="A11529" s="59"/>
      <c r="B11529" s="59"/>
      <c r="C11529" s="59"/>
      <c r="D11529" s="60"/>
      <c r="E11529" s="75" t="s">
        <v>37</v>
      </c>
      <c r="F11529" s="63">
        <v>28200</v>
      </c>
      <c r="G11529" s="64">
        <f t="shared" si="364"/>
        <v>0</v>
      </c>
      <c r="H11529" s="120"/>
      <c r="I11529" s="139"/>
    </row>
    <row r="11530" spans="1:9" x14ac:dyDescent="0.25">
      <c r="A11530" s="59"/>
      <c r="B11530" s="59"/>
      <c r="C11530" s="59"/>
      <c r="D11530" s="141"/>
      <c r="E11530" s="75" t="s">
        <v>37</v>
      </c>
      <c r="F11530" s="265">
        <v>82500</v>
      </c>
      <c r="G11530" s="210">
        <f t="shared" si="364"/>
        <v>0</v>
      </c>
      <c r="H11530" s="120"/>
      <c r="I11530" s="139"/>
    </row>
    <row r="11531" spans="1:9" x14ac:dyDescent="0.25">
      <c r="A11531" s="59"/>
      <c r="B11531" s="59"/>
      <c r="C11531" s="192"/>
      <c r="D11531" s="141"/>
      <c r="E11531" s="75" t="s">
        <v>26</v>
      </c>
      <c r="F11531" s="210">
        <v>10000</v>
      </c>
      <c r="G11531" s="210">
        <f t="shared" si="364"/>
        <v>0</v>
      </c>
      <c r="H11531" s="120"/>
      <c r="I11531" s="139"/>
    </row>
    <row r="11532" spans="1:9" x14ac:dyDescent="0.25">
      <c r="A11532" s="59"/>
      <c r="B11532" s="59"/>
      <c r="C11532" s="59"/>
      <c r="D11532" s="141"/>
      <c r="E11532" s="75" t="s">
        <v>26</v>
      </c>
      <c r="F11532" s="265">
        <v>5000</v>
      </c>
      <c r="G11532" s="210">
        <f t="shared" si="364"/>
        <v>0</v>
      </c>
      <c r="H11532" s="120"/>
      <c r="I11532" s="139"/>
    </row>
    <row r="11533" spans="1:9" x14ac:dyDescent="0.25">
      <c r="A11533" s="59"/>
      <c r="B11533" s="59"/>
      <c r="C11533" s="59"/>
      <c r="D11533" s="141"/>
      <c r="E11533" s="75" t="s">
        <v>37</v>
      </c>
      <c r="F11533" s="265">
        <v>82500</v>
      </c>
      <c r="G11533" s="210">
        <f t="shared" si="364"/>
        <v>0</v>
      </c>
      <c r="H11533" s="120"/>
      <c r="I11533" s="139"/>
    </row>
    <row r="11534" spans="1:9" x14ac:dyDescent="0.25">
      <c r="A11534" s="59"/>
      <c r="B11534" s="71"/>
      <c r="C11534" s="59"/>
      <c r="D11534" s="141"/>
      <c r="E11534" s="75" t="s">
        <v>26</v>
      </c>
      <c r="F11534" s="265">
        <v>196350</v>
      </c>
      <c r="G11534" s="210">
        <f t="shared" si="364"/>
        <v>0</v>
      </c>
      <c r="H11534" s="120"/>
      <c r="I11534" s="139"/>
    </row>
    <row r="11535" spans="1:9" x14ac:dyDescent="0.25">
      <c r="A11535" s="59"/>
      <c r="B11535" s="59"/>
      <c r="C11535" s="59"/>
      <c r="D11535" s="141"/>
      <c r="E11535" s="75" t="s">
        <v>26</v>
      </c>
      <c r="F11535" s="265">
        <v>20000</v>
      </c>
      <c r="G11535" s="210">
        <f t="shared" si="364"/>
        <v>0</v>
      </c>
      <c r="H11535" s="120"/>
      <c r="I11535" s="139"/>
    </row>
    <row r="11536" spans="1:9" x14ac:dyDescent="0.25">
      <c r="A11536" s="59"/>
      <c r="B11536" s="83"/>
      <c r="C11536" s="59"/>
      <c r="D11536" s="141"/>
      <c r="E11536" s="75" t="s">
        <v>51</v>
      </c>
      <c r="F11536" s="210">
        <v>58000</v>
      </c>
      <c r="G11536" s="210">
        <f t="shared" si="364"/>
        <v>0</v>
      </c>
      <c r="H11536" s="120"/>
      <c r="I11536" s="139"/>
    </row>
    <row r="11537" spans="1:9" x14ac:dyDescent="0.25">
      <c r="A11537" s="59"/>
      <c r="B11537" s="85"/>
      <c r="C11537" s="101"/>
      <c r="D11537" s="60"/>
      <c r="E11537" s="75" t="s">
        <v>37</v>
      </c>
      <c r="F11537" s="63">
        <v>17000</v>
      </c>
      <c r="G11537" s="64">
        <f t="shared" si="364"/>
        <v>0</v>
      </c>
      <c r="H11537" s="120"/>
      <c r="I11537" s="139"/>
    </row>
    <row r="11538" spans="1:9" x14ac:dyDescent="0.25">
      <c r="A11538" s="59"/>
      <c r="B11538" s="81"/>
      <c r="C11538" s="59"/>
      <c r="D11538" s="60"/>
      <c r="E11538" s="126" t="s">
        <v>25</v>
      </c>
      <c r="F11538" s="73">
        <v>17000</v>
      </c>
      <c r="G11538" s="210">
        <f t="shared" si="364"/>
        <v>0</v>
      </c>
      <c r="H11538" s="120"/>
      <c r="I11538" s="139"/>
    </row>
    <row r="11539" spans="1:9" x14ac:dyDescent="0.25">
      <c r="A11539" s="59"/>
      <c r="B11539" s="59"/>
      <c r="C11539" s="101"/>
      <c r="D11539" s="60"/>
      <c r="E11539" s="75" t="s">
        <v>29</v>
      </c>
      <c r="F11539" s="62">
        <v>25000</v>
      </c>
      <c r="G11539" s="64">
        <f t="shared" si="364"/>
        <v>0</v>
      </c>
      <c r="H11539" s="120"/>
      <c r="I11539" s="139"/>
    </row>
    <row r="11540" spans="1:9" x14ac:dyDescent="0.25">
      <c r="A11540" s="59"/>
      <c r="B11540" s="59"/>
      <c r="C11540" s="101"/>
      <c r="D11540" s="60"/>
      <c r="E11540" s="75" t="s">
        <v>29</v>
      </c>
      <c r="F11540" s="63">
        <v>2000000</v>
      </c>
      <c r="G11540" s="64">
        <f t="shared" si="364"/>
        <v>0</v>
      </c>
      <c r="H11540" s="120"/>
      <c r="I11540" s="139"/>
    </row>
    <row r="11541" spans="1:9" x14ac:dyDescent="0.25">
      <c r="A11541" s="59"/>
      <c r="B11541" s="59"/>
      <c r="C11541" s="101"/>
      <c r="D11541" s="60"/>
      <c r="E11541" s="75" t="s">
        <v>26</v>
      </c>
      <c r="F11541" s="63">
        <v>550000</v>
      </c>
      <c r="G11541" s="64">
        <f t="shared" si="364"/>
        <v>0</v>
      </c>
      <c r="H11541" s="120"/>
      <c r="I11541" s="139"/>
    </row>
    <row r="11542" spans="1:9" x14ac:dyDescent="0.25">
      <c r="A11542" s="59"/>
      <c r="B11542" s="59"/>
      <c r="C11542" s="101"/>
      <c r="D11542" s="60"/>
      <c r="E11542" s="75" t="s">
        <v>29</v>
      </c>
      <c r="F11542" s="63">
        <v>1000000</v>
      </c>
      <c r="G11542" s="64">
        <f t="shared" si="364"/>
        <v>0</v>
      </c>
      <c r="H11542" s="120"/>
      <c r="I11542" s="139"/>
    </row>
    <row r="11543" spans="1:9" x14ac:dyDescent="0.25">
      <c r="A11543" s="59"/>
      <c r="B11543" s="59"/>
      <c r="C11543" s="101"/>
      <c r="D11543" s="141"/>
      <c r="E11543" s="75" t="s">
        <v>29</v>
      </c>
      <c r="F11543" s="210">
        <v>260000</v>
      </c>
      <c r="G11543" s="64">
        <f t="shared" si="364"/>
        <v>0</v>
      </c>
      <c r="H11543" s="120"/>
      <c r="I11543" s="139"/>
    </row>
    <row r="11544" spans="1:9" x14ac:dyDescent="0.25">
      <c r="A11544" s="59"/>
      <c r="B11544" s="59"/>
      <c r="C11544" s="101"/>
      <c r="D11544" s="60"/>
      <c r="E11544" s="75" t="s">
        <v>29</v>
      </c>
      <c r="F11544" s="63">
        <v>225000</v>
      </c>
      <c r="G11544" s="64">
        <f t="shared" si="364"/>
        <v>0</v>
      </c>
      <c r="H11544" s="120"/>
      <c r="I11544" s="139"/>
    </row>
    <row r="11545" spans="1:9" x14ac:dyDescent="0.25">
      <c r="A11545" s="59"/>
      <c r="B11545" s="59"/>
      <c r="C11545" s="101"/>
      <c r="D11545" s="60"/>
      <c r="E11545" s="75" t="s">
        <v>29</v>
      </c>
      <c r="F11545" s="63">
        <v>170000</v>
      </c>
      <c r="G11545" s="64">
        <f t="shared" si="364"/>
        <v>0</v>
      </c>
      <c r="H11545" s="120"/>
      <c r="I11545" s="139"/>
    </row>
    <row r="11546" spans="1:9" x14ac:dyDescent="0.25">
      <c r="A11546" s="59"/>
      <c r="B11546" s="66"/>
      <c r="C11546" s="101"/>
      <c r="D11546" s="60"/>
      <c r="E11546" s="75" t="s">
        <v>29</v>
      </c>
      <c r="F11546" s="64">
        <v>475000</v>
      </c>
      <c r="G11546" s="64">
        <f t="shared" si="364"/>
        <v>0</v>
      </c>
      <c r="H11546" s="120"/>
      <c r="I11546" s="139"/>
    </row>
    <row r="11547" spans="1:9" x14ac:dyDescent="0.25">
      <c r="A11547" s="59"/>
      <c r="B11547" s="81"/>
      <c r="C11547" s="101"/>
      <c r="D11547" s="141"/>
      <c r="E11547" s="75" t="s">
        <v>29</v>
      </c>
      <c r="F11547" s="210">
        <v>1350000</v>
      </c>
      <c r="G11547" s="64">
        <f t="shared" si="364"/>
        <v>0</v>
      </c>
      <c r="H11547" s="120"/>
      <c r="I11547" s="139"/>
    </row>
    <row r="11548" spans="1:9" x14ac:dyDescent="0.25">
      <c r="A11548" s="59"/>
      <c r="B11548" s="81"/>
      <c r="C11548" s="101"/>
      <c r="D11548" s="141"/>
      <c r="E11548" s="75" t="s">
        <v>26</v>
      </c>
      <c r="F11548" s="210">
        <v>30000</v>
      </c>
      <c r="G11548" s="64">
        <f t="shared" si="364"/>
        <v>0</v>
      </c>
      <c r="H11548" s="120"/>
      <c r="I11548" s="139"/>
    </row>
    <row r="11549" spans="1:9" x14ac:dyDescent="0.25">
      <c r="A11549" s="59"/>
      <c r="B11549" s="59"/>
      <c r="C11549" s="101"/>
      <c r="D11549" s="141"/>
      <c r="E11549" s="75" t="s">
        <v>26</v>
      </c>
      <c r="F11549" s="210">
        <v>35000</v>
      </c>
      <c r="G11549" s="210">
        <f t="shared" si="364"/>
        <v>0</v>
      </c>
      <c r="H11549" s="120"/>
      <c r="I11549" s="139"/>
    </row>
    <row r="11550" spans="1:9" x14ac:dyDescent="0.25">
      <c r="A11550" s="59"/>
      <c r="B11550" s="59"/>
      <c r="C11550" s="101"/>
      <c r="D11550" s="60"/>
      <c r="E11550" s="75" t="s">
        <v>26</v>
      </c>
      <c r="F11550" s="62">
        <v>225000</v>
      </c>
      <c r="G11550" s="64">
        <f t="shared" si="364"/>
        <v>0</v>
      </c>
      <c r="H11550" s="120"/>
      <c r="I11550" s="139"/>
    </row>
    <row r="11551" spans="1:9" x14ac:dyDescent="0.25">
      <c r="A11551" s="59"/>
      <c r="B11551" s="59"/>
      <c r="C11551" s="59"/>
      <c r="D11551" s="60"/>
      <c r="E11551" s="75" t="s">
        <v>37</v>
      </c>
      <c r="F11551" s="63">
        <v>28200</v>
      </c>
      <c r="G11551" s="64">
        <f t="shared" si="364"/>
        <v>0</v>
      </c>
      <c r="H11551" s="120"/>
      <c r="I11551" s="59"/>
    </row>
    <row r="11552" spans="1:9" x14ac:dyDescent="0.25">
      <c r="A11552" s="59"/>
      <c r="B11552" s="58"/>
      <c r="C11552" s="77"/>
      <c r="D11552" s="141"/>
      <c r="E11552" s="75" t="s">
        <v>26</v>
      </c>
      <c r="F11552" s="282">
        <v>35000</v>
      </c>
      <c r="G11552" s="210">
        <f t="shared" si="364"/>
        <v>0</v>
      </c>
      <c r="H11552" s="120"/>
      <c r="I11552" s="59"/>
    </row>
    <row r="11553" spans="1:9" x14ac:dyDescent="0.25">
      <c r="A11553" s="59"/>
      <c r="B11553" s="58"/>
      <c r="C11553" s="101"/>
      <c r="D11553" s="141"/>
      <c r="E11553" s="75" t="s">
        <v>26</v>
      </c>
      <c r="F11553" s="282">
        <v>15000</v>
      </c>
      <c r="G11553" s="64">
        <f t="shared" si="364"/>
        <v>0</v>
      </c>
      <c r="H11553" s="120"/>
      <c r="I11553" s="59"/>
    </row>
    <row r="11554" spans="1:9" x14ac:dyDescent="0.25">
      <c r="A11554" s="59"/>
      <c r="B11554" s="59"/>
      <c r="C11554" s="59"/>
      <c r="D11554" s="60"/>
      <c r="E11554" s="75" t="s">
        <v>37</v>
      </c>
      <c r="F11554" s="63">
        <v>23000</v>
      </c>
      <c r="G11554" s="64">
        <f t="shared" si="364"/>
        <v>0</v>
      </c>
      <c r="H11554" s="120"/>
      <c r="I11554" s="139"/>
    </row>
    <row r="11555" spans="1:9" x14ac:dyDescent="0.25">
      <c r="A11555" s="59"/>
      <c r="B11555" s="59"/>
      <c r="C11555" s="59"/>
      <c r="D11555" s="60"/>
      <c r="E11555" s="75" t="s">
        <v>37</v>
      </c>
      <c r="F11555" s="63">
        <v>28200</v>
      </c>
      <c r="G11555" s="64">
        <f t="shared" si="364"/>
        <v>0</v>
      </c>
      <c r="H11555" s="120"/>
      <c r="I11555" s="139"/>
    </row>
    <row r="11556" spans="1:9" x14ac:dyDescent="0.25">
      <c r="A11556" s="59"/>
      <c r="B11556" s="59"/>
      <c r="C11556" s="59"/>
      <c r="D11556" s="60"/>
      <c r="E11556" s="75" t="s">
        <v>26</v>
      </c>
      <c r="F11556" s="63">
        <v>10000</v>
      </c>
      <c r="G11556" s="64">
        <f t="shared" si="364"/>
        <v>0</v>
      </c>
      <c r="H11556" s="120"/>
      <c r="I11556" s="139"/>
    </row>
    <row r="11557" spans="1:9" x14ac:dyDescent="0.25">
      <c r="A11557" s="59"/>
      <c r="B11557" s="59"/>
      <c r="C11557" s="59"/>
      <c r="D11557" s="141"/>
      <c r="E11557" s="75" t="s">
        <v>26</v>
      </c>
      <c r="F11557" s="265">
        <v>43000</v>
      </c>
      <c r="G11557" s="64">
        <f t="shared" si="364"/>
        <v>0</v>
      </c>
      <c r="H11557" s="120"/>
      <c r="I11557" s="139"/>
    </row>
    <row r="11558" spans="1:9" x14ac:dyDescent="0.25">
      <c r="A11558" s="59"/>
      <c r="B11558" s="59"/>
      <c r="C11558" s="171"/>
      <c r="D11558" s="141"/>
      <c r="E11558" s="75" t="s">
        <v>26</v>
      </c>
      <c r="F11558" s="265">
        <v>137000</v>
      </c>
      <c r="G11558" s="64">
        <f t="shared" si="364"/>
        <v>0</v>
      </c>
      <c r="H11558" s="120"/>
      <c r="I11558" s="139"/>
    </row>
    <row r="11559" spans="1:9" x14ac:dyDescent="0.25">
      <c r="A11559" s="59"/>
      <c r="B11559" s="59"/>
      <c r="C11559" s="59"/>
      <c r="D11559" s="60"/>
      <c r="E11559" s="75" t="s">
        <v>26</v>
      </c>
      <c r="F11559" s="78">
        <v>198550</v>
      </c>
      <c r="G11559" s="64">
        <f t="shared" si="364"/>
        <v>0</v>
      </c>
      <c r="H11559" s="120"/>
      <c r="I11559" s="139"/>
    </row>
    <row r="11560" spans="1:9" x14ac:dyDescent="0.25">
      <c r="A11560" s="59"/>
      <c r="B11560" s="71"/>
      <c r="C11560" s="59"/>
      <c r="D11560" s="141"/>
      <c r="E11560" s="75" t="s">
        <v>26</v>
      </c>
      <c r="F11560" s="78">
        <v>196350</v>
      </c>
      <c r="G11560" s="64">
        <f>F11560*D11560</f>
        <v>0</v>
      </c>
      <c r="H11560" s="120"/>
      <c r="I11560" s="139"/>
    </row>
    <row r="11561" spans="1:9" x14ac:dyDescent="0.25">
      <c r="A11561" s="59"/>
      <c r="B11561" s="66"/>
      <c r="C11561" s="121"/>
      <c r="D11561" s="141"/>
      <c r="E11561" s="75" t="s">
        <v>26</v>
      </c>
      <c r="F11561" s="78">
        <v>65000</v>
      </c>
      <c r="G11561" s="64">
        <f>F11561*D11561</f>
        <v>0</v>
      </c>
      <c r="H11561" s="120"/>
      <c r="I11561" s="139"/>
    </row>
    <row r="11562" spans="1:9" x14ac:dyDescent="0.25">
      <c r="A11562" s="59"/>
      <c r="B11562" s="59"/>
      <c r="C11562" s="101"/>
      <c r="D11562" s="60"/>
      <c r="E11562" s="75" t="s">
        <v>26</v>
      </c>
      <c r="F11562" s="63">
        <v>5000</v>
      </c>
      <c r="G11562" s="64">
        <f t="shared" ref="G11562:G11615" si="365">F11562*D11562</f>
        <v>0</v>
      </c>
      <c r="H11562" s="120"/>
      <c r="I11562" s="59"/>
    </row>
    <row r="11563" spans="1:9" x14ac:dyDescent="0.25">
      <c r="A11563" s="59"/>
      <c r="B11563" s="83"/>
      <c r="C11563" s="101"/>
      <c r="D11563" s="141"/>
      <c r="E11563" s="75" t="s">
        <v>29</v>
      </c>
      <c r="F11563" s="210">
        <v>400000</v>
      </c>
      <c r="G11563" s="64">
        <f t="shared" si="365"/>
        <v>0</v>
      </c>
      <c r="H11563" s="120"/>
      <c r="I11563" s="59"/>
    </row>
    <row r="11564" spans="1:9" x14ac:dyDescent="0.25">
      <c r="A11564" s="59"/>
      <c r="B11564" s="59"/>
      <c r="C11564" s="101"/>
      <c r="D11564" s="60"/>
      <c r="E11564" s="75" t="s">
        <v>29</v>
      </c>
      <c r="F11564" s="64">
        <v>340000</v>
      </c>
      <c r="G11564" s="64">
        <f t="shared" si="365"/>
        <v>0</v>
      </c>
      <c r="H11564" s="120"/>
      <c r="I11564" s="59"/>
    </row>
    <row r="11565" spans="1:9" x14ac:dyDescent="0.25">
      <c r="A11565" s="59"/>
      <c r="B11565" s="59"/>
      <c r="C11565" s="101"/>
      <c r="D11565" s="60"/>
      <c r="E11565" s="75" t="s">
        <v>26</v>
      </c>
      <c r="F11565" s="62">
        <v>50000</v>
      </c>
      <c r="G11565" s="64">
        <f t="shared" si="365"/>
        <v>0</v>
      </c>
      <c r="H11565" s="120"/>
      <c r="I11565" s="59"/>
    </row>
    <row r="11566" spans="1:9" x14ac:dyDescent="0.25">
      <c r="A11566" s="59"/>
      <c r="B11566" s="59"/>
      <c r="C11566" s="59"/>
      <c r="D11566" s="60"/>
      <c r="E11566" s="75" t="s">
        <v>25</v>
      </c>
      <c r="F11566" s="73">
        <v>25000</v>
      </c>
      <c r="G11566" s="64">
        <f t="shared" si="365"/>
        <v>0</v>
      </c>
      <c r="H11566" s="120"/>
      <c r="I11566" s="59"/>
    </row>
    <row r="11567" spans="1:9" x14ac:dyDescent="0.25">
      <c r="A11567" s="59"/>
      <c r="B11567" s="71"/>
      <c r="C11567" s="59"/>
      <c r="D11567" s="60"/>
      <c r="E11567" s="75" t="s">
        <v>26</v>
      </c>
      <c r="F11567" s="63">
        <v>465000</v>
      </c>
      <c r="G11567" s="64">
        <f t="shared" si="365"/>
        <v>0</v>
      </c>
      <c r="H11567" s="283"/>
      <c r="I11567" s="59"/>
    </row>
    <row r="11568" spans="1:9" x14ac:dyDescent="0.25">
      <c r="A11568" s="59"/>
      <c r="B11568" s="71"/>
      <c r="C11568" s="71"/>
      <c r="D11568" s="141"/>
      <c r="E11568" s="75" t="s">
        <v>26</v>
      </c>
      <c r="F11568" s="210">
        <v>135000</v>
      </c>
      <c r="G11568" s="64">
        <f t="shared" si="365"/>
        <v>0</v>
      </c>
      <c r="H11568" s="283"/>
      <c r="I11568" s="59"/>
    </row>
    <row r="11569" spans="1:9" x14ac:dyDescent="0.25">
      <c r="A11569" s="59"/>
      <c r="B11569" s="59"/>
      <c r="C11569" s="59"/>
      <c r="D11569" s="60"/>
      <c r="E11569" s="75" t="s">
        <v>37</v>
      </c>
      <c r="F11569" s="73">
        <v>82500</v>
      </c>
      <c r="G11569" s="64">
        <f t="shared" si="365"/>
        <v>0</v>
      </c>
      <c r="H11569" s="120"/>
      <c r="I11569" s="59"/>
    </row>
    <row r="11570" spans="1:9" x14ac:dyDescent="0.25">
      <c r="A11570" s="59"/>
      <c r="B11570" s="59"/>
      <c r="C11570" s="101"/>
      <c r="D11570" s="60"/>
      <c r="E11570" s="75" t="s">
        <v>26</v>
      </c>
      <c r="F11570" s="63">
        <v>32000</v>
      </c>
      <c r="G11570" s="64">
        <f t="shared" si="365"/>
        <v>0</v>
      </c>
      <c r="H11570" s="120"/>
      <c r="I11570" s="139"/>
    </row>
    <row r="11571" spans="1:9" x14ac:dyDescent="0.25">
      <c r="A11571" s="59"/>
      <c r="B11571" s="59"/>
      <c r="C11571" s="101"/>
      <c r="D11571" s="60"/>
      <c r="E11571" s="75" t="s">
        <v>26</v>
      </c>
      <c r="F11571" s="63">
        <v>7500</v>
      </c>
      <c r="G11571" s="64">
        <f t="shared" si="365"/>
        <v>0</v>
      </c>
      <c r="H11571" s="120"/>
      <c r="I11571" s="139"/>
    </row>
    <row r="11572" spans="1:9" x14ac:dyDescent="0.25">
      <c r="A11572" s="59"/>
      <c r="B11572" s="59"/>
      <c r="C11572" s="59"/>
      <c r="D11572" s="141"/>
      <c r="E11572" s="75" t="s">
        <v>26</v>
      </c>
      <c r="F11572" s="282">
        <v>27000</v>
      </c>
      <c r="G11572" s="64">
        <f t="shared" si="365"/>
        <v>0</v>
      </c>
      <c r="H11572" s="120"/>
      <c r="I11572" s="139"/>
    </row>
    <row r="11573" spans="1:9" x14ac:dyDescent="0.25">
      <c r="A11573" s="59"/>
      <c r="B11573" s="59"/>
      <c r="C11573" s="59"/>
      <c r="D11573" s="60"/>
      <c r="E11573" s="75" t="s">
        <v>26</v>
      </c>
      <c r="F11573" s="63">
        <v>9000</v>
      </c>
      <c r="G11573" s="64">
        <f t="shared" si="365"/>
        <v>0</v>
      </c>
      <c r="H11573" s="120"/>
      <c r="I11573" s="139"/>
    </row>
    <row r="11574" spans="1:9" x14ac:dyDescent="0.25">
      <c r="A11574" s="59"/>
      <c r="B11574" s="59"/>
      <c r="C11574" s="93"/>
      <c r="D11574" s="141"/>
      <c r="E11574" s="75" t="s">
        <v>26</v>
      </c>
      <c r="F11574" s="210">
        <v>25000</v>
      </c>
      <c r="G11574" s="210">
        <f t="shared" si="365"/>
        <v>0</v>
      </c>
      <c r="H11574" s="120"/>
      <c r="I11574" s="59"/>
    </row>
    <row r="11575" spans="1:9" x14ac:dyDescent="0.25">
      <c r="A11575" s="59"/>
      <c r="B11575" s="59"/>
      <c r="C11575" s="59"/>
      <c r="D11575" s="60"/>
      <c r="E11575" s="75" t="s">
        <v>37</v>
      </c>
      <c r="F11575" s="63">
        <v>28200</v>
      </c>
      <c r="G11575" s="210">
        <f t="shared" si="365"/>
        <v>0</v>
      </c>
      <c r="H11575" s="120"/>
      <c r="I11575" s="139"/>
    </row>
    <row r="11576" spans="1:9" x14ac:dyDescent="0.25">
      <c r="A11576" s="59"/>
      <c r="B11576" s="66"/>
      <c r="C11576" s="121"/>
      <c r="D11576" s="59"/>
      <c r="E11576" s="59" t="s">
        <v>26</v>
      </c>
      <c r="F11576" s="59">
        <v>65000</v>
      </c>
      <c r="G11576" s="210">
        <f t="shared" si="365"/>
        <v>0</v>
      </c>
      <c r="H11576" s="120"/>
      <c r="I11576" s="139"/>
    </row>
    <row r="11577" spans="1:9" x14ac:dyDescent="0.25">
      <c r="A11577" s="59"/>
      <c r="B11577" s="71"/>
      <c r="C11577" s="77"/>
      <c r="D11577" s="141"/>
      <c r="E11577" s="75" t="s">
        <v>26</v>
      </c>
      <c r="F11577" s="210">
        <v>255000</v>
      </c>
      <c r="G11577" s="64">
        <f t="shared" si="365"/>
        <v>0</v>
      </c>
      <c r="H11577" s="120"/>
      <c r="I11577" s="139"/>
    </row>
    <row r="11578" spans="1:9" x14ac:dyDescent="0.25">
      <c r="A11578" s="59"/>
      <c r="B11578" s="59"/>
      <c r="C11578" s="59"/>
      <c r="D11578" s="60"/>
      <c r="E11578" s="75" t="s">
        <v>26</v>
      </c>
      <c r="F11578" s="63">
        <v>20000</v>
      </c>
      <c r="G11578" s="64">
        <f t="shared" si="365"/>
        <v>0</v>
      </c>
      <c r="H11578" s="120"/>
      <c r="I11578" s="139"/>
    </row>
    <row r="11579" spans="1:9" x14ac:dyDescent="0.25">
      <c r="A11579" s="59"/>
      <c r="B11579" s="59"/>
      <c r="C11579" s="59"/>
      <c r="D11579" s="60"/>
      <c r="E11579" s="75" t="s">
        <v>29</v>
      </c>
      <c r="F11579" s="63">
        <v>350000</v>
      </c>
      <c r="G11579" s="64">
        <f t="shared" si="365"/>
        <v>0</v>
      </c>
      <c r="H11579" s="120"/>
      <c r="I11579" s="139"/>
    </row>
    <row r="11580" spans="1:9" x14ac:dyDescent="0.25">
      <c r="A11580" s="59"/>
      <c r="B11580" s="59"/>
      <c r="C11580" s="59"/>
      <c r="D11580" s="141"/>
      <c r="E11580" s="75" t="s">
        <v>26</v>
      </c>
      <c r="F11580" s="265">
        <v>55000</v>
      </c>
      <c r="G11580" s="210">
        <f t="shared" si="365"/>
        <v>0</v>
      </c>
      <c r="H11580" s="120"/>
      <c r="I11580" s="139"/>
    </row>
    <row r="11581" spans="1:9" x14ac:dyDescent="0.25">
      <c r="A11581" s="59"/>
      <c r="B11581" s="59"/>
      <c r="C11581" s="192"/>
      <c r="D11581" s="141"/>
      <c r="E11581" s="75" t="s">
        <v>26</v>
      </c>
      <c r="F11581" s="210">
        <v>10000</v>
      </c>
      <c r="G11581" s="210">
        <f t="shared" si="365"/>
        <v>0</v>
      </c>
      <c r="H11581" s="120"/>
      <c r="I11581" s="139"/>
    </row>
    <row r="11582" spans="1:9" x14ac:dyDescent="0.25">
      <c r="A11582" s="59"/>
      <c r="B11582" s="71"/>
      <c r="C11582" s="59"/>
      <c r="D11582" s="60"/>
      <c r="E11582" s="75" t="s">
        <v>26</v>
      </c>
      <c r="F11582" s="63">
        <v>465000</v>
      </c>
      <c r="G11582" s="210">
        <f t="shared" si="365"/>
        <v>0</v>
      </c>
      <c r="H11582" s="120"/>
      <c r="I11582" s="139"/>
    </row>
    <row r="11583" spans="1:9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365"/>
        <v>0</v>
      </c>
      <c r="H11583" s="120"/>
      <c r="I11583" s="139"/>
    </row>
    <row r="11584" spans="1:9" x14ac:dyDescent="0.25">
      <c r="A11584" s="59"/>
      <c r="B11584" s="71"/>
      <c r="C11584" s="59"/>
      <c r="D11584" s="141"/>
      <c r="E11584" s="75" t="s">
        <v>26</v>
      </c>
      <c r="F11584" s="265">
        <v>1750000</v>
      </c>
      <c r="G11584" s="210">
        <f t="shared" si="365"/>
        <v>0</v>
      </c>
      <c r="H11584" s="120"/>
      <c r="I11584" s="139"/>
    </row>
    <row r="11585" spans="1:9" x14ac:dyDescent="0.25">
      <c r="A11585" s="59"/>
      <c r="B11585" s="59"/>
      <c r="C11585" s="59"/>
      <c r="D11585" s="141"/>
      <c r="E11585" s="75" t="s">
        <v>26</v>
      </c>
      <c r="F11585" s="265">
        <v>45000</v>
      </c>
      <c r="G11585" s="210">
        <f t="shared" si="365"/>
        <v>0</v>
      </c>
      <c r="H11585" s="120"/>
      <c r="I11585" s="139"/>
    </row>
    <row r="11586" spans="1:9" x14ac:dyDescent="0.25">
      <c r="A11586" s="59"/>
      <c r="B11586" s="83"/>
      <c r="C11586" s="77"/>
      <c r="D11586" s="141"/>
      <c r="E11586" s="75" t="s">
        <v>26</v>
      </c>
      <c r="F11586" s="210">
        <v>155000</v>
      </c>
      <c r="G11586" s="210">
        <f t="shared" si="365"/>
        <v>0</v>
      </c>
      <c r="H11586" s="120"/>
      <c r="I11586" s="139"/>
    </row>
    <row r="11587" spans="1:9" x14ac:dyDescent="0.25">
      <c r="A11587" s="59"/>
      <c r="B11587" s="59"/>
      <c r="C11587" s="59"/>
      <c r="D11587" s="141"/>
      <c r="E11587" s="75" t="s">
        <v>26</v>
      </c>
      <c r="F11587" s="210">
        <v>50000</v>
      </c>
      <c r="G11587" s="210">
        <f t="shared" si="365"/>
        <v>0</v>
      </c>
      <c r="H11587" s="120"/>
      <c r="I11587" s="139"/>
    </row>
    <row r="11588" spans="1:9" x14ac:dyDescent="0.25">
      <c r="A11588" s="59"/>
      <c r="B11588" s="59"/>
      <c r="C11588" s="59"/>
      <c r="D11588" s="60"/>
      <c r="E11588" s="75" t="s">
        <v>25</v>
      </c>
      <c r="F11588" s="73">
        <v>50000</v>
      </c>
      <c r="G11588" s="210">
        <f t="shared" si="365"/>
        <v>0</v>
      </c>
      <c r="H11588" s="120"/>
      <c r="I11588" s="139"/>
    </row>
    <row r="11589" spans="1:9" x14ac:dyDescent="0.25">
      <c r="A11589" s="59"/>
      <c r="B11589" s="85"/>
      <c r="C11589" s="101"/>
      <c r="D11589" s="60"/>
      <c r="E11589" s="75" t="s">
        <v>26</v>
      </c>
      <c r="F11589" s="63">
        <v>5000</v>
      </c>
      <c r="G11589" s="64">
        <f t="shared" si="365"/>
        <v>0</v>
      </c>
      <c r="H11589" s="120"/>
      <c r="I11589" s="139"/>
    </row>
    <row r="11590" spans="1:9" x14ac:dyDescent="0.25">
      <c r="A11590" s="59"/>
      <c r="B11590" s="59"/>
      <c r="C11590" s="101"/>
      <c r="D11590" s="60"/>
      <c r="E11590" s="75" t="s">
        <v>26</v>
      </c>
      <c r="F11590" s="64">
        <v>3000</v>
      </c>
      <c r="G11590" s="64">
        <f t="shared" si="365"/>
        <v>0</v>
      </c>
      <c r="H11590" s="120"/>
      <c r="I11590" s="139"/>
    </row>
    <row r="11591" spans="1:9" x14ac:dyDescent="0.25">
      <c r="A11591" s="59"/>
      <c r="B11591" s="59"/>
      <c r="C11591" s="101"/>
      <c r="D11591" s="60"/>
      <c r="E11591" s="75" t="s">
        <v>26</v>
      </c>
      <c r="F11591" s="62">
        <v>7000</v>
      </c>
      <c r="G11591" s="64">
        <f t="shared" si="365"/>
        <v>0</v>
      </c>
      <c r="H11591" s="120"/>
      <c r="I11591" s="139"/>
    </row>
    <row r="11592" spans="1:9" x14ac:dyDescent="0.25">
      <c r="A11592" s="59"/>
      <c r="B11592" s="59"/>
      <c r="C11592" s="59"/>
      <c r="D11592" s="60"/>
      <c r="E11592" s="75" t="s">
        <v>51</v>
      </c>
      <c r="F11592" s="63">
        <v>27000</v>
      </c>
      <c r="G11592" s="64">
        <f t="shared" si="365"/>
        <v>0</v>
      </c>
      <c r="H11592" s="120"/>
      <c r="I11592" s="139"/>
    </row>
    <row r="11593" spans="1:9" x14ac:dyDescent="0.25">
      <c r="A11593" s="59"/>
      <c r="B11593" s="59"/>
      <c r="C11593" s="59"/>
      <c r="D11593" s="60"/>
      <c r="E11593" s="75" t="s">
        <v>26</v>
      </c>
      <c r="F11593" s="63">
        <v>1000</v>
      </c>
      <c r="G11593" s="64">
        <f t="shared" si="365"/>
        <v>0</v>
      </c>
      <c r="H11593" s="120"/>
      <c r="I11593" s="139"/>
    </row>
    <row r="11594" spans="1:9" x14ac:dyDescent="0.25">
      <c r="A11594" s="59"/>
      <c r="B11594" s="59"/>
      <c r="C11594" s="59"/>
      <c r="D11594" s="60"/>
      <c r="E11594" s="75" t="s">
        <v>26</v>
      </c>
      <c r="F11594" s="63">
        <v>49000</v>
      </c>
      <c r="G11594" s="64">
        <f t="shared" si="365"/>
        <v>0</v>
      </c>
      <c r="H11594" s="120"/>
      <c r="I11594" s="139"/>
    </row>
    <row r="11595" spans="1:9" x14ac:dyDescent="0.25">
      <c r="A11595" s="59"/>
      <c r="B11595" s="59"/>
      <c r="C11595" s="59"/>
      <c r="D11595" s="60"/>
      <c r="E11595" s="75" t="s">
        <v>51</v>
      </c>
      <c r="F11595" s="63">
        <v>19000</v>
      </c>
      <c r="G11595" s="64">
        <f t="shared" si="365"/>
        <v>0</v>
      </c>
      <c r="H11595" s="120"/>
      <c r="I11595" s="139"/>
    </row>
    <row r="11596" spans="1:9" x14ac:dyDescent="0.25">
      <c r="A11596" s="59"/>
      <c r="B11596" s="59"/>
      <c r="C11596" s="59"/>
      <c r="D11596" s="141"/>
      <c r="E11596" s="75" t="s">
        <v>26</v>
      </c>
      <c r="F11596" s="210">
        <v>5000</v>
      </c>
      <c r="G11596" s="64">
        <f t="shared" si="365"/>
        <v>0</v>
      </c>
      <c r="H11596" s="120"/>
      <c r="I11596" s="139"/>
    </row>
    <row r="11597" spans="1:9" x14ac:dyDescent="0.25">
      <c r="A11597" s="59"/>
      <c r="B11597" s="59"/>
      <c r="C11597" s="59"/>
      <c r="D11597" s="60"/>
      <c r="E11597" s="75" t="s">
        <v>119</v>
      </c>
      <c r="F11597" s="63">
        <v>38000</v>
      </c>
      <c r="G11597" s="64">
        <f t="shared" si="365"/>
        <v>0</v>
      </c>
      <c r="H11597" s="120"/>
      <c r="I11597" s="59"/>
    </row>
    <row r="11598" spans="1:9" x14ac:dyDescent="0.25">
      <c r="A11598" s="59"/>
      <c r="B11598" s="66"/>
      <c r="C11598" s="101"/>
      <c r="D11598" s="60"/>
      <c r="E11598" s="75" t="s">
        <v>26</v>
      </c>
      <c r="F11598" s="64">
        <v>35000</v>
      </c>
      <c r="G11598" s="64">
        <f t="shared" si="365"/>
        <v>0</v>
      </c>
      <c r="H11598" s="120"/>
      <c r="I11598" s="59"/>
    </row>
    <row r="11599" spans="1:9" x14ac:dyDescent="0.25">
      <c r="A11599" s="59"/>
      <c r="B11599" s="81"/>
      <c r="C11599" s="101"/>
      <c r="D11599" s="141"/>
      <c r="E11599" s="75" t="s">
        <v>119</v>
      </c>
      <c r="F11599" s="210">
        <v>550000</v>
      </c>
      <c r="G11599" s="64">
        <f t="shared" si="365"/>
        <v>0</v>
      </c>
      <c r="H11599" s="120"/>
      <c r="I11599" s="59"/>
    </row>
    <row r="11600" spans="1:9" x14ac:dyDescent="0.25">
      <c r="A11600" s="59"/>
      <c r="B11600" s="58"/>
      <c r="C11600" s="59"/>
      <c r="D11600" s="60"/>
      <c r="E11600" s="75" t="s">
        <v>26</v>
      </c>
      <c r="F11600" s="62">
        <v>32500</v>
      </c>
      <c r="G11600" s="64">
        <f t="shared" si="365"/>
        <v>0</v>
      </c>
      <c r="H11600" s="120"/>
      <c r="I11600" s="59"/>
    </row>
    <row r="11601" spans="1:9" x14ac:dyDescent="0.25">
      <c r="A11601" s="59"/>
      <c r="B11601" s="66"/>
      <c r="C11601" s="92"/>
      <c r="D11601" s="60"/>
      <c r="E11601" s="75" t="s">
        <v>26</v>
      </c>
      <c r="F11601" s="78">
        <v>34689</v>
      </c>
      <c r="G11601" s="64">
        <f t="shared" si="365"/>
        <v>0</v>
      </c>
      <c r="H11601" s="120"/>
      <c r="I11601" s="59"/>
    </row>
    <row r="11602" spans="1:9" x14ac:dyDescent="0.25">
      <c r="A11602" s="59"/>
      <c r="B11602" s="71"/>
      <c r="C11602" s="59"/>
      <c r="D11602" s="60"/>
      <c r="E11602" s="75" t="s">
        <v>26</v>
      </c>
      <c r="F11602" s="63">
        <v>465000</v>
      </c>
      <c r="G11602" s="64">
        <f t="shared" si="365"/>
        <v>0</v>
      </c>
      <c r="H11602" s="120"/>
      <c r="I11602" s="59"/>
    </row>
    <row r="11603" spans="1:9" x14ac:dyDescent="0.25">
      <c r="A11603" s="59"/>
      <c r="B11603" s="71"/>
      <c r="C11603" s="59"/>
      <c r="D11603" s="60"/>
      <c r="E11603" s="75" t="s">
        <v>26</v>
      </c>
      <c r="F11603" s="63">
        <v>3000</v>
      </c>
      <c r="G11603" s="64">
        <f t="shared" si="365"/>
        <v>0</v>
      </c>
      <c r="H11603" s="120"/>
      <c r="I11603" s="59"/>
    </row>
    <row r="11604" spans="1:9" x14ac:dyDescent="0.25">
      <c r="A11604" s="59"/>
      <c r="B11604" s="71"/>
      <c r="C11604" s="71"/>
      <c r="D11604" s="141"/>
      <c r="E11604" s="75" t="s">
        <v>26</v>
      </c>
      <c r="F11604" s="210">
        <v>1500</v>
      </c>
      <c r="G11604" s="64">
        <f t="shared" si="365"/>
        <v>0</v>
      </c>
      <c r="H11604" s="283"/>
      <c r="I11604" s="59"/>
    </row>
    <row r="11605" spans="1:9" x14ac:dyDescent="0.25">
      <c r="A11605" s="59"/>
      <c r="B11605" s="59"/>
      <c r="C11605" s="59"/>
      <c r="D11605" s="60"/>
      <c r="E11605" s="75" t="s">
        <v>26</v>
      </c>
      <c r="F11605" s="73">
        <v>1275000</v>
      </c>
      <c r="G11605" s="64">
        <f t="shared" si="365"/>
        <v>0</v>
      </c>
      <c r="H11605" s="120"/>
      <c r="I11605" s="59"/>
    </row>
    <row r="11606" spans="1:9" x14ac:dyDescent="0.25">
      <c r="A11606" s="59"/>
      <c r="B11606" s="59"/>
      <c r="C11606" s="59"/>
      <c r="D11606" s="60"/>
      <c r="E11606" s="75" t="s">
        <v>26</v>
      </c>
      <c r="F11606" s="63">
        <v>140000</v>
      </c>
      <c r="G11606" s="64">
        <f t="shared" si="365"/>
        <v>0</v>
      </c>
      <c r="H11606" s="120"/>
      <c r="I11606" s="59"/>
    </row>
    <row r="11607" spans="1:9" x14ac:dyDescent="0.25">
      <c r="A11607" s="59"/>
      <c r="B11607" s="59"/>
      <c r="C11607" s="59"/>
      <c r="D11607" s="60"/>
      <c r="E11607" s="75" t="s">
        <v>26</v>
      </c>
      <c r="F11607" s="63">
        <v>45000</v>
      </c>
      <c r="G11607" s="64">
        <f t="shared" si="365"/>
        <v>0</v>
      </c>
      <c r="H11607" s="120"/>
      <c r="I11607" s="59"/>
    </row>
    <row r="11608" spans="1:9" x14ac:dyDescent="0.25">
      <c r="A11608" s="59"/>
      <c r="B11608" s="83"/>
      <c r="C11608" s="101"/>
      <c r="D11608" s="141"/>
      <c r="E11608" s="75" t="s">
        <v>51</v>
      </c>
      <c r="F11608" s="210">
        <v>57000</v>
      </c>
      <c r="G11608" s="64">
        <f t="shared" si="365"/>
        <v>0</v>
      </c>
      <c r="H11608" s="120"/>
      <c r="I11608" s="139"/>
    </row>
    <row r="11609" spans="1:9" x14ac:dyDescent="0.25">
      <c r="A11609" s="59"/>
      <c r="B11609" s="58"/>
      <c r="C11609" s="101"/>
      <c r="D11609" s="141"/>
      <c r="E11609" s="75" t="s">
        <v>26</v>
      </c>
      <c r="F11609" s="282">
        <v>40000</v>
      </c>
      <c r="G11609" s="64">
        <f t="shared" si="365"/>
        <v>0</v>
      </c>
      <c r="H11609" s="120"/>
      <c r="I11609" s="139"/>
    </row>
    <row r="11610" spans="1:9" x14ac:dyDescent="0.25">
      <c r="A11610" s="59"/>
      <c r="B11610" s="81"/>
      <c r="C11610" s="101"/>
      <c r="D11610" s="141"/>
      <c r="E11610" s="75" t="s">
        <v>51</v>
      </c>
      <c r="F11610" s="210">
        <v>48000</v>
      </c>
      <c r="G11610" s="64">
        <f t="shared" si="365"/>
        <v>0</v>
      </c>
      <c r="H11610" s="120"/>
      <c r="I11610" s="59"/>
    </row>
    <row r="11611" spans="1:9" x14ac:dyDescent="0.25">
      <c r="A11611" s="59"/>
      <c r="B11611" s="59"/>
      <c r="C11611" s="59"/>
      <c r="D11611" s="141"/>
      <c r="E11611" s="75" t="s">
        <v>26</v>
      </c>
      <c r="F11611" s="210">
        <v>35000</v>
      </c>
      <c r="G11611" s="210">
        <f t="shared" si="365"/>
        <v>0</v>
      </c>
      <c r="H11611" s="120"/>
      <c r="I11611" s="139"/>
    </row>
    <row r="11612" spans="1:9" x14ac:dyDescent="0.25">
      <c r="A11612" s="59"/>
      <c r="B11612" s="59"/>
      <c r="C11612" s="59"/>
      <c r="D11612" s="141"/>
      <c r="E11612" s="75" t="s">
        <v>26</v>
      </c>
      <c r="F11612" s="210">
        <v>15000</v>
      </c>
      <c r="G11612" s="210">
        <f t="shared" si="365"/>
        <v>0</v>
      </c>
      <c r="H11612" s="120"/>
      <c r="I11612" s="139"/>
    </row>
    <row r="11613" spans="1:9" x14ac:dyDescent="0.25">
      <c r="A11613" s="59"/>
      <c r="B11613" s="59"/>
      <c r="C11613" s="59"/>
      <c r="D11613" s="141"/>
      <c r="E11613" s="75" t="s">
        <v>26</v>
      </c>
      <c r="F11613" s="210">
        <v>9000</v>
      </c>
      <c r="G11613" s="64">
        <f t="shared" si="365"/>
        <v>0</v>
      </c>
      <c r="H11613" s="120"/>
      <c r="I11613" s="139"/>
    </row>
    <row r="11614" spans="1:9" x14ac:dyDescent="0.25">
      <c r="A11614" s="59"/>
      <c r="B11614" s="59"/>
      <c r="C11614" s="59"/>
      <c r="D11614" s="60"/>
      <c r="E11614" s="75" t="s">
        <v>26</v>
      </c>
      <c r="F11614" s="63">
        <v>27000</v>
      </c>
      <c r="G11614" s="64">
        <f t="shared" si="365"/>
        <v>0</v>
      </c>
      <c r="H11614" s="120"/>
      <c r="I11614" s="139"/>
    </row>
    <row r="11615" spans="1:9" x14ac:dyDescent="0.25">
      <c r="A11615" s="59"/>
      <c r="B11615" s="71"/>
      <c r="C11615" s="71"/>
      <c r="D11615" s="141"/>
      <c r="E11615" s="75" t="s">
        <v>26</v>
      </c>
      <c r="F11615" s="210">
        <v>1500</v>
      </c>
      <c r="G11615" s="64">
        <f t="shared" si="365"/>
        <v>0</v>
      </c>
      <c r="H11615" s="283"/>
      <c r="I11615" s="139"/>
    </row>
    <row r="11616" spans="1:9" x14ac:dyDescent="0.25">
      <c r="A11616" s="59"/>
      <c r="B11616" s="71"/>
      <c r="C11616" s="71"/>
      <c r="D11616" s="141"/>
      <c r="E11616" s="75" t="s">
        <v>26</v>
      </c>
      <c r="F11616" s="210">
        <v>3000</v>
      </c>
      <c r="G11616" s="64">
        <f>F11616*D11616</f>
        <v>0</v>
      </c>
      <c r="H11616" s="283"/>
      <c r="I11616" s="139"/>
    </row>
    <row r="11617" spans="1:9" x14ac:dyDescent="0.25">
      <c r="A11617" s="59"/>
      <c r="B11617" s="59"/>
      <c r="C11617" s="59"/>
      <c r="D11617" s="60"/>
      <c r="E11617" s="75" t="s">
        <v>26</v>
      </c>
      <c r="F11617" s="63">
        <v>7500</v>
      </c>
      <c r="G11617" s="64">
        <f>F11617*D11617</f>
        <v>0</v>
      </c>
      <c r="H11617" s="120"/>
      <c r="I11617" s="139"/>
    </row>
    <row r="11618" spans="1:9" x14ac:dyDescent="0.25">
      <c r="A11618" s="59"/>
      <c r="B11618" s="71"/>
      <c r="C11618" s="59"/>
      <c r="D11618" s="60"/>
      <c r="E11618" s="75" t="s">
        <v>26</v>
      </c>
      <c r="F11618" s="63">
        <v>465000</v>
      </c>
      <c r="G11618" s="64">
        <f>F11618*D11618</f>
        <v>0</v>
      </c>
      <c r="H11618" s="120"/>
      <c r="I11618" s="139"/>
    </row>
    <row r="11619" spans="1:9" x14ac:dyDescent="0.25">
      <c r="A11619" s="59"/>
      <c r="B11619" s="83"/>
      <c r="C11619" s="59"/>
      <c r="D11619" s="141"/>
      <c r="E11619" s="75" t="s">
        <v>26</v>
      </c>
      <c r="F11619" s="210">
        <v>550000</v>
      </c>
      <c r="G11619" s="64">
        <f>F11619*D11619</f>
        <v>0</v>
      </c>
      <c r="H11619" s="120"/>
      <c r="I11619" s="139"/>
    </row>
    <row r="11620" spans="1:9" x14ac:dyDescent="0.25">
      <c r="A11620" s="59"/>
      <c r="B11620" s="85"/>
      <c r="C11620" s="101"/>
      <c r="D11620" s="60"/>
      <c r="E11620" s="75" t="s">
        <v>26</v>
      </c>
      <c r="F11620" s="63">
        <v>300000</v>
      </c>
      <c r="G11620" s="63">
        <v>300000</v>
      </c>
      <c r="H11620" s="120"/>
      <c r="I11620" s="139"/>
    </row>
    <row r="11621" spans="1:9" x14ac:dyDescent="0.25">
      <c r="A11621" s="59"/>
      <c r="B11621" s="93"/>
      <c r="C11621" s="93"/>
      <c r="D11621" s="141"/>
      <c r="E11621" s="75" t="s">
        <v>25</v>
      </c>
      <c r="F11621" s="210">
        <v>348500</v>
      </c>
      <c r="G11621" s="64">
        <f t="shared" ref="G11621:G11684" si="366">F11621*D11621</f>
        <v>0</v>
      </c>
      <c r="H11621" s="120"/>
      <c r="I11621" s="139"/>
    </row>
    <row r="11622" spans="1:9" x14ac:dyDescent="0.25">
      <c r="A11622" s="59"/>
      <c r="B11622" s="59"/>
      <c r="C11622" s="59"/>
      <c r="D11622" s="60"/>
      <c r="E11622" s="75" t="s">
        <v>26</v>
      </c>
      <c r="F11622" s="63">
        <v>10000</v>
      </c>
      <c r="G11622" s="64">
        <f t="shared" si="366"/>
        <v>0</v>
      </c>
      <c r="H11622" s="120"/>
      <c r="I11622" s="139"/>
    </row>
    <row r="11623" spans="1:9" x14ac:dyDescent="0.25">
      <c r="A11623" s="59"/>
      <c r="B11623" s="59"/>
      <c r="C11623" s="59"/>
      <c r="D11623" s="141"/>
      <c r="E11623" s="75" t="s">
        <v>37</v>
      </c>
      <c r="F11623" s="78">
        <v>82500</v>
      </c>
      <c r="G11623" s="64">
        <f t="shared" si="366"/>
        <v>0</v>
      </c>
      <c r="H11623" s="120"/>
      <c r="I11623" s="139"/>
    </row>
    <row r="11624" spans="1:9" x14ac:dyDescent="0.25">
      <c r="A11624" s="59"/>
      <c r="B11624" s="59"/>
      <c r="C11624" s="59"/>
      <c r="D11624" s="60"/>
      <c r="E11624" s="75" t="s">
        <v>26</v>
      </c>
      <c r="F11624" s="63">
        <v>40000</v>
      </c>
      <c r="G11624" s="64">
        <f t="shared" si="366"/>
        <v>0</v>
      </c>
      <c r="H11624" s="120"/>
      <c r="I11624" s="139"/>
    </row>
    <row r="11625" spans="1:9" x14ac:dyDescent="0.25">
      <c r="A11625" s="59"/>
      <c r="B11625" s="59"/>
      <c r="C11625" s="59"/>
      <c r="D11625" s="60"/>
      <c r="E11625" s="75" t="s">
        <v>119</v>
      </c>
      <c r="F11625" s="63">
        <v>806000</v>
      </c>
      <c r="G11625" s="64">
        <f t="shared" si="366"/>
        <v>0</v>
      </c>
      <c r="H11625" s="120"/>
      <c r="I11625" s="59"/>
    </row>
    <row r="11626" spans="1:9" x14ac:dyDescent="0.25">
      <c r="A11626" s="59"/>
      <c r="B11626" s="59"/>
      <c r="C11626" s="59"/>
      <c r="D11626" s="60"/>
      <c r="E11626" s="75" t="s">
        <v>119</v>
      </c>
      <c r="F11626" s="63">
        <v>433500</v>
      </c>
      <c r="G11626" s="64">
        <f t="shared" si="366"/>
        <v>0</v>
      </c>
      <c r="H11626" s="120"/>
      <c r="I11626" s="59"/>
    </row>
    <row r="11627" spans="1:9" x14ac:dyDescent="0.25">
      <c r="A11627" s="59"/>
      <c r="B11627" s="59"/>
      <c r="C11627" s="59"/>
      <c r="D11627" s="60"/>
      <c r="E11627" s="75" t="s">
        <v>473</v>
      </c>
      <c r="F11627" s="63">
        <v>131500</v>
      </c>
      <c r="G11627" s="64">
        <f t="shared" si="366"/>
        <v>0</v>
      </c>
      <c r="H11627" s="120"/>
      <c r="I11627" s="59"/>
    </row>
    <row r="11628" spans="1:9" x14ac:dyDescent="0.25">
      <c r="A11628" s="59"/>
      <c r="B11628" s="59"/>
      <c r="C11628" s="59"/>
      <c r="D11628" s="141"/>
      <c r="E11628" s="75" t="s">
        <v>473</v>
      </c>
      <c r="F11628" s="210">
        <v>55250</v>
      </c>
      <c r="G11628" s="64">
        <f t="shared" si="366"/>
        <v>0</v>
      </c>
      <c r="H11628" s="120"/>
      <c r="I11628" s="59"/>
    </row>
    <row r="11629" spans="1:9" x14ac:dyDescent="0.25">
      <c r="A11629" s="59"/>
      <c r="B11629" s="59"/>
      <c r="C11629" s="59"/>
      <c r="D11629" s="60"/>
      <c r="E11629" s="75" t="s">
        <v>26</v>
      </c>
      <c r="F11629" s="73">
        <v>1550000</v>
      </c>
      <c r="G11629" s="64">
        <f t="shared" si="366"/>
        <v>0</v>
      </c>
      <c r="H11629" s="120"/>
      <c r="I11629" s="59"/>
    </row>
    <row r="11630" spans="1:9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366"/>
        <v>0</v>
      </c>
      <c r="H11630" s="120"/>
      <c r="I11630" s="59"/>
    </row>
    <row r="11631" spans="1:9" x14ac:dyDescent="0.25">
      <c r="A11631" s="59"/>
      <c r="B11631" s="59"/>
      <c r="C11631" s="101"/>
      <c r="D11631" s="60"/>
      <c r="E11631" s="75" t="s">
        <v>26</v>
      </c>
      <c r="F11631" s="73">
        <v>1550000</v>
      </c>
      <c r="G11631" s="64">
        <f t="shared" si="366"/>
        <v>0</v>
      </c>
      <c r="H11631" s="120"/>
      <c r="I11631" s="59"/>
    </row>
    <row r="11632" spans="1:9" x14ac:dyDescent="0.25">
      <c r="A11632" s="59"/>
      <c r="B11632" s="59"/>
      <c r="C11632" s="59"/>
      <c r="D11632" s="60"/>
      <c r="E11632" s="75" t="s">
        <v>26</v>
      </c>
      <c r="F11632" s="73">
        <v>1550000</v>
      </c>
      <c r="G11632" s="64">
        <f t="shared" si="366"/>
        <v>0</v>
      </c>
      <c r="H11632" s="120"/>
      <c r="I11632" s="59"/>
    </row>
    <row r="11633" spans="1:9" x14ac:dyDescent="0.25">
      <c r="A11633" s="59"/>
      <c r="B11633" s="59"/>
      <c r="C11633" s="59"/>
      <c r="D11633" s="60"/>
      <c r="E11633" s="75" t="s">
        <v>26</v>
      </c>
      <c r="F11633" s="63">
        <v>850</v>
      </c>
      <c r="G11633" s="64">
        <f t="shared" si="366"/>
        <v>0</v>
      </c>
      <c r="H11633" s="120"/>
      <c r="I11633" s="139"/>
    </row>
    <row r="11634" spans="1:9" x14ac:dyDescent="0.25">
      <c r="A11634" s="59"/>
      <c r="B11634" s="59"/>
      <c r="C11634" s="93"/>
      <c r="D11634" s="141"/>
      <c r="E11634" s="75" t="s">
        <v>26</v>
      </c>
      <c r="F11634" s="210">
        <v>3000</v>
      </c>
      <c r="G11634" s="210">
        <f t="shared" si="366"/>
        <v>0</v>
      </c>
      <c r="H11634" s="120"/>
      <c r="I11634" s="139"/>
    </row>
    <row r="11635" spans="1:9" x14ac:dyDescent="0.25">
      <c r="A11635" s="59"/>
      <c r="B11635" s="81"/>
      <c r="C11635" s="101"/>
      <c r="D11635" s="141"/>
      <c r="E11635" s="75" t="s">
        <v>26</v>
      </c>
      <c r="F11635" s="210">
        <v>40000</v>
      </c>
      <c r="G11635" s="210">
        <f t="shared" si="366"/>
        <v>0</v>
      </c>
      <c r="H11635" s="120"/>
      <c r="I11635" s="59"/>
    </row>
    <row r="11636" spans="1:9" x14ac:dyDescent="0.25">
      <c r="A11636" s="59"/>
      <c r="B11636" s="59"/>
      <c r="C11636" s="101"/>
      <c r="D11636" s="60"/>
      <c r="E11636" s="75" t="s">
        <v>26</v>
      </c>
      <c r="F11636" s="62">
        <v>4000</v>
      </c>
      <c r="G11636" s="64">
        <f t="shared" si="366"/>
        <v>0</v>
      </c>
      <c r="H11636" s="120"/>
      <c r="I11636" s="139"/>
    </row>
    <row r="11637" spans="1:9" x14ac:dyDescent="0.25">
      <c r="A11637" s="59"/>
      <c r="B11637" s="59"/>
      <c r="C11637" s="59"/>
      <c r="D11637" s="141"/>
      <c r="E11637" s="75" t="s">
        <v>26</v>
      </c>
      <c r="F11637" s="265">
        <v>150000</v>
      </c>
      <c r="G11637" s="210">
        <f t="shared" si="366"/>
        <v>0</v>
      </c>
      <c r="H11637" s="120"/>
      <c r="I11637" s="139"/>
    </row>
    <row r="11638" spans="1:9" x14ac:dyDescent="0.25">
      <c r="A11638" s="59"/>
      <c r="B11638" s="59"/>
      <c r="C11638" s="59"/>
      <c r="D11638" s="141"/>
      <c r="E11638" s="75" t="s">
        <v>26</v>
      </c>
      <c r="F11638" s="210">
        <v>30000</v>
      </c>
      <c r="G11638" s="210">
        <f t="shared" si="366"/>
        <v>0</v>
      </c>
      <c r="H11638" s="120"/>
      <c r="I11638" s="139"/>
    </row>
    <row r="11639" spans="1:9" x14ac:dyDescent="0.25">
      <c r="A11639" s="59"/>
      <c r="B11639" s="276"/>
      <c r="C11639" s="59"/>
      <c r="D11639" s="60"/>
      <c r="E11639" s="75" t="s">
        <v>26</v>
      </c>
      <c r="F11639" s="63">
        <v>196000</v>
      </c>
      <c r="G11639" s="210">
        <f t="shared" si="366"/>
        <v>0</v>
      </c>
      <c r="H11639" s="120"/>
      <c r="I11639" s="139"/>
    </row>
    <row r="11640" spans="1:9" x14ac:dyDescent="0.25">
      <c r="A11640" s="59"/>
      <c r="B11640" s="71"/>
      <c r="C11640" s="59"/>
      <c r="D11640" s="141"/>
      <c r="E11640" s="75" t="s">
        <v>26</v>
      </c>
      <c r="F11640" s="265">
        <v>186000</v>
      </c>
      <c r="G11640" s="210">
        <f t="shared" si="366"/>
        <v>0</v>
      </c>
      <c r="H11640" s="120"/>
      <c r="I11640" s="139"/>
    </row>
    <row r="11641" spans="1:9" x14ac:dyDescent="0.25">
      <c r="A11641" s="59"/>
      <c r="B11641" s="59"/>
      <c r="C11641" s="59"/>
      <c r="D11641" s="141"/>
      <c r="E11641" s="75" t="s">
        <v>26</v>
      </c>
      <c r="F11641" s="265">
        <v>150000</v>
      </c>
      <c r="G11641" s="210">
        <f t="shared" si="366"/>
        <v>0</v>
      </c>
      <c r="H11641" s="120"/>
      <c r="I11641" s="139"/>
    </row>
    <row r="11642" spans="1:9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366"/>
        <v>0</v>
      </c>
      <c r="H11642" s="120"/>
      <c r="I11642" s="139"/>
    </row>
    <row r="11643" spans="1:9" x14ac:dyDescent="0.25">
      <c r="A11643" s="59"/>
      <c r="B11643" s="59"/>
      <c r="C11643" s="59"/>
      <c r="D11643" s="141"/>
      <c r="E11643" s="75" t="s">
        <v>26</v>
      </c>
      <c r="F11643" s="210">
        <v>28200</v>
      </c>
      <c r="G11643" s="210">
        <f t="shared" si="366"/>
        <v>0</v>
      </c>
      <c r="H11643" s="120"/>
      <c r="I11643" s="139"/>
    </row>
    <row r="11644" spans="1:9" x14ac:dyDescent="0.25">
      <c r="A11644" s="59"/>
      <c r="B11644" s="59"/>
      <c r="C11644" s="59"/>
      <c r="D11644" s="141"/>
      <c r="E11644" s="75" t="s">
        <v>26</v>
      </c>
      <c r="F11644" s="210">
        <v>36000</v>
      </c>
      <c r="G11644" s="210">
        <f>F11644*D11644</f>
        <v>0</v>
      </c>
      <c r="H11644" s="120"/>
      <c r="I11644" s="139"/>
    </row>
    <row r="11645" spans="1:9" x14ac:dyDescent="0.25">
      <c r="A11645" s="59"/>
      <c r="B11645" s="59"/>
      <c r="C11645" s="59"/>
      <c r="D11645" s="141"/>
      <c r="E11645" s="75" t="s">
        <v>26</v>
      </c>
      <c r="F11645" s="210">
        <v>82000</v>
      </c>
      <c r="G11645" s="210">
        <f>F11645*D11645</f>
        <v>0</v>
      </c>
      <c r="H11645" s="120"/>
      <c r="I11645" s="139"/>
    </row>
    <row r="11646" spans="1:9" x14ac:dyDescent="0.25">
      <c r="A11646" s="59"/>
      <c r="B11646" s="59"/>
      <c r="C11646" s="81"/>
      <c r="D11646" s="60"/>
      <c r="E11646" s="75" t="s">
        <v>26</v>
      </c>
      <c r="F11646" s="63">
        <v>175000</v>
      </c>
      <c r="G11646" s="64">
        <f t="shared" si="366"/>
        <v>0</v>
      </c>
      <c r="H11646" s="120"/>
      <c r="I11646" s="139"/>
    </row>
    <row r="11647" spans="1:9" x14ac:dyDescent="0.25">
      <c r="A11647" s="59"/>
      <c r="B11647" s="59"/>
      <c r="C11647" s="59"/>
      <c r="D11647" s="60"/>
      <c r="E11647" s="75" t="s">
        <v>26</v>
      </c>
      <c r="F11647" s="63">
        <v>83500</v>
      </c>
      <c r="G11647" s="64">
        <f t="shared" si="366"/>
        <v>0</v>
      </c>
      <c r="H11647" s="120"/>
      <c r="I11647" s="139"/>
    </row>
    <row r="11648" spans="1:9" x14ac:dyDescent="0.25">
      <c r="A11648" s="59"/>
      <c r="B11648" s="59"/>
      <c r="C11648" s="101"/>
      <c r="D11648" s="60"/>
      <c r="E11648" s="75" t="s">
        <v>26</v>
      </c>
      <c r="F11648" s="63">
        <v>25000</v>
      </c>
      <c r="G11648" s="64">
        <f t="shared" si="366"/>
        <v>0</v>
      </c>
      <c r="H11648" s="120"/>
      <c r="I11648" s="139"/>
    </row>
    <row r="11649" spans="1:9" x14ac:dyDescent="0.25">
      <c r="A11649" s="59"/>
      <c r="B11649" s="71"/>
      <c r="C11649" s="59"/>
      <c r="D11649" s="141"/>
      <c r="E11649" s="75" t="s">
        <v>26</v>
      </c>
      <c r="F11649" s="210">
        <v>60000</v>
      </c>
      <c r="G11649" s="64">
        <f t="shared" si="366"/>
        <v>0</v>
      </c>
      <c r="H11649" s="120"/>
      <c r="I11649" s="139"/>
    </row>
    <row r="11650" spans="1:9" x14ac:dyDescent="0.25">
      <c r="A11650" s="59"/>
      <c r="B11650" s="71"/>
      <c r="C11650" s="83"/>
      <c r="D11650" s="60"/>
      <c r="E11650" s="75" t="s">
        <v>26</v>
      </c>
      <c r="F11650" s="63">
        <v>70000</v>
      </c>
      <c r="G11650" s="64">
        <f t="shared" si="366"/>
        <v>0</v>
      </c>
      <c r="H11650" s="120"/>
      <c r="I11650" s="139"/>
    </row>
    <row r="11651" spans="1:9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366"/>
        <v>0</v>
      </c>
      <c r="H11651" s="283"/>
      <c r="I11651" s="139"/>
    </row>
    <row r="11652" spans="1:9" x14ac:dyDescent="0.25">
      <c r="A11652" s="59"/>
      <c r="B11652" s="59"/>
      <c r="C11652" s="59"/>
      <c r="D11652" s="141"/>
      <c r="E11652" s="75" t="s">
        <v>37</v>
      </c>
      <c r="F11652" s="210">
        <v>23000</v>
      </c>
      <c r="G11652" s="64">
        <f t="shared" si="366"/>
        <v>0</v>
      </c>
      <c r="H11652" s="283"/>
      <c r="I11652" s="139"/>
    </row>
    <row r="11653" spans="1:9" x14ac:dyDescent="0.25">
      <c r="A11653" s="59"/>
      <c r="B11653" s="59"/>
      <c r="C11653" s="59"/>
      <c r="D11653" s="60"/>
      <c r="E11653" s="75" t="s">
        <v>37</v>
      </c>
      <c r="F11653" s="63">
        <v>28200</v>
      </c>
      <c r="G11653" s="64">
        <f t="shared" si="366"/>
        <v>0</v>
      </c>
      <c r="H11653" s="283"/>
      <c r="I11653" s="139"/>
    </row>
    <row r="11654" spans="1:9" x14ac:dyDescent="0.25">
      <c r="A11654" s="59"/>
      <c r="B11654" s="59"/>
      <c r="C11654" s="59"/>
      <c r="D11654" s="60"/>
      <c r="E11654" s="75" t="s">
        <v>26</v>
      </c>
      <c r="F11654" s="63">
        <v>3000</v>
      </c>
      <c r="G11654" s="64">
        <f t="shared" si="366"/>
        <v>0</v>
      </c>
      <c r="H11654" s="120"/>
      <c r="I11654" s="139"/>
    </row>
    <row r="11655" spans="1:9" x14ac:dyDescent="0.25">
      <c r="A11655" s="59"/>
      <c r="B11655" s="59"/>
      <c r="C11655" s="59"/>
      <c r="D11655" s="60"/>
      <c r="E11655" s="75" t="s">
        <v>26</v>
      </c>
      <c r="F11655" s="63">
        <v>70000</v>
      </c>
      <c r="G11655" s="64">
        <f t="shared" si="366"/>
        <v>0</v>
      </c>
      <c r="H11655" s="120"/>
      <c r="I11655" s="139"/>
    </row>
    <row r="11656" spans="1:9" x14ac:dyDescent="0.25">
      <c r="A11656" s="59"/>
      <c r="B11656" s="93"/>
      <c r="C11656" s="93"/>
      <c r="D11656" s="141"/>
      <c r="E11656" s="75" t="s">
        <v>25</v>
      </c>
      <c r="F11656" s="210">
        <v>15000</v>
      </c>
      <c r="G11656" s="64">
        <f t="shared" si="366"/>
        <v>0</v>
      </c>
      <c r="H11656" s="120"/>
      <c r="I11656" s="139"/>
    </row>
    <row r="11657" spans="1:9" x14ac:dyDescent="0.25">
      <c r="A11657" s="59"/>
      <c r="B11657" s="59"/>
      <c r="C11657" s="101"/>
      <c r="D11657" s="60"/>
      <c r="E11657" s="75" t="s">
        <v>111</v>
      </c>
      <c r="F11657" s="62">
        <v>551000</v>
      </c>
      <c r="G11657" s="64">
        <f t="shared" si="366"/>
        <v>0</v>
      </c>
      <c r="H11657" s="120"/>
      <c r="I11657" s="59"/>
    </row>
    <row r="11658" spans="1:9" x14ac:dyDescent="0.25">
      <c r="A11658" s="59"/>
      <c r="B11658" s="59"/>
      <c r="C11658" s="59"/>
      <c r="D11658" s="60"/>
      <c r="E11658" s="75" t="s">
        <v>26</v>
      </c>
      <c r="F11658" s="63">
        <v>30000</v>
      </c>
      <c r="G11658" s="64">
        <f t="shared" si="366"/>
        <v>0</v>
      </c>
      <c r="H11658" s="120"/>
      <c r="I11658" s="59"/>
    </row>
    <row r="11659" spans="1:9" x14ac:dyDescent="0.25">
      <c r="A11659" s="59"/>
      <c r="B11659" s="59"/>
      <c r="C11659" s="59"/>
      <c r="D11659" s="60"/>
      <c r="E11659" s="75" t="s">
        <v>26</v>
      </c>
      <c r="F11659" s="210">
        <v>850</v>
      </c>
      <c r="G11659" s="64">
        <f t="shared" si="366"/>
        <v>0</v>
      </c>
      <c r="H11659" s="120"/>
      <c r="I11659" s="59"/>
    </row>
    <row r="11660" spans="1:9" x14ac:dyDescent="0.25">
      <c r="A11660" s="59"/>
      <c r="B11660" s="59"/>
      <c r="C11660" s="101"/>
      <c r="D11660" s="60"/>
      <c r="E11660" s="75" t="s">
        <v>26</v>
      </c>
      <c r="F11660" s="210">
        <v>1500</v>
      </c>
      <c r="G11660" s="64">
        <f t="shared" si="366"/>
        <v>0</v>
      </c>
      <c r="H11660" s="120"/>
      <c r="I11660" s="59"/>
    </row>
    <row r="11661" spans="1:9" x14ac:dyDescent="0.25">
      <c r="A11661" s="59"/>
      <c r="B11661" s="59"/>
      <c r="C11661" s="59"/>
      <c r="D11661" s="141"/>
      <c r="E11661" s="75" t="s">
        <v>37</v>
      </c>
      <c r="F11661" s="210">
        <v>23000</v>
      </c>
      <c r="G11661" s="64">
        <f t="shared" si="366"/>
        <v>0</v>
      </c>
      <c r="H11661" s="120"/>
      <c r="I11661" s="139"/>
    </row>
    <row r="11662" spans="1:9" x14ac:dyDescent="0.25">
      <c r="A11662" s="59"/>
      <c r="B11662" s="59"/>
      <c r="C11662" s="59"/>
      <c r="D11662" s="141"/>
      <c r="E11662" s="75" t="s">
        <v>26</v>
      </c>
      <c r="F11662" s="210">
        <v>205000</v>
      </c>
      <c r="G11662" s="210">
        <f t="shared" si="366"/>
        <v>0</v>
      </c>
      <c r="H11662" s="120"/>
      <c r="I11662" s="139"/>
    </row>
    <row r="11663" spans="1:9" x14ac:dyDescent="0.25">
      <c r="A11663" s="59"/>
      <c r="B11663" s="59"/>
      <c r="C11663" s="81"/>
      <c r="D11663" s="141"/>
      <c r="E11663" s="75" t="s">
        <v>26</v>
      </c>
      <c r="F11663" s="265">
        <v>175000</v>
      </c>
      <c r="G11663" s="210">
        <f t="shared" si="366"/>
        <v>0</v>
      </c>
      <c r="H11663" s="120"/>
      <c r="I11663" s="139"/>
    </row>
    <row r="11664" spans="1:9" x14ac:dyDescent="0.25">
      <c r="A11664" s="59"/>
      <c r="B11664" s="59"/>
      <c r="C11664" s="101"/>
      <c r="D11664" s="60"/>
      <c r="E11664" s="75" t="s">
        <v>26</v>
      </c>
      <c r="F11664" s="63">
        <v>900000</v>
      </c>
      <c r="G11664" s="64">
        <f t="shared" si="366"/>
        <v>0</v>
      </c>
      <c r="H11664" s="120"/>
      <c r="I11664" s="139"/>
    </row>
    <row r="11665" spans="1:9" x14ac:dyDescent="0.25">
      <c r="A11665" s="59"/>
      <c r="B11665" s="59"/>
      <c r="C11665" s="59"/>
      <c r="D11665" s="60"/>
      <c r="E11665" s="75" t="s">
        <v>26</v>
      </c>
      <c r="F11665" s="63">
        <v>25000</v>
      </c>
      <c r="G11665" s="210">
        <f t="shared" si="366"/>
        <v>0</v>
      </c>
      <c r="H11665" s="120"/>
      <c r="I11665" s="139"/>
    </row>
    <row r="11666" spans="1:9" x14ac:dyDescent="0.25">
      <c r="A11666" s="59"/>
      <c r="B11666" s="59"/>
      <c r="C11666" s="59"/>
      <c r="D11666" s="60"/>
      <c r="E11666" s="75" t="s">
        <v>37</v>
      </c>
      <c r="F11666" s="63">
        <v>28200</v>
      </c>
      <c r="G11666" s="64">
        <f t="shared" si="366"/>
        <v>0</v>
      </c>
      <c r="H11666" s="120"/>
      <c r="I11666" s="139"/>
    </row>
    <row r="11667" spans="1:9" x14ac:dyDescent="0.25">
      <c r="A11667" s="59"/>
      <c r="B11667" s="59"/>
      <c r="C11667" s="83"/>
      <c r="D11667" s="141"/>
      <c r="E11667" s="75" t="s">
        <v>26</v>
      </c>
      <c r="F11667" s="210">
        <v>905400</v>
      </c>
      <c r="G11667" s="210">
        <f t="shared" si="366"/>
        <v>0</v>
      </c>
      <c r="H11667" s="120"/>
      <c r="I11667" s="139"/>
    </row>
    <row r="11668" spans="1:9" x14ac:dyDescent="0.25">
      <c r="A11668" s="59"/>
      <c r="B11668" s="58"/>
      <c r="C11668" s="81"/>
      <c r="D11668" s="141"/>
      <c r="E11668" s="75" t="s">
        <v>26</v>
      </c>
      <c r="F11668" s="210">
        <v>65000</v>
      </c>
      <c r="G11668" s="210">
        <f t="shared" si="366"/>
        <v>0</v>
      </c>
      <c r="H11668" s="120"/>
      <c r="I11668" s="139"/>
    </row>
    <row r="11669" spans="1:9" x14ac:dyDescent="0.25">
      <c r="A11669" s="59"/>
      <c r="B11669" s="59"/>
      <c r="C11669" s="59"/>
      <c r="D11669" s="141"/>
      <c r="E11669" s="75" t="s">
        <v>29</v>
      </c>
      <c r="F11669" s="210">
        <v>25000</v>
      </c>
      <c r="G11669" s="210">
        <f>F11669*D11669</f>
        <v>0</v>
      </c>
      <c r="H11669" s="120"/>
      <c r="I11669" s="139"/>
    </row>
    <row r="11670" spans="1:9" x14ac:dyDescent="0.25">
      <c r="A11670" s="59"/>
      <c r="B11670" s="71"/>
      <c r="C11670" s="71"/>
      <c r="D11670" s="141"/>
      <c r="E11670" s="75" t="s">
        <v>26</v>
      </c>
      <c r="F11670" s="210">
        <v>55000</v>
      </c>
      <c r="G11670" s="210">
        <f>F11670*D11670</f>
        <v>0</v>
      </c>
      <c r="H11670" s="120"/>
      <c r="I11670" s="139"/>
    </row>
    <row r="11671" spans="1:9" x14ac:dyDescent="0.25">
      <c r="A11671" s="59"/>
      <c r="B11671" s="59"/>
      <c r="C11671" s="59"/>
      <c r="D11671" s="141"/>
      <c r="E11671" s="75" t="s">
        <v>26</v>
      </c>
      <c r="F11671" s="210">
        <v>205000</v>
      </c>
      <c r="G11671" s="210">
        <f>F11671*D11671</f>
        <v>0</v>
      </c>
      <c r="H11671" s="120"/>
      <c r="I11671" s="139"/>
    </row>
    <row r="11672" spans="1:9" x14ac:dyDescent="0.25">
      <c r="A11672" s="59"/>
      <c r="B11672" s="66"/>
      <c r="C11672" s="121"/>
      <c r="D11672" s="60"/>
      <c r="E11672" s="75" t="s">
        <v>26</v>
      </c>
      <c r="F11672" s="63">
        <v>65000</v>
      </c>
      <c r="G11672" s="64">
        <f t="shared" si="366"/>
        <v>0</v>
      </c>
      <c r="H11672" s="120"/>
      <c r="I11672" s="139"/>
    </row>
    <row r="11673" spans="1:9" x14ac:dyDescent="0.25">
      <c r="A11673" s="59"/>
      <c r="B11673" s="59"/>
      <c r="C11673" s="101"/>
      <c r="D11673" s="141"/>
      <c r="E11673" s="75" t="s">
        <v>29</v>
      </c>
      <c r="F11673" s="78">
        <v>82500</v>
      </c>
      <c r="G11673" s="64">
        <f t="shared" si="366"/>
        <v>0</v>
      </c>
      <c r="H11673" s="120"/>
      <c r="I11673" s="139"/>
    </row>
    <row r="11674" spans="1:9" x14ac:dyDescent="0.25">
      <c r="A11674" s="59"/>
      <c r="B11674" s="59"/>
      <c r="C11674" s="101"/>
      <c r="D11674" s="60"/>
      <c r="E11674" s="75" t="s">
        <v>26</v>
      </c>
      <c r="F11674" s="63">
        <v>900000</v>
      </c>
      <c r="G11674" s="64">
        <f t="shared" si="366"/>
        <v>0</v>
      </c>
      <c r="H11674" s="120"/>
      <c r="I11674" s="139"/>
    </row>
    <row r="11675" spans="1:9" x14ac:dyDescent="0.25">
      <c r="A11675" s="59"/>
      <c r="B11675" s="85"/>
      <c r="C11675" s="101"/>
      <c r="D11675" s="60"/>
      <c r="E11675" s="75" t="s">
        <v>26</v>
      </c>
      <c r="F11675" s="63">
        <v>350000</v>
      </c>
      <c r="G11675" s="64">
        <f t="shared" si="366"/>
        <v>0</v>
      </c>
      <c r="H11675" s="120"/>
      <c r="I11675" s="139"/>
    </row>
    <row r="11676" spans="1:9" x14ac:dyDescent="0.25">
      <c r="A11676" s="59"/>
      <c r="B11676" s="59"/>
      <c r="C11676" s="59"/>
      <c r="D11676" s="60"/>
      <c r="E11676" s="75" t="s">
        <v>26</v>
      </c>
      <c r="F11676" s="63">
        <v>250000</v>
      </c>
      <c r="G11676" s="64">
        <f t="shared" si="366"/>
        <v>0</v>
      </c>
      <c r="H11676" s="120"/>
      <c r="I11676" s="139"/>
    </row>
    <row r="11677" spans="1:9" x14ac:dyDescent="0.25">
      <c r="A11677" s="59"/>
      <c r="B11677" s="59"/>
      <c r="C11677" s="59"/>
      <c r="D11677" s="60"/>
      <c r="E11677" s="75" t="s">
        <v>26</v>
      </c>
      <c r="F11677" s="63">
        <v>75000</v>
      </c>
      <c r="G11677" s="64">
        <f t="shared" si="366"/>
        <v>0</v>
      </c>
      <c r="H11677" s="120"/>
      <c r="I11677" s="139"/>
    </row>
    <row r="11678" spans="1:9" x14ac:dyDescent="0.25">
      <c r="A11678" s="59"/>
      <c r="B11678" s="59"/>
      <c r="C11678" s="59"/>
      <c r="D11678" s="141"/>
      <c r="E11678" s="75" t="s">
        <v>473</v>
      </c>
      <c r="F11678" s="210">
        <v>75000</v>
      </c>
      <c r="G11678" s="64">
        <f t="shared" si="366"/>
        <v>0</v>
      </c>
      <c r="H11678" s="120"/>
      <c r="I11678" s="139"/>
    </row>
    <row r="11679" spans="1:9" x14ac:dyDescent="0.25">
      <c r="A11679" s="59"/>
      <c r="B11679" s="59"/>
      <c r="C11679" s="59"/>
      <c r="D11679" s="60"/>
      <c r="E11679" s="75" t="s">
        <v>26</v>
      </c>
      <c r="F11679" s="63">
        <v>100000</v>
      </c>
      <c r="G11679" s="64">
        <f t="shared" si="366"/>
        <v>0</v>
      </c>
      <c r="H11679" s="120"/>
      <c r="I11679" s="59"/>
    </row>
    <row r="11680" spans="1:9" x14ac:dyDescent="0.25">
      <c r="A11680" s="59"/>
      <c r="B11680" s="66"/>
      <c r="C11680" s="59"/>
      <c r="D11680" s="60"/>
      <c r="E11680" s="75" t="s">
        <v>26</v>
      </c>
      <c r="F11680" s="64">
        <v>100000</v>
      </c>
      <c r="G11680" s="64">
        <f t="shared" si="366"/>
        <v>0</v>
      </c>
      <c r="H11680" s="120"/>
      <c r="I11680" s="59"/>
    </row>
    <row r="11681" spans="1:9" x14ac:dyDescent="0.25">
      <c r="A11681" s="59"/>
      <c r="B11681" s="59"/>
      <c r="C11681" s="59"/>
      <c r="D11681" s="141"/>
      <c r="E11681" s="75" t="s">
        <v>26</v>
      </c>
      <c r="F11681" s="210">
        <v>850</v>
      </c>
      <c r="G11681" s="64">
        <f t="shared" si="366"/>
        <v>0</v>
      </c>
      <c r="H11681" s="283"/>
      <c r="I11681" s="139"/>
    </row>
    <row r="11682" spans="1:9" x14ac:dyDescent="0.25">
      <c r="A11682" s="585"/>
      <c r="B11682" s="59"/>
      <c r="C11682" s="59"/>
      <c r="D11682" s="141"/>
      <c r="E11682" s="75" t="s">
        <v>26</v>
      </c>
      <c r="F11682" s="210">
        <v>5000</v>
      </c>
      <c r="G11682" s="64">
        <f t="shared" si="366"/>
        <v>0</v>
      </c>
      <c r="H11682" s="283"/>
      <c r="I11682" s="139"/>
    </row>
    <row r="11683" spans="1:9" x14ac:dyDescent="0.25">
      <c r="A11683" s="144"/>
      <c r="B11683" s="59"/>
      <c r="C11683" s="59"/>
      <c r="D11683" s="141"/>
      <c r="E11683" s="75" t="s">
        <v>43</v>
      </c>
      <c r="F11683" s="265">
        <v>1261000</v>
      </c>
      <c r="G11683" s="64">
        <f t="shared" si="366"/>
        <v>0</v>
      </c>
      <c r="H11683" s="283"/>
      <c r="I11683" s="139"/>
    </row>
    <row r="11684" spans="1:9" x14ac:dyDescent="0.25">
      <c r="A11684" s="144"/>
      <c r="B11684" s="59"/>
      <c r="C11684" s="59"/>
      <c r="D11684" s="60"/>
      <c r="E11684" s="75" t="s">
        <v>26</v>
      </c>
      <c r="F11684" s="63">
        <v>3000</v>
      </c>
      <c r="G11684" s="64">
        <f t="shared" si="366"/>
        <v>0</v>
      </c>
      <c r="H11684" s="283"/>
      <c r="I11684" s="139"/>
    </row>
    <row r="11685" spans="1:9" x14ac:dyDescent="0.25">
      <c r="A11685" s="144"/>
      <c r="B11685" s="59"/>
      <c r="C11685" s="101"/>
      <c r="D11685" s="60"/>
      <c r="E11685" s="75" t="s">
        <v>5952</v>
      </c>
      <c r="F11685" s="62">
        <v>7500</v>
      </c>
      <c r="G11685" s="64">
        <f t="shared" ref="G11685:G11730" si="367">F11685*D11685</f>
        <v>0</v>
      </c>
      <c r="H11685" s="120"/>
      <c r="I11685" s="139"/>
    </row>
    <row r="11686" spans="1:9" x14ac:dyDescent="0.25">
      <c r="A11686" s="144"/>
      <c r="B11686" s="59"/>
      <c r="C11686" s="101"/>
      <c r="D11686" s="60"/>
      <c r="E11686" s="75" t="s">
        <v>26</v>
      </c>
      <c r="F11686" s="78">
        <v>12000</v>
      </c>
      <c r="G11686" s="64">
        <f t="shared" si="367"/>
        <v>0</v>
      </c>
      <c r="H11686" s="120"/>
      <c r="I11686" s="139"/>
    </row>
    <row r="11687" spans="1:9" x14ac:dyDescent="0.25">
      <c r="A11687" s="144"/>
      <c r="B11687" s="59"/>
      <c r="C11687" s="59"/>
      <c r="D11687" s="60"/>
      <c r="E11687" s="75" t="s">
        <v>37</v>
      </c>
      <c r="F11687" s="63">
        <v>23000</v>
      </c>
      <c r="G11687" s="64">
        <f t="shared" si="367"/>
        <v>0</v>
      </c>
      <c r="H11687" s="120"/>
      <c r="I11687" s="139"/>
    </row>
    <row r="11688" spans="1:9" x14ac:dyDescent="0.25">
      <c r="A11688" s="144"/>
      <c r="B11688" s="93"/>
      <c r="C11688" s="93"/>
      <c r="D11688" s="141"/>
      <c r="E11688" s="75" t="s">
        <v>25</v>
      </c>
      <c r="F11688" s="210">
        <v>750</v>
      </c>
      <c r="G11688" s="64">
        <f t="shared" si="367"/>
        <v>0</v>
      </c>
      <c r="H11688" s="120"/>
      <c r="I11688" s="139"/>
    </row>
    <row r="11689" spans="1:9" x14ac:dyDescent="0.25">
      <c r="A11689" s="144"/>
      <c r="B11689" s="66"/>
      <c r="C11689" s="59"/>
      <c r="D11689" s="60"/>
      <c r="E11689" s="75" t="s">
        <v>51</v>
      </c>
      <c r="F11689" s="64">
        <v>170000</v>
      </c>
      <c r="G11689" s="64">
        <f t="shared" si="367"/>
        <v>0</v>
      </c>
      <c r="H11689" s="120"/>
      <c r="I11689" s="59"/>
    </row>
    <row r="11690" spans="1:9" x14ac:dyDescent="0.25">
      <c r="A11690" s="144"/>
      <c r="B11690" s="81"/>
      <c r="C11690" s="59"/>
      <c r="D11690" s="141"/>
      <c r="E11690" s="75" t="s">
        <v>5575</v>
      </c>
      <c r="F11690" s="210">
        <v>47500</v>
      </c>
      <c r="G11690" s="64">
        <f t="shared" si="367"/>
        <v>0</v>
      </c>
      <c r="H11690" s="120"/>
      <c r="I11690" s="59"/>
    </row>
    <row r="11691" spans="1:9" x14ac:dyDescent="0.25">
      <c r="A11691" s="144"/>
      <c r="B11691" s="59"/>
      <c r="C11691" s="59"/>
      <c r="D11691" s="60"/>
      <c r="E11691" s="75" t="s">
        <v>26</v>
      </c>
      <c r="F11691" s="63">
        <v>350000</v>
      </c>
      <c r="G11691" s="64">
        <f t="shared" si="367"/>
        <v>0</v>
      </c>
      <c r="H11691" s="120"/>
      <c r="I11691" s="59"/>
    </row>
    <row r="11692" spans="1:9" x14ac:dyDescent="0.25">
      <c r="A11692" s="144"/>
      <c r="B11692" s="81"/>
      <c r="C11692" s="59"/>
      <c r="D11692" s="141"/>
      <c r="E11692" s="75" t="s">
        <v>26</v>
      </c>
      <c r="F11692" s="210">
        <v>99000</v>
      </c>
      <c r="G11692" s="64">
        <f t="shared" si="367"/>
        <v>0</v>
      </c>
      <c r="H11692" s="120"/>
      <c r="I11692" s="59"/>
    </row>
    <row r="11693" spans="1:9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367"/>
        <v>0</v>
      </c>
      <c r="H11693" s="120"/>
      <c r="I11693" s="59"/>
    </row>
    <row r="11694" spans="1:9" x14ac:dyDescent="0.25">
      <c r="A11694" s="144"/>
      <c r="B11694" s="59"/>
      <c r="C11694" s="59"/>
      <c r="D11694" s="141"/>
      <c r="E11694" s="75" t="s">
        <v>26</v>
      </c>
      <c r="F11694" s="210">
        <v>1500000</v>
      </c>
      <c r="G11694" s="64">
        <f t="shared" si="367"/>
        <v>0</v>
      </c>
      <c r="H11694" s="120"/>
      <c r="I11694" s="59"/>
    </row>
    <row r="11695" spans="1:9" x14ac:dyDescent="0.25">
      <c r="A11695" s="144"/>
      <c r="B11695" s="59"/>
      <c r="C11695" s="101"/>
      <c r="D11695" s="60"/>
      <c r="E11695" s="75" t="s">
        <v>29</v>
      </c>
      <c r="F11695" s="64">
        <v>98000</v>
      </c>
      <c r="G11695" s="210">
        <f t="shared" si="367"/>
        <v>0</v>
      </c>
      <c r="H11695" s="120"/>
      <c r="I11695" s="139"/>
    </row>
    <row r="11696" spans="1:9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210">
        <f t="shared" si="367"/>
        <v>0</v>
      </c>
      <c r="H11696" s="120"/>
      <c r="I11696" s="139"/>
    </row>
    <row r="11697" spans="1:9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64">
        <f t="shared" si="367"/>
        <v>0</v>
      </c>
      <c r="H11697" s="120"/>
      <c r="I11697" s="139"/>
    </row>
    <row r="11698" spans="1:9" x14ac:dyDescent="0.25">
      <c r="A11698" s="144"/>
      <c r="B11698" s="59"/>
      <c r="C11698" s="59"/>
      <c r="D11698" s="60"/>
      <c r="E11698" s="75" t="s">
        <v>26</v>
      </c>
      <c r="F11698" s="63">
        <v>465000</v>
      </c>
      <c r="G11698" s="210">
        <f t="shared" si="367"/>
        <v>0</v>
      </c>
      <c r="H11698" s="120"/>
      <c r="I11698" s="139"/>
    </row>
    <row r="11699" spans="1:9" x14ac:dyDescent="0.25">
      <c r="A11699" s="144"/>
      <c r="B11699" s="59"/>
      <c r="C11699" s="59"/>
      <c r="D11699" s="60"/>
      <c r="E11699" s="75" t="s">
        <v>26</v>
      </c>
      <c r="F11699" s="63">
        <v>475000</v>
      </c>
      <c r="G11699" s="64">
        <f t="shared" si="367"/>
        <v>0</v>
      </c>
      <c r="H11699" s="120"/>
      <c r="I11699" s="139"/>
    </row>
    <row r="11700" spans="1:9" x14ac:dyDescent="0.25">
      <c r="A11700" s="144"/>
      <c r="B11700" s="59"/>
      <c r="C11700" s="59"/>
      <c r="D11700" s="141"/>
      <c r="E11700" s="75" t="s">
        <v>26</v>
      </c>
      <c r="F11700" s="210">
        <v>175000</v>
      </c>
      <c r="G11700" s="210">
        <f t="shared" si="367"/>
        <v>0</v>
      </c>
      <c r="H11700" s="120"/>
      <c r="I11700" s="139"/>
    </row>
    <row r="11701" spans="1:9" x14ac:dyDescent="0.25">
      <c r="A11701" s="144"/>
      <c r="B11701" s="59"/>
      <c r="C11701" s="59"/>
      <c r="D11701" s="60"/>
      <c r="E11701" s="75" t="s">
        <v>26</v>
      </c>
      <c r="F11701" s="63">
        <v>85000</v>
      </c>
      <c r="G11701" s="64">
        <f t="shared" si="367"/>
        <v>0</v>
      </c>
      <c r="H11701" s="120"/>
      <c r="I11701" s="139"/>
    </row>
    <row r="11702" spans="1:9" x14ac:dyDescent="0.25">
      <c r="A11702" s="144"/>
      <c r="B11702" s="58"/>
      <c r="C11702" s="77"/>
      <c r="D11702" s="60"/>
      <c r="E11702" s="75" t="s">
        <v>26</v>
      </c>
      <c r="F11702" s="63">
        <v>60000</v>
      </c>
      <c r="G11702" s="64">
        <f t="shared" si="367"/>
        <v>0</v>
      </c>
      <c r="H11702" s="120"/>
      <c r="I11702" s="139"/>
    </row>
    <row r="11703" spans="1:9" x14ac:dyDescent="0.25">
      <c r="A11703" s="144"/>
      <c r="B11703" s="59"/>
      <c r="C11703" s="59"/>
      <c r="D11703" s="60"/>
      <c r="E11703" s="75" t="s">
        <v>25</v>
      </c>
      <c r="F11703" s="64">
        <v>20000</v>
      </c>
      <c r="G11703" s="64">
        <f t="shared" si="367"/>
        <v>0</v>
      </c>
      <c r="H11703" s="120"/>
      <c r="I11703" s="139"/>
    </row>
    <row r="11704" spans="1:9" x14ac:dyDescent="0.25">
      <c r="A11704" s="144"/>
      <c r="B11704" s="58"/>
      <c r="C11704" s="101"/>
      <c r="D11704" s="141"/>
      <c r="E11704" s="75" t="s">
        <v>26</v>
      </c>
      <c r="F11704" s="282">
        <v>15000</v>
      </c>
      <c r="G11704" s="64">
        <f t="shared" si="367"/>
        <v>0</v>
      </c>
      <c r="H11704" s="120"/>
      <c r="I11704" s="139"/>
    </row>
    <row r="11705" spans="1:9" x14ac:dyDescent="0.25">
      <c r="A11705" s="144"/>
      <c r="B11705" s="58"/>
      <c r="C11705" s="101"/>
      <c r="D11705" s="141"/>
      <c r="E11705" s="75" t="s">
        <v>26</v>
      </c>
      <c r="F11705" s="282">
        <v>10000</v>
      </c>
      <c r="G11705" s="64">
        <f t="shared" si="367"/>
        <v>0</v>
      </c>
      <c r="H11705" s="120"/>
      <c r="I11705" s="139"/>
    </row>
    <row r="11706" spans="1:9" x14ac:dyDescent="0.25">
      <c r="A11706" s="144"/>
      <c r="B11706" s="59"/>
      <c r="C11706" s="59"/>
      <c r="D11706" s="141"/>
      <c r="E11706" s="75" t="s">
        <v>26</v>
      </c>
      <c r="F11706" s="210">
        <v>860000</v>
      </c>
      <c r="G11706" s="210">
        <f t="shared" si="367"/>
        <v>0</v>
      </c>
      <c r="H11706" s="120"/>
      <c r="I11706" s="139"/>
    </row>
    <row r="11707" spans="1:9" x14ac:dyDescent="0.25">
      <c r="A11707" s="144"/>
      <c r="B11707" s="58"/>
      <c r="C11707" s="59"/>
      <c r="D11707" s="141"/>
      <c r="E11707" s="75" t="s">
        <v>26</v>
      </c>
      <c r="F11707" s="265">
        <v>31000</v>
      </c>
      <c r="G11707" s="64">
        <f t="shared" si="367"/>
        <v>0</v>
      </c>
      <c r="H11707" s="120"/>
      <c r="I11707" s="139"/>
    </row>
    <row r="11708" spans="1:9" x14ac:dyDescent="0.25">
      <c r="A11708" s="144"/>
      <c r="B11708" s="59"/>
      <c r="C11708" s="59"/>
      <c r="D11708" s="141"/>
      <c r="E11708" s="75" t="s">
        <v>26</v>
      </c>
      <c r="F11708" s="265">
        <v>30000</v>
      </c>
      <c r="G11708" s="64">
        <f t="shared" si="367"/>
        <v>0</v>
      </c>
      <c r="H11708" s="120"/>
      <c r="I11708" s="139"/>
    </row>
    <row r="11709" spans="1:9" x14ac:dyDescent="0.25">
      <c r="A11709" s="144"/>
      <c r="B11709" s="59"/>
      <c r="C11709" s="59"/>
      <c r="D11709" s="141"/>
      <c r="E11709" s="75" t="s">
        <v>37</v>
      </c>
      <c r="F11709" s="265">
        <v>82500</v>
      </c>
      <c r="G11709" s="64">
        <f t="shared" si="367"/>
        <v>0</v>
      </c>
      <c r="H11709" s="120"/>
      <c r="I11709" s="139"/>
    </row>
    <row r="11710" spans="1:9" x14ac:dyDescent="0.25">
      <c r="A11710" s="144"/>
      <c r="B11710" s="66"/>
      <c r="C11710" s="92"/>
      <c r="D11710" s="141"/>
      <c r="E11710" s="75" t="s">
        <v>37</v>
      </c>
      <c r="F11710" s="265">
        <v>34689</v>
      </c>
      <c r="G11710" s="64">
        <f t="shared" si="367"/>
        <v>0</v>
      </c>
      <c r="H11710" s="120"/>
      <c r="I11710" s="139"/>
    </row>
    <row r="11711" spans="1:9" x14ac:dyDescent="0.25">
      <c r="A11711" s="144"/>
      <c r="B11711" s="59"/>
      <c r="C11711" s="59"/>
      <c r="D11711" s="141"/>
      <c r="E11711" s="75" t="s">
        <v>26</v>
      </c>
      <c r="F11711" s="78">
        <v>198550</v>
      </c>
      <c r="G11711" s="64">
        <f t="shared" si="367"/>
        <v>0</v>
      </c>
      <c r="H11711" s="120"/>
      <c r="I11711" s="139"/>
    </row>
    <row r="11712" spans="1:9" x14ac:dyDescent="0.25">
      <c r="A11712" s="144"/>
      <c r="B11712" s="71"/>
      <c r="C11712" s="59"/>
      <c r="D11712" s="60"/>
      <c r="E11712" s="75" t="s">
        <v>26</v>
      </c>
      <c r="F11712" s="63">
        <v>196350</v>
      </c>
      <c r="G11712" s="64">
        <f t="shared" si="367"/>
        <v>0</v>
      </c>
      <c r="H11712" s="120"/>
      <c r="I11712" s="139"/>
    </row>
    <row r="11713" spans="1:9" x14ac:dyDescent="0.25">
      <c r="A11713" s="144"/>
      <c r="B11713" s="59"/>
      <c r="C11713" s="59"/>
      <c r="D11713" s="141"/>
      <c r="E11713" s="75" t="s">
        <v>26</v>
      </c>
      <c r="F11713" s="210">
        <v>43000</v>
      </c>
      <c r="G11713" s="210">
        <f t="shared" si="367"/>
        <v>0</v>
      </c>
      <c r="H11713" s="120"/>
      <c r="I11713" s="139"/>
    </row>
    <row r="11714" spans="1:9" x14ac:dyDescent="0.25">
      <c r="A11714" s="144"/>
      <c r="B11714" s="59"/>
      <c r="C11714" s="101"/>
      <c r="D11714" s="141"/>
      <c r="E11714" s="75" t="s">
        <v>26</v>
      </c>
      <c r="F11714" s="282">
        <v>50000</v>
      </c>
      <c r="G11714" s="64">
        <f t="shared" si="367"/>
        <v>0</v>
      </c>
      <c r="H11714" s="120"/>
      <c r="I11714" s="139"/>
    </row>
    <row r="11715" spans="1:9" x14ac:dyDescent="0.25">
      <c r="A11715" s="144"/>
      <c r="B11715" s="59"/>
      <c r="C11715" s="59"/>
      <c r="D11715" s="60"/>
      <c r="E11715" s="75" t="s">
        <v>26</v>
      </c>
      <c r="F11715" s="63">
        <v>70000</v>
      </c>
      <c r="G11715" s="64">
        <f t="shared" si="367"/>
        <v>0</v>
      </c>
      <c r="H11715" s="120"/>
      <c r="I11715" s="59"/>
    </row>
    <row r="11716" spans="1:9" x14ac:dyDescent="0.25">
      <c r="A11716" s="144"/>
      <c r="B11716" s="66"/>
      <c r="C11716" s="101"/>
      <c r="D11716" s="60"/>
      <c r="E11716" s="75" t="s">
        <v>51</v>
      </c>
      <c r="F11716" s="64">
        <v>18500</v>
      </c>
      <c r="G11716" s="64">
        <f t="shared" si="367"/>
        <v>0</v>
      </c>
      <c r="H11716" s="120"/>
      <c r="I11716" s="59"/>
    </row>
    <row r="11717" spans="1:9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367"/>
        <v>0</v>
      </c>
      <c r="H11717" s="59"/>
      <c r="I11717" s="59"/>
    </row>
    <row r="11718" spans="1:9" x14ac:dyDescent="0.25">
      <c r="A11718" s="144"/>
      <c r="B11718" s="59"/>
      <c r="C11718" s="59"/>
      <c r="D11718" s="59"/>
      <c r="E11718" s="59" t="s">
        <v>29</v>
      </c>
      <c r="F11718" s="59">
        <v>1900000</v>
      </c>
      <c r="G11718" s="64">
        <f t="shared" si="367"/>
        <v>0</v>
      </c>
      <c r="H11718" s="59"/>
      <c r="I11718" s="59"/>
    </row>
    <row r="11719" spans="1:9" x14ac:dyDescent="0.25">
      <c r="A11719" s="144"/>
      <c r="B11719" s="71"/>
      <c r="C11719" s="59"/>
      <c r="D11719" s="59"/>
      <c r="E11719" s="59" t="s">
        <v>26</v>
      </c>
      <c r="F11719" s="59">
        <v>125000</v>
      </c>
      <c r="G11719" s="64">
        <f t="shared" si="367"/>
        <v>0</v>
      </c>
      <c r="H11719" s="59"/>
      <c r="I11719" s="59"/>
    </row>
    <row r="11720" spans="1:9" x14ac:dyDescent="0.25">
      <c r="A11720" s="144"/>
      <c r="B11720" s="81"/>
      <c r="C11720" s="101"/>
      <c r="D11720" s="141"/>
      <c r="E11720" s="75" t="s">
        <v>26</v>
      </c>
      <c r="F11720" s="210">
        <v>165000</v>
      </c>
      <c r="G11720" s="64">
        <f t="shared" si="367"/>
        <v>0</v>
      </c>
      <c r="H11720" s="120"/>
      <c r="I11720" s="59"/>
    </row>
    <row r="11721" spans="1:9" x14ac:dyDescent="0.25">
      <c r="A11721" s="144"/>
      <c r="B11721" s="83"/>
      <c r="C11721" s="101"/>
      <c r="D11721" s="141"/>
      <c r="E11721" s="75" t="s">
        <v>26</v>
      </c>
      <c r="F11721" s="210">
        <v>125000</v>
      </c>
      <c r="G11721" s="64">
        <f t="shared" si="367"/>
        <v>0</v>
      </c>
      <c r="H11721" s="120"/>
      <c r="I11721" s="59"/>
    </row>
    <row r="11722" spans="1:9" x14ac:dyDescent="0.25">
      <c r="A11722" s="144"/>
      <c r="B11722" s="59"/>
      <c r="C11722" s="59"/>
      <c r="D11722" s="60"/>
      <c r="E11722" s="75" t="s">
        <v>25</v>
      </c>
      <c r="F11722" s="73">
        <v>12500</v>
      </c>
      <c r="G11722" s="210">
        <f t="shared" si="367"/>
        <v>0</v>
      </c>
      <c r="H11722" s="120"/>
      <c r="I11722" s="59"/>
    </row>
    <row r="11723" spans="1:9" x14ac:dyDescent="0.25">
      <c r="A11723" s="144"/>
      <c r="B11723" s="59"/>
      <c r="C11723" s="59"/>
      <c r="D11723" s="141"/>
      <c r="E11723" s="75" t="s">
        <v>26</v>
      </c>
      <c r="F11723" s="210">
        <v>3000</v>
      </c>
      <c r="G11723" s="64">
        <f t="shared" si="367"/>
        <v>0</v>
      </c>
      <c r="H11723" s="283"/>
      <c r="I11723" s="139"/>
    </row>
    <row r="11724" spans="1:9" x14ac:dyDescent="0.25">
      <c r="A11724" s="144"/>
      <c r="B11724" s="59"/>
      <c r="C11724" s="59"/>
      <c r="D11724" s="141"/>
      <c r="E11724" s="75" t="s">
        <v>26</v>
      </c>
      <c r="F11724" s="210">
        <v>850</v>
      </c>
      <c r="G11724" s="64">
        <f t="shared" si="367"/>
        <v>0</v>
      </c>
      <c r="H11724" s="283"/>
      <c r="I11724" s="139"/>
    </row>
    <row r="11725" spans="1:9" x14ac:dyDescent="0.25">
      <c r="A11725" s="144"/>
      <c r="B11725" s="71"/>
      <c r="C11725" s="77"/>
      <c r="D11725" s="141"/>
      <c r="E11725" s="75" t="s">
        <v>26</v>
      </c>
      <c r="F11725" s="78">
        <v>255000</v>
      </c>
      <c r="G11725" s="64">
        <f t="shared" si="367"/>
        <v>0</v>
      </c>
      <c r="H11725" s="283"/>
      <c r="I11725" s="139"/>
    </row>
    <row r="11726" spans="1:9" x14ac:dyDescent="0.25">
      <c r="A11726" s="144"/>
      <c r="B11726" s="71"/>
      <c r="C11726" s="90"/>
      <c r="D11726" s="141"/>
      <c r="E11726" s="75" t="s">
        <v>26</v>
      </c>
      <c r="F11726" s="158">
        <v>225000</v>
      </c>
      <c r="G11726" s="64">
        <f t="shared" si="367"/>
        <v>0</v>
      </c>
      <c r="H11726" s="283"/>
      <c r="I11726" s="139"/>
    </row>
    <row r="11727" spans="1:9" x14ac:dyDescent="0.25">
      <c r="A11727" s="144"/>
      <c r="B11727" s="71"/>
      <c r="C11727" s="85"/>
      <c r="D11727" s="141"/>
      <c r="E11727" s="75" t="s">
        <v>26</v>
      </c>
      <c r="F11727" s="78">
        <v>190000</v>
      </c>
      <c r="G11727" s="64">
        <f t="shared" si="367"/>
        <v>0</v>
      </c>
      <c r="H11727" s="283"/>
      <c r="I11727" s="139"/>
    </row>
    <row r="11728" spans="1:9" x14ac:dyDescent="0.25">
      <c r="A11728" s="144"/>
      <c r="B11728" s="59"/>
      <c r="C11728" s="171"/>
      <c r="D11728" s="141"/>
      <c r="E11728" s="75" t="s">
        <v>26</v>
      </c>
      <c r="F11728" s="78">
        <v>186000</v>
      </c>
      <c r="G11728" s="64">
        <f t="shared" si="367"/>
        <v>0</v>
      </c>
      <c r="H11728" s="283"/>
      <c r="I11728" s="139"/>
    </row>
    <row r="11729" spans="1:9" x14ac:dyDescent="0.25">
      <c r="A11729" s="144"/>
      <c r="B11729" s="59"/>
      <c r="C11729" s="59"/>
      <c r="D11729" s="141"/>
      <c r="E11729" s="75" t="s">
        <v>26</v>
      </c>
      <c r="F11729" s="265">
        <v>20000</v>
      </c>
      <c r="G11729" s="64">
        <f t="shared" si="367"/>
        <v>0</v>
      </c>
      <c r="H11729" s="283"/>
      <c r="I11729" s="139"/>
    </row>
    <row r="11730" spans="1:9" x14ac:dyDescent="0.25">
      <c r="A11730" s="144"/>
      <c r="B11730" s="59"/>
      <c r="C11730" s="59"/>
      <c r="D11730" s="141"/>
      <c r="E11730" s="75" t="s">
        <v>26</v>
      </c>
      <c r="F11730" s="265">
        <v>50000</v>
      </c>
      <c r="G11730" s="64">
        <f t="shared" si="367"/>
        <v>0</v>
      </c>
      <c r="H11730" s="283"/>
      <c r="I11730" s="139"/>
    </row>
    <row r="11731" spans="1:9" x14ac:dyDescent="0.25">
      <c r="A11731" s="144"/>
      <c r="B11731" s="58"/>
      <c r="C11731" s="101"/>
      <c r="D11731" s="141"/>
      <c r="E11731" s="75" t="s">
        <v>26</v>
      </c>
      <c r="F11731" s="282">
        <v>150000</v>
      </c>
      <c r="G11731" s="64">
        <f>F11731*D11731</f>
        <v>0</v>
      </c>
      <c r="H11731" s="120"/>
      <c r="I11731" s="139"/>
    </row>
    <row r="11732" spans="1:9" x14ac:dyDescent="0.25">
      <c r="A11732" s="144"/>
      <c r="B11732" s="58"/>
      <c r="C11732" s="77"/>
      <c r="D11732" s="141"/>
      <c r="E11732" s="75" t="s">
        <v>26</v>
      </c>
      <c r="F11732" s="210">
        <v>65000</v>
      </c>
      <c r="G11732" s="210">
        <f>F11732*D11732</f>
        <v>0</v>
      </c>
      <c r="H11732" s="283"/>
      <c r="I11732" s="139"/>
    </row>
    <row r="11733" spans="1:9" x14ac:dyDescent="0.25">
      <c r="A11733" s="144"/>
      <c r="B11733" s="59"/>
      <c r="C11733" s="59"/>
      <c r="D11733" s="60"/>
      <c r="E11733" s="75" t="s">
        <v>655</v>
      </c>
      <c r="F11733" s="63">
        <v>814100</v>
      </c>
      <c r="G11733" s="64">
        <f>F11733*D11733</f>
        <v>0</v>
      </c>
      <c r="H11733" s="120"/>
      <c r="I11733" s="139"/>
    </row>
    <row r="11734" spans="1:9" x14ac:dyDescent="0.25">
      <c r="A11734" s="144"/>
      <c r="B11734" s="59"/>
      <c r="C11734" s="101"/>
      <c r="D11734" s="60"/>
      <c r="E11734" s="75" t="s">
        <v>102</v>
      </c>
      <c r="F11734" s="63">
        <v>4800000</v>
      </c>
      <c r="G11734" s="64">
        <f>F11734*D11734</f>
        <v>0</v>
      </c>
      <c r="H11734" s="120"/>
      <c r="I11734" s="139"/>
    </row>
    <row r="11735" spans="1:9" x14ac:dyDescent="0.25">
      <c r="A11735" s="144"/>
      <c r="B11735" s="58"/>
      <c r="C11735" s="84"/>
      <c r="D11735" s="60"/>
      <c r="E11735" s="75" t="s">
        <v>26</v>
      </c>
      <c r="F11735" s="63">
        <v>99000</v>
      </c>
      <c r="G11735" s="64">
        <f>F11735*D11735</f>
        <v>0</v>
      </c>
      <c r="H11735" s="120"/>
      <c r="I11735" s="139"/>
    </row>
    <row r="11736" spans="1:9" x14ac:dyDescent="0.25">
      <c r="A11736" s="144"/>
      <c r="B11736" s="59"/>
      <c r="C11736" s="84"/>
      <c r="D11736" s="141"/>
      <c r="E11736" s="75" t="s">
        <v>25</v>
      </c>
      <c r="F11736" s="210">
        <v>119000</v>
      </c>
      <c r="G11736" s="64">
        <f t="shared" ref="G11736:G11768" si="368">F11736*D11736</f>
        <v>0</v>
      </c>
      <c r="H11736" s="120"/>
      <c r="I11736" s="139"/>
    </row>
    <row r="11737" spans="1:9" x14ac:dyDescent="0.25">
      <c r="A11737" s="144"/>
      <c r="B11737" s="59"/>
      <c r="C11737" s="84"/>
      <c r="D11737" s="60"/>
      <c r="E11737" s="75" t="s">
        <v>26</v>
      </c>
      <c r="F11737" s="64">
        <v>150000</v>
      </c>
      <c r="G11737" s="64">
        <f t="shared" si="368"/>
        <v>0</v>
      </c>
      <c r="H11737" s="120"/>
      <c r="I11737" s="139"/>
    </row>
    <row r="11738" spans="1:9" x14ac:dyDescent="0.25">
      <c r="A11738" s="144"/>
      <c r="B11738" s="59"/>
      <c r="C11738" s="59"/>
      <c r="D11738" s="141"/>
      <c r="E11738" s="75" t="s">
        <v>26</v>
      </c>
      <c r="F11738" s="210">
        <v>36000</v>
      </c>
      <c r="G11738" s="64">
        <f t="shared" si="368"/>
        <v>0</v>
      </c>
      <c r="H11738" s="120"/>
      <c r="I11738" s="139"/>
    </row>
    <row r="11739" spans="1:9" x14ac:dyDescent="0.25">
      <c r="A11739" s="144"/>
      <c r="B11739" s="59"/>
      <c r="C11739" s="59"/>
      <c r="D11739" s="60"/>
      <c r="E11739" s="75" t="s">
        <v>26</v>
      </c>
      <c r="F11739" s="63">
        <v>82000</v>
      </c>
      <c r="G11739" s="64">
        <f t="shared" si="368"/>
        <v>0</v>
      </c>
      <c r="H11739" s="120"/>
      <c r="I11739" s="139"/>
    </row>
    <row r="11740" spans="1:9" x14ac:dyDescent="0.25">
      <c r="A11740" s="144"/>
      <c r="B11740" s="59"/>
      <c r="C11740" s="59"/>
      <c r="D11740" s="141"/>
      <c r="E11740" s="75" t="s">
        <v>26</v>
      </c>
      <c r="F11740" s="210">
        <v>47000</v>
      </c>
      <c r="G11740" s="64">
        <f t="shared" si="368"/>
        <v>0</v>
      </c>
      <c r="H11740" s="120"/>
      <c r="I11740" s="139"/>
    </row>
    <row r="11741" spans="1:9" x14ac:dyDescent="0.25">
      <c r="A11741" s="144"/>
      <c r="B11741" s="59"/>
      <c r="C11741" s="59"/>
      <c r="D11741" s="60"/>
      <c r="E11741" s="75" t="s">
        <v>26</v>
      </c>
      <c r="F11741" s="63">
        <v>300000</v>
      </c>
      <c r="G11741" s="210">
        <f t="shared" si="368"/>
        <v>0</v>
      </c>
      <c r="H11741" s="120"/>
      <c r="I11741" s="139"/>
    </row>
    <row r="11742" spans="1:9" x14ac:dyDescent="0.25">
      <c r="A11742" s="144"/>
      <c r="B11742" s="71"/>
      <c r="C11742" s="83"/>
      <c r="D11742" s="141"/>
      <c r="E11742" s="75" t="s">
        <v>26</v>
      </c>
      <c r="F11742" s="210">
        <v>348499</v>
      </c>
      <c r="G11742" s="64">
        <f t="shared" si="368"/>
        <v>0</v>
      </c>
      <c r="H11742" s="120"/>
      <c r="I11742" s="139"/>
    </row>
    <row r="11743" spans="1:9" x14ac:dyDescent="0.25">
      <c r="A11743" s="144"/>
      <c r="B11743" s="83"/>
      <c r="C11743" s="101"/>
      <c r="D11743" s="141"/>
      <c r="E11743" s="75" t="s">
        <v>26</v>
      </c>
      <c r="F11743" s="210">
        <v>118185</v>
      </c>
      <c r="G11743" s="210">
        <f t="shared" si="368"/>
        <v>0</v>
      </c>
      <c r="H11743" s="120"/>
      <c r="I11743" s="139"/>
    </row>
    <row r="11744" spans="1:9" x14ac:dyDescent="0.25">
      <c r="A11744" s="144"/>
      <c r="B11744" s="71"/>
      <c r="C11744" s="71"/>
      <c r="D11744" s="60"/>
      <c r="E11744" s="75" t="s">
        <v>26</v>
      </c>
      <c r="F11744" s="63">
        <v>55000</v>
      </c>
      <c r="G11744" s="64">
        <f t="shared" si="368"/>
        <v>0</v>
      </c>
      <c r="H11744" s="120"/>
      <c r="I11744" s="139"/>
    </row>
    <row r="11745" spans="1:10" x14ac:dyDescent="0.25">
      <c r="A11745" s="144"/>
      <c r="B11745" s="83"/>
      <c r="C11745" s="101"/>
      <c r="D11745" s="141"/>
      <c r="E11745" s="75" t="s">
        <v>26</v>
      </c>
      <c r="F11745" s="210">
        <v>45000</v>
      </c>
      <c r="G11745" s="64">
        <f>F11745*D11745</f>
        <v>0</v>
      </c>
      <c r="H11745" s="120"/>
      <c r="I11745" s="139"/>
    </row>
    <row r="11746" spans="1:10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368"/>
        <v>0</v>
      </c>
      <c r="H11746" s="120"/>
      <c r="I11746" s="139"/>
    </row>
    <row r="11747" spans="1:10" x14ac:dyDescent="0.25">
      <c r="A11747" s="144"/>
      <c r="B11747" s="201"/>
      <c r="C11747" s="93"/>
      <c r="D11747" s="141"/>
      <c r="E11747" s="75" t="s">
        <v>26</v>
      </c>
      <c r="F11747" s="210">
        <v>45000</v>
      </c>
      <c r="G11747" s="210">
        <f t="shared" si="368"/>
        <v>0</v>
      </c>
      <c r="H11747" s="120"/>
      <c r="I11747" s="139"/>
    </row>
    <row r="11748" spans="1:10" x14ac:dyDescent="0.25">
      <c r="A11748" s="144"/>
      <c r="B11748" s="59"/>
      <c r="C11748" s="59"/>
      <c r="D11748" s="141"/>
      <c r="E11748" s="75" t="s">
        <v>26</v>
      </c>
      <c r="F11748" s="210">
        <v>850</v>
      </c>
      <c r="G11748" s="64">
        <f t="shared" si="368"/>
        <v>0</v>
      </c>
      <c r="H11748" s="120"/>
      <c r="I11748" s="139"/>
    </row>
    <row r="11749" spans="1:10" x14ac:dyDescent="0.25">
      <c r="A11749" s="144"/>
      <c r="B11749" s="59"/>
      <c r="C11749" s="59"/>
      <c r="D11749" s="141"/>
      <c r="E11749" s="75" t="s">
        <v>26</v>
      </c>
      <c r="F11749" s="210">
        <v>3000</v>
      </c>
      <c r="G11749" s="210">
        <f>F11749*D11749</f>
        <v>0</v>
      </c>
      <c r="H11749" s="120"/>
      <c r="I11749" s="139"/>
    </row>
    <row r="11750" spans="1:10" x14ac:dyDescent="0.25">
      <c r="A11750" s="144"/>
      <c r="B11750" s="58"/>
      <c r="C11750" s="77"/>
      <c r="D11750" s="60"/>
      <c r="E11750" s="75" t="s">
        <v>26</v>
      </c>
      <c r="F11750" s="63">
        <v>12800</v>
      </c>
      <c r="G11750" s="64">
        <f t="shared" si="368"/>
        <v>0</v>
      </c>
      <c r="H11750" s="120"/>
      <c r="I11750" s="139"/>
    </row>
    <row r="11751" spans="1:10" x14ac:dyDescent="0.25">
      <c r="A11751" s="144"/>
      <c r="B11751" s="59"/>
      <c r="C11751" s="101"/>
      <c r="D11751" s="60"/>
      <c r="E11751" s="75" t="s">
        <v>29</v>
      </c>
      <c r="F11751" s="62">
        <v>45000</v>
      </c>
      <c r="G11751" s="64">
        <f t="shared" si="368"/>
        <v>0</v>
      </c>
      <c r="H11751" s="120"/>
      <c r="I11751" s="139"/>
    </row>
    <row r="11752" spans="1:10" x14ac:dyDescent="0.25">
      <c r="A11752" s="144"/>
      <c r="B11752" s="59"/>
      <c r="C11752" s="59"/>
      <c r="D11752" s="60"/>
      <c r="E11752" s="75" t="s">
        <v>26</v>
      </c>
      <c r="F11752" s="63">
        <v>250000</v>
      </c>
      <c r="G11752" s="64">
        <f t="shared" si="368"/>
        <v>0</v>
      </c>
      <c r="H11752" s="120"/>
      <c r="I11752" s="74"/>
    </row>
    <row r="11753" spans="1:10" x14ac:dyDescent="0.25">
      <c r="A11753" s="144"/>
      <c r="B11753" s="59"/>
      <c r="C11753" s="59"/>
      <c r="D11753" s="60"/>
      <c r="E11753" s="75" t="s">
        <v>26</v>
      </c>
      <c r="F11753" s="63">
        <v>75000</v>
      </c>
      <c r="G11753" s="64">
        <f t="shared" si="368"/>
        <v>0</v>
      </c>
      <c r="H11753" s="120"/>
      <c r="I11753" s="74"/>
    </row>
    <row r="11754" spans="1:10" x14ac:dyDescent="0.25">
      <c r="A11754" s="144"/>
      <c r="B11754" s="59"/>
      <c r="C11754" s="59"/>
      <c r="D11754" s="141"/>
      <c r="E11754" s="75" t="s">
        <v>26</v>
      </c>
      <c r="F11754" s="210">
        <v>250000</v>
      </c>
      <c r="G11754" s="64">
        <f t="shared" si="368"/>
        <v>0</v>
      </c>
      <c r="H11754" s="120"/>
      <c r="I11754" s="139"/>
      <c r="J11754"/>
    </row>
    <row r="11755" spans="1:10" x14ac:dyDescent="0.25">
      <c r="A11755" s="144"/>
      <c r="B11755" s="59"/>
      <c r="C11755" s="59"/>
      <c r="D11755" s="60"/>
      <c r="E11755" s="75" t="s">
        <v>26</v>
      </c>
      <c r="F11755" s="63">
        <v>60000</v>
      </c>
      <c r="G11755" s="64">
        <f t="shared" si="368"/>
        <v>0</v>
      </c>
      <c r="H11755" s="120"/>
      <c r="I11755" s="139"/>
      <c r="J11755"/>
    </row>
    <row r="11756" spans="1:10" x14ac:dyDescent="0.25">
      <c r="A11756" s="144"/>
      <c r="B11756" s="66"/>
      <c r="C11756" s="59"/>
      <c r="D11756" s="60"/>
      <c r="E11756" s="75" t="s">
        <v>26</v>
      </c>
      <c r="F11756" s="64">
        <v>50000</v>
      </c>
      <c r="G11756" s="64">
        <f t="shared" si="368"/>
        <v>0</v>
      </c>
      <c r="H11756" s="120"/>
      <c r="I11756" s="139"/>
      <c r="J11756"/>
    </row>
    <row r="11757" spans="1:10" x14ac:dyDescent="0.25">
      <c r="A11757" s="144"/>
      <c r="B11757" s="81"/>
      <c r="C11757" s="101"/>
      <c r="D11757" s="141"/>
      <c r="E11757" s="75" t="s">
        <v>26</v>
      </c>
      <c r="F11757" s="210">
        <v>50000</v>
      </c>
      <c r="G11757" s="64">
        <f t="shared" si="368"/>
        <v>0</v>
      </c>
      <c r="H11757" s="120"/>
      <c r="I11757" s="139"/>
      <c r="J11757"/>
    </row>
    <row r="11758" spans="1:10" x14ac:dyDescent="0.25">
      <c r="A11758" s="144"/>
      <c r="B11758" s="66"/>
      <c r="C11758" s="121"/>
      <c r="D11758" s="60"/>
      <c r="E11758" s="75" t="s">
        <v>26</v>
      </c>
      <c r="F11758" s="63">
        <v>65000</v>
      </c>
      <c r="G11758" s="64">
        <f t="shared" si="368"/>
        <v>0</v>
      </c>
      <c r="H11758" s="120"/>
      <c r="I11758" s="139"/>
      <c r="J11758" s="109"/>
    </row>
    <row r="11759" spans="1:10" x14ac:dyDescent="0.25">
      <c r="A11759" s="144"/>
      <c r="B11759" s="59"/>
      <c r="C11759" s="59"/>
      <c r="D11759" s="141"/>
      <c r="E11759" s="75" t="s">
        <v>37</v>
      </c>
      <c r="F11759" s="210">
        <v>23000</v>
      </c>
      <c r="G11759" s="64">
        <f t="shared" si="368"/>
        <v>0</v>
      </c>
      <c r="H11759" s="283"/>
      <c r="I11759" s="139"/>
      <c r="J11759" s="109"/>
    </row>
    <row r="11760" spans="1:10" x14ac:dyDescent="0.25">
      <c r="A11760" s="144"/>
      <c r="B11760" s="59"/>
      <c r="C11760" s="59"/>
      <c r="D11760" s="141"/>
      <c r="E11760" s="75" t="s">
        <v>26</v>
      </c>
      <c r="F11760" s="210">
        <v>41000</v>
      </c>
      <c r="G11760" s="64">
        <f t="shared" si="368"/>
        <v>0</v>
      </c>
      <c r="H11760" s="283"/>
      <c r="I11760" s="139"/>
      <c r="J11760" s="109"/>
    </row>
    <row r="11761" spans="1:10" x14ac:dyDescent="0.25">
      <c r="A11761" s="144"/>
      <c r="B11761" s="71"/>
      <c r="C11761" s="77"/>
      <c r="D11761" s="141"/>
      <c r="E11761" s="75" t="s">
        <v>26</v>
      </c>
      <c r="F11761" s="78">
        <v>1000000</v>
      </c>
      <c r="G11761" s="64">
        <f t="shared" si="368"/>
        <v>0</v>
      </c>
      <c r="H11761" s="283"/>
      <c r="I11761" s="139"/>
      <c r="J11761"/>
    </row>
    <row r="11762" spans="1:10" x14ac:dyDescent="0.25">
      <c r="A11762" s="144"/>
      <c r="B11762" s="59"/>
      <c r="C11762" s="101"/>
      <c r="D11762" s="60"/>
      <c r="E11762" s="75" t="s">
        <v>26</v>
      </c>
      <c r="F11762" s="62">
        <v>30000</v>
      </c>
      <c r="G11762" s="64">
        <f t="shared" si="368"/>
        <v>0</v>
      </c>
      <c r="H11762" s="120"/>
      <c r="I11762" s="139"/>
      <c r="J11762"/>
    </row>
    <row r="11763" spans="1:10" x14ac:dyDescent="0.25">
      <c r="A11763" s="144"/>
      <c r="B11763" s="83"/>
      <c r="C11763" s="59"/>
      <c r="D11763" s="141"/>
      <c r="E11763" s="126" t="s">
        <v>25</v>
      </c>
      <c r="F11763" s="280">
        <v>75000</v>
      </c>
      <c r="G11763" s="64">
        <f t="shared" si="368"/>
        <v>0</v>
      </c>
      <c r="H11763" s="283"/>
      <c r="I11763" s="139"/>
      <c r="J11763"/>
    </row>
    <row r="11764" spans="1:10" x14ac:dyDescent="0.25">
      <c r="A11764" s="144"/>
      <c r="B11764" s="59"/>
      <c r="C11764" s="59"/>
      <c r="D11764" s="60"/>
      <c r="E11764" s="75" t="s">
        <v>26</v>
      </c>
      <c r="F11764" s="63">
        <v>175000</v>
      </c>
      <c r="G11764" s="64">
        <f t="shared" si="368"/>
        <v>0</v>
      </c>
      <c r="H11764" s="120"/>
      <c r="I11764" s="139"/>
      <c r="J11764"/>
    </row>
    <row r="11765" spans="1:10" x14ac:dyDescent="0.25">
      <c r="A11765" s="144"/>
      <c r="B11765" s="59"/>
      <c r="C11765" s="59"/>
      <c r="D11765" s="60"/>
      <c r="E11765" s="75" t="s">
        <v>26</v>
      </c>
      <c r="F11765" s="63">
        <v>70000</v>
      </c>
      <c r="G11765" s="64">
        <f t="shared" si="368"/>
        <v>0</v>
      </c>
      <c r="H11765" s="120"/>
      <c r="I11765" s="139"/>
      <c r="J11765"/>
    </row>
    <row r="11766" spans="1:10" x14ac:dyDescent="0.25">
      <c r="A11766" s="144"/>
      <c r="B11766" s="59"/>
      <c r="C11766" s="59"/>
      <c r="D11766" s="141"/>
      <c r="E11766" s="75" t="s">
        <v>37</v>
      </c>
      <c r="F11766" s="265">
        <v>82500</v>
      </c>
      <c r="G11766" s="64">
        <f t="shared" si="368"/>
        <v>0</v>
      </c>
      <c r="H11766" s="283"/>
      <c r="I11766" s="139"/>
      <c r="J11766"/>
    </row>
    <row r="11767" spans="1:10" x14ac:dyDescent="0.25">
      <c r="A11767" s="144"/>
      <c r="B11767" s="59"/>
      <c r="C11767" s="59"/>
      <c r="D11767" s="141"/>
      <c r="E11767" s="75" t="s">
        <v>29</v>
      </c>
      <c r="F11767" s="265">
        <v>25000</v>
      </c>
      <c r="G11767" s="210">
        <f t="shared" si="368"/>
        <v>0</v>
      </c>
      <c r="H11767" s="283"/>
      <c r="I11767" s="139"/>
      <c r="J11767"/>
    </row>
    <row r="11768" spans="1:10" x14ac:dyDescent="0.25">
      <c r="A11768" s="144"/>
      <c r="B11768" s="59"/>
      <c r="C11768" s="59"/>
      <c r="D11768" s="60"/>
      <c r="E11768" s="75" t="s">
        <v>26</v>
      </c>
      <c r="F11768" s="64">
        <v>28200</v>
      </c>
      <c r="G11768" s="210">
        <f t="shared" si="368"/>
        <v>0</v>
      </c>
      <c r="H11768" s="283"/>
      <c r="I11768" s="139"/>
      <c r="J11768"/>
    </row>
    <row r="11769" spans="1:10" x14ac:dyDescent="0.25">
      <c r="A11769" s="144"/>
      <c r="B11769" s="59"/>
      <c r="C11769" s="59"/>
      <c r="D11769" s="60"/>
      <c r="E11769" s="75" t="s">
        <v>26</v>
      </c>
      <c r="F11769" s="63">
        <v>7500</v>
      </c>
      <c r="G11769" s="64">
        <f>F11769*D11769</f>
        <v>0</v>
      </c>
      <c r="H11769" s="120"/>
      <c r="I11769" s="139"/>
      <c r="J11769"/>
    </row>
    <row r="11770" spans="1:10" x14ac:dyDescent="0.25">
      <c r="A11770" s="144"/>
      <c r="B11770" s="59"/>
      <c r="C11770" s="101"/>
      <c r="D11770" s="60"/>
      <c r="E11770" s="75" t="s">
        <v>1525</v>
      </c>
      <c r="F11770" s="63">
        <v>75000</v>
      </c>
      <c r="G11770" s="64">
        <f>F11770*D11770</f>
        <v>0</v>
      </c>
      <c r="H11770" s="120"/>
      <c r="I11770" s="139"/>
      <c r="J11770"/>
    </row>
    <row r="11771" spans="1:10" x14ac:dyDescent="0.25">
      <c r="A11771" s="144"/>
      <c r="B11771" s="66"/>
      <c r="C11771" s="92"/>
      <c r="D11771" s="72"/>
      <c r="E11771" s="75" t="s">
        <v>37</v>
      </c>
      <c r="F11771" s="265">
        <v>34689</v>
      </c>
      <c r="G11771" s="64">
        <f>F11771*D11771</f>
        <v>0</v>
      </c>
      <c r="H11771" s="120"/>
      <c r="I11771" s="139"/>
      <c r="J11771"/>
    </row>
    <row r="11772" spans="1:10" x14ac:dyDescent="0.25">
      <c r="A11772" s="144"/>
      <c r="B11772" s="59"/>
      <c r="C11772" s="59"/>
      <c r="D11772" s="60"/>
      <c r="E11772" s="75" t="s">
        <v>26</v>
      </c>
      <c r="F11772" s="64">
        <v>28200</v>
      </c>
      <c r="G11772" s="64">
        <f t="shared" ref="G11772:G11782" si="369">F11772*D11772</f>
        <v>0</v>
      </c>
      <c r="H11772" s="120"/>
      <c r="I11772" s="139"/>
      <c r="J11772"/>
    </row>
    <row r="11773" spans="1:10" x14ac:dyDescent="0.25">
      <c r="A11773" s="144"/>
      <c r="B11773" s="58"/>
      <c r="C11773" s="77"/>
      <c r="D11773" s="141"/>
      <c r="E11773" s="75" t="s">
        <v>26</v>
      </c>
      <c r="F11773" s="210">
        <v>35000</v>
      </c>
      <c r="G11773" s="64">
        <f t="shared" si="369"/>
        <v>0</v>
      </c>
      <c r="H11773" s="120"/>
      <c r="I11773" s="139"/>
      <c r="J11773"/>
    </row>
    <row r="11774" spans="1:10" x14ac:dyDescent="0.25">
      <c r="A11774" s="144"/>
      <c r="B11774" s="59"/>
      <c r="C11774" s="59"/>
      <c r="D11774" s="60"/>
      <c r="E11774" s="75" t="s">
        <v>26</v>
      </c>
      <c r="F11774" s="63">
        <v>210000</v>
      </c>
      <c r="G11774" s="64">
        <f t="shared" si="369"/>
        <v>0</v>
      </c>
      <c r="H11774" s="120"/>
      <c r="I11774" s="139"/>
      <c r="J11774"/>
    </row>
    <row r="11775" spans="1:10" x14ac:dyDescent="0.25">
      <c r="A11775" s="144"/>
      <c r="B11775" s="71"/>
      <c r="C11775" s="77"/>
      <c r="D11775" s="60"/>
      <c r="E11775" s="75" t="s">
        <v>26</v>
      </c>
      <c r="F11775" s="63">
        <v>250000</v>
      </c>
      <c r="G11775" s="210">
        <f t="shared" si="369"/>
        <v>0</v>
      </c>
      <c r="H11775" s="120"/>
      <c r="I11775" s="139"/>
      <c r="J11775"/>
    </row>
    <row r="11776" spans="1:10" x14ac:dyDescent="0.25">
      <c r="A11776" s="144"/>
      <c r="B11776" s="118"/>
      <c r="C11776" s="85"/>
      <c r="D11776" s="141"/>
      <c r="E11776" s="75" t="s">
        <v>26</v>
      </c>
      <c r="F11776" s="210">
        <v>20000</v>
      </c>
      <c r="G11776" s="64">
        <f t="shared" si="369"/>
        <v>0</v>
      </c>
      <c r="H11776" s="120"/>
      <c r="I11776" s="139"/>
    </row>
    <row r="11777" spans="1:9" x14ac:dyDescent="0.25">
      <c r="A11777" s="144"/>
      <c r="B11777" s="59"/>
      <c r="C11777" s="59"/>
      <c r="D11777" s="141"/>
      <c r="E11777" s="75" t="s">
        <v>37</v>
      </c>
      <c r="F11777" s="210">
        <v>28200</v>
      </c>
      <c r="G11777" s="210">
        <f t="shared" si="369"/>
        <v>0</v>
      </c>
      <c r="H11777" s="120"/>
      <c r="I11777" s="139"/>
    </row>
    <row r="11778" spans="1:9" x14ac:dyDescent="0.25">
      <c r="A11778" s="144"/>
      <c r="B11778" s="59"/>
      <c r="C11778" s="59"/>
      <c r="D11778" s="60"/>
      <c r="E11778" s="75" t="s">
        <v>26</v>
      </c>
      <c r="F11778" s="63">
        <v>87500</v>
      </c>
      <c r="G11778" s="64">
        <f t="shared" si="369"/>
        <v>0</v>
      </c>
      <c r="H11778" s="120"/>
      <c r="I11778" s="139"/>
    </row>
    <row r="11779" spans="1:9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210">
        <f t="shared" si="369"/>
        <v>0</v>
      </c>
      <c r="H11779" s="120"/>
      <c r="I11779" s="139"/>
    </row>
    <row r="11780" spans="1:9" x14ac:dyDescent="0.25">
      <c r="A11780" s="144"/>
      <c r="B11780" s="201"/>
      <c r="C11780" s="93"/>
      <c r="D11780" s="141"/>
      <c r="E11780" s="75" t="s">
        <v>26</v>
      </c>
      <c r="F11780" s="210">
        <v>475000</v>
      </c>
      <c r="G11780" s="64">
        <f t="shared" si="369"/>
        <v>0</v>
      </c>
      <c r="H11780" s="120"/>
      <c r="I11780" s="139"/>
    </row>
    <row r="11781" spans="1:9" x14ac:dyDescent="0.25">
      <c r="A11781" s="144"/>
      <c r="B11781" s="59"/>
      <c r="C11781" s="59"/>
      <c r="D11781" s="141"/>
      <c r="E11781" s="75" t="s">
        <v>26</v>
      </c>
      <c r="F11781" s="210">
        <v>1500</v>
      </c>
      <c r="G11781" s="64">
        <f t="shared" si="369"/>
        <v>0</v>
      </c>
      <c r="H11781" s="283"/>
      <c r="I11781" s="139"/>
    </row>
    <row r="11782" spans="1:9" x14ac:dyDescent="0.25">
      <c r="A11782" s="144"/>
      <c r="B11782" s="71"/>
      <c r="C11782" s="83"/>
      <c r="D11782" s="60"/>
      <c r="E11782" s="75" t="s">
        <v>51</v>
      </c>
      <c r="F11782" s="63">
        <v>18500</v>
      </c>
      <c r="G11782" s="64">
        <f t="shared" si="369"/>
        <v>0</v>
      </c>
      <c r="H11782" s="120"/>
      <c r="I11782" s="139"/>
    </row>
    <row r="11783" spans="1:9" x14ac:dyDescent="0.25">
      <c r="A11783" s="144"/>
      <c r="B11783" s="59"/>
      <c r="C11783" s="59"/>
      <c r="D11783" s="60"/>
      <c r="E11783" s="75" t="s">
        <v>26</v>
      </c>
      <c r="F11783" s="63">
        <v>7500</v>
      </c>
      <c r="G11783" s="64">
        <f>F11783*D11783</f>
        <v>0</v>
      </c>
      <c r="H11783" s="120"/>
      <c r="I11783" s="139"/>
    </row>
    <row r="11784" spans="1:9" x14ac:dyDescent="0.25">
      <c r="A11784" s="144"/>
      <c r="B11784" s="59"/>
      <c r="C11784" s="101"/>
      <c r="D11784" s="60"/>
      <c r="E11784" s="75" t="s">
        <v>26</v>
      </c>
      <c r="F11784" s="64">
        <v>14000</v>
      </c>
      <c r="G11784" s="64">
        <f t="shared" ref="G11784:G11790" si="370">F11784*D11784</f>
        <v>0</v>
      </c>
      <c r="H11784" s="120"/>
      <c r="I11784" s="139"/>
    </row>
    <row r="11785" spans="1:9" x14ac:dyDescent="0.25">
      <c r="A11785" s="144"/>
      <c r="B11785" s="59"/>
      <c r="C11785" s="59"/>
      <c r="D11785" s="60"/>
      <c r="E11785" s="75" t="s">
        <v>26</v>
      </c>
      <c r="F11785" s="64">
        <v>145000</v>
      </c>
      <c r="G11785" s="64">
        <f t="shared" si="370"/>
        <v>0</v>
      </c>
      <c r="H11785" s="120"/>
      <c r="I11785" s="139"/>
    </row>
    <row r="11786" spans="1:9" x14ac:dyDescent="0.25">
      <c r="A11786" s="144"/>
      <c r="B11786" s="59"/>
      <c r="C11786" s="59"/>
      <c r="D11786" s="60"/>
      <c r="E11786" s="75" t="s">
        <v>26</v>
      </c>
      <c r="F11786" s="62">
        <v>30000</v>
      </c>
      <c r="G11786" s="64">
        <f t="shared" si="370"/>
        <v>0</v>
      </c>
      <c r="H11786" s="120"/>
      <c r="I11786" s="139"/>
    </row>
    <row r="11787" spans="1:9" x14ac:dyDescent="0.25">
      <c r="A11787" s="144"/>
      <c r="B11787" s="59"/>
      <c r="C11787" s="59"/>
      <c r="D11787" s="60"/>
      <c r="E11787" s="75" t="s">
        <v>29</v>
      </c>
      <c r="F11787" s="63">
        <v>115000</v>
      </c>
      <c r="G11787" s="64">
        <f t="shared" si="370"/>
        <v>0</v>
      </c>
      <c r="H11787" s="120"/>
      <c r="I11787" s="139"/>
    </row>
    <row r="11788" spans="1:9" x14ac:dyDescent="0.25">
      <c r="A11788" s="144"/>
      <c r="B11788" s="59"/>
      <c r="C11788" s="59"/>
      <c r="D11788" s="60"/>
      <c r="E11788" s="75" t="s">
        <v>26</v>
      </c>
      <c r="F11788" s="63">
        <v>35000</v>
      </c>
      <c r="G11788" s="64">
        <f t="shared" si="370"/>
        <v>0</v>
      </c>
      <c r="H11788" s="120"/>
      <c r="I11788" s="139"/>
    </row>
    <row r="11789" spans="1:9" x14ac:dyDescent="0.25">
      <c r="A11789" s="144"/>
      <c r="B11789" s="59"/>
      <c r="C11789" s="59"/>
      <c r="D11789" s="60"/>
      <c r="E11789" s="75" t="s">
        <v>118</v>
      </c>
      <c r="F11789" s="63">
        <v>180000</v>
      </c>
      <c r="G11789" s="64">
        <f t="shared" si="370"/>
        <v>0</v>
      </c>
      <c r="H11789" s="120"/>
      <c r="I11789" s="139"/>
    </row>
    <row r="11790" spans="1:9" x14ac:dyDescent="0.25">
      <c r="A11790" s="144"/>
      <c r="B11790" s="59"/>
      <c r="C11790" s="59"/>
      <c r="D11790" s="60"/>
      <c r="E11790" s="75" t="s">
        <v>26</v>
      </c>
      <c r="F11790" s="63">
        <v>6500000</v>
      </c>
      <c r="G11790" s="64">
        <f t="shared" si="370"/>
        <v>0</v>
      </c>
      <c r="H11790" s="120"/>
      <c r="I11790" s="139"/>
    </row>
    <row r="11791" spans="1:9" x14ac:dyDescent="0.25">
      <c r="A11791" s="144"/>
      <c r="B11791" s="59"/>
      <c r="C11791" s="59"/>
      <c r="D11791" s="72"/>
      <c r="E11791" s="75" t="s">
        <v>26</v>
      </c>
      <c r="F11791" s="265">
        <v>250000</v>
      </c>
      <c r="G11791" s="64">
        <f>F11791*D11791</f>
        <v>0</v>
      </c>
      <c r="H11791" s="120"/>
      <c r="I11791" s="139"/>
    </row>
    <row r="11792" spans="1:9" x14ac:dyDescent="0.25">
      <c r="A11792" s="144"/>
      <c r="B11792" s="59"/>
      <c r="C11792" s="59"/>
      <c r="D11792" s="141"/>
      <c r="E11792" s="75" t="s">
        <v>37</v>
      </c>
      <c r="F11792" s="210">
        <v>82500</v>
      </c>
      <c r="G11792" s="64">
        <f t="shared" ref="G11792:G11801" si="371">F11792*D11792</f>
        <v>0</v>
      </c>
      <c r="H11792" s="120"/>
      <c r="I11792" s="139"/>
    </row>
    <row r="11793" spans="1:9" x14ac:dyDescent="0.25">
      <c r="A11793" s="144"/>
      <c r="B11793" s="59"/>
      <c r="C11793" s="59"/>
      <c r="D11793" s="141"/>
      <c r="E11793" s="75" t="s">
        <v>26</v>
      </c>
      <c r="F11793" s="62">
        <v>1545000</v>
      </c>
      <c r="G11793" s="64">
        <f t="shared" si="371"/>
        <v>0</v>
      </c>
      <c r="H11793" s="120"/>
      <c r="I11793" s="139"/>
    </row>
    <row r="11794" spans="1:9" x14ac:dyDescent="0.25">
      <c r="A11794" s="144"/>
      <c r="B11794" s="59"/>
      <c r="C11794" s="59"/>
      <c r="D11794" s="60"/>
      <c r="E11794" s="75" t="s">
        <v>26</v>
      </c>
      <c r="F11794" s="62">
        <v>1545000</v>
      </c>
      <c r="G11794" s="64">
        <f t="shared" si="371"/>
        <v>0</v>
      </c>
      <c r="H11794" s="120"/>
      <c r="I11794" s="139"/>
    </row>
    <row r="11795" spans="1:9" x14ac:dyDescent="0.25">
      <c r="A11795" s="144"/>
      <c r="B11795" s="71"/>
      <c r="C11795" s="77"/>
      <c r="D11795" s="141"/>
      <c r="E11795" s="75" t="s">
        <v>26</v>
      </c>
      <c r="F11795" s="210">
        <v>160000</v>
      </c>
      <c r="G11795" s="64">
        <f t="shared" si="371"/>
        <v>0</v>
      </c>
      <c r="H11795" s="120"/>
      <c r="I11795" s="139"/>
    </row>
    <row r="11796" spans="1:9" x14ac:dyDescent="0.25">
      <c r="A11796" s="144"/>
      <c r="B11796" s="59"/>
      <c r="C11796" s="171"/>
      <c r="D11796" s="60"/>
      <c r="E11796" s="75" t="s">
        <v>26</v>
      </c>
      <c r="F11796" s="63">
        <v>185000</v>
      </c>
      <c r="G11796" s="210">
        <f t="shared" si="371"/>
        <v>0</v>
      </c>
      <c r="H11796" s="120"/>
      <c r="I11796" s="139"/>
    </row>
    <row r="11797" spans="1:9" x14ac:dyDescent="0.25">
      <c r="A11797" s="144"/>
      <c r="B11797" s="59"/>
      <c r="C11797" s="171"/>
      <c r="D11797" s="141"/>
      <c r="E11797" s="75" t="s">
        <v>26</v>
      </c>
      <c r="F11797" s="210">
        <v>115000</v>
      </c>
      <c r="G11797" s="64">
        <f t="shared" si="371"/>
        <v>0</v>
      </c>
      <c r="H11797" s="120"/>
      <c r="I11797" s="139"/>
    </row>
    <row r="11798" spans="1:9" x14ac:dyDescent="0.25">
      <c r="A11798" s="144"/>
      <c r="B11798" s="59"/>
      <c r="C11798" s="59"/>
      <c r="D11798" s="141"/>
      <c r="E11798" s="75" t="s">
        <v>26</v>
      </c>
      <c r="F11798" s="210">
        <v>50000</v>
      </c>
      <c r="G11798" s="210">
        <f t="shared" si="371"/>
        <v>0</v>
      </c>
      <c r="H11798" s="120"/>
      <c r="I11798" s="139"/>
    </row>
    <row r="11799" spans="1:9" x14ac:dyDescent="0.25">
      <c r="A11799" s="144"/>
      <c r="B11799" s="59"/>
      <c r="C11799" s="59"/>
      <c r="D11799" s="141"/>
      <c r="E11799" s="75" t="s">
        <v>26</v>
      </c>
      <c r="F11799" s="210">
        <v>198550</v>
      </c>
      <c r="G11799" s="210">
        <f t="shared" si="371"/>
        <v>0</v>
      </c>
      <c r="H11799" s="120"/>
      <c r="I11799" s="139"/>
    </row>
    <row r="11800" spans="1:9" x14ac:dyDescent="0.25">
      <c r="A11800" s="144"/>
      <c r="B11800" s="59"/>
      <c r="C11800" s="59"/>
      <c r="D11800" s="141"/>
      <c r="E11800" s="75" t="s">
        <v>26</v>
      </c>
      <c r="F11800" s="210">
        <v>43000</v>
      </c>
      <c r="G11800" s="210">
        <f t="shared" si="371"/>
        <v>0</v>
      </c>
      <c r="H11800" s="120"/>
      <c r="I11800" s="139"/>
    </row>
    <row r="11801" spans="1:9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64">
        <f t="shared" si="371"/>
        <v>0</v>
      </c>
      <c r="H11801" s="120"/>
      <c r="I11801" s="139"/>
    </row>
    <row r="11802" spans="1:9" x14ac:dyDescent="0.25">
      <c r="A11802" s="144"/>
      <c r="B11802" s="59"/>
      <c r="C11802" s="59"/>
      <c r="D11802" s="141"/>
      <c r="E11802" s="75" t="s">
        <v>29</v>
      </c>
      <c r="F11802" s="210">
        <v>1900000</v>
      </c>
      <c r="G11802" s="210">
        <f>F11802*D11802</f>
        <v>0</v>
      </c>
      <c r="H11802" s="120"/>
      <c r="I11802" s="139"/>
    </row>
    <row r="11803" spans="1:9" x14ac:dyDescent="0.25">
      <c r="A11803" s="144"/>
      <c r="B11803" s="59"/>
      <c r="C11803" s="59"/>
      <c r="D11803" s="141"/>
      <c r="E11803" s="75" t="s">
        <v>37</v>
      </c>
      <c r="F11803" s="210">
        <v>23000</v>
      </c>
      <c r="G11803" s="64">
        <f t="shared" ref="G11803:G11817" si="372">F11803*D11803</f>
        <v>0</v>
      </c>
      <c r="H11803" s="283"/>
      <c r="I11803" s="139"/>
    </row>
    <row r="11804" spans="1:9" x14ac:dyDescent="0.25">
      <c r="A11804" s="144"/>
      <c r="B11804" s="59"/>
      <c r="C11804" s="59"/>
      <c r="D11804" s="60"/>
      <c r="E11804" s="75" t="s">
        <v>37</v>
      </c>
      <c r="F11804" s="63">
        <v>23000</v>
      </c>
      <c r="G11804" s="64">
        <f t="shared" si="372"/>
        <v>0</v>
      </c>
      <c r="H11804" s="120"/>
      <c r="I11804" s="139"/>
    </row>
    <row r="11805" spans="1:9" x14ac:dyDescent="0.25">
      <c r="A11805" s="144"/>
      <c r="B11805" s="59"/>
      <c r="C11805" s="59"/>
      <c r="D11805" s="60"/>
      <c r="E11805" s="75" t="s">
        <v>26</v>
      </c>
      <c r="F11805" s="64">
        <v>7500</v>
      </c>
      <c r="G11805" s="64">
        <f t="shared" si="372"/>
        <v>0</v>
      </c>
      <c r="H11805" s="120"/>
      <c r="I11805" s="139"/>
    </row>
    <row r="11806" spans="1:9" x14ac:dyDescent="0.25">
      <c r="A11806" s="144"/>
      <c r="B11806" s="59"/>
      <c r="C11806" s="59"/>
      <c r="D11806" s="60"/>
      <c r="E11806" s="75" t="s">
        <v>37</v>
      </c>
      <c r="F11806" s="64">
        <v>28200</v>
      </c>
      <c r="G11806" s="64">
        <f t="shared" si="372"/>
        <v>0</v>
      </c>
      <c r="H11806" s="120"/>
      <c r="I11806" s="139"/>
    </row>
    <row r="11807" spans="1:9" x14ac:dyDescent="0.25">
      <c r="A11807" s="144"/>
      <c r="B11807" s="59"/>
      <c r="C11807" s="59"/>
      <c r="D11807" s="60"/>
      <c r="E11807" s="75" t="s">
        <v>26</v>
      </c>
      <c r="F11807" s="62">
        <v>12000</v>
      </c>
      <c r="G11807" s="64">
        <f t="shared" si="372"/>
        <v>0</v>
      </c>
      <c r="H11807" s="120"/>
      <c r="I11807" s="139"/>
    </row>
    <row r="11808" spans="1:9" x14ac:dyDescent="0.25">
      <c r="A11808" s="144"/>
      <c r="B11808" s="59"/>
      <c r="C11808" s="59"/>
      <c r="D11808" s="60"/>
      <c r="E11808" s="75" t="s">
        <v>25</v>
      </c>
      <c r="F11808" s="73">
        <v>1500</v>
      </c>
      <c r="G11808" s="64">
        <f t="shared" si="372"/>
        <v>0</v>
      </c>
      <c r="H11808" s="120"/>
      <c r="I11808" s="139"/>
    </row>
    <row r="11809" spans="1:9" x14ac:dyDescent="0.25">
      <c r="A11809" s="144"/>
      <c r="B11809" s="71"/>
      <c r="C11809" s="59"/>
      <c r="D11809" s="60"/>
      <c r="E11809" s="75" t="s">
        <v>26</v>
      </c>
      <c r="F11809" s="102">
        <v>75000</v>
      </c>
      <c r="G11809" s="64">
        <f t="shared" si="372"/>
        <v>0</v>
      </c>
      <c r="H11809" s="120"/>
      <c r="I11809" s="139"/>
    </row>
    <row r="11810" spans="1:9" x14ac:dyDescent="0.25">
      <c r="A11810" s="144"/>
      <c r="B11810" s="83"/>
      <c r="C11810" s="59"/>
      <c r="D11810" s="60"/>
      <c r="E11810" s="75" t="s">
        <v>26</v>
      </c>
      <c r="F11810" s="102">
        <v>58000</v>
      </c>
      <c r="G11810" s="64">
        <f t="shared" si="372"/>
        <v>0</v>
      </c>
      <c r="H11810" s="120"/>
      <c r="I11810" s="139"/>
    </row>
    <row r="11811" spans="1:9" x14ac:dyDescent="0.25">
      <c r="A11811" s="144"/>
      <c r="B11811" s="138"/>
      <c r="C11811" s="59"/>
      <c r="D11811" s="60"/>
      <c r="E11811" s="75" t="s">
        <v>26</v>
      </c>
      <c r="F11811" s="102">
        <v>3000</v>
      </c>
      <c r="G11811" s="64">
        <f t="shared" si="372"/>
        <v>0</v>
      </c>
      <c r="H11811" s="120"/>
      <c r="I11811" s="139"/>
    </row>
    <row r="11812" spans="1:9" x14ac:dyDescent="0.25">
      <c r="A11812" s="144">
        <v>44746</v>
      </c>
      <c r="B11812" s="59" t="s">
        <v>1571</v>
      </c>
      <c r="C11812" s="59" t="s">
        <v>533</v>
      </c>
      <c r="D11812" s="60">
        <v>10</v>
      </c>
      <c r="E11812" s="75" t="s">
        <v>119</v>
      </c>
      <c r="F11812" s="62">
        <v>4000</v>
      </c>
      <c r="G11812" s="64">
        <f t="shared" si="372"/>
        <v>40000</v>
      </c>
      <c r="H11812" s="120"/>
      <c r="I11812" s="139"/>
    </row>
    <row r="11813" spans="1:9" x14ac:dyDescent="0.25">
      <c r="A11813" s="144">
        <v>44746</v>
      </c>
      <c r="B11813" s="59" t="s">
        <v>9790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372"/>
        <v>22500</v>
      </c>
      <c r="H11813" s="120"/>
      <c r="I11813" s="139"/>
    </row>
    <row r="11814" spans="1:9" x14ac:dyDescent="0.25">
      <c r="A11814" s="144">
        <v>44746</v>
      </c>
      <c r="B11814" s="59" t="s">
        <v>9791</v>
      </c>
      <c r="C11814" s="59" t="s">
        <v>533</v>
      </c>
      <c r="D11814" s="60">
        <v>3</v>
      </c>
      <c r="E11814" s="75" t="s">
        <v>118</v>
      </c>
      <c r="F11814" s="63">
        <v>7500</v>
      </c>
      <c r="G11814" s="64">
        <f t="shared" si="372"/>
        <v>22500</v>
      </c>
      <c r="H11814" s="120"/>
      <c r="I11814" s="139"/>
    </row>
    <row r="11815" spans="1:9" x14ac:dyDescent="0.25">
      <c r="A11815" s="144">
        <v>44746</v>
      </c>
      <c r="B11815" s="71" t="s">
        <v>9792</v>
      </c>
      <c r="C11815" s="83" t="s">
        <v>27</v>
      </c>
      <c r="D11815" s="60">
        <v>1</v>
      </c>
      <c r="E11815" s="75" t="s">
        <v>1525</v>
      </c>
      <c r="F11815" s="63">
        <v>350000</v>
      </c>
      <c r="G11815" s="64">
        <f t="shared" si="372"/>
        <v>350000</v>
      </c>
      <c r="H11815" s="120"/>
      <c r="I11815" s="139"/>
    </row>
    <row r="11816" spans="1:9" x14ac:dyDescent="0.25">
      <c r="A11816" s="144">
        <v>44746</v>
      </c>
      <c r="B11816" s="59" t="s">
        <v>9793</v>
      </c>
      <c r="C11816" s="59" t="s">
        <v>1316</v>
      </c>
      <c r="D11816" s="60">
        <v>3.5</v>
      </c>
      <c r="E11816" s="75" t="s">
        <v>51</v>
      </c>
      <c r="F11816" s="63">
        <v>19500</v>
      </c>
      <c r="G11816" s="64">
        <f t="shared" si="372"/>
        <v>68250</v>
      </c>
      <c r="H11816" s="120"/>
      <c r="I11816" s="139"/>
    </row>
    <row r="11817" spans="1:9" x14ac:dyDescent="0.25">
      <c r="A11817" s="144">
        <v>44746</v>
      </c>
      <c r="B11817" s="59" t="s">
        <v>210</v>
      </c>
      <c r="C11817" s="59" t="s">
        <v>211</v>
      </c>
      <c r="D11817" s="60">
        <v>1</v>
      </c>
      <c r="E11817" s="126" t="s">
        <v>102</v>
      </c>
      <c r="F11817" s="73">
        <v>5890000</v>
      </c>
      <c r="G11817" s="126">
        <f t="shared" si="372"/>
        <v>5890000</v>
      </c>
      <c r="H11817" s="285"/>
      <c r="I11817" s="139"/>
    </row>
    <row r="11818" spans="1:9" x14ac:dyDescent="0.25">
      <c r="A11818" s="144">
        <v>44746</v>
      </c>
      <c r="B11818" s="59" t="s">
        <v>9794</v>
      </c>
      <c r="C11818" s="59" t="s">
        <v>9795</v>
      </c>
      <c r="D11818" s="72">
        <v>1</v>
      </c>
      <c r="E11818" s="75" t="s">
        <v>26</v>
      </c>
      <c r="F11818" s="265">
        <v>475000</v>
      </c>
      <c r="G11818" s="64">
        <f>F11818*D11818</f>
        <v>475000</v>
      </c>
      <c r="H11818" s="285"/>
      <c r="I11818" s="139"/>
    </row>
    <row r="11819" spans="1:9" x14ac:dyDescent="0.25">
      <c r="A11819" s="144">
        <v>44746</v>
      </c>
      <c r="B11819" s="59" t="s">
        <v>9796</v>
      </c>
      <c r="C11819" s="101" t="s">
        <v>361</v>
      </c>
      <c r="D11819" s="60">
        <v>1</v>
      </c>
      <c r="E11819" s="75" t="s">
        <v>26</v>
      </c>
      <c r="F11819" s="64">
        <v>1000000</v>
      </c>
      <c r="G11819" s="64">
        <f t="shared" ref="G11819:G11860" si="373">F11819*D11819</f>
        <v>1000000</v>
      </c>
      <c r="H11819" s="285"/>
      <c r="I11819" s="139"/>
    </row>
    <row r="11820" spans="1:9" x14ac:dyDescent="0.25">
      <c r="A11820" s="144">
        <v>44746</v>
      </c>
      <c r="B11820" s="59" t="s">
        <v>62</v>
      </c>
      <c r="C11820" s="59" t="s">
        <v>9797</v>
      </c>
      <c r="D11820" s="141">
        <v>1</v>
      </c>
      <c r="E11820" s="75" t="s">
        <v>26</v>
      </c>
      <c r="F11820" s="78">
        <v>1900000</v>
      </c>
      <c r="G11820" s="64">
        <f t="shared" si="373"/>
        <v>1900000</v>
      </c>
      <c r="H11820" s="120"/>
      <c r="I11820" s="139"/>
    </row>
    <row r="11821" spans="1:9" x14ac:dyDescent="0.25">
      <c r="A11821" s="144">
        <v>44746</v>
      </c>
      <c r="B11821" s="59" t="s">
        <v>62</v>
      </c>
      <c r="C11821" s="59" t="s">
        <v>9798</v>
      </c>
      <c r="D11821" s="60">
        <v>1</v>
      </c>
      <c r="E11821" s="75" t="s">
        <v>26</v>
      </c>
      <c r="F11821" s="78">
        <v>1900000</v>
      </c>
      <c r="G11821" s="64">
        <f t="shared" si="373"/>
        <v>1900000</v>
      </c>
      <c r="H11821" s="120"/>
      <c r="I11821" s="139"/>
    </row>
    <row r="11822" spans="1:9" x14ac:dyDescent="0.25">
      <c r="A11822" s="144">
        <v>44746</v>
      </c>
      <c r="B11822" s="66" t="s">
        <v>9799</v>
      </c>
      <c r="C11822" s="59" t="s">
        <v>9800</v>
      </c>
      <c r="D11822" s="60">
        <v>1</v>
      </c>
      <c r="E11822" s="75" t="s">
        <v>26</v>
      </c>
      <c r="F11822" s="64">
        <v>1</v>
      </c>
      <c r="G11822" s="64">
        <f t="shared" si="373"/>
        <v>1</v>
      </c>
      <c r="H11822" s="120"/>
      <c r="I11822" s="139"/>
    </row>
    <row r="11823" spans="1:9" x14ac:dyDescent="0.25">
      <c r="A11823" s="144">
        <v>44746</v>
      </c>
      <c r="B11823" s="81" t="s">
        <v>9801</v>
      </c>
      <c r="C11823" s="59" t="s">
        <v>9800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x14ac:dyDescent="0.25">
      <c r="A11824" s="144">
        <v>44746</v>
      </c>
      <c r="B11824" s="83" t="s">
        <v>9802</v>
      </c>
      <c r="C11824" s="59" t="s">
        <v>9800</v>
      </c>
      <c r="D11824" s="141">
        <v>1</v>
      </c>
      <c r="E11824" s="75" t="s">
        <v>26</v>
      </c>
      <c r="F11824" s="210">
        <v>1</v>
      </c>
      <c r="G11824" s="64">
        <f>F11824*D11824</f>
        <v>1</v>
      </c>
      <c r="H11824" s="120"/>
      <c r="I11824" s="139"/>
    </row>
    <row r="11825" spans="1:9" x14ac:dyDescent="0.25">
      <c r="A11825" s="144">
        <v>44746</v>
      </c>
      <c r="B11825" s="58" t="s">
        <v>9803</v>
      </c>
      <c r="C11825" s="59" t="s">
        <v>9800</v>
      </c>
      <c r="D11825" s="141">
        <v>1</v>
      </c>
      <c r="E11825" s="75" t="s">
        <v>26</v>
      </c>
      <c r="F11825" s="282">
        <v>1</v>
      </c>
      <c r="G11825" s="64">
        <f>F11825*D11825</f>
        <v>1</v>
      </c>
      <c r="H11825" s="120"/>
      <c r="I11825" s="139"/>
    </row>
    <row r="11826" spans="1:9" x14ac:dyDescent="0.25">
      <c r="A11826" s="144">
        <v>44746</v>
      </c>
      <c r="B11826" s="66" t="s">
        <v>9804</v>
      </c>
      <c r="C11826" s="59" t="s">
        <v>9800</v>
      </c>
      <c r="D11826" s="141">
        <v>1</v>
      </c>
      <c r="E11826" s="75" t="s">
        <v>26</v>
      </c>
      <c r="F11826" s="210">
        <v>1</v>
      </c>
      <c r="G11826" s="64">
        <f t="shared" si="373"/>
        <v>1</v>
      </c>
      <c r="H11826" s="120"/>
      <c r="I11826" s="139"/>
    </row>
    <row r="11827" spans="1:9" x14ac:dyDescent="0.25">
      <c r="A11827" s="144">
        <v>44746</v>
      </c>
      <c r="B11827" s="58" t="s">
        <v>9805</v>
      </c>
      <c r="C11827" s="59" t="s">
        <v>9800</v>
      </c>
      <c r="D11827" s="141">
        <v>4</v>
      </c>
      <c r="E11827" s="75" t="s">
        <v>26</v>
      </c>
      <c r="F11827" s="210">
        <v>1</v>
      </c>
      <c r="G11827" s="210">
        <f t="shared" si="373"/>
        <v>4</v>
      </c>
      <c r="H11827" s="120"/>
      <c r="I11827" s="139"/>
    </row>
    <row r="11828" spans="1:9" x14ac:dyDescent="0.25">
      <c r="A11828" s="144">
        <v>44746</v>
      </c>
      <c r="B11828" s="59" t="s">
        <v>9806</v>
      </c>
      <c r="C11828" s="59" t="s">
        <v>9800</v>
      </c>
      <c r="D11828" s="141">
        <v>1</v>
      </c>
      <c r="E11828" s="75" t="s">
        <v>26</v>
      </c>
      <c r="F11828" s="210">
        <v>1</v>
      </c>
      <c r="G11828" s="210">
        <f t="shared" si="373"/>
        <v>1</v>
      </c>
      <c r="H11828" s="120"/>
      <c r="I11828" s="139"/>
    </row>
    <row r="11829" spans="1:9" x14ac:dyDescent="0.25">
      <c r="A11829" s="144">
        <v>44746</v>
      </c>
      <c r="B11829" s="59" t="s">
        <v>9807</v>
      </c>
      <c r="C11829" s="59" t="s">
        <v>9800</v>
      </c>
      <c r="D11829" s="141">
        <v>1</v>
      </c>
      <c r="E11829" s="75" t="s">
        <v>26</v>
      </c>
      <c r="F11829" s="210">
        <v>1</v>
      </c>
      <c r="G11829" s="210">
        <f t="shared" si="373"/>
        <v>1</v>
      </c>
      <c r="H11829" s="120"/>
      <c r="I11829" s="139"/>
    </row>
    <row r="11830" spans="1:9" x14ac:dyDescent="0.25">
      <c r="A11830" s="144">
        <v>44746</v>
      </c>
      <c r="B11830" s="59" t="s">
        <v>9808</v>
      </c>
      <c r="C11830" s="59" t="s">
        <v>9800</v>
      </c>
      <c r="D11830" s="141">
        <v>1</v>
      </c>
      <c r="E11830" s="75" t="s">
        <v>26</v>
      </c>
      <c r="F11830" s="210">
        <v>1</v>
      </c>
      <c r="G11830" s="210">
        <f t="shared" si="373"/>
        <v>1</v>
      </c>
      <c r="H11830" s="120"/>
      <c r="I11830" s="139"/>
    </row>
    <row r="11831" spans="1:9" x14ac:dyDescent="0.25">
      <c r="A11831" s="144">
        <v>44746</v>
      </c>
      <c r="B11831" s="59" t="s">
        <v>9809</v>
      </c>
      <c r="C11831" s="59" t="s">
        <v>9800</v>
      </c>
      <c r="D11831" s="141">
        <v>1</v>
      </c>
      <c r="E11831" s="75" t="s">
        <v>26</v>
      </c>
      <c r="F11831" s="210">
        <v>1</v>
      </c>
      <c r="G11831" s="210">
        <f>F11831*D11831</f>
        <v>1</v>
      </c>
      <c r="H11831" s="120"/>
      <c r="I11831" s="139"/>
    </row>
    <row r="11832" spans="1:9" x14ac:dyDescent="0.25">
      <c r="A11832" s="144">
        <v>44746</v>
      </c>
      <c r="B11832" s="59" t="s">
        <v>9810</v>
      </c>
      <c r="C11832" s="59" t="s">
        <v>9800</v>
      </c>
      <c r="D11832" s="141">
        <v>1</v>
      </c>
      <c r="E11832" s="75" t="s">
        <v>26</v>
      </c>
      <c r="F11832" s="210">
        <v>1</v>
      </c>
      <c r="G11832" s="210">
        <f t="shared" si="373"/>
        <v>1</v>
      </c>
      <c r="H11832" s="120"/>
      <c r="I11832" s="139"/>
    </row>
    <row r="11833" spans="1:9" x14ac:dyDescent="0.25">
      <c r="A11833" s="144">
        <v>44746</v>
      </c>
      <c r="B11833" s="59" t="s">
        <v>9811</v>
      </c>
      <c r="C11833" s="59" t="s">
        <v>9800</v>
      </c>
      <c r="D11833" s="60">
        <v>1</v>
      </c>
      <c r="E11833" s="75" t="s">
        <v>25</v>
      </c>
      <c r="F11833" s="73">
        <v>1</v>
      </c>
      <c r="G11833" s="210">
        <f t="shared" si="373"/>
        <v>1</v>
      </c>
      <c r="H11833" s="120"/>
      <c r="I11833" s="139"/>
    </row>
    <row r="11834" spans="1:9" x14ac:dyDescent="0.25">
      <c r="A11834" s="144">
        <v>44746</v>
      </c>
      <c r="B11834" s="59" t="s">
        <v>9812</v>
      </c>
      <c r="C11834" s="59" t="s">
        <v>9800</v>
      </c>
      <c r="D11834" s="60">
        <v>1</v>
      </c>
      <c r="E11834" s="75" t="s">
        <v>25</v>
      </c>
      <c r="F11834" s="73">
        <v>1</v>
      </c>
      <c r="G11834" s="210">
        <f t="shared" si="373"/>
        <v>1</v>
      </c>
      <c r="H11834" s="120"/>
      <c r="I11834" s="139"/>
    </row>
    <row r="11835" spans="1:9" x14ac:dyDescent="0.25">
      <c r="A11835" s="144">
        <v>44746</v>
      </c>
      <c r="B11835" s="59" t="s">
        <v>9813</v>
      </c>
      <c r="C11835" s="59" t="s">
        <v>9800</v>
      </c>
      <c r="D11835" s="60">
        <v>1</v>
      </c>
      <c r="E11835" s="126" t="s">
        <v>25</v>
      </c>
      <c r="F11835" s="73">
        <v>1</v>
      </c>
      <c r="G11835" s="210">
        <f t="shared" si="373"/>
        <v>1</v>
      </c>
      <c r="H11835" s="120"/>
      <c r="I11835" s="139"/>
    </row>
    <row r="11836" spans="1:9" x14ac:dyDescent="0.25">
      <c r="A11836" s="144">
        <v>44746</v>
      </c>
      <c r="B11836" s="81" t="s">
        <v>9813</v>
      </c>
      <c r="C11836" s="59" t="s">
        <v>9800</v>
      </c>
      <c r="D11836" s="60">
        <v>1</v>
      </c>
      <c r="E11836" s="126" t="s">
        <v>25</v>
      </c>
      <c r="F11836" s="73">
        <v>1</v>
      </c>
      <c r="G11836" s="210">
        <f t="shared" si="373"/>
        <v>1</v>
      </c>
      <c r="H11836" s="120"/>
      <c r="I11836" s="139"/>
    </row>
    <row r="11837" spans="1:9" x14ac:dyDescent="0.25">
      <c r="A11837" s="144">
        <v>44746</v>
      </c>
      <c r="B11837" s="71" t="s">
        <v>67</v>
      </c>
      <c r="C11837" s="59" t="s">
        <v>68</v>
      </c>
      <c r="D11837" s="141">
        <v>1</v>
      </c>
      <c r="E11837" s="75" t="s">
        <v>26</v>
      </c>
      <c r="F11837" s="265">
        <v>60000</v>
      </c>
      <c r="G11837" s="64">
        <f t="shared" si="373"/>
        <v>60000</v>
      </c>
      <c r="H11837" s="120"/>
      <c r="I11837" s="139"/>
    </row>
    <row r="11838" spans="1:9" x14ac:dyDescent="0.25">
      <c r="A11838" s="144">
        <v>44746</v>
      </c>
      <c r="B11838" s="59" t="s">
        <v>1672</v>
      </c>
      <c r="C11838" s="192">
        <v>40493</v>
      </c>
      <c r="D11838" s="141">
        <v>4</v>
      </c>
      <c r="E11838" s="75" t="s">
        <v>26</v>
      </c>
      <c r="F11838" s="265">
        <v>10000</v>
      </c>
      <c r="G11838" s="64">
        <f t="shared" si="373"/>
        <v>40000</v>
      </c>
      <c r="H11838" s="120"/>
      <c r="I11838" s="139"/>
    </row>
    <row r="11839" spans="1:9" x14ac:dyDescent="0.25">
      <c r="A11839" s="144">
        <v>44746</v>
      </c>
      <c r="B11839" s="59" t="s">
        <v>4073</v>
      </c>
      <c r="C11839" s="59" t="s">
        <v>264</v>
      </c>
      <c r="D11839" s="60">
        <v>4</v>
      </c>
      <c r="E11839" s="75" t="s">
        <v>26</v>
      </c>
      <c r="F11839" s="63">
        <v>5000</v>
      </c>
      <c r="G11839" s="64">
        <f>F11839*D11839</f>
        <v>20000</v>
      </c>
      <c r="H11839" s="120"/>
      <c r="I11839" s="139"/>
    </row>
    <row r="11840" spans="1:9" x14ac:dyDescent="0.25">
      <c r="A11840" s="144">
        <v>44746</v>
      </c>
      <c r="B11840" s="59" t="s">
        <v>210</v>
      </c>
      <c r="C11840" s="59" t="s">
        <v>211</v>
      </c>
      <c r="D11840" s="60">
        <v>12</v>
      </c>
      <c r="E11840" s="75" t="s">
        <v>37</v>
      </c>
      <c r="F11840" s="64">
        <v>28200</v>
      </c>
      <c r="G11840" s="64">
        <f>F11840*D11840</f>
        <v>338400</v>
      </c>
      <c r="H11840" s="120"/>
      <c r="I11840" s="139"/>
    </row>
    <row r="11841" spans="1:9" x14ac:dyDescent="0.25">
      <c r="A11841" s="144">
        <v>44746</v>
      </c>
      <c r="B11841" s="59" t="s">
        <v>218</v>
      </c>
      <c r="C11841" s="59" t="s">
        <v>219</v>
      </c>
      <c r="D11841" s="141">
        <v>1</v>
      </c>
      <c r="E11841" s="75" t="s">
        <v>26</v>
      </c>
      <c r="F11841" s="210">
        <v>79000</v>
      </c>
      <c r="G11841" s="210">
        <f t="shared" si="373"/>
        <v>79000</v>
      </c>
      <c r="H11841" s="120"/>
      <c r="I11841" s="59"/>
    </row>
    <row r="11842" spans="1:9" x14ac:dyDescent="0.25">
      <c r="A11842" s="144">
        <v>44746</v>
      </c>
      <c r="B11842" s="59" t="s">
        <v>9814</v>
      </c>
      <c r="C11842" s="59" t="s">
        <v>9815</v>
      </c>
      <c r="D11842" s="60">
        <v>1</v>
      </c>
      <c r="E11842" s="75" t="s">
        <v>26</v>
      </c>
      <c r="F11842" s="73">
        <v>50000</v>
      </c>
      <c r="G11842" s="64">
        <f t="shared" si="373"/>
        <v>50000</v>
      </c>
      <c r="H11842" s="283"/>
      <c r="I11842" s="139"/>
    </row>
    <row r="11843" spans="1:9" x14ac:dyDescent="0.25">
      <c r="A11843" s="144">
        <v>44777</v>
      </c>
      <c r="B11843" s="59" t="s">
        <v>9816</v>
      </c>
      <c r="C11843" s="59" t="s">
        <v>27</v>
      </c>
      <c r="D11843" s="60">
        <v>1</v>
      </c>
      <c r="E11843" s="75" t="s">
        <v>26</v>
      </c>
      <c r="F11843" s="63">
        <v>10000</v>
      </c>
      <c r="G11843" s="64">
        <f t="shared" si="373"/>
        <v>10000</v>
      </c>
      <c r="H11843" s="120"/>
      <c r="I11843" s="139"/>
    </row>
    <row r="11844" spans="1:9" x14ac:dyDescent="0.25">
      <c r="A11844" s="144">
        <v>44777</v>
      </c>
      <c r="B11844" s="66" t="s">
        <v>220</v>
      </c>
      <c r="C11844" s="92" t="s">
        <v>221</v>
      </c>
      <c r="D11844" s="60">
        <v>2</v>
      </c>
      <c r="E11844" s="75" t="s">
        <v>37</v>
      </c>
      <c r="F11844" s="64">
        <v>34689</v>
      </c>
      <c r="G11844" s="64">
        <f t="shared" si="373"/>
        <v>69378</v>
      </c>
      <c r="H11844" s="120"/>
      <c r="I11844" s="139"/>
    </row>
    <row r="11845" spans="1:9" x14ac:dyDescent="0.25">
      <c r="A11845" s="144">
        <v>44777</v>
      </c>
      <c r="B11845" s="59" t="s">
        <v>210</v>
      </c>
      <c r="C11845" s="59" t="s">
        <v>211</v>
      </c>
      <c r="D11845" s="60">
        <v>2</v>
      </c>
      <c r="E11845" s="75" t="s">
        <v>37</v>
      </c>
      <c r="F11845" s="62">
        <v>28200</v>
      </c>
      <c r="G11845" s="64">
        <f t="shared" si="373"/>
        <v>56400</v>
      </c>
      <c r="H11845" s="120"/>
      <c r="I11845" s="139"/>
    </row>
    <row r="11846" spans="1:9" x14ac:dyDescent="0.25">
      <c r="A11846" s="144">
        <v>44777</v>
      </c>
      <c r="B11846" s="66" t="s">
        <v>9817</v>
      </c>
      <c r="C11846" s="59"/>
      <c r="D11846" s="60">
        <v>1</v>
      </c>
      <c r="E11846" s="75" t="s">
        <v>26</v>
      </c>
      <c r="F11846" s="64">
        <v>200000</v>
      </c>
      <c r="G11846" s="64">
        <f t="shared" si="373"/>
        <v>200000</v>
      </c>
      <c r="H11846" s="120"/>
      <c r="I11846" s="139"/>
    </row>
    <row r="11847" spans="1:9" x14ac:dyDescent="0.25">
      <c r="A11847" s="144">
        <v>44777</v>
      </c>
      <c r="B11847" s="59" t="s">
        <v>9818</v>
      </c>
      <c r="C11847" s="59" t="s">
        <v>416</v>
      </c>
      <c r="D11847" s="141">
        <v>1</v>
      </c>
      <c r="E11847" s="75" t="s">
        <v>26</v>
      </c>
      <c r="F11847" s="210">
        <v>2000</v>
      </c>
      <c r="G11847" s="64">
        <f>F11847*D11847</f>
        <v>2000</v>
      </c>
      <c r="H11847" s="120"/>
      <c r="I11847" s="139"/>
    </row>
    <row r="11848" spans="1:9" x14ac:dyDescent="0.25">
      <c r="A11848" s="144">
        <v>44777</v>
      </c>
      <c r="B11848" s="59" t="s">
        <v>9819</v>
      </c>
      <c r="C11848" s="59" t="s">
        <v>416</v>
      </c>
      <c r="D11848" s="60">
        <v>1</v>
      </c>
      <c r="E11848" s="75" t="s">
        <v>26</v>
      </c>
      <c r="F11848" s="63">
        <v>1000</v>
      </c>
      <c r="G11848" s="64">
        <f>F11848*D11848</f>
        <v>1000</v>
      </c>
      <c r="H11848" s="120"/>
      <c r="I11848" s="139"/>
    </row>
    <row r="11849" spans="1:9" x14ac:dyDescent="0.25">
      <c r="A11849" s="144">
        <v>44777</v>
      </c>
      <c r="B11849" s="59" t="s">
        <v>9820</v>
      </c>
      <c r="C11849" s="59" t="s">
        <v>813</v>
      </c>
      <c r="D11849" s="60">
        <v>1</v>
      </c>
      <c r="E11849" s="75" t="s">
        <v>26</v>
      </c>
      <c r="F11849" s="62">
        <v>123000</v>
      </c>
      <c r="G11849" s="64">
        <f t="shared" si="373"/>
        <v>123000</v>
      </c>
      <c r="H11849" s="120"/>
      <c r="I11849" s="139"/>
    </row>
    <row r="11850" spans="1:9" x14ac:dyDescent="0.25">
      <c r="A11850" s="144">
        <v>44777</v>
      </c>
      <c r="B11850" s="71" t="s">
        <v>728</v>
      </c>
      <c r="C11850" s="59" t="s">
        <v>27</v>
      </c>
      <c r="D11850" s="60">
        <v>30</v>
      </c>
      <c r="E11850" s="75" t="s">
        <v>26</v>
      </c>
      <c r="F11850" s="102">
        <v>850</v>
      </c>
      <c r="G11850" s="64">
        <f t="shared" si="373"/>
        <v>25500</v>
      </c>
      <c r="H11850" s="120"/>
      <c r="I11850" s="139"/>
    </row>
    <row r="11851" spans="1:9" x14ac:dyDescent="0.25">
      <c r="A11851" s="144">
        <v>44777</v>
      </c>
      <c r="B11851" s="83" t="s">
        <v>8069</v>
      </c>
      <c r="C11851" s="59"/>
      <c r="D11851" s="60">
        <v>4</v>
      </c>
      <c r="E11851" s="75" t="s">
        <v>26</v>
      </c>
      <c r="F11851" s="102">
        <v>3000</v>
      </c>
      <c r="G11851" s="64">
        <f t="shared" si="373"/>
        <v>12000</v>
      </c>
      <c r="H11851" s="120"/>
      <c r="I11851" s="139"/>
    </row>
    <row r="11852" spans="1:9" x14ac:dyDescent="0.25">
      <c r="A11852" s="144">
        <v>44777</v>
      </c>
      <c r="B11852" s="59" t="s">
        <v>9821</v>
      </c>
      <c r="C11852" s="59" t="s">
        <v>686</v>
      </c>
      <c r="D11852" s="60">
        <v>1</v>
      </c>
      <c r="E11852" s="75" t="s">
        <v>26</v>
      </c>
      <c r="F11852" s="63">
        <v>100000</v>
      </c>
      <c r="G11852" s="64">
        <f t="shared" si="373"/>
        <v>100000</v>
      </c>
      <c r="H11852" s="120"/>
      <c r="I11852" s="139"/>
    </row>
    <row r="11853" spans="1:9" x14ac:dyDescent="0.25">
      <c r="A11853" s="144">
        <v>44777</v>
      </c>
      <c r="B11853" s="59" t="s">
        <v>9822</v>
      </c>
      <c r="C11853" s="59" t="s">
        <v>686</v>
      </c>
      <c r="D11853" s="60">
        <v>1</v>
      </c>
      <c r="E11853" s="75" t="s">
        <v>26</v>
      </c>
      <c r="F11853" s="63">
        <v>90000</v>
      </c>
      <c r="G11853" s="64">
        <f t="shared" si="373"/>
        <v>90000</v>
      </c>
      <c r="H11853" s="120"/>
      <c r="I11853" s="139"/>
    </row>
    <row r="11854" spans="1:9" x14ac:dyDescent="0.25">
      <c r="A11854" s="144">
        <v>44777</v>
      </c>
      <c r="B11854" s="71" t="s">
        <v>9823</v>
      </c>
      <c r="C11854" s="83" t="s">
        <v>864</v>
      </c>
      <c r="D11854" s="60">
        <v>1</v>
      </c>
      <c r="E11854" s="75" t="s">
        <v>607</v>
      </c>
      <c r="F11854" s="63">
        <v>110000</v>
      </c>
      <c r="G11854" s="64">
        <f t="shared" si="373"/>
        <v>110000</v>
      </c>
      <c r="H11854" s="120"/>
      <c r="I11854" s="139"/>
    </row>
    <row r="11855" spans="1:9" x14ac:dyDescent="0.25">
      <c r="A11855" s="144">
        <v>44777</v>
      </c>
      <c r="B11855" s="59" t="s">
        <v>1013</v>
      </c>
      <c r="C11855" s="59" t="s">
        <v>864</v>
      </c>
      <c r="D11855" s="60">
        <v>17</v>
      </c>
      <c r="E11855" s="75" t="s">
        <v>37</v>
      </c>
      <c r="F11855" s="64">
        <v>17000</v>
      </c>
      <c r="G11855" s="64">
        <f t="shared" si="373"/>
        <v>289000</v>
      </c>
      <c r="H11855" s="120"/>
      <c r="I11855" s="139"/>
    </row>
    <row r="11856" spans="1:9" x14ac:dyDescent="0.25">
      <c r="A11856" s="144">
        <v>44777</v>
      </c>
      <c r="B11856" s="71" t="s">
        <v>728</v>
      </c>
      <c r="C11856" s="59" t="s">
        <v>27</v>
      </c>
      <c r="D11856" s="60">
        <v>20</v>
      </c>
      <c r="E11856" s="75" t="s">
        <v>26</v>
      </c>
      <c r="F11856" s="102">
        <v>850</v>
      </c>
      <c r="G11856" s="64">
        <f t="shared" si="373"/>
        <v>17000</v>
      </c>
      <c r="H11856" s="120"/>
      <c r="I11856" s="139"/>
    </row>
    <row r="11857" spans="1:9" x14ac:dyDescent="0.25">
      <c r="A11857" s="144">
        <v>44777</v>
      </c>
      <c r="B11857" s="83" t="s">
        <v>9824</v>
      </c>
      <c r="C11857" s="59" t="s">
        <v>636</v>
      </c>
      <c r="D11857" s="60">
        <v>8</v>
      </c>
      <c r="E11857" s="75" t="s">
        <v>51</v>
      </c>
      <c r="F11857" s="102">
        <v>58000</v>
      </c>
      <c r="G11857" s="64">
        <f t="shared" si="373"/>
        <v>464000</v>
      </c>
      <c r="H11857" s="120"/>
      <c r="I11857" s="139"/>
    </row>
    <row r="11858" spans="1:9" x14ac:dyDescent="0.25">
      <c r="A11858" s="144">
        <v>44777</v>
      </c>
      <c r="B11858" s="59" t="s">
        <v>6423</v>
      </c>
      <c r="C11858" s="59" t="s">
        <v>6424</v>
      </c>
      <c r="D11858" s="60">
        <v>0.8</v>
      </c>
      <c r="E11858" s="75" t="s">
        <v>37</v>
      </c>
      <c r="F11858" s="63">
        <v>82500</v>
      </c>
      <c r="G11858" s="64">
        <f t="shared" si="373"/>
        <v>66000</v>
      </c>
      <c r="H11858" s="120"/>
      <c r="I11858" s="139"/>
    </row>
    <row r="11859" spans="1:9" x14ac:dyDescent="0.25">
      <c r="A11859" s="144">
        <v>44777</v>
      </c>
      <c r="B11859" s="59" t="s">
        <v>347</v>
      </c>
      <c r="C11859" s="83" t="s">
        <v>24</v>
      </c>
      <c r="D11859" s="60">
        <v>1</v>
      </c>
      <c r="E11859" s="75" t="s">
        <v>25</v>
      </c>
      <c r="F11859" s="63">
        <v>3100000</v>
      </c>
      <c r="G11859" s="64">
        <f t="shared" si="373"/>
        <v>3100000</v>
      </c>
      <c r="H11859" s="120"/>
      <c r="I11859" s="139"/>
    </row>
    <row r="11860" spans="1:9" x14ac:dyDescent="0.25">
      <c r="A11860" s="144">
        <v>44777</v>
      </c>
      <c r="B11860" s="59" t="s">
        <v>9825</v>
      </c>
      <c r="C11860" s="59" t="s">
        <v>9826</v>
      </c>
      <c r="D11860" s="141">
        <v>5</v>
      </c>
      <c r="E11860" s="75" t="s">
        <v>37</v>
      </c>
      <c r="F11860" s="210">
        <v>23000</v>
      </c>
      <c r="G11860" s="64">
        <f t="shared" si="373"/>
        <v>115000</v>
      </c>
      <c r="H11860" s="283"/>
      <c r="I11860" s="139"/>
    </row>
    <row r="11861" spans="1:9" x14ac:dyDescent="0.25">
      <c r="A11861" s="144">
        <v>44777</v>
      </c>
      <c r="B11861" s="71" t="s">
        <v>9827</v>
      </c>
      <c r="C11861" s="59" t="s">
        <v>5599</v>
      </c>
      <c r="D11861" s="141">
        <v>1</v>
      </c>
      <c r="E11861" s="75" t="s">
        <v>26</v>
      </c>
      <c r="F11861" s="210">
        <v>460000</v>
      </c>
      <c r="G11861" s="64">
        <f>F11861*D11861</f>
        <v>460000</v>
      </c>
      <c r="H11861" s="285"/>
      <c r="I11861" s="139"/>
    </row>
    <row r="11862" spans="1:9" x14ac:dyDescent="0.25">
      <c r="A11862" s="144">
        <v>44777</v>
      </c>
      <c r="B11862" s="71" t="s">
        <v>9827</v>
      </c>
      <c r="C11862" s="59" t="s">
        <v>5599</v>
      </c>
      <c r="D11862" s="141">
        <v>1</v>
      </c>
      <c r="E11862" s="75" t="s">
        <v>26</v>
      </c>
      <c r="F11862" s="210">
        <v>460000</v>
      </c>
      <c r="G11862" s="64">
        <f t="shared" ref="G11862:G11881" si="374">F11862*D11862</f>
        <v>460000</v>
      </c>
      <c r="H11862" s="285"/>
      <c r="I11862" s="139"/>
    </row>
    <row r="11863" spans="1:9" x14ac:dyDescent="0.25">
      <c r="A11863" s="144">
        <v>44777</v>
      </c>
      <c r="B11863" s="59" t="s">
        <v>210</v>
      </c>
      <c r="C11863" s="59" t="s">
        <v>211</v>
      </c>
      <c r="D11863" s="60">
        <v>9</v>
      </c>
      <c r="E11863" s="75" t="s">
        <v>37</v>
      </c>
      <c r="F11863" s="62">
        <v>28200</v>
      </c>
      <c r="G11863" s="64">
        <f t="shared" si="374"/>
        <v>253800</v>
      </c>
      <c r="H11863" s="120"/>
      <c r="I11863" s="139"/>
    </row>
    <row r="11864" spans="1:9" x14ac:dyDescent="0.25">
      <c r="A11864" s="144">
        <v>44808</v>
      </c>
      <c r="B11864" s="59" t="s">
        <v>9828</v>
      </c>
      <c r="C11864" s="59" t="s">
        <v>217</v>
      </c>
      <c r="D11864" s="60">
        <v>1</v>
      </c>
      <c r="E11864" s="75" t="s">
        <v>26</v>
      </c>
      <c r="F11864" s="102">
        <v>87500</v>
      </c>
      <c r="G11864" s="64">
        <f t="shared" si="374"/>
        <v>87500</v>
      </c>
      <c r="H11864" s="120"/>
      <c r="I11864" s="139"/>
    </row>
    <row r="11865" spans="1:9" x14ac:dyDescent="0.25">
      <c r="A11865" s="144">
        <v>44808</v>
      </c>
      <c r="B11865" s="66" t="s">
        <v>9829</v>
      </c>
      <c r="C11865" s="121" t="s">
        <v>65</v>
      </c>
      <c r="D11865" s="60">
        <v>1</v>
      </c>
      <c r="E11865" s="75" t="s">
        <v>37</v>
      </c>
      <c r="F11865" s="64">
        <v>65000</v>
      </c>
      <c r="G11865" s="64">
        <f t="shared" si="374"/>
        <v>65000</v>
      </c>
      <c r="H11865" s="120"/>
      <c r="I11865" s="139"/>
    </row>
    <row r="11866" spans="1:9" x14ac:dyDescent="0.25">
      <c r="A11866" s="144">
        <v>44808</v>
      </c>
      <c r="B11866" s="58" t="s">
        <v>9830</v>
      </c>
      <c r="C11866" s="77" t="s">
        <v>74</v>
      </c>
      <c r="D11866" s="60">
        <v>1</v>
      </c>
      <c r="E11866" s="75" t="s">
        <v>37</v>
      </c>
      <c r="F11866" s="62">
        <v>60000</v>
      </c>
      <c r="G11866" s="64">
        <f t="shared" si="374"/>
        <v>60000</v>
      </c>
      <c r="H11866" s="120"/>
      <c r="I11866" s="139"/>
    </row>
    <row r="11867" spans="1:9" x14ac:dyDescent="0.25">
      <c r="A11867" s="144">
        <v>44808</v>
      </c>
      <c r="B11867" s="66" t="s">
        <v>9829</v>
      </c>
      <c r="C11867" s="121" t="s">
        <v>65</v>
      </c>
      <c r="D11867" s="60">
        <v>2</v>
      </c>
      <c r="E11867" s="75" t="s">
        <v>37</v>
      </c>
      <c r="F11867" s="64">
        <v>65000</v>
      </c>
      <c r="G11867" s="64">
        <f t="shared" si="374"/>
        <v>130000</v>
      </c>
      <c r="H11867" s="120"/>
      <c r="I11867" s="139"/>
    </row>
    <row r="11868" spans="1:9" x14ac:dyDescent="0.25">
      <c r="A11868" s="144">
        <v>44808</v>
      </c>
      <c r="B11868" s="81" t="s">
        <v>9831</v>
      </c>
      <c r="C11868" s="59" t="s">
        <v>5599</v>
      </c>
      <c r="D11868" s="141">
        <v>1</v>
      </c>
      <c r="E11868" s="75" t="s">
        <v>26</v>
      </c>
      <c r="F11868" s="210">
        <v>475000</v>
      </c>
      <c r="G11868" s="64">
        <f t="shared" si="374"/>
        <v>475000</v>
      </c>
      <c r="H11868" s="120"/>
      <c r="I11868" s="139"/>
    </row>
    <row r="11869" spans="1:9" x14ac:dyDescent="0.25">
      <c r="A11869" s="144">
        <v>44808</v>
      </c>
      <c r="B11869" s="59" t="s">
        <v>6643</v>
      </c>
      <c r="C11869" s="59" t="s">
        <v>6424</v>
      </c>
      <c r="D11869" s="60">
        <v>0.6</v>
      </c>
      <c r="E11869" s="75" t="s">
        <v>37</v>
      </c>
      <c r="F11869" s="62">
        <v>82500</v>
      </c>
      <c r="G11869" s="64">
        <f t="shared" si="374"/>
        <v>49500</v>
      </c>
      <c r="H11869" s="120"/>
      <c r="I11869" s="139"/>
    </row>
    <row r="11870" spans="1:9" x14ac:dyDescent="0.25">
      <c r="A11870" s="144">
        <v>44808</v>
      </c>
      <c r="B11870" s="59" t="s">
        <v>6532</v>
      </c>
      <c r="C11870" s="81" t="s">
        <v>9832</v>
      </c>
      <c r="D11870" s="60">
        <v>1</v>
      </c>
      <c r="E11870" s="75" t="s">
        <v>26</v>
      </c>
      <c r="F11870" s="102">
        <v>129999</v>
      </c>
      <c r="G11870" s="64">
        <f t="shared" si="374"/>
        <v>129999</v>
      </c>
      <c r="H11870" s="120"/>
      <c r="I11870" s="139"/>
    </row>
    <row r="11871" spans="1:9" x14ac:dyDescent="0.25">
      <c r="A11871" s="144">
        <v>44808</v>
      </c>
      <c r="B11871" s="71" t="s">
        <v>9833</v>
      </c>
      <c r="C11871" s="59" t="s">
        <v>9834</v>
      </c>
      <c r="D11871" s="60">
        <v>2</v>
      </c>
      <c r="E11871" s="75" t="s">
        <v>26</v>
      </c>
      <c r="F11871" s="102">
        <v>196350</v>
      </c>
      <c r="G11871" s="64">
        <f t="shared" si="374"/>
        <v>392700</v>
      </c>
      <c r="H11871" s="120"/>
      <c r="I11871" s="139"/>
    </row>
    <row r="11872" spans="1:9" x14ac:dyDescent="0.25">
      <c r="A11872" s="144">
        <v>44808</v>
      </c>
      <c r="B11872" s="59" t="s">
        <v>6422</v>
      </c>
      <c r="C11872" s="59"/>
      <c r="D11872" s="60">
        <v>12</v>
      </c>
      <c r="E11872" s="75" t="s">
        <v>26</v>
      </c>
      <c r="F11872" s="63">
        <v>10000</v>
      </c>
      <c r="G11872" s="64">
        <f t="shared" si="374"/>
        <v>120000</v>
      </c>
      <c r="H11872" s="120"/>
      <c r="I11872" s="139"/>
    </row>
    <row r="11873" spans="1:9" x14ac:dyDescent="0.25">
      <c r="A11873" s="144">
        <v>44808</v>
      </c>
      <c r="B11873" s="59" t="s">
        <v>6643</v>
      </c>
      <c r="C11873" s="59" t="s">
        <v>6424</v>
      </c>
      <c r="D11873" s="60">
        <v>0.6</v>
      </c>
      <c r="E11873" s="75" t="s">
        <v>37</v>
      </c>
      <c r="F11873" s="62">
        <v>82500</v>
      </c>
      <c r="G11873" s="64">
        <f t="shared" si="374"/>
        <v>49500</v>
      </c>
      <c r="H11873" s="120"/>
      <c r="I11873" s="139"/>
    </row>
    <row r="11874" spans="1:9" x14ac:dyDescent="0.25">
      <c r="A11874" s="144">
        <v>44808</v>
      </c>
      <c r="B11874" s="59" t="s">
        <v>4073</v>
      </c>
      <c r="C11874" s="59" t="s">
        <v>264</v>
      </c>
      <c r="D11874" s="60">
        <v>8</v>
      </c>
      <c r="E11874" s="75" t="s">
        <v>26</v>
      </c>
      <c r="F11874" s="63">
        <v>5000</v>
      </c>
      <c r="G11874" s="64">
        <f t="shared" si="374"/>
        <v>40000</v>
      </c>
      <c r="H11874" s="120"/>
      <c r="I11874" s="139"/>
    </row>
    <row r="11875" spans="1:9" x14ac:dyDescent="0.25">
      <c r="A11875" s="144">
        <v>44808</v>
      </c>
      <c r="B11875" s="59" t="s">
        <v>6299</v>
      </c>
      <c r="C11875" s="59" t="s">
        <v>9835</v>
      </c>
      <c r="D11875" s="60">
        <v>1</v>
      </c>
      <c r="E11875" s="75" t="s">
        <v>26</v>
      </c>
      <c r="F11875" s="63">
        <v>198550</v>
      </c>
      <c r="G11875" s="64">
        <f t="shared" si="374"/>
        <v>198550</v>
      </c>
      <c r="H11875" s="120"/>
      <c r="I11875" s="139"/>
    </row>
    <row r="11876" spans="1:9" x14ac:dyDescent="0.25">
      <c r="A11876" s="144">
        <v>44808</v>
      </c>
      <c r="B11876" s="59" t="s">
        <v>634</v>
      </c>
      <c r="C11876" s="59" t="s">
        <v>99</v>
      </c>
      <c r="D11876" s="60">
        <v>1</v>
      </c>
      <c r="E11876" s="75" t="s">
        <v>26</v>
      </c>
      <c r="F11876" s="63">
        <v>43000</v>
      </c>
      <c r="G11876" s="64">
        <f t="shared" si="374"/>
        <v>43000</v>
      </c>
      <c r="H11876" s="120"/>
      <c r="I11876" s="139"/>
    </row>
    <row r="11877" spans="1:9" x14ac:dyDescent="0.25">
      <c r="A11877" s="144">
        <v>44808</v>
      </c>
      <c r="B11877" s="59" t="s">
        <v>210</v>
      </c>
      <c r="C11877" s="59" t="s">
        <v>211</v>
      </c>
      <c r="D11877" s="60">
        <v>9</v>
      </c>
      <c r="E11877" s="75" t="s">
        <v>37</v>
      </c>
      <c r="F11877" s="62">
        <v>28200</v>
      </c>
      <c r="G11877" s="64">
        <f t="shared" si="374"/>
        <v>253800</v>
      </c>
      <c r="H11877" s="120"/>
      <c r="I11877" s="139"/>
    </row>
    <row r="11878" spans="1:9" x14ac:dyDescent="0.25">
      <c r="A11878" s="144">
        <v>44808</v>
      </c>
      <c r="B11878" s="59" t="s">
        <v>9828</v>
      </c>
      <c r="C11878" s="59" t="s">
        <v>217</v>
      </c>
      <c r="D11878" s="60">
        <v>1</v>
      </c>
      <c r="E11878" s="75" t="s">
        <v>26</v>
      </c>
      <c r="F11878" s="102">
        <v>87500</v>
      </c>
      <c r="G11878" s="64">
        <f t="shared" si="374"/>
        <v>87500</v>
      </c>
      <c r="H11878" s="120"/>
      <c r="I11878" s="139"/>
    </row>
    <row r="11879" spans="1:9" x14ac:dyDescent="0.25">
      <c r="A11879" s="144">
        <v>44808</v>
      </c>
      <c r="B11879" s="59" t="s">
        <v>9836</v>
      </c>
      <c r="C11879" s="59" t="s">
        <v>173</v>
      </c>
      <c r="D11879" s="60">
        <v>1</v>
      </c>
      <c r="E11879" s="75" t="s">
        <v>26</v>
      </c>
      <c r="F11879" s="63">
        <v>36000</v>
      </c>
      <c r="G11879" s="64">
        <f t="shared" si="374"/>
        <v>36000</v>
      </c>
      <c r="H11879" s="120"/>
      <c r="I11879" s="139"/>
    </row>
    <row r="11880" spans="1:9" x14ac:dyDescent="0.25">
      <c r="A11880" s="144">
        <v>44808</v>
      </c>
      <c r="B11880" s="59" t="s">
        <v>6323</v>
      </c>
      <c r="C11880" s="59" t="s">
        <v>6324</v>
      </c>
      <c r="D11880" s="60">
        <v>1</v>
      </c>
      <c r="E11880" s="75" t="s">
        <v>25</v>
      </c>
      <c r="F11880" s="63">
        <v>82000</v>
      </c>
      <c r="G11880" s="64">
        <f t="shared" si="374"/>
        <v>82000</v>
      </c>
      <c r="H11880" s="120"/>
      <c r="I11880" s="139"/>
    </row>
    <row r="11881" spans="1:9" x14ac:dyDescent="0.25">
      <c r="A11881" s="144">
        <v>44808</v>
      </c>
      <c r="B11881" s="59" t="s">
        <v>6299</v>
      </c>
      <c r="C11881" s="59" t="s">
        <v>9835</v>
      </c>
      <c r="D11881" s="141">
        <v>1</v>
      </c>
      <c r="E11881" s="75" t="s">
        <v>26</v>
      </c>
      <c r="F11881" s="210">
        <v>198550</v>
      </c>
      <c r="G11881" s="64">
        <f t="shared" si="374"/>
        <v>198550</v>
      </c>
      <c r="H11881" s="283"/>
      <c r="I11881" s="139"/>
    </row>
    <row r="11882" spans="1:9" x14ac:dyDescent="0.25">
      <c r="A11882" s="144">
        <v>44808</v>
      </c>
      <c r="B11882" s="81" t="s">
        <v>6422</v>
      </c>
      <c r="C11882" s="59"/>
      <c r="D11882" s="141">
        <v>4</v>
      </c>
      <c r="E11882" s="75" t="s">
        <v>26</v>
      </c>
      <c r="F11882" s="210">
        <v>10000</v>
      </c>
      <c r="G11882" s="64">
        <f>F11882*D11882</f>
        <v>40000</v>
      </c>
      <c r="H11882" s="285"/>
      <c r="I11882" s="139"/>
    </row>
    <row r="11883" spans="1:9" x14ac:dyDescent="0.25">
      <c r="A11883" s="144">
        <v>44808</v>
      </c>
      <c r="B11883" s="59" t="s">
        <v>210</v>
      </c>
      <c r="C11883" s="59" t="s">
        <v>211</v>
      </c>
      <c r="D11883" s="60">
        <v>9</v>
      </c>
      <c r="E11883" s="75" t="s">
        <v>37</v>
      </c>
      <c r="F11883" s="62">
        <v>28200</v>
      </c>
      <c r="G11883" s="64">
        <f t="shared" ref="G11883:G11930" si="375">F11883*D11883</f>
        <v>253800</v>
      </c>
      <c r="H11883" s="285"/>
      <c r="I11883" s="139"/>
    </row>
    <row r="11884" spans="1:9" x14ac:dyDescent="0.25">
      <c r="A11884" s="144">
        <v>44808</v>
      </c>
      <c r="B11884" s="59" t="s">
        <v>9828</v>
      </c>
      <c r="C11884" s="59" t="s">
        <v>217</v>
      </c>
      <c r="D11884" s="60">
        <v>1</v>
      </c>
      <c r="E11884" s="75" t="s">
        <v>26</v>
      </c>
      <c r="F11884" s="102">
        <v>87500</v>
      </c>
      <c r="G11884" s="64">
        <f t="shared" si="375"/>
        <v>87500</v>
      </c>
      <c r="H11884" s="285"/>
      <c r="I11884" s="139"/>
    </row>
    <row r="11885" spans="1:9" x14ac:dyDescent="0.25">
      <c r="A11885" s="144">
        <v>44808</v>
      </c>
      <c r="B11885" s="59" t="s">
        <v>9836</v>
      </c>
      <c r="C11885" s="59" t="s">
        <v>173</v>
      </c>
      <c r="D11885" s="60">
        <v>1</v>
      </c>
      <c r="E11885" s="75" t="s">
        <v>26</v>
      </c>
      <c r="F11885" s="63">
        <v>36000</v>
      </c>
      <c r="G11885" s="64">
        <f t="shared" si="375"/>
        <v>36000</v>
      </c>
      <c r="H11885" s="285"/>
      <c r="I11885" s="139"/>
    </row>
    <row r="11886" spans="1:9" x14ac:dyDescent="0.25">
      <c r="A11886" s="144">
        <v>44808</v>
      </c>
      <c r="B11886" s="59" t="s">
        <v>6323</v>
      </c>
      <c r="C11886" s="59" t="s">
        <v>6324</v>
      </c>
      <c r="D11886" s="60">
        <v>1</v>
      </c>
      <c r="E11886" s="75" t="s">
        <v>25</v>
      </c>
      <c r="F11886" s="63">
        <v>82000</v>
      </c>
      <c r="G11886" s="64">
        <f t="shared" si="375"/>
        <v>82000</v>
      </c>
      <c r="H11886" s="285"/>
      <c r="I11886" s="139"/>
    </row>
    <row r="11887" spans="1:9" x14ac:dyDescent="0.25">
      <c r="A11887" s="144">
        <v>44808</v>
      </c>
      <c r="B11887" s="59" t="s">
        <v>6643</v>
      </c>
      <c r="C11887" s="59" t="s">
        <v>6424</v>
      </c>
      <c r="D11887" s="60">
        <v>0.6</v>
      </c>
      <c r="E11887" s="75" t="s">
        <v>37</v>
      </c>
      <c r="F11887" s="62">
        <v>82500</v>
      </c>
      <c r="G11887" s="64">
        <f t="shared" si="375"/>
        <v>49500</v>
      </c>
      <c r="H11887" s="120"/>
      <c r="I11887" s="139"/>
    </row>
    <row r="11888" spans="1:9" x14ac:dyDescent="0.25">
      <c r="A11888" s="144">
        <v>44808</v>
      </c>
      <c r="B11888" s="59" t="s">
        <v>9837</v>
      </c>
      <c r="C11888" s="83" t="s">
        <v>1311</v>
      </c>
      <c r="D11888" s="60">
        <v>5</v>
      </c>
      <c r="E11888" s="75" t="s">
        <v>51</v>
      </c>
      <c r="F11888" s="64">
        <v>90000</v>
      </c>
      <c r="G11888" s="64">
        <f t="shared" si="375"/>
        <v>450000</v>
      </c>
      <c r="H11888" s="120"/>
      <c r="I11888" s="139"/>
    </row>
    <row r="11889" spans="1:9" x14ac:dyDescent="0.25">
      <c r="A11889" s="144">
        <v>44808</v>
      </c>
      <c r="B11889" s="83" t="s">
        <v>9824</v>
      </c>
      <c r="C11889" s="59" t="s">
        <v>636</v>
      </c>
      <c r="D11889" s="60">
        <v>1</v>
      </c>
      <c r="E11889" s="75" t="s">
        <v>51</v>
      </c>
      <c r="F11889" s="102">
        <v>58000</v>
      </c>
      <c r="G11889" s="64">
        <f t="shared" si="375"/>
        <v>58000</v>
      </c>
      <c r="H11889" s="120"/>
      <c r="I11889" s="139"/>
    </row>
    <row r="11890" spans="1:9" x14ac:dyDescent="0.25">
      <c r="A11890" s="144">
        <v>44808</v>
      </c>
      <c r="B11890" s="71" t="s">
        <v>1013</v>
      </c>
      <c r="C11890" s="83" t="s">
        <v>864</v>
      </c>
      <c r="D11890" s="60">
        <v>14</v>
      </c>
      <c r="E11890" s="75" t="s">
        <v>37</v>
      </c>
      <c r="F11890" s="63">
        <v>17000</v>
      </c>
      <c r="G11890" s="64">
        <f t="shared" si="375"/>
        <v>238000</v>
      </c>
      <c r="H11890" s="120"/>
      <c r="I11890" s="139"/>
    </row>
    <row r="11891" spans="1:9" x14ac:dyDescent="0.25">
      <c r="A11891" s="144">
        <v>44808</v>
      </c>
      <c r="B11891" s="59" t="s">
        <v>9838</v>
      </c>
      <c r="C11891" s="59" t="s">
        <v>2703</v>
      </c>
      <c r="D11891" s="141">
        <v>1</v>
      </c>
      <c r="E11891" s="75" t="s">
        <v>51</v>
      </c>
      <c r="F11891" s="210">
        <v>72000</v>
      </c>
      <c r="G11891" s="64">
        <f>F11891*D11891</f>
        <v>72000</v>
      </c>
      <c r="H11891" s="120"/>
      <c r="I11891" s="139"/>
    </row>
    <row r="11892" spans="1:9" x14ac:dyDescent="0.25">
      <c r="A11892" s="144">
        <v>44808</v>
      </c>
      <c r="B11892" s="81" t="s">
        <v>9831</v>
      </c>
      <c r="C11892" s="59" t="s">
        <v>434</v>
      </c>
      <c r="D11892" s="141">
        <v>1</v>
      </c>
      <c r="E11892" s="75" t="s">
        <v>26</v>
      </c>
      <c r="F11892" s="210">
        <v>465000</v>
      </c>
      <c r="G11892" s="64">
        <f t="shared" si="375"/>
        <v>465000</v>
      </c>
      <c r="H11892" s="120"/>
      <c r="I11892" s="139"/>
    </row>
    <row r="11893" spans="1:9" x14ac:dyDescent="0.25">
      <c r="A11893" s="144">
        <v>44808</v>
      </c>
      <c r="B11893" s="58" t="s">
        <v>9830</v>
      </c>
      <c r="C11893" s="77" t="s">
        <v>74</v>
      </c>
      <c r="D11893" s="141">
        <v>1</v>
      </c>
      <c r="E11893" s="75" t="s">
        <v>26</v>
      </c>
      <c r="F11893" s="210">
        <v>60000</v>
      </c>
      <c r="G11893" s="210">
        <f t="shared" si="375"/>
        <v>60000</v>
      </c>
      <c r="H11893" s="120"/>
      <c r="I11893" s="139"/>
    </row>
    <row r="11894" spans="1:9" x14ac:dyDescent="0.25">
      <c r="A11894" s="144">
        <v>44808</v>
      </c>
      <c r="B11894" s="59" t="s">
        <v>9839</v>
      </c>
      <c r="C11894" s="59" t="s">
        <v>27</v>
      </c>
      <c r="D11894" s="141">
        <v>1</v>
      </c>
      <c r="E11894" s="75" t="s">
        <v>26</v>
      </c>
      <c r="F11894" s="210">
        <v>12000</v>
      </c>
      <c r="G11894" s="210">
        <f t="shared" si="375"/>
        <v>12000</v>
      </c>
      <c r="H11894" s="120"/>
      <c r="I11894" s="139"/>
    </row>
    <row r="11895" spans="1:9" x14ac:dyDescent="0.25">
      <c r="A11895" s="144">
        <v>44808</v>
      </c>
      <c r="B11895" s="59" t="s">
        <v>210</v>
      </c>
      <c r="C11895" s="59" t="s">
        <v>211</v>
      </c>
      <c r="D11895" s="60">
        <v>1.5</v>
      </c>
      <c r="E11895" s="75" t="s">
        <v>37</v>
      </c>
      <c r="F11895" s="62">
        <v>28200</v>
      </c>
      <c r="G11895" s="210">
        <f>F11895*D11895</f>
        <v>42300</v>
      </c>
      <c r="H11895" s="120"/>
      <c r="I11895" s="139"/>
    </row>
    <row r="11896" spans="1:9" x14ac:dyDescent="0.25">
      <c r="A11896" s="144">
        <v>44808</v>
      </c>
      <c r="B11896" s="59" t="s">
        <v>9825</v>
      </c>
      <c r="C11896" s="59" t="s">
        <v>9826</v>
      </c>
      <c r="D11896" s="141">
        <v>1.5</v>
      </c>
      <c r="E11896" s="75" t="s">
        <v>37</v>
      </c>
      <c r="F11896" s="210">
        <v>23000</v>
      </c>
      <c r="G11896" s="210">
        <f t="shared" si="375"/>
        <v>34500</v>
      </c>
      <c r="H11896" s="120"/>
      <c r="I11896" s="139"/>
    </row>
    <row r="11897" spans="1:9" x14ac:dyDescent="0.25">
      <c r="A11897" s="144">
        <v>44808</v>
      </c>
      <c r="B11897" s="59" t="s">
        <v>56</v>
      </c>
      <c r="C11897" s="59" t="s">
        <v>57</v>
      </c>
      <c r="D11897" s="60">
        <v>1.5</v>
      </c>
      <c r="E11897" s="75" t="s">
        <v>37</v>
      </c>
      <c r="F11897" s="64">
        <v>24650</v>
      </c>
      <c r="G11897" s="210">
        <f t="shared" si="375"/>
        <v>36975</v>
      </c>
      <c r="H11897" s="120"/>
      <c r="I11897" s="139"/>
    </row>
    <row r="11898" spans="1:9" x14ac:dyDescent="0.25">
      <c r="A11898" s="144">
        <v>44808</v>
      </c>
      <c r="B11898" s="71" t="s">
        <v>9840</v>
      </c>
      <c r="C11898" s="77" t="s">
        <v>9841</v>
      </c>
      <c r="D11898" s="60">
        <v>1</v>
      </c>
      <c r="E11898" s="126" t="s">
        <v>25</v>
      </c>
      <c r="F11898" s="73">
        <v>250000</v>
      </c>
      <c r="G11898" s="210">
        <f t="shared" si="375"/>
        <v>250000</v>
      </c>
      <c r="H11898" s="120"/>
      <c r="I11898" s="139"/>
    </row>
    <row r="11899" spans="1:9" x14ac:dyDescent="0.25">
      <c r="A11899" s="144">
        <v>44808</v>
      </c>
      <c r="B11899" s="71" t="s">
        <v>6689</v>
      </c>
      <c r="C11899" s="85" t="s">
        <v>239</v>
      </c>
      <c r="D11899" s="60">
        <v>1</v>
      </c>
      <c r="E11899" s="126" t="s">
        <v>25</v>
      </c>
      <c r="F11899" s="73">
        <v>180000</v>
      </c>
      <c r="G11899" s="210">
        <f t="shared" si="375"/>
        <v>180000</v>
      </c>
      <c r="H11899" s="120"/>
      <c r="I11899" s="139"/>
    </row>
    <row r="11900" spans="1:9" x14ac:dyDescent="0.25">
      <c r="A11900" s="144">
        <v>44808</v>
      </c>
      <c r="B11900" s="59" t="s">
        <v>6665</v>
      </c>
      <c r="C11900" s="171" t="s">
        <v>243</v>
      </c>
      <c r="D11900" s="141">
        <v>1</v>
      </c>
      <c r="E11900" s="75" t="s">
        <v>26</v>
      </c>
      <c r="F11900" s="265">
        <v>115000</v>
      </c>
      <c r="G11900" s="64">
        <f t="shared" si="375"/>
        <v>115000</v>
      </c>
      <c r="H11900" s="120"/>
      <c r="I11900" s="139"/>
    </row>
    <row r="11901" spans="1:9" x14ac:dyDescent="0.25">
      <c r="A11901" s="144">
        <v>44808</v>
      </c>
      <c r="B11901" s="66" t="s">
        <v>9829</v>
      </c>
      <c r="C11901" s="121" t="s">
        <v>65</v>
      </c>
      <c r="D11901" s="141">
        <v>2</v>
      </c>
      <c r="E11901" s="75" t="s">
        <v>26</v>
      </c>
      <c r="F11901" s="265">
        <v>65000</v>
      </c>
      <c r="G11901" s="64">
        <f t="shared" si="375"/>
        <v>130000</v>
      </c>
      <c r="H11901" s="120"/>
      <c r="I11901" s="139"/>
    </row>
    <row r="11902" spans="1:9" x14ac:dyDescent="0.25">
      <c r="A11902" s="144">
        <v>44808</v>
      </c>
      <c r="B11902" s="81" t="s">
        <v>9831</v>
      </c>
      <c r="C11902" s="59" t="s">
        <v>434</v>
      </c>
      <c r="D11902" s="141">
        <v>1</v>
      </c>
      <c r="E11902" s="75" t="s">
        <v>26</v>
      </c>
      <c r="F11902" s="210">
        <v>465000</v>
      </c>
      <c r="G11902" s="64">
        <f>F11902*D11902</f>
        <v>465000</v>
      </c>
      <c r="H11902" s="120"/>
      <c r="I11902" s="139"/>
    </row>
    <row r="11903" spans="1:9" x14ac:dyDescent="0.25">
      <c r="A11903" s="144">
        <v>44808</v>
      </c>
      <c r="B11903" s="59" t="s">
        <v>9842</v>
      </c>
      <c r="C11903" s="59" t="s">
        <v>9843</v>
      </c>
      <c r="D11903" s="60">
        <v>1</v>
      </c>
      <c r="E11903" s="75" t="s">
        <v>26</v>
      </c>
      <c r="F11903" s="64">
        <v>1275000</v>
      </c>
      <c r="G11903" s="64">
        <f>F11903*D11903</f>
        <v>1275000</v>
      </c>
      <c r="H11903" s="120"/>
      <c r="I11903" s="139"/>
    </row>
    <row r="11904" spans="1:9" x14ac:dyDescent="0.25">
      <c r="A11904" s="144">
        <v>44808</v>
      </c>
      <c r="B11904" s="83" t="s">
        <v>9844</v>
      </c>
      <c r="C11904" s="77" t="s">
        <v>9845</v>
      </c>
      <c r="D11904" s="141">
        <v>1</v>
      </c>
      <c r="E11904" s="75" t="s">
        <v>26</v>
      </c>
      <c r="F11904" s="210">
        <v>155000</v>
      </c>
      <c r="G11904" s="210">
        <f t="shared" si="375"/>
        <v>155000</v>
      </c>
      <c r="H11904" s="120"/>
      <c r="I11904" s="59"/>
    </row>
    <row r="11905" spans="1:9" x14ac:dyDescent="0.25">
      <c r="A11905" s="144">
        <v>44808</v>
      </c>
      <c r="B11905" s="59" t="s">
        <v>9846</v>
      </c>
      <c r="C11905" s="59" t="s">
        <v>361</v>
      </c>
      <c r="D11905" s="141">
        <v>1</v>
      </c>
      <c r="E11905" s="75" t="s">
        <v>26</v>
      </c>
      <c r="F11905" s="210">
        <v>150000</v>
      </c>
      <c r="G11905" s="64">
        <f t="shared" si="375"/>
        <v>150000</v>
      </c>
      <c r="H11905" s="120"/>
      <c r="I11905" s="59"/>
    </row>
    <row r="11906" spans="1:9" x14ac:dyDescent="0.25">
      <c r="A11906" s="144">
        <v>44808</v>
      </c>
      <c r="B11906" s="59" t="s">
        <v>6422</v>
      </c>
      <c r="C11906" s="59"/>
      <c r="D11906" s="60">
        <v>12</v>
      </c>
      <c r="E11906" s="75" t="s">
        <v>26</v>
      </c>
      <c r="F11906" s="63">
        <v>10000</v>
      </c>
      <c r="G11906" s="64">
        <f t="shared" si="375"/>
        <v>120000</v>
      </c>
      <c r="H11906" s="120"/>
      <c r="I11906" s="59"/>
    </row>
    <row r="11907" spans="1:9" x14ac:dyDescent="0.25">
      <c r="A11907" s="144">
        <v>44808</v>
      </c>
      <c r="B11907" s="59" t="s">
        <v>6643</v>
      </c>
      <c r="C11907" s="59" t="s">
        <v>6424</v>
      </c>
      <c r="D11907" s="60">
        <v>0.3</v>
      </c>
      <c r="E11907" s="75" t="s">
        <v>37</v>
      </c>
      <c r="F11907" s="62">
        <v>82500</v>
      </c>
      <c r="G11907" s="64">
        <f t="shared" si="375"/>
        <v>24750</v>
      </c>
      <c r="H11907" s="120"/>
      <c r="I11907" s="59"/>
    </row>
    <row r="11908" spans="1:9" x14ac:dyDescent="0.25">
      <c r="A11908" s="144">
        <v>44808</v>
      </c>
      <c r="B11908" s="59" t="s">
        <v>9847</v>
      </c>
      <c r="C11908" s="59" t="s">
        <v>9848</v>
      </c>
      <c r="D11908" s="59">
        <v>1</v>
      </c>
      <c r="E11908" s="59" t="s">
        <v>26</v>
      </c>
      <c r="F11908" s="59">
        <v>1545000</v>
      </c>
      <c r="G11908" s="64">
        <f t="shared" si="375"/>
        <v>1545000</v>
      </c>
      <c r="H11908" s="120"/>
      <c r="I11908" s="59"/>
    </row>
    <row r="11909" spans="1:9" x14ac:dyDescent="0.25">
      <c r="A11909" s="144">
        <v>44808</v>
      </c>
      <c r="B11909" s="59" t="s">
        <v>9847</v>
      </c>
      <c r="C11909" s="59" t="s">
        <v>9849</v>
      </c>
      <c r="D11909" s="59">
        <v>1</v>
      </c>
      <c r="E11909" s="59" t="s">
        <v>26</v>
      </c>
      <c r="F11909" s="59">
        <v>1545000</v>
      </c>
      <c r="G11909" s="64">
        <f t="shared" si="375"/>
        <v>1545000</v>
      </c>
      <c r="H11909" s="120"/>
      <c r="I11909" s="59"/>
    </row>
    <row r="11910" spans="1:9" x14ac:dyDescent="0.25">
      <c r="A11910" s="144">
        <v>44808</v>
      </c>
      <c r="B11910" s="71" t="s">
        <v>9850</v>
      </c>
      <c r="C11910" s="77" t="s">
        <v>9851</v>
      </c>
      <c r="D11910" s="59">
        <v>1</v>
      </c>
      <c r="E11910" s="59" t="s">
        <v>26</v>
      </c>
      <c r="F11910" s="59">
        <v>160000</v>
      </c>
      <c r="G11910" s="64">
        <f t="shared" si="375"/>
        <v>160000</v>
      </c>
      <c r="H11910" s="120"/>
      <c r="I11910" s="59"/>
    </row>
    <row r="11911" spans="1:9" x14ac:dyDescent="0.25">
      <c r="A11911" s="144">
        <v>44808</v>
      </c>
      <c r="B11911" s="59" t="s">
        <v>9852</v>
      </c>
      <c r="C11911" s="59" t="s">
        <v>9845</v>
      </c>
      <c r="D11911" s="59">
        <v>1</v>
      </c>
      <c r="E11911" s="59" t="s">
        <v>26</v>
      </c>
      <c r="F11911" s="59">
        <v>50000</v>
      </c>
      <c r="G11911" s="64">
        <f t="shared" si="375"/>
        <v>50000</v>
      </c>
      <c r="H11911" s="120"/>
      <c r="I11911" s="59"/>
    </row>
    <row r="11912" spans="1:9" x14ac:dyDescent="0.25">
      <c r="A11912" s="144">
        <v>44808</v>
      </c>
      <c r="B11912" s="66" t="s">
        <v>220</v>
      </c>
      <c r="C11912" s="92" t="s">
        <v>221</v>
      </c>
      <c r="D11912" s="59">
        <v>4.5</v>
      </c>
      <c r="E11912" s="59" t="s">
        <v>37</v>
      </c>
      <c r="F11912" s="59">
        <v>34689</v>
      </c>
      <c r="G11912" s="64">
        <f t="shared" si="375"/>
        <v>156100.5</v>
      </c>
      <c r="H11912" s="120"/>
      <c r="I11912" s="59"/>
    </row>
    <row r="11913" spans="1:9" x14ac:dyDescent="0.25">
      <c r="A11913" s="144">
        <v>44808</v>
      </c>
      <c r="B11913" s="71" t="s">
        <v>9833</v>
      </c>
      <c r="C11913" s="59" t="s">
        <v>9834</v>
      </c>
      <c r="D11913" s="59">
        <v>1</v>
      </c>
      <c r="E11913" s="59" t="s">
        <v>26</v>
      </c>
      <c r="F11913" s="59">
        <v>196350</v>
      </c>
      <c r="G11913" s="64">
        <f t="shared" si="375"/>
        <v>196350</v>
      </c>
      <c r="H11913" s="120"/>
      <c r="I11913" s="59"/>
    </row>
    <row r="11914" spans="1:9" x14ac:dyDescent="0.25">
      <c r="A11914" s="144">
        <v>44808</v>
      </c>
      <c r="B11914" s="59" t="s">
        <v>3077</v>
      </c>
      <c r="C11914" s="59" t="s">
        <v>27</v>
      </c>
      <c r="D11914" s="59">
        <v>1</v>
      </c>
      <c r="E11914" s="59" t="s">
        <v>26</v>
      </c>
      <c r="F11914" s="59">
        <v>12500</v>
      </c>
      <c r="G11914" s="64">
        <f t="shared" si="375"/>
        <v>12500</v>
      </c>
      <c r="H11914" s="120"/>
      <c r="I11914" s="59"/>
    </row>
    <row r="11915" spans="1:9" x14ac:dyDescent="0.25">
      <c r="A11915" s="144">
        <v>44808</v>
      </c>
      <c r="B11915" s="59" t="s">
        <v>9853</v>
      </c>
      <c r="C11915" s="59" t="s">
        <v>361</v>
      </c>
      <c r="D11915" s="60">
        <v>1</v>
      </c>
      <c r="E11915" s="75" t="s">
        <v>26</v>
      </c>
      <c r="F11915" s="63">
        <v>750000</v>
      </c>
      <c r="G11915" s="64">
        <f t="shared" si="375"/>
        <v>750000</v>
      </c>
      <c r="H11915" s="120"/>
      <c r="I11915" s="59"/>
    </row>
    <row r="11916" spans="1:9" x14ac:dyDescent="0.25">
      <c r="A11916" s="144">
        <v>44808</v>
      </c>
      <c r="B11916" s="81" t="s">
        <v>9854</v>
      </c>
      <c r="C11916" s="59" t="s">
        <v>636</v>
      </c>
      <c r="D11916" s="60">
        <v>4</v>
      </c>
      <c r="E11916" s="75" t="s">
        <v>51</v>
      </c>
      <c r="F11916" s="62">
        <v>70000</v>
      </c>
      <c r="G11916" s="64">
        <f t="shared" si="375"/>
        <v>280000</v>
      </c>
      <c r="H11916" s="120"/>
      <c r="I11916" s="139"/>
    </row>
    <row r="11917" spans="1:9" x14ac:dyDescent="0.25">
      <c r="A11917" s="144">
        <v>44869</v>
      </c>
      <c r="B11917" s="71" t="s">
        <v>1870</v>
      </c>
      <c r="C11917" s="83" t="s">
        <v>543</v>
      </c>
      <c r="D11917" s="60">
        <v>15</v>
      </c>
      <c r="E11917" s="75" t="s">
        <v>37</v>
      </c>
      <c r="F11917" s="63">
        <v>17000</v>
      </c>
      <c r="G11917" s="64">
        <f t="shared" si="375"/>
        <v>255000</v>
      </c>
      <c r="H11917" s="120"/>
      <c r="I11917" s="139"/>
    </row>
    <row r="11918" spans="1:9" x14ac:dyDescent="0.25">
      <c r="A11918" s="144">
        <v>44869</v>
      </c>
      <c r="B11918" s="58" t="s">
        <v>197</v>
      </c>
      <c r="C11918" s="58" t="s">
        <v>361</v>
      </c>
      <c r="D11918" s="60">
        <v>1</v>
      </c>
      <c r="E11918" s="75" t="s">
        <v>26</v>
      </c>
      <c r="F11918" s="63">
        <v>50000</v>
      </c>
      <c r="G11918" s="64">
        <f t="shared" si="375"/>
        <v>50000</v>
      </c>
      <c r="H11918" s="120"/>
      <c r="I11918" s="139"/>
    </row>
    <row r="11919" spans="1:9" x14ac:dyDescent="0.25">
      <c r="A11919" s="144">
        <v>44869</v>
      </c>
      <c r="B11919" s="59" t="s">
        <v>9855</v>
      </c>
      <c r="C11919" s="59" t="s">
        <v>361</v>
      </c>
      <c r="D11919" s="60">
        <v>2</v>
      </c>
      <c r="E11919" s="75" t="s">
        <v>26</v>
      </c>
      <c r="F11919" s="63">
        <v>60000</v>
      </c>
      <c r="G11919" s="64">
        <f>F11919*D11919</f>
        <v>120000</v>
      </c>
      <c r="H11919" s="120"/>
      <c r="I11919" s="139"/>
    </row>
    <row r="11920" spans="1:9" x14ac:dyDescent="0.25">
      <c r="A11920" s="144">
        <v>44869</v>
      </c>
      <c r="B11920" s="81" t="s">
        <v>9831</v>
      </c>
      <c r="C11920" s="59" t="s">
        <v>434</v>
      </c>
      <c r="D11920" s="141">
        <v>1</v>
      </c>
      <c r="E11920" s="75" t="s">
        <v>26</v>
      </c>
      <c r="F11920" s="210">
        <v>465000</v>
      </c>
      <c r="G11920" s="64">
        <f t="shared" si="375"/>
        <v>465000</v>
      </c>
      <c r="H11920" s="120"/>
      <c r="I11920" s="139"/>
    </row>
    <row r="11921" spans="1:9" x14ac:dyDescent="0.25">
      <c r="A11921" s="144">
        <v>44869</v>
      </c>
      <c r="B11921" s="59" t="s">
        <v>9856</v>
      </c>
      <c r="C11921" s="59" t="s">
        <v>9857</v>
      </c>
      <c r="D11921" s="60">
        <v>1</v>
      </c>
      <c r="E11921" s="75" t="s">
        <v>26</v>
      </c>
      <c r="F11921" s="62">
        <v>1261000</v>
      </c>
      <c r="G11921" s="64">
        <f t="shared" si="375"/>
        <v>1261000</v>
      </c>
      <c r="H11921" s="120"/>
      <c r="I11921" s="139"/>
    </row>
    <row r="11922" spans="1:9" x14ac:dyDescent="0.25">
      <c r="A11922" s="144">
        <v>44869</v>
      </c>
      <c r="B11922" s="81" t="s">
        <v>810</v>
      </c>
      <c r="C11922" s="59" t="s">
        <v>27</v>
      </c>
      <c r="D11922" s="141">
        <v>1</v>
      </c>
      <c r="E11922" s="75" t="s">
        <v>1525</v>
      </c>
      <c r="F11922" s="210">
        <v>75000</v>
      </c>
      <c r="G11922" s="64">
        <f t="shared" si="375"/>
        <v>75000</v>
      </c>
      <c r="H11922" s="120"/>
      <c r="I11922" s="139"/>
    </row>
    <row r="11923" spans="1:9" x14ac:dyDescent="0.25">
      <c r="A11923" s="144">
        <v>44869</v>
      </c>
      <c r="B11923" s="59" t="s">
        <v>9858</v>
      </c>
      <c r="C11923" s="59" t="s">
        <v>419</v>
      </c>
      <c r="D11923" s="60">
        <v>8</v>
      </c>
      <c r="E11923" s="75" t="s">
        <v>118</v>
      </c>
      <c r="F11923" s="63">
        <v>45000</v>
      </c>
      <c r="G11923" s="64">
        <f t="shared" si="375"/>
        <v>360000</v>
      </c>
      <c r="H11923" s="120"/>
      <c r="I11923" s="139"/>
    </row>
    <row r="11924" spans="1:9" x14ac:dyDescent="0.25">
      <c r="A11924" s="144">
        <v>44869</v>
      </c>
      <c r="B11924" s="59" t="s">
        <v>9859</v>
      </c>
      <c r="C11924" s="59" t="s">
        <v>419</v>
      </c>
      <c r="D11924" s="60">
        <v>1</v>
      </c>
      <c r="E11924" s="75" t="s">
        <v>118</v>
      </c>
      <c r="F11924" s="63">
        <v>12500</v>
      </c>
      <c r="G11924" s="64">
        <f t="shared" si="375"/>
        <v>12500</v>
      </c>
      <c r="H11924" s="120"/>
      <c r="I11924" s="139"/>
    </row>
    <row r="11925" spans="1:9" x14ac:dyDescent="0.25">
      <c r="A11925" s="144">
        <v>44869</v>
      </c>
      <c r="B11925" s="59" t="s">
        <v>3332</v>
      </c>
      <c r="C11925" s="59" t="s">
        <v>9860</v>
      </c>
      <c r="D11925" s="60">
        <v>1</v>
      </c>
      <c r="E11925" s="75" t="s">
        <v>26</v>
      </c>
      <c r="F11925" s="63">
        <v>1550000</v>
      </c>
      <c r="G11925" s="64">
        <f t="shared" si="375"/>
        <v>1550000</v>
      </c>
      <c r="H11925" s="120"/>
      <c r="I11925" s="139"/>
    </row>
    <row r="11926" spans="1:9" x14ac:dyDescent="0.25">
      <c r="A11926" s="144">
        <v>44869</v>
      </c>
      <c r="B11926" s="59" t="s">
        <v>3332</v>
      </c>
      <c r="C11926" s="59" t="s">
        <v>9861</v>
      </c>
      <c r="D11926" s="60">
        <v>1</v>
      </c>
      <c r="E11926" s="75" t="s">
        <v>26</v>
      </c>
      <c r="F11926" s="63">
        <v>1550000</v>
      </c>
      <c r="G11926" s="64">
        <f t="shared" si="375"/>
        <v>1550000</v>
      </c>
      <c r="H11926" s="120"/>
      <c r="I11926" s="139"/>
    </row>
    <row r="11927" spans="1:9" x14ac:dyDescent="0.25">
      <c r="A11927" s="144">
        <v>44869</v>
      </c>
      <c r="B11927" s="59" t="s">
        <v>3332</v>
      </c>
      <c r="C11927" s="59" t="s">
        <v>9862</v>
      </c>
      <c r="D11927" s="60">
        <v>1</v>
      </c>
      <c r="E11927" s="75" t="s">
        <v>26</v>
      </c>
      <c r="F11927" s="63">
        <v>1550000</v>
      </c>
      <c r="G11927" s="64">
        <f t="shared" si="375"/>
        <v>1550000</v>
      </c>
      <c r="H11927" s="120"/>
      <c r="I11927" s="139"/>
    </row>
    <row r="11928" spans="1:9" x14ac:dyDescent="0.25">
      <c r="A11928" s="144">
        <v>44869</v>
      </c>
      <c r="B11928" s="59" t="s">
        <v>3332</v>
      </c>
      <c r="C11928" s="59" t="s">
        <v>9863</v>
      </c>
      <c r="D11928" s="60">
        <v>1</v>
      </c>
      <c r="E11928" s="75" t="s">
        <v>26</v>
      </c>
      <c r="F11928" s="63">
        <v>1550000</v>
      </c>
      <c r="G11928" s="64">
        <f t="shared" si="375"/>
        <v>1550000</v>
      </c>
      <c r="H11928" s="120"/>
      <c r="I11928" s="139"/>
    </row>
    <row r="11929" spans="1:9" x14ac:dyDescent="0.25">
      <c r="A11929" s="144">
        <v>44869</v>
      </c>
      <c r="B11929" s="59" t="s">
        <v>3332</v>
      </c>
      <c r="C11929" s="59" t="s">
        <v>9864</v>
      </c>
      <c r="D11929" s="60">
        <v>1</v>
      </c>
      <c r="E11929" s="75" t="s">
        <v>25</v>
      </c>
      <c r="F11929" s="63">
        <v>1550000</v>
      </c>
      <c r="G11929" s="64">
        <f t="shared" si="375"/>
        <v>1550000</v>
      </c>
      <c r="H11929" s="120"/>
      <c r="I11929" s="139"/>
    </row>
    <row r="11930" spans="1:9" x14ac:dyDescent="0.25">
      <c r="A11930" s="144">
        <v>44869</v>
      </c>
      <c r="B11930" s="59" t="s">
        <v>3332</v>
      </c>
      <c r="C11930" s="59" t="s">
        <v>9865</v>
      </c>
      <c r="D11930" s="141">
        <v>1</v>
      </c>
      <c r="E11930" s="75" t="s">
        <v>26</v>
      </c>
      <c r="F11930" s="63">
        <v>1550000</v>
      </c>
      <c r="G11930" s="64">
        <f t="shared" si="375"/>
        <v>1550000</v>
      </c>
      <c r="H11930" s="120"/>
      <c r="I11930" s="139"/>
    </row>
    <row r="11931" spans="1:9" x14ac:dyDescent="0.25">
      <c r="A11931" s="144">
        <v>44869</v>
      </c>
      <c r="B11931" s="81" t="s">
        <v>810</v>
      </c>
      <c r="C11931" s="59" t="s">
        <v>27</v>
      </c>
      <c r="D11931" s="141">
        <v>1</v>
      </c>
      <c r="E11931" s="75" t="s">
        <v>1525</v>
      </c>
      <c r="F11931" s="210">
        <v>75000</v>
      </c>
      <c r="G11931" s="64">
        <f>F11931*D11931</f>
        <v>75000</v>
      </c>
      <c r="H11931" s="285"/>
      <c r="I11931" s="139"/>
    </row>
    <row r="11932" spans="1:9" x14ac:dyDescent="0.25">
      <c r="A11932" s="144">
        <v>44869</v>
      </c>
      <c r="B11932" s="59" t="s">
        <v>9866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ref="G11932:G11968" si="376">F11932*D11932</f>
        <v>3600000</v>
      </c>
      <c r="H11932" s="285"/>
      <c r="I11932" s="139"/>
    </row>
    <row r="11933" spans="1:9" x14ac:dyDescent="0.25">
      <c r="A11933" s="144">
        <v>44869</v>
      </c>
      <c r="B11933" s="59" t="s">
        <v>9866</v>
      </c>
      <c r="C11933" s="59" t="s">
        <v>361</v>
      </c>
      <c r="D11933" s="60">
        <v>1</v>
      </c>
      <c r="E11933" s="75" t="s">
        <v>26</v>
      </c>
      <c r="F11933" s="63">
        <v>3600000</v>
      </c>
      <c r="G11933" s="64">
        <f t="shared" si="376"/>
        <v>3600000</v>
      </c>
      <c r="H11933" s="285"/>
      <c r="I11933" s="139"/>
    </row>
    <row r="11934" spans="1:9" x14ac:dyDescent="0.25">
      <c r="A11934" s="144">
        <v>44869</v>
      </c>
      <c r="B11934" s="59" t="s">
        <v>9867</v>
      </c>
      <c r="C11934" s="59" t="s">
        <v>361</v>
      </c>
      <c r="D11934" s="141">
        <v>1</v>
      </c>
      <c r="E11934" s="75" t="s">
        <v>29</v>
      </c>
      <c r="F11934" s="210">
        <v>2200000</v>
      </c>
      <c r="G11934" s="210">
        <f t="shared" si="376"/>
        <v>2200000</v>
      </c>
      <c r="H11934" s="120"/>
      <c r="I11934" s="139"/>
    </row>
    <row r="11935" spans="1:9" x14ac:dyDescent="0.25">
      <c r="A11935" s="144">
        <v>44869</v>
      </c>
      <c r="B11935" s="66" t="s">
        <v>220</v>
      </c>
      <c r="C11935" s="92" t="s">
        <v>221</v>
      </c>
      <c r="D11935" s="59">
        <v>4.5</v>
      </c>
      <c r="E11935" s="59" t="s">
        <v>37</v>
      </c>
      <c r="F11935" s="59">
        <v>34689</v>
      </c>
      <c r="G11935" s="64">
        <f t="shared" si="376"/>
        <v>156100.5</v>
      </c>
      <c r="H11935" s="120"/>
      <c r="I11935" s="139"/>
    </row>
    <row r="11936" spans="1:9" x14ac:dyDescent="0.25">
      <c r="A11936" s="144">
        <v>44869</v>
      </c>
      <c r="B11936" s="59" t="s">
        <v>9868</v>
      </c>
      <c r="C11936" s="59" t="s">
        <v>361</v>
      </c>
      <c r="D11936" s="60">
        <v>2</v>
      </c>
      <c r="E11936" s="75" t="s">
        <v>25</v>
      </c>
      <c r="F11936" s="64">
        <v>15000</v>
      </c>
      <c r="G11936" s="64">
        <f t="shared" si="376"/>
        <v>30000</v>
      </c>
      <c r="H11936" s="120"/>
      <c r="I11936" s="139"/>
    </row>
    <row r="11937" spans="1:9" x14ac:dyDescent="0.25">
      <c r="A11937" s="144">
        <v>44869</v>
      </c>
      <c r="B11937" s="83" t="s">
        <v>9869</v>
      </c>
      <c r="C11937" s="59" t="s">
        <v>27</v>
      </c>
      <c r="D11937" s="60">
        <v>1</v>
      </c>
      <c r="E11937" s="75" t="s">
        <v>26</v>
      </c>
      <c r="F11937" s="102">
        <v>12500</v>
      </c>
      <c r="G11937" s="64">
        <f t="shared" si="376"/>
        <v>12500</v>
      </c>
      <c r="H11937" s="120"/>
      <c r="I11937" s="139"/>
    </row>
    <row r="11938" spans="1:9" x14ac:dyDescent="0.25">
      <c r="A11938" s="144">
        <v>44869</v>
      </c>
      <c r="B11938" s="71" t="s">
        <v>3513</v>
      </c>
      <c r="C11938" s="83" t="s">
        <v>27</v>
      </c>
      <c r="D11938" s="60">
        <v>1</v>
      </c>
      <c r="E11938" s="75" t="s">
        <v>29</v>
      </c>
      <c r="F11938" s="63">
        <v>25000</v>
      </c>
      <c r="G11938" s="64">
        <f t="shared" si="376"/>
        <v>25000</v>
      </c>
      <c r="H11938" s="120"/>
      <c r="I11938" s="139"/>
    </row>
    <row r="11939" spans="1:9" x14ac:dyDescent="0.25">
      <c r="A11939" s="144">
        <v>44869</v>
      </c>
      <c r="B11939" s="59" t="s">
        <v>6297</v>
      </c>
      <c r="C11939" s="59" t="s">
        <v>6298</v>
      </c>
      <c r="D11939" s="141">
        <v>1</v>
      </c>
      <c r="E11939" s="75" t="s">
        <v>26</v>
      </c>
      <c r="F11939" s="210">
        <v>196000</v>
      </c>
      <c r="G11939" s="64">
        <f>F11939*D11939</f>
        <v>196000</v>
      </c>
      <c r="H11939" s="120"/>
      <c r="I11939" s="139"/>
    </row>
    <row r="11940" spans="1:9" x14ac:dyDescent="0.25">
      <c r="A11940" s="144">
        <v>44869</v>
      </c>
      <c r="B11940" s="59" t="s">
        <v>6394</v>
      </c>
      <c r="C11940" s="59" t="s">
        <v>279</v>
      </c>
      <c r="D11940" s="141">
        <v>1</v>
      </c>
      <c r="E11940" s="75" t="s">
        <v>26</v>
      </c>
      <c r="F11940" s="210">
        <v>30000</v>
      </c>
      <c r="G11940" s="64">
        <f t="shared" si="376"/>
        <v>30000</v>
      </c>
      <c r="H11940" s="120"/>
      <c r="I11940" s="139"/>
    </row>
    <row r="11941" spans="1:9" x14ac:dyDescent="0.25">
      <c r="A11941" s="144">
        <v>44869</v>
      </c>
      <c r="B11941" s="59" t="s">
        <v>210</v>
      </c>
      <c r="C11941" s="59" t="s">
        <v>211</v>
      </c>
      <c r="D11941" s="60">
        <v>9</v>
      </c>
      <c r="E11941" s="75" t="s">
        <v>37</v>
      </c>
      <c r="F11941" s="62">
        <v>28200</v>
      </c>
      <c r="G11941" s="210">
        <f t="shared" si="376"/>
        <v>253800</v>
      </c>
      <c r="H11941" s="120"/>
      <c r="I11941" s="139"/>
    </row>
    <row r="11942" spans="1:9" x14ac:dyDescent="0.25">
      <c r="A11942" s="144">
        <v>44869</v>
      </c>
      <c r="B11942" s="59" t="s">
        <v>9828</v>
      </c>
      <c r="C11942" s="59" t="s">
        <v>217</v>
      </c>
      <c r="D11942" s="141">
        <v>1</v>
      </c>
      <c r="E11942" s="75" t="s">
        <v>26</v>
      </c>
      <c r="F11942" s="210">
        <v>87500</v>
      </c>
      <c r="G11942" s="210">
        <f t="shared" si="376"/>
        <v>87500</v>
      </c>
      <c r="H11942" s="120"/>
      <c r="I11942" s="139"/>
    </row>
    <row r="11943" spans="1:9" x14ac:dyDescent="0.25">
      <c r="A11943" s="144">
        <v>44869</v>
      </c>
      <c r="B11943" s="59" t="s">
        <v>9870</v>
      </c>
      <c r="C11943" s="59" t="s">
        <v>9871</v>
      </c>
      <c r="D11943" s="60">
        <v>1</v>
      </c>
      <c r="E11943" s="75" t="s">
        <v>26</v>
      </c>
      <c r="F11943" s="62">
        <v>210000</v>
      </c>
      <c r="G11943" s="210">
        <f>F11943*D11943</f>
        <v>210000</v>
      </c>
      <c r="H11943" s="120"/>
      <c r="I11943" s="139"/>
    </row>
    <row r="11944" spans="1:9" x14ac:dyDescent="0.25">
      <c r="A11944" s="144">
        <v>44869</v>
      </c>
      <c r="B11944" s="83" t="s">
        <v>9872</v>
      </c>
      <c r="C11944" s="59" t="s">
        <v>361</v>
      </c>
      <c r="D11944" s="141">
        <v>1</v>
      </c>
      <c r="E11944" s="75" t="s">
        <v>26</v>
      </c>
      <c r="F11944" s="210">
        <v>1450000</v>
      </c>
      <c r="G11944" s="64">
        <f>F11944*D11944</f>
        <v>1450000</v>
      </c>
      <c r="H11944" s="120"/>
      <c r="I11944" s="139"/>
    </row>
    <row r="11945" spans="1:9" x14ac:dyDescent="0.25">
      <c r="A11945" s="144">
        <v>44869</v>
      </c>
      <c r="B11945" s="59" t="s">
        <v>9873</v>
      </c>
      <c r="C11945" s="59" t="s">
        <v>808</v>
      </c>
      <c r="D11945" s="60">
        <v>1</v>
      </c>
      <c r="E11945" s="75" t="s">
        <v>29</v>
      </c>
      <c r="F11945" s="64">
        <v>300000</v>
      </c>
      <c r="G11945" s="64">
        <f>F11945*D11945</f>
        <v>300000</v>
      </c>
      <c r="H11945" s="120"/>
      <c r="I11945" s="139"/>
    </row>
    <row r="11946" spans="1:9" x14ac:dyDescent="0.25">
      <c r="A11946" s="144">
        <v>44869</v>
      </c>
      <c r="B11946" s="58" t="s">
        <v>9874</v>
      </c>
      <c r="C11946" s="59" t="s">
        <v>361</v>
      </c>
      <c r="D11946" s="141">
        <v>1</v>
      </c>
      <c r="E11946" s="75" t="s">
        <v>26</v>
      </c>
      <c r="F11946" s="282">
        <v>350000</v>
      </c>
      <c r="G11946" s="64">
        <f>F11946*D11946</f>
        <v>350000</v>
      </c>
      <c r="H11946" s="120"/>
      <c r="I11946" s="139"/>
    </row>
    <row r="11947" spans="1:9" x14ac:dyDescent="0.25">
      <c r="A11947" s="144">
        <v>44869</v>
      </c>
      <c r="B11947" s="59" t="s">
        <v>186</v>
      </c>
      <c r="C11947" s="59" t="s">
        <v>187</v>
      </c>
      <c r="D11947" s="141">
        <v>1</v>
      </c>
      <c r="E11947" s="75" t="s">
        <v>26</v>
      </c>
      <c r="F11947" s="265">
        <v>200000</v>
      </c>
      <c r="G11947" s="64">
        <f t="shared" si="376"/>
        <v>200000</v>
      </c>
      <c r="H11947" s="120"/>
      <c r="I11947" s="139"/>
    </row>
    <row r="11948" spans="1:9" x14ac:dyDescent="0.25">
      <c r="A11948" s="144">
        <v>44869</v>
      </c>
      <c r="B11948" s="59" t="s">
        <v>9875</v>
      </c>
      <c r="C11948" s="59" t="s">
        <v>33</v>
      </c>
      <c r="D11948" s="141">
        <v>1</v>
      </c>
      <c r="E11948" s="75" t="s">
        <v>26</v>
      </c>
      <c r="F11948" s="265">
        <v>205000</v>
      </c>
      <c r="G11948" s="64">
        <f t="shared" si="376"/>
        <v>205000</v>
      </c>
      <c r="H11948" s="120"/>
      <c r="I11948" s="139"/>
    </row>
    <row r="11949" spans="1:9" x14ac:dyDescent="0.25">
      <c r="A11949" s="144">
        <v>44869</v>
      </c>
      <c r="B11949" s="59" t="s">
        <v>9847</v>
      </c>
      <c r="C11949" s="59" t="s">
        <v>9876</v>
      </c>
      <c r="D11949" s="141">
        <v>1</v>
      </c>
      <c r="E11949" s="75" t="s">
        <v>26</v>
      </c>
      <c r="F11949" s="210">
        <v>1545000</v>
      </c>
      <c r="G11949" s="64">
        <f>F11949*D11949</f>
        <v>1545000</v>
      </c>
      <c r="H11949" s="120"/>
      <c r="I11949" s="139"/>
    </row>
    <row r="11950" spans="1:9" x14ac:dyDescent="0.25">
      <c r="A11950" s="144">
        <v>44869</v>
      </c>
      <c r="B11950" s="59" t="s">
        <v>9847</v>
      </c>
      <c r="C11950" s="59" t="s">
        <v>9877</v>
      </c>
      <c r="D11950" s="60">
        <v>1</v>
      </c>
      <c r="E11950" s="75" t="s">
        <v>26</v>
      </c>
      <c r="F11950" s="64">
        <v>1545000</v>
      </c>
      <c r="G11950" s="64">
        <f>F11950*D11950</f>
        <v>1545000</v>
      </c>
      <c r="H11950" s="120"/>
      <c r="I11950" s="139"/>
    </row>
    <row r="11951" spans="1:9" x14ac:dyDescent="0.25">
      <c r="A11951" s="144">
        <v>44869</v>
      </c>
      <c r="B11951" s="59" t="s">
        <v>9878</v>
      </c>
      <c r="C11951" s="59" t="s">
        <v>361</v>
      </c>
      <c r="D11951" s="141">
        <v>2</v>
      </c>
      <c r="E11951" s="75" t="s">
        <v>26</v>
      </c>
      <c r="F11951" s="210">
        <v>175000</v>
      </c>
      <c r="G11951" s="210">
        <f t="shared" si="376"/>
        <v>350000</v>
      </c>
      <c r="H11951" s="120"/>
      <c r="I11951" s="59"/>
    </row>
    <row r="11952" spans="1:9" x14ac:dyDescent="0.25">
      <c r="A11952" s="144">
        <v>44869</v>
      </c>
      <c r="B11952" s="59" t="s">
        <v>9852</v>
      </c>
      <c r="C11952" s="59" t="s">
        <v>9845</v>
      </c>
      <c r="D11952" s="141">
        <v>1</v>
      </c>
      <c r="E11952" s="75" t="s">
        <v>26</v>
      </c>
      <c r="F11952" s="210">
        <v>50000</v>
      </c>
      <c r="G11952" s="64">
        <f t="shared" si="376"/>
        <v>50000</v>
      </c>
      <c r="H11952" s="120"/>
      <c r="I11952" s="59"/>
    </row>
    <row r="11953" spans="1:9" x14ac:dyDescent="0.25">
      <c r="A11953" s="144">
        <v>44869</v>
      </c>
      <c r="B11953" s="81" t="s">
        <v>9879</v>
      </c>
      <c r="C11953" s="59" t="s">
        <v>27</v>
      </c>
      <c r="D11953" s="60">
        <v>50</v>
      </c>
      <c r="E11953" s="75" t="s">
        <v>26</v>
      </c>
      <c r="F11953" s="62">
        <v>850</v>
      </c>
      <c r="G11953" s="64">
        <f t="shared" si="376"/>
        <v>42500</v>
      </c>
      <c r="H11953" s="120"/>
      <c r="I11953" s="139"/>
    </row>
    <row r="11954" spans="1:9" x14ac:dyDescent="0.25">
      <c r="A11954" s="144">
        <v>44899</v>
      </c>
      <c r="B11954" s="71" t="s">
        <v>729</v>
      </c>
      <c r="C11954" s="83" t="s">
        <v>27</v>
      </c>
      <c r="D11954" s="60">
        <v>15</v>
      </c>
      <c r="E11954" s="75" t="s">
        <v>26</v>
      </c>
      <c r="F11954" s="63">
        <v>1500</v>
      </c>
      <c r="G11954" s="64">
        <f t="shared" si="376"/>
        <v>22500</v>
      </c>
      <c r="H11954" s="120"/>
      <c r="I11954" s="139"/>
    </row>
    <row r="11955" spans="1:9" x14ac:dyDescent="0.25">
      <c r="A11955" s="144">
        <v>44899</v>
      </c>
      <c r="B11955" s="58" t="s">
        <v>9880</v>
      </c>
      <c r="C11955" s="58" t="s">
        <v>9881</v>
      </c>
      <c r="D11955" s="60">
        <v>1</v>
      </c>
      <c r="E11955" s="75" t="s">
        <v>26</v>
      </c>
      <c r="F11955" s="63">
        <v>3000</v>
      </c>
      <c r="G11955" s="64">
        <f t="shared" si="376"/>
        <v>3000</v>
      </c>
      <c r="H11955" s="120"/>
      <c r="I11955" s="139"/>
    </row>
    <row r="11956" spans="1:9" x14ac:dyDescent="0.25">
      <c r="A11956" s="144">
        <v>44899</v>
      </c>
      <c r="B11956" s="59" t="s">
        <v>9825</v>
      </c>
      <c r="C11956" s="59" t="s">
        <v>9826</v>
      </c>
      <c r="D11956" s="141">
        <v>5</v>
      </c>
      <c r="E11956" s="75" t="s">
        <v>37</v>
      </c>
      <c r="F11956" s="210">
        <v>23000</v>
      </c>
      <c r="G11956" s="64">
        <f t="shared" si="376"/>
        <v>115000</v>
      </c>
      <c r="H11956" s="120"/>
      <c r="I11956" s="139"/>
    </row>
    <row r="11957" spans="1:9" x14ac:dyDescent="0.25">
      <c r="A11957" s="144">
        <v>44899</v>
      </c>
      <c r="B11957" s="81" t="s">
        <v>9854</v>
      </c>
      <c r="C11957" s="59" t="s">
        <v>636</v>
      </c>
      <c r="D11957" s="60">
        <v>3</v>
      </c>
      <c r="E11957" s="75" t="s">
        <v>51</v>
      </c>
      <c r="F11957" s="62">
        <v>70000</v>
      </c>
      <c r="G11957" s="64">
        <f t="shared" si="376"/>
        <v>210000</v>
      </c>
      <c r="H11957" s="120"/>
      <c r="I11957" s="139"/>
    </row>
    <row r="11958" spans="1:9" x14ac:dyDescent="0.25">
      <c r="A11958" s="144">
        <v>44899</v>
      </c>
      <c r="B11958" s="59" t="s">
        <v>9837</v>
      </c>
      <c r="C11958" s="83" t="s">
        <v>1311</v>
      </c>
      <c r="D11958" s="60">
        <v>1</v>
      </c>
      <c r="E11958" s="75" t="s">
        <v>51</v>
      </c>
      <c r="F11958" s="64">
        <v>90000</v>
      </c>
      <c r="G11958" s="64">
        <f t="shared" si="376"/>
        <v>90000</v>
      </c>
      <c r="H11958" s="120"/>
      <c r="I11958" s="139"/>
    </row>
    <row r="11959" spans="1:9" x14ac:dyDescent="0.25">
      <c r="A11959" s="144">
        <v>44899</v>
      </c>
      <c r="B11959" s="59" t="s">
        <v>9838</v>
      </c>
      <c r="C11959" s="59" t="s">
        <v>2703</v>
      </c>
      <c r="D11959" s="141">
        <v>1</v>
      </c>
      <c r="E11959" s="75" t="s">
        <v>51</v>
      </c>
      <c r="F11959" s="210">
        <v>72000</v>
      </c>
      <c r="G11959" s="64">
        <f>F11959*D11959</f>
        <v>72000</v>
      </c>
      <c r="H11959" s="120"/>
      <c r="I11959" s="139"/>
    </row>
    <row r="11960" spans="1:9" x14ac:dyDescent="0.25">
      <c r="A11960" s="144">
        <v>44899</v>
      </c>
      <c r="B11960" s="59" t="s">
        <v>6585</v>
      </c>
      <c r="C11960" s="101" t="s">
        <v>636</v>
      </c>
      <c r="D11960" s="60">
        <v>2</v>
      </c>
      <c r="E11960" s="75" t="s">
        <v>26</v>
      </c>
      <c r="F11960" s="64">
        <v>14000</v>
      </c>
      <c r="G11960" s="64">
        <f t="shared" si="376"/>
        <v>28000</v>
      </c>
      <c r="H11960" s="120"/>
      <c r="I11960" s="139"/>
    </row>
    <row r="11961" spans="1:9" x14ac:dyDescent="0.25">
      <c r="A11961" s="144">
        <v>44899</v>
      </c>
      <c r="B11961" s="71" t="s">
        <v>1013</v>
      </c>
      <c r="C11961" s="83" t="s">
        <v>864</v>
      </c>
      <c r="D11961" s="60">
        <v>15</v>
      </c>
      <c r="E11961" s="75" t="s">
        <v>37</v>
      </c>
      <c r="F11961" s="63">
        <v>17000</v>
      </c>
      <c r="G11961" s="64">
        <f t="shared" si="376"/>
        <v>255000</v>
      </c>
      <c r="H11961" s="120"/>
      <c r="I11961" s="139"/>
    </row>
    <row r="11962" spans="1:9" x14ac:dyDescent="0.25">
      <c r="A11962" s="144">
        <v>44899</v>
      </c>
      <c r="B11962" s="66" t="s">
        <v>1016</v>
      </c>
      <c r="C11962" s="59" t="s">
        <v>636</v>
      </c>
      <c r="D11962" s="60">
        <v>4</v>
      </c>
      <c r="E11962" s="75" t="s">
        <v>51</v>
      </c>
      <c r="F11962" s="64">
        <v>170000</v>
      </c>
      <c r="G11962" s="64">
        <f t="shared" si="376"/>
        <v>680000</v>
      </c>
      <c r="H11962" s="120"/>
      <c r="I11962" s="139"/>
    </row>
    <row r="11963" spans="1:9" x14ac:dyDescent="0.25">
      <c r="A11963" s="144">
        <v>44899</v>
      </c>
      <c r="B11963" s="81" t="s">
        <v>9882</v>
      </c>
      <c r="C11963" s="59" t="s">
        <v>636</v>
      </c>
      <c r="D11963" s="141">
        <v>4</v>
      </c>
      <c r="E11963" s="75" t="s">
        <v>5575</v>
      </c>
      <c r="F11963" s="210">
        <v>47500</v>
      </c>
      <c r="G11963" s="64">
        <f>F11963*D11963</f>
        <v>190000</v>
      </c>
      <c r="H11963" s="120"/>
      <c r="I11963" s="139"/>
    </row>
    <row r="11964" spans="1:9" x14ac:dyDescent="0.25">
      <c r="A11964" s="144">
        <v>44899</v>
      </c>
      <c r="B11964" s="66" t="s">
        <v>1016</v>
      </c>
      <c r="C11964" s="59" t="s">
        <v>636</v>
      </c>
      <c r="D11964" s="60">
        <v>1</v>
      </c>
      <c r="E11964" s="75" t="s">
        <v>51</v>
      </c>
      <c r="F11964" s="64">
        <v>180000</v>
      </c>
      <c r="G11964" s="64">
        <f>F11964*D11964</f>
        <v>180000</v>
      </c>
      <c r="H11964" s="120"/>
      <c r="I11964" s="139"/>
    </row>
    <row r="11965" spans="1:9" x14ac:dyDescent="0.25">
      <c r="A11965" s="144">
        <v>44899</v>
      </c>
      <c r="B11965" s="81" t="s">
        <v>9882</v>
      </c>
      <c r="C11965" s="59" t="s">
        <v>636</v>
      </c>
      <c r="D11965" s="141">
        <v>1</v>
      </c>
      <c r="E11965" s="75" t="s">
        <v>5575</v>
      </c>
      <c r="F11965" s="210">
        <v>52500</v>
      </c>
      <c r="G11965" s="64">
        <f>F11965*D11965</f>
        <v>52500</v>
      </c>
      <c r="H11965" s="120"/>
      <c r="I11965" s="139"/>
    </row>
    <row r="11966" spans="1:9" x14ac:dyDescent="0.25">
      <c r="A11966" s="144">
        <v>44899</v>
      </c>
      <c r="B11966" s="59" t="s">
        <v>9880</v>
      </c>
      <c r="C11966" s="59" t="s">
        <v>9883</v>
      </c>
      <c r="D11966" s="60">
        <v>2</v>
      </c>
      <c r="E11966" s="75" t="s">
        <v>26</v>
      </c>
      <c r="F11966" s="63">
        <v>3000</v>
      </c>
      <c r="G11966" s="64">
        <f t="shared" si="376"/>
        <v>6000</v>
      </c>
      <c r="H11966" s="120"/>
      <c r="I11966" s="139"/>
    </row>
    <row r="11967" spans="1:9" x14ac:dyDescent="0.25">
      <c r="A11967" s="144">
        <v>44899</v>
      </c>
      <c r="B11967" s="59" t="s">
        <v>135</v>
      </c>
      <c r="C11967" s="59" t="s">
        <v>27</v>
      </c>
      <c r="D11967" s="60">
        <v>1</v>
      </c>
      <c r="E11967" s="75" t="s">
        <v>29</v>
      </c>
      <c r="F11967" s="63">
        <v>25000</v>
      </c>
      <c r="G11967" s="64">
        <f t="shared" si="376"/>
        <v>25000</v>
      </c>
      <c r="H11967" s="120"/>
      <c r="I11967" s="139"/>
    </row>
    <row r="11968" spans="1:9" x14ac:dyDescent="0.25">
      <c r="A11968" s="144">
        <v>44899</v>
      </c>
      <c r="B11968" s="58" t="s">
        <v>214</v>
      </c>
      <c r="C11968" s="77" t="s">
        <v>215</v>
      </c>
      <c r="D11968" s="141">
        <v>1</v>
      </c>
      <c r="E11968" s="75" t="s">
        <v>26</v>
      </c>
      <c r="F11968" s="63">
        <v>185000</v>
      </c>
      <c r="G11968" s="64">
        <f t="shared" si="376"/>
        <v>185000</v>
      </c>
      <c r="H11968" s="120" t="s">
        <v>6499</v>
      </c>
      <c r="I11968" s="139"/>
    </row>
    <row r="11969" spans="1:9" x14ac:dyDescent="0.25">
      <c r="A11969" s="144">
        <v>44899</v>
      </c>
      <c r="B11969" s="59" t="s">
        <v>210</v>
      </c>
      <c r="C11969" s="59" t="s">
        <v>211</v>
      </c>
      <c r="D11969" s="60">
        <v>8</v>
      </c>
      <c r="E11969" s="75" t="s">
        <v>37</v>
      </c>
      <c r="F11969" s="62">
        <v>28200</v>
      </c>
      <c r="G11969" s="64">
        <f>F11969*D11969</f>
        <v>225600</v>
      </c>
      <c r="H11969" s="285" t="s">
        <v>6499</v>
      </c>
      <c r="I11969" s="139"/>
    </row>
    <row r="11970" spans="1:9" x14ac:dyDescent="0.25">
      <c r="A11970" s="144">
        <v>44899</v>
      </c>
      <c r="B11970" s="59" t="s">
        <v>9884</v>
      </c>
      <c r="C11970" s="59" t="s">
        <v>813</v>
      </c>
      <c r="D11970" s="60">
        <v>1</v>
      </c>
      <c r="E11970" s="75" t="s">
        <v>26</v>
      </c>
      <c r="F11970" s="63">
        <v>25000</v>
      </c>
      <c r="G11970" s="64">
        <f>F11970*D11970</f>
        <v>25000</v>
      </c>
      <c r="H11970" s="285" t="s">
        <v>6499</v>
      </c>
      <c r="I11970" s="139"/>
    </row>
    <row r="11971" spans="1:9" x14ac:dyDescent="0.25">
      <c r="A11971" s="144">
        <v>44899</v>
      </c>
      <c r="B11971" s="59" t="s">
        <v>9878</v>
      </c>
      <c r="C11971" s="59" t="s">
        <v>361</v>
      </c>
      <c r="D11971" s="141">
        <v>1</v>
      </c>
      <c r="E11971" s="75" t="s">
        <v>26</v>
      </c>
      <c r="F11971" s="210">
        <v>175000</v>
      </c>
      <c r="G11971" s="210">
        <f t="shared" ref="G11971:G12007" si="377">F11971*D11971</f>
        <v>175000</v>
      </c>
      <c r="H11971" s="120" t="s">
        <v>629</v>
      </c>
      <c r="I11971" s="139" t="s">
        <v>9885</v>
      </c>
    </row>
    <row r="11972" spans="1:9" x14ac:dyDescent="0.25">
      <c r="A11972" s="144">
        <v>44899</v>
      </c>
      <c r="B11972" s="59" t="s">
        <v>9886</v>
      </c>
      <c r="C11972" s="101" t="s">
        <v>361</v>
      </c>
      <c r="D11972" s="141">
        <v>1</v>
      </c>
      <c r="E11972" s="75" t="s">
        <v>26</v>
      </c>
      <c r="F11972" s="210">
        <v>360000</v>
      </c>
      <c r="G11972" s="64">
        <f t="shared" si="377"/>
        <v>360000</v>
      </c>
      <c r="H11972" s="120" t="s">
        <v>629</v>
      </c>
      <c r="I11972" s="139" t="s">
        <v>9885</v>
      </c>
    </row>
    <row r="11973" spans="1:9" x14ac:dyDescent="0.25">
      <c r="A11973" s="144">
        <v>44899</v>
      </c>
      <c r="B11973" s="71" t="s">
        <v>9833</v>
      </c>
      <c r="C11973" s="59" t="s">
        <v>9834</v>
      </c>
      <c r="D11973" s="60">
        <v>1</v>
      </c>
      <c r="E11973" s="75" t="s">
        <v>26</v>
      </c>
      <c r="F11973" s="102">
        <v>196350</v>
      </c>
      <c r="G11973" s="64">
        <f t="shared" si="377"/>
        <v>196350</v>
      </c>
      <c r="H11973" s="120" t="s">
        <v>665</v>
      </c>
      <c r="I11973" s="139" t="s">
        <v>9887</v>
      </c>
    </row>
    <row r="11974" spans="1:9" x14ac:dyDescent="0.25">
      <c r="A11974" s="144">
        <v>44899</v>
      </c>
      <c r="B11974" s="59" t="s">
        <v>634</v>
      </c>
      <c r="C11974" s="59" t="s">
        <v>99</v>
      </c>
      <c r="D11974" s="60">
        <v>1</v>
      </c>
      <c r="E11974" s="75" t="s">
        <v>26</v>
      </c>
      <c r="F11974" s="63">
        <v>43000</v>
      </c>
      <c r="G11974" s="64">
        <f t="shared" si="377"/>
        <v>43000</v>
      </c>
      <c r="H11974" s="120" t="s">
        <v>665</v>
      </c>
      <c r="I11974" s="139" t="s">
        <v>9887</v>
      </c>
    </row>
    <row r="11975" spans="1:9" x14ac:dyDescent="0.25">
      <c r="A11975" s="144">
        <v>44899</v>
      </c>
      <c r="B11975" s="59" t="s">
        <v>6643</v>
      </c>
      <c r="C11975" s="59" t="s">
        <v>6424</v>
      </c>
      <c r="D11975" s="60">
        <v>0.3</v>
      </c>
      <c r="E11975" s="75" t="s">
        <v>37</v>
      </c>
      <c r="F11975" s="62">
        <v>82500</v>
      </c>
      <c r="G11975" s="64">
        <f>F11975*D11975</f>
        <v>24750</v>
      </c>
      <c r="H11975" s="120" t="s">
        <v>665</v>
      </c>
      <c r="I11975" s="139" t="s">
        <v>9887</v>
      </c>
    </row>
    <row r="11976" spans="1:9" x14ac:dyDescent="0.25">
      <c r="A11976" s="144">
        <v>44899</v>
      </c>
      <c r="B11976" s="59" t="s">
        <v>634</v>
      </c>
      <c r="C11976" s="59" t="s">
        <v>99</v>
      </c>
      <c r="D11976" s="60">
        <v>1</v>
      </c>
      <c r="E11976" s="75" t="s">
        <v>26</v>
      </c>
      <c r="F11976" s="63">
        <v>43000</v>
      </c>
      <c r="G11976" s="64">
        <f t="shared" si="377"/>
        <v>43000</v>
      </c>
      <c r="H11976" s="120" t="s">
        <v>455</v>
      </c>
      <c r="I11976" s="139" t="s">
        <v>9888</v>
      </c>
    </row>
    <row r="11977" spans="1:9" x14ac:dyDescent="0.25">
      <c r="A11977" s="144">
        <v>44899</v>
      </c>
      <c r="B11977" s="59" t="s">
        <v>274</v>
      </c>
      <c r="C11977" s="192">
        <v>40493</v>
      </c>
      <c r="D11977" s="141">
        <v>4</v>
      </c>
      <c r="E11977" s="75" t="s">
        <v>26</v>
      </c>
      <c r="F11977" s="210">
        <v>10000</v>
      </c>
      <c r="G11977" s="210">
        <f t="shared" si="377"/>
        <v>40000</v>
      </c>
      <c r="H11977" s="120" t="s">
        <v>998</v>
      </c>
      <c r="I11977" s="139" t="s">
        <v>9889</v>
      </c>
    </row>
    <row r="11978" spans="1:9" x14ac:dyDescent="0.25">
      <c r="A11978" s="144">
        <v>44899</v>
      </c>
      <c r="B11978" s="59" t="s">
        <v>4073</v>
      </c>
      <c r="C11978" s="59" t="s">
        <v>264</v>
      </c>
      <c r="D11978" s="60">
        <v>4</v>
      </c>
      <c r="E11978" s="75" t="s">
        <v>26</v>
      </c>
      <c r="F11978" s="62">
        <v>5000</v>
      </c>
      <c r="G11978" s="210">
        <f t="shared" si="377"/>
        <v>20000</v>
      </c>
      <c r="H11978" s="120" t="s">
        <v>998</v>
      </c>
      <c r="I11978" s="139" t="s">
        <v>9889</v>
      </c>
    </row>
    <row r="11979" spans="1:9" x14ac:dyDescent="0.25">
      <c r="A11979" s="144">
        <v>44899</v>
      </c>
      <c r="B11979" s="59" t="s">
        <v>6643</v>
      </c>
      <c r="C11979" s="59" t="s">
        <v>6424</v>
      </c>
      <c r="D11979" s="60">
        <v>0.3</v>
      </c>
      <c r="E11979" s="75" t="s">
        <v>37</v>
      </c>
      <c r="F11979" s="62">
        <v>82500</v>
      </c>
      <c r="G11979" s="64">
        <f t="shared" si="377"/>
        <v>24750</v>
      </c>
      <c r="H11979" s="120" t="s">
        <v>998</v>
      </c>
      <c r="I11979" s="139" t="s">
        <v>9889</v>
      </c>
    </row>
    <row r="11980" spans="1:9" x14ac:dyDescent="0.25">
      <c r="A11980" s="144">
        <v>44899</v>
      </c>
      <c r="B11980" s="66" t="s">
        <v>9890</v>
      </c>
      <c r="C11980" s="59" t="s">
        <v>905</v>
      </c>
      <c r="D11980" s="60">
        <v>1</v>
      </c>
      <c r="E11980" s="75" t="s">
        <v>26</v>
      </c>
      <c r="F11980" s="64">
        <v>175000</v>
      </c>
      <c r="G11980" s="64">
        <f t="shared" si="377"/>
        <v>175000</v>
      </c>
      <c r="H11980" s="120" t="s">
        <v>894</v>
      </c>
      <c r="I11980" s="139"/>
    </row>
    <row r="11981" spans="1:9" x14ac:dyDescent="0.25">
      <c r="A11981" s="144">
        <v>44899</v>
      </c>
      <c r="B11981" s="81" t="s">
        <v>8050</v>
      </c>
      <c r="C11981" s="59" t="s">
        <v>905</v>
      </c>
      <c r="D11981" s="141">
        <v>1</v>
      </c>
      <c r="E11981" s="75" t="s">
        <v>26</v>
      </c>
      <c r="F11981" s="210">
        <v>50000</v>
      </c>
      <c r="G11981" s="64">
        <f t="shared" si="377"/>
        <v>50000</v>
      </c>
      <c r="H11981" s="120" t="s">
        <v>894</v>
      </c>
      <c r="I11981" s="139"/>
    </row>
    <row r="11982" spans="1:9" x14ac:dyDescent="0.25">
      <c r="A11982" s="144">
        <v>44899</v>
      </c>
      <c r="B11982" s="83" t="s">
        <v>3500</v>
      </c>
      <c r="C11982" s="59" t="s">
        <v>905</v>
      </c>
      <c r="D11982" s="141">
        <v>1</v>
      </c>
      <c r="E11982" s="75" t="s">
        <v>26</v>
      </c>
      <c r="F11982" s="210">
        <v>75000</v>
      </c>
      <c r="G11982" s="64">
        <f t="shared" si="377"/>
        <v>75000</v>
      </c>
      <c r="H11982" s="120" t="s">
        <v>894</v>
      </c>
      <c r="I11982" s="139"/>
    </row>
    <row r="11983" spans="1:9" x14ac:dyDescent="0.25">
      <c r="A11983" s="144">
        <v>44899</v>
      </c>
      <c r="B11983" s="58" t="s">
        <v>3077</v>
      </c>
      <c r="C11983" s="59" t="s">
        <v>905</v>
      </c>
      <c r="D11983" s="141">
        <v>1</v>
      </c>
      <c r="E11983" s="75" t="s">
        <v>26</v>
      </c>
      <c r="F11983" s="282">
        <v>15000</v>
      </c>
      <c r="G11983" s="64">
        <f t="shared" si="377"/>
        <v>15000</v>
      </c>
      <c r="H11983" s="120" t="s">
        <v>894</v>
      </c>
      <c r="I11983" s="139"/>
    </row>
    <row r="11984" spans="1:9" x14ac:dyDescent="0.25">
      <c r="A11984" s="144">
        <v>44899</v>
      </c>
      <c r="B11984" s="66" t="s">
        <v>3032</v>
      </c>
      <c r="C11984" s="59" t="s">
        <v>905</v>
      </c>
      <c r="D11984" s="141">
        <v>1</v>
      </c>
      <c r="E11984" s="75" t="s">
        <v>26</v>
      </c>
      <c r="F11984" s="210">
        <v>40000</v>
      </c>
      <c r="G11984" s="64">
        <f t="shared" si="377"/>
        <v>40000</v>
      </c>
      <c r="H11984" s="120" t="s">
        <v>894</v>
      </c>
      <c r="I11984" s="139"/>
    </row>
    <row r="11985" spans="1:9" x14ac:dyDescent="0.25">
      <c r="A11985" s="144">
        <v>44899</v>
      </c>
      <c r="B11985" s="59" t="s">
        <v>9825</v>
      </c>
      <c r="C11985" s="59" t="s">
        <v>9826</v>
      </c>
      <c r="D11985" s="60">
        <v>5</v>
      </c>
      <c r="E11985" s="75" t="s">
        <v>37</v>
      </c>
      <c r="F11985" s="62">
        <v>23000</v>
      </c>
      <c r="G11985" s="64">
        <f t="shared" si="377"/>
        <v>115000</v>
      </c>
      <c r="H11985" s="120" t="s">
        <v>432</v>
      </c>
      <c r="I11985" s="139"/>
    </row>
    <row r="11986" spans="1:9" x14ac:dyDescent="0.25">
      <c r="A11986" s="59" t="s">
        <v>9891</v>
      </c>
      <c r="B11986" s="59" t="s">
        <v>9825</v>
      </c>
      <c r="C11986" s="59" t="s">
        <v>9826</v>
      </c>
      <c r="D11986" s="60">
        <v>3</v>
      </c>
      <c r="E11986" s="75" t="s">
        <v>37</v>
      </c>
      <c r="F11986" s="63">
        <v>23000</v>
      </c>
      <c r="G11986" s="64">
        <f t="shared" si="377"/>
        <v>69000</v>
      </c>
      <c r="H11986" s="120" t="s">
        <v>2148</v>
      </c>
      <c r="I11986" s="139"/>
    </row>
    <row r="11987" spans="1:9" x14ac:dyDescent="0.25">
      <c r="A11987" s="59" t="s">
        <v>9891</v>
      </c>
      <c r="B11987" s="81" t="s">
        <v>4004</v>
      </c>
      <c r="C11987" s="59" t="s">
        <v>27</v>
      </c>
      <c r="D11987" s="60">
        <v>15</v>
      </c>
      <c r="E11987" s="75" t="s">
        <v>26</v>
      </c>
      <c r="F11987" s="62">
        <v>850</v>
      </c>
      <c r="G11987" s="64">
        <f t="shared" si="377"/>
        <v>12750</v>
      </c>
      <c r="H11987" s="120" t="s">
        <v>5935</v>
      </c>
      <c r="I11987" s="139"/>
    </row>
    <row r="11988" spans="1:9" x14ac:dyDescent="0.25">
      <c r="A11988" s="59" t="s">
        <v>9891</v>
      </c>
      <c r="B11988" s="59" t="s">
        <v>2729</v>
      </c>
      <c r="C11988" s="83" t="s">
        <v>27</v>
      </c>
      <c r="D11988" s="60">
        <v>1</v>
      </c>
      <c r="E11988" s="75" t="s">
        <v>26</v>
      </c>
      <c r="F11988" s="64">
        <v>3000</v>
      </c>
      <c r="G11988" s="64">
        <f t="shared" si="377"/>
        <v>3000</v>
      </c>
      <c r="H11988" s="120" t="s">
        <v>5935</v>
      </c>
      <c r="I11988" s="139"/>
    </row>
    <row r="11989" spans="1:9" x14ac:dyDescent="0.25">
      <c r="A11989" s="59" t="s">
        <v>9891</v>
      </c>
      <c r="B11989" s="81" t="s">
        <v>9831</v>
      </c>
      <c r="C11989" s="59" t="s">
        <v>434</v>
      </c>
      <c r="D11989" s="141">
        <v>1</v>
      </c>
      <c r="E11989" s="75" t="s">
        <v>26</v>
      </c>
      <c r="F11989" s="210">
        <v>465000</v>
      </c>
      <c r="G11989" s="64">
        <f>F11989*D11989</f>
        <v>465000</v>
      </c>
      <c r="H11989" s="120" t="s">
        <v>9892</v>
      </c>
      <c r="I11989" s="139" t="s">
        <v>9893</v>
      </c>
    </row>
    <row r="11990" spans="1:9" x14ac:dyDescent="0.25">
      <c r="A11990" s="59" t="s">
        <v>9891</v>
      </c>
      <c r="B11990" s="59" t="s">
        <v>9894</v>
      </c>
      <c r="C11990" s="59" t="s">
        <v>50</v>
      </c>
      <c r="D11990" s="60">
        <v>1</v>
      </c>
      <c r="E11990" s="75" t="s">
        <v>26</v>
      </c>
      <c r="F11990" s="64">
        <v>200000</v>
      </c>
      <c r="G11990" s="64">
        <f t="shared" si="377"/>
        <v>200000</v>
      </c>
      <c r="H11990" s="120" t="s">
        <v>892</v>
      </c>
      <c r="I11990" s="139" t="s">
        <v>9893</v>
      </c>
    </row>
    <row r="11991" spans="1:9" x14ac:dyDescent="0.25">
      <c r="A11991" s="59" t="s">
        <v>9891</v>
      </c>
      <c r="B11991" s="59" t="s">
        <v>274</v>
      </c>
      <c r="C11991" s="192">
        <v>40493</v>
      </c>
      <c r="D11991" s="60">
        <v>4</v>
      </c>
      <c r="E11991" s="75" t="s">
        <v>26</v>
      </c>
      <c r="F11991" s="63">
        <v>10000</v>
      </c>
      <c r="G11991" s="64">
        <f t="shared" si="377"/>
        <v>40000</v>
      </c>
      <c r="H11991" s="120" t="s">
        <v>892</v>
      </c>
      <c r="I11991" s="139" t="s">
        <v>9893</v>
      </c>
    </row>
    <row r="11992" spans="1:9" x14ac:dyDescent="0.25">
      <c r="A11992" s="59" t="s">
        <v>9891</v>
      </c>
      <c r="B11992" s="59" t="s">
        <v>6643</v>
      </c>
      <c r="C11992" s="59" t="s">
        <v>6424</v>
      </c>
      <c r="D11992" s="60">
        <v>0.6</v>
      </c>
      <c r="E11992" s="75" t="s">
        <v>37</v>
      </c>
      <c r="F11992" s="62">
        <v>82500</v>
      </c>
      <c r="G11992" s="64">
        <f t="shared" si="377"/>
        <v>49500</v>
      </c>
      <c r="H11992" s="120" t="s">
        <v>892</v>
      </c>
      <c r="I11992" s="139" t="s">
        <v>9893</v>
      </c>
    </row>
    <row r="11993" spans="1:9" x14ac:dyDescent="0.25">
      <c r="A11993" s="59" t="s">
        <v>9891</v>
      </c>
      <c r="B11993" s="59" t="s">
        <v>2729</v>
      </c>
      <c r="C11993" s="83" t="s">
        <v>27</v>
      </c>
      <c r="D11993" s="60">
        <v>1</v>
      </c>
      <c r="E11993" s="75" t="s">
        <v>26</v>
      </c>
      <c r="F11993" s="64">
        <v>3000</v>
      </c>
      <c r="G11993" s="64">
        <f>F11993*D11993</f>
        <v>3000</v>
      </c>
      <c r="H11993" s="120" t="s">
        <v>6499</v>
      </c>
      <c r="I11993" s="139"/>
    </row>
    <row r="11994" spans="1:9" x14ac:dyDescent="0.25">
      <c r="A11994" s="59" t="s">
        <v>9891</v>
      </c>
      <c r="B11994" s="71" t="s">
        <v>54</v>
      </c>
      <c r="C11994" s="59" t="s">
        <v>9895</v>
      </c>
      <c r="D11994" s="60">
        <v>1</v>
      </c>
      <c r="E11994" s="75" t="s">
        <v>26</v>
      </c>
      <c r="F11994" s="64">
        <v>3699999</v>
      </c>
      <c r="G11994" s="64">
        <f>F11994*D11994</f>
        <v>3699999</v>
      </c>
      <c r="H11994" s="120" t="s">
        <v>9896</v>
      </c>
      <c r="I11994" s="139" t="s">
        <v>9897</v>
      </c>
    </row>
    <row r="11995" spans="1:9" x14ac:dyDescent="0.25">
      <c r="A11995" s="59" t="s">
        <v>9891</v>
      </c>
      <c r="B11995" s="71" t="s">
        <v>54</v>
      </c>
      <c r="C11995" s="59" t="s">
        <v>9898</v>
      </c>
      <c r="D11995" s="141">
        <v>1</v>
      </c>
      <c r="E11995" s="75" t="s">
        <v>26</v>
      </c>
      <c r="F11995" s="210">
        <v>3699999</v>
      </c>
      <c r="G11995" s="64">
        <f>F11995*D11995</f>
        <v>3699999</v>
      </c>
      <c r="H11995" s="120" t="s">
        <v>9896</v>
      </c>
      <c r="I11995" s="139" t="s">
        <v>9897</v>
      </c>
    </row>
    <row r="11996" spans="1:9" x14ac:dyDescent="0.25">
      <c r="A11996" s="59" t="s">
        <v>9891</v>
      </c>
      <c r="B11996" s="59" t="s">
        <v>9899</v>
      </c>
      <c r="C11996" s="59" t="s">
        <v>1272</v>
      </c>
      <c r="D11996" s="60">
        <v>10</v>
      </c>
      <c r="E11996" s="75" t="s">
        <v>26</v>
      </c>
      <c r="F11996" s="63">
        <v>1500</v>
      </c>
      <c r="G11996" s="64">
        <f>F11996*D11996</f>
        <v>15000</v>
      </c>
      <c r="H11996" s="120" t="s">
        <v>5960</v>
      </c>
      <c r="I11996" s="139"/>
    </row>
    <row r="11997" spans="1:9" x14ac:dyDescent="0.25">
      <c r="A11997" s="59" t="s">
        <v>9891</v>
      </c>
      <c r="B11997" s="59" t="s">
        <v>56</v>
      </c>
      <c r="C11997" s="59" t="s">
        <v>57</v>
      </c>
      <c r="D11997" s="60">
        <v>1</v>
      </c>
      <c r="E11997" s="75" t="s">
        <v>37</v>
      </c>
      <c r="F11997" s="64">
        <v>24650</v>
      </c>
      <c r="G11997" s="64">
        <f>F11997*D11997</f>
        <v>24650</v>
      </c>
      <c r="H11997" s="120" t="s">
        <v>2005</v>
      </c>
      <c r="I11997" s="139"/>
    </row>
    <row r="11998" spans="1:9" x14ac:dyDescent="0.25">
      <c r="A11998" s="59" t="s">
        <v>9891</v>
      </c>
      <c r="B11998" s="81" t="s">
        <v>9831</v>
      </c>
      <c r="C11998" s="59" t="s">
        <v>434</v>
      </c>
      <c r="D11998" s="141">
        <v>1</v>
      </c>
      <c r="E11998" s="75" t="s">
        <v>26</v>
      </c>
      <c r="F11998" s="210">
        <v>465000</v>
      </c>
      <c r="G11998" s="64">
        <f t="shared" si="377"/>
        <v>465000</v>
      </c>
      <c r="H11998" s="120" t="s">
        <v>2005</v>
      </c>
      <c r="I11998" s="139" t="s">
        <v>9900</v>
      </c>
    </row>
    <row r="11999" spans="1:9" x14ac:dyDescent="0.25">
      <c r="A11999" s="59" t="s">
        <v>9891</v>
      </c>
      <c r="B11999" s="71" t="s">
        <v>9901</v>
      </c>
      <c r="C11999" s="83" t="s">
        <v>7086</v>
      </c>
      <c r="D11999" s="60">
        <v>1</v>
      </c>
      <c r="E11999" s="75" t="s">
        <v>29</v>
      </c>
      <c r="F11999" s="63">
        <v>600000</v>
      </c>
      <c r="G11999" s="64">
        <f t="shared" si="377"/>
        <v>600000</v>
      </c>
      <c r="H11999" s="120" t="s">
        <v>2005</v>
      </c>
      <c r="I11999" s="139" t="s">
        <v>9900</v>
      </c>
    </row>
    <row r="12000" spans="1:9" x14ac:dyDescent="0.25">
      <c r="A12000" s="59" t="s">
        <v>9891</v>
      </c>
      <c r="B12000" s="59" t="s">
        <v>8068</v>
      </c>
      <c r="C12000" s="59" t="s">
        <v>27</v>
      </c>
      <c r="D12000" s="60">
        <v>2</v>
      </c>
      <c r="E12000" s="75" t="s">
        <v>26</v>
      </c>
      <c r="F12000" s="63">
        <v>12000</v>
      </c>
      <c r="G12000" s="64">
        <f t="shared" si="377"/>
        <v>24000</v>
      </c>
      <c r="H12000" s="285" t="s">
        <v>5967</v>
      </c>
      <c r="I12000" s="139"/>
    </row>
    <row r="12001" spans="1:9" x14ac:dyDescent="0.25">
      <c r="A12001" s="59" t="s">
        <v>9891</v>
      </c>
      <c r="B12001" s="59" t="s">
        <v>9902</v>
      </c>
      <c r="C12001" s="59" t="s">
        <v>364</v>
      </c>
      <c r="D12001" s="60">
        <v>1</v>
      </c>
      <c r="E12001" s="75" t="s">
        <v>26</v>
      </c>
      <c r="F12001" s="63">
        <v>922500</v>
      </c>
      <c r="G12001" s="64">
        <f t="shared" si="377"/>
        <v>922500</v>
      </c>
      <c r="H12001" s="120" t="s">
        <v>5930</v>
      </c>
      <c r="I12001" s="139" t="s">
        <v>9897</v>
      </c>
    </row>
    <row r="12002" spans="1:9" x14ac:dyDescent="0.25">
      <c r="A12002" s="59" t="s">
        <v>9891</v>
      </c>
      <c r="B12002" s="66" t="s">
        <v>9903</v>
      </c>
      <c r="C12002" s="59" t="s">
        <v>1272</v>
      </c>
      <c r="D12002" s="60">
        <v>5</v>
      </c>
      <c r="E12002" s="75" t="s">
        <v>118</v>
      </c>
      <c r="F12002" s="64">
        <v>1500</v>
      </c>
      <c r="G12002" s="64">
        <f t="shared" si="377"/>
        <v>7500</v>
      </c>
      <c r="H12002" s="120" t="s">
        <v>5929</v>
      </c>
      <c r="I12002" s="139"/>
    </row>
    <row r="12003" spans="1:9" x14ac:dyDescent="0.25">
      <c r="A12003" s="59" t="s">
        <v>9891</v>
      </c>
      <c r="B12003" s="59" t="s">
        <v>9866</v>
      </c>
      <c r="C12003" s="59" t="s">
        <v>361</v>
      </c>
      <c r="D12003" s="60">
        <v>2</v>
      </c>
      <c r="E12003" s="75" t="s">
        <v>26</v>
      </c>
      <c r="F12003" s="63">
        <v>900000</v>
      </c>
      <c r="G12003" s="64">
        <f t="shared" si="377"/>
        <v>1800000</v>
      </c>
      <c r="H12003" s="120" t="s">
        <v>763</v>
      </c>
      <c r="I12003" s="139"/>
    </row>
    <row r="12004" spans="1:9" x14ac:dyDescent="0.25">
      <c r="A12004" s="59" t="s">
        <v>9891</v>
      </c>
      <c r="B12004" s="59" t="s">
        <v>6299</v>
      </c>
      <c r="C12004" s="59" t="s">
        <v>9835</v>
      </c>
      <c r="D12004" s="60">
        <v>1</v>
      </c>
      <c r="E12004" s="75" t="s">
        <v>26</v>
      </c>
      <c r="F12004" s="78">
        <v>198550</v>
      </c>
      <c r="G12004" s="64">
        <f>F12004*D12004</f>
        <v>198550</v>
      </c>
      <c r="H12004" s="120" t="s">
        <v>629</v>
      </c>
      <c r="I12004" s="139" t="s">
        <v>9904</v>
      </c>
    </row>
    <row r="12005" spans="1:9" x14ac:dyDescent="0.25">
      <c r="A12005" s="59" t="s">
        <v>9891</v>
      </c>
      <c r="B12005" s="71" t="s">
        <v>9833</v>
      </c>
      <c r="C12005" s="59" t="s">
        <v>9834</v>
      </c>
      <c r="D12005" s="60">
        <v>1</v>
      </c>
      <c r="E12005" s="75" t="s">
        <v>26</v>
      </c>
      <c r="F12005" s="63">
        <v>196350</v>
      </c>
      <c r="G12005" s="64">
        <f t="shared" si="377"/>
        <v>196350</v>
      </c>
      <c r="H12005" s="120" t="s">
        <v>629</v>
      </c>
      <c r="I12005" s="139" t="s">
        <v>9904</v>
      </c>
    </row>
    <row r="12006" spans="1:9" x14ac:dyDescent="0.25">
      <c r="A12006" s="59" t="s">
        <v>9891</v>
      </c>
      <c r="B12006" s="59" t="s">
        <v>6393</v>
      </c>
      <c r="C12006" s="59" t="s">
        <v>277</v>
      </c>
      <c r="D12006" s="60">
        <v>1</v>
      </c>
      <c r="E12006" s="75" t="s">
        <v>26</v>
      </c>
      <c r="F12006" s="62">
        <v>22500</v>
      </c>
      <c r="G12006" s="210">
        <f t="shared" si="377"/>
        <v>22500</v>
      </c>
      <c r="H12006" s="120" t="s">
        <v>629</v>
      </c>
      <c r="I12006" s="139" t="s">
        <v>9904</v>
      </c>
    </row>
    <row r="12007" spans="1:9" x14ac:dyDescent="0.25">
      <c r="A12007" s="59" t="s">
        <v>9891</v>
      </c>
      <c r="B12007" s="59" t="s">
        <v>634</v>
      </c>
      <c r="C12007" s="59" t="s">
        <v>99</v>
      </c>
      <c r="D12007" s="141">
        <v>1</v>
      </c>
      <c r="E12007" s="75" t="s">
        <v>26</v>
      </c>
      <c r="F12007" s="210">
        <v>43000</v>
      </c>
      <c r="G12007" s="210">
        <f t="shared" si="377"/>
        <v>43000</v>
      </c>
      <c r="H12007" s="120" t="s">
        <v>629</v>
      </c>
      <c r="I12007" s="139" t="s">
        <v>9904</v>
      </c>
    </row>
    <row r="12008" spans="1:9" x14ac:dyDescent="0.25">
      <c r="A12008" s="59" t="s">
        <v>9891</v>
      </c>
      <c r="B12008" s="59" t="s">
        <v>6643</v>
      </c>
      <c r="C12008" s="59" t="s">
        <v>6424</v>
      </c>
      <c r="D12008" s="60">
        <v>0.6</v>
      </c>
      <c r="E12008" s="75" t="s">
        <v>37</v>
      </c>
      <c r="F12008" s="62">
        <v>82500</v>
      </c>
      <c r="G12008" s="210">
        <f>F12008*D12008</f>
        <v>49500</v>
      </c>
      <c r="H12008" s="120" t="s">
        <v>629</v>
      </c>
      <c r="I12008" s="139" t="s">
        <v>9904</v>
      </c>
    </row>
    <row r="12009" spans="1:9" x14ac:dyDescent="0.25">
      <c r="A12009" s="59" t="s">
        <v>9891</v>
      </c>
      <c r="B12009" s="81" t="s">
        <v>9905</v>
      </c>
      <c r="C12009" s="59" t="s">
        <v>905</v>
      </c>
      <c r="D12009" s="141">
        <v>1</v>
      </c>
      <c r="E12009" s="75" t="s">
        <v>26</v>
      </c>
      <c r="F12009" s="210">
        <v>175000</v>
      </c>
      <c r="G12009" s="64">
        <f>F12009*D12009</f>
        <v>175000</v>
      </c>
      <c r="H12009" s="120" t="s">
        <v>629</v>
      </c>
      <c r="I12009" s="139" t="s">
        <v>9885</v>
      </c>
    </row>
    <row r="12010" spans="1:9" x14ac:dyDescent="0.25">
      <c r="A12010" s="59" t="s">
        <v>9891</v>
      </c>
      <c r="B12010" s="66" t="s">
        <v>303</v>
      </c>
      <c r="C12010" s="207" t="s">
        <v>27</v>
      </c>
      <c r="D12010" s="60">
        <v>1</v>
      </c>
      <c r="E12010" s="75" t="s">
        <v>26</v>
      </c>
      <c r="F12010" s="62">
        <v>10000</v>
      </c>
      <c r="G12010" s="64">
        <f t="shared" ref="G12010:G12033" si="378">F12010*D12010</f>
        <v>10000</v>
      </c>
      <c r="H12010" s="120" t="s">
        <v>414</v>
      </c>
      <c r="I12010" s="139"/>
    </row>
    <row r="12011" spans="1:9" x14ac:dyDescent="0.25">
      <c r="A12011" s="59" t="s">
        <v>9906</v>
      </c>
      <c r="B12011" s="81" t="s">
        <v>4004</v>
      </c>
      <c r="C12011" s="59" t="s">
        <v>27</v>
      </c>
      <c r="D12011" s="60">
        <v>15</v>
      </c>
      <c r="E12011" s="75" t="s">
        <v>26</v>
      </c>
      <c r="F12011" s="62">
        <v>850</v>
      </c>
      <c r="G12011" s="64">
        <f t="shared" si="378"/>
        <v>12750</v>
      </c>
      <c r="H12011" s="120" t="s">
        <v>814</v>
      </c>
      <c r="I12011" s="139"/>
    </row>
    <row r="12012" spans="1:9" x14ac:dyDescent="0.25">
      <c r="A12012" s="59" t="s">
        <v>9906</v>
      </c>
      <c r="B12012" s="81" t="s">
        <v>2693</v>
      </c>
      <c r="C12012" s="59" t="s">
        <v>27</v>
      </c>
      <c r="D12012" s="60">
        <v>10</v>
      </c>
      <c r="E12012" s="75" t="s">
        <v>26</v>
      </c>
      <c r="F12012" s="62">
        <v>1500</v>
      </c>
      <c r="G12012" s="64">
        <f>F12012*D12012</f>
        <v>15000</v>
      </c>
      <c r="H12012" s="120" t="s">
        <v>814</v>
      </c>
      <c r="I12012" s="139"/>
    </row>
    <row r="12013" spans="1:9" x14ac:dyDescent="0.25">
      <c r="A12013" s="59" t="s">
        <v>9906</v>
      </c>
      <c r="B12013" s="59" t="s">
        <v>210</v>
      </c>
      <c r="C12013" s="59" t="s">
        <v>211</v>
      </c>
      <c r="D12013" s="60">
        <v>1</v>
      </c>
      <c r="E12013" s="75" t="s">
        <v>26</v>
      </c>
      <c r="F12013" s="62">
        <v>28200</v>
      </c>
      <c r="G12013" s="64">
        <f t="shared" si="378"/>
        <v>28200</v>
      </c>
      <c r="H12013" s="120" t="s">
        <v>2148</v>
      </c>
      <c r="I12013" s="139"/>
    </row>
    <row r="12014" spans="1:9" x14ac:dyDescent="0.25">
      <c r="A12014" s="59" t="s">
        <v>9906</v>
      </c>
      <c r="B12014" s="59" t="s">
        <v>9907</v>
      </c>
      <c r="C12014" s="83" t="s">
        <v>864</v>
      </c>
      <c r="D12014" s="60">
        <v>1</v>
      </c>
      <c r="E12014" s="75" t="s">
        <v>26</v>
      </c>
      <c r="F12014" s="64">
        <v>110000</v>
      </c>
      <c r="G12014" s="64">
        <f t="shared" si="378"/>
        <v>110000</v>
      </c>
      <c r="H12014" s="285" t="s">
        <v>5967</v>
      </c>
      <c r="I12014" s="139"/>
    </row>
    <row r="12015" spans="1:9" x14ac:dyDescent="0.25">
      <c r="A12015" s="59" t="s">
        <v>9906</v>
      </c>
      <c r="B12015" s="71" t="s">
        <v>9908</v>
      </c>
      <c r="C12015" s="83" t="s">
        <v>48</v>
      </c>
      <c r="D12015" s="60">
        <v>1</v>
      </c>
      <c r="E12015" s="75" t="s">
        <v>29</v>
      </c>
      <c r="F12015" s="63">
        <v>275000</v>
      </c>
      <c r="G12015" s="64">
        <f t="shared" si="378"/>
        <v>275000</v>
      </c>
      <c r="H12015" s="120" t="s">
        <v>5965</v>
      </c>
      <c r="I12015" s="139"/>
    </row>
    <row r="12016" spans="1:9" x14ac:dyDescent="0.25">
      <c r="A12016" s="59" t="s">
        <v>9906</v>
      </c>
      <c r="B12016" s="81" t="s">
        <v>9909</v>
      </c>
      <c r="C12016" s="59" t="s">
        <v>361</v>
      </c>
      <c r="D12016" s="141">
        <v>3</v>
      </c>
      <c r="E12016" s="75" t="s">
        <v>26</v>
      </c>
      <c r="F12016" s="210">
        <v>65000</v>
      </c>
      <c r="G12016" s="64">
        <f>F12016*D12016</f>
        <v>195000</v>
      </c>
      <c r="H12016" s="120" t="s">
        <v>2148</v>
      </c>
      <c r="I12016" s="139" t="s">
        <v>9910</v>
      </c>
    </row>
    <row r="12017" spans="1:9" x14ac:dyDescent="0.25">
      <c r="A12017" s="59" t="s">
        <v>9906</v>
      </c>
      <c r="B12017" s="81" t="s">
        <v>9909</v>
      </c>
      <c r="C12017" s="59" t="s">
        <v>482</v>
      </c>
      <c r="D12017" s="141">
        <v>2</v>
      </c>
      <c r="E12017" s="75" t="s">
        <v>26</v>
      </c>
      <c r="F12017" s="265">
        <v>60000</v>
      </c>
      <c r="G12017" s="64">
        <f>F12017*D12017</f>
        <v>120000</v>
      </c>
      <c r="H12017" s="120" t="s">
        <v>2148</v>
      </c>
      <c r="I12017" s="139" t="s">
        <v>9910</v>
      </c>
    </row>
    <row r="12018" spans="1:9" x14ac:dyDescent="0.25">
      <c r="A12018" s="59" t="s">
        <v>9906</v>
      </c>
      <c r="B12018" s="71" t="s">
        <v>9833</v>
      </c>
      <c r="C12018" s="59" t="s">
        <v>9834</v>
      </c>
      <c r="D12018" s="141">
        <v>1</v>
      </c>
      <c r="E12018" s="75" t="s">
        <v>26</v>
      </c>
      <c r="F12018" s="265">
        <v>196350</v>
      </c>
      <c r="G12018" s="64">
        <f>F12018*D12018</f>
        <v>196350</v>
      </c>
      <c r="H12018" s="120" t="s">
        <v>2148</v>
      </c>
      <c r="I12018" s="139" t="s">
        <v>9910</v>
      </c>
    </row>
    <row r="12019" spans="1:9" x14ac:dyDescent="0.25">
      <c r="A12019" s="59" t="s">
        <v>9906</v>
      </c>
      <c r="B12019" s="59" t="s">
        <v>6393</v>
      </c>
      <c r="C12019" s="59" t="s">
        <v>277</v>
      </c>
      <c r="D12019" s="141">
        <v>1</v>
      </c>
      <c r="E12019" s="75" t="s">
        <v>26</v>
      </c>
      <c r="F12019" s="265">
        <v>22500</v>
      </c>
      <c r="G12019" s="64">
        <f>F12019*D12019</f>
        <v>22500</v>
      </c>
      <c r="H12019" s="120" t="s">
        <v>2148</v>
      </c>
      <c r="I12019" s="139" t="s">
        <v>9910</v>
      </c>
    </row>
    <row r="12020" spans="1:9" x14ac:dyDescent="0.25">
      <c r="A12020" s="59" t="s">
        <v>9906</v>
      </c>
      <c r="B12020" s="59" t="s">
        <v>9911</v>
      </c>
      <c r="C12020" s="59" t="s">
        <v>543</v>
      </c>
      <c r="D12020" s="60">
        <v>1</v>
      </c>
      <c r="E12020" s="75" t="s">
        <v>26</v>
      </c>
      <c r="F12020" s="63">
        <v>79000</v>
      </c>
      <c r="G12020" s="64">
        <f t="shared" si="378"/>
        <v>79000</v>
      </c>
      <c r="H12020" s="120" t="s">
        <v>5929</v>
      </c>
      <c r="I12020" s="139"/>
    </row>
    <row r="12021" spans="1:9" x14ac:dyDescent="0.25">
      <c r="A12021" s="59" t="s">
        <v>9906</v>
      </c>
      <c r="B12021" s="81" t="s">
        <v>9912</v>
      </c>
      <c r="C12021" s="59" t="s">
        <v>361</v>
      </c>
      <c r="D12021" s="141">
        <v>1</v>
      </c>
      <c r="E12021" s="75" t="s">
        <v>26</v>
      </c>
      <c r="F12021" s="210">
        <v>60000</v>
      </c>
      <c r="G12021" s="64">
        <f>F12021*D12021</f>
        <v>60000</v>
      </c>
      <c r="H12021" s="120" t="s">
        <v>1529</v>
      </c>
      <c r="I12021" s="139"/>
    </row>
    <row r="12022" spans="1:9" x14ac:dyDescent="0.25">
      <c r="A12022" s="59" t="s">
        <v>9906</v>
      </c>
      <c r="B12022" s="59" t="s">
        <v>9913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378"/>
        <v>3928000</v>
      </c>
      <c r="H12022" s="120" t="s">
        <v>9914</v>
      </c>
      <c r="I12022" s="139" t="s">
        <v>9915</v>
      </c>
    </row>
    <row r="12023" spans="1:9" x14ac:dyDescent="0.25">
      <c r="A12023" s="59" t="s">
        <v>9906</v>
      </c>
      <c r="B12023" s="59" t="s">
        <v>9913</v>
      </c>
      <c r="C12023" s="101" t="s">
        <v>974</v>
      </c>
      <c r="D12023" s="60">
        <v>2</v>
      </c>
      <c r="E12023" s="75" t="s">
        <v>26</v>
      </c>
      <c r="F12023" s="63">
        <v>1964000</v>
      </c>
      <c r="G12023" s="64">
        <f t="shared" si="378"/>
        <v>3928000</v>
      </c>
      <c r="H12023" s="120" t="s">
        <v>5940</v>
      </c>
      <c r="I12023" s="139" t="s">
        <v>9915</v>
      </c>
    </row>
    <row r="12024" spans="1:9" x14ac:dyDescent="0.25">
      <c r="A12024" s="59" t="s">
        <v>9906</v>
      </c>
      <c r="B12024" s="59" t="s">
        <v>135</v>
      </c>
      <c r="C12024" s="59" t="s">
        <v>27</v>
      </c>
      <c r="D12024" s="60">
        <v>1</v>
      </c>
      <c r="E12024" s="75" t="s">
        <v>26</v>
      </c>
      <c r="F12024" s="63">
        <v>25000</v>
      </c>
      <c r="G12024" s="64">
        <f t="shared" si="378"/>
        <v>25000</v>
      </c>
      <c r="H12024" s="120" t="s">
        <v>5940</v>
      </c>
      <c r="I12024" s="139" t="s">
        <v>9915</v>
      </c>
    </row>
    <row r="12025" spans="1:9" x14ac:dyDescent="0.25">
      <c r="A12025" s="59" t="s">
        <v>9906</v>
      </c>
      <c r="B12025" s="81" t="s">
        <v>9916</v>
      </c>
      <c r="C12025" s="59" t="s">
        <v>361</v>
      </c>
      <c r="D12025" s="60">
        <v>1</v>
      </c>
      <c r="E12025" s="75" t="s">
        <v>26</v>
      </c>
      <c r="F12025" s="63">
        <v>125000</v>
      </c>
      <c r="G12025" s="64">
        <f t="shared" si="378"/>
        <v>125000</v>
      </c>
      <c r="H12025" s="120" t="s">
        <v>1656</v>
      </c>
      <c r="I12025" s="139"/>
    </row>
    <row r="12026" spans="1:9" x14ac:dyDescent="0.25">
      <c r="A12026" s="59" t="s">
        <v>9906</v>
      </c>
      <c r="B12026" s="59" t="s">
        <v>9917</v>
      </c>
      <c r="C12026" s="59" t="s">
        <v>361</v>
      </c>
      <c r="D12026" s="60">
        <v>1</v>
      </c>
      <c r="E12026" s="75" t="s">
        <v>29</v>
      </c>
      <c r="F12026" s="63">
        <v>300000</v>
      </c>
      <c r="G12026" s="64">
        <f t="shared" si="378"/>
        <v>300000</v>
      </c>
      <c r="H12026" s="120" t="s">
        <v>5965</v>
      </c>
      <c r="I12026" s="74"/>
    </row>
    <row r="12027" spans="1:9" x14ac:dyDescent="0.25">
      <c r="A12027" s="59" t="s">
        <v>9906</v>
      </c>
      <c r="B12027" s="71" t="s">
        <v>9840</v>
      </c>
      <c r="C12027" s="77" t="s">
        <v>9841</v>
      </c>
      <c r="D12027" s="141">
        <v>1</v>
      </c>
      <c r="E12027" s="75" t="s">
        <v>26</v>
      </c>
      <c r="F12027" s="210">
        <v>265000</v>
      </c>
      <c r="G12027" s="64">
        <f t="shared" si="378"/>
        <v>265000</v>
      </c>
      <c r="H12027" s="120" t="s">
        <v>466</v>
      </c>
      <c r="I12027" s="139" t="s">
        <v>9918</v>
      </c>
    </row>
    <row r="12028" spans="1:9" x14ac:dyDescent="0.25">
      <c r="A12028" s="59" t="s">
        <v>9906</v>
      </c>
      <c r="B12028" s="118" t="s">
        <v>9919</v>
      </c>
      <c r="C12028" s="85" t="s">
        <v>6497</v>
      </c>
      <c r="D12028" s="60">
        <v>1</v>
      </c>
      <c r="E12028" s="75" t="s">
        <v>26</v>
      </c>
      <c r="F12028" s="63">
        <v>20000</v>
      </c>
      <c r="G12028" s="64">
        <f t="shared" si="378"/>
        <v>20000</v>
      </c>
      <c r="H12028" s="120" t="s">
        <v>466</v>
      </c>
      <c r="I12028" s="139" t="s">
        <v>9918</v>
      </c>
    </row>
    <row r="12029" spans="1:9" x14ac:dyDescent="0.25">
      <c r="A12029" s="59" t="s">
        <v>9906</v>
      </c>
      <c r="B12029" s="59" t="s">
        <v>3672</v>
      </c>
      <c r="C12029" s="59" t="s">
        <v>9920</v>
      </c>
      <c r="D12029" s="141">
        <v>1</v>
      </c>
      <c r="E12029" s="75" t="s">
        <v>102</v>
      </c>
      <c r="F12029" s="282">
        <v>5555000</v>
      </c>
      <c r="G12029" s="64">
        <f t="shared" si="378"/>
        <v>5555000</v>
      </c>
      <c r="H12029" s="120" t="s">
        <v>522</v>
      </c>
      <c r="I12029" s="139" t="s">
        <v>9921</v>
      </c>
    </row>
    <row r="12030" spans="1:9" x14ac:dyDescent="0.25">
      <c r="A12030" s="59" t="s">
        <v>9906</v>
      </c>
      <c r="B12030" s="59" t="s">
        <v>210</v>
      </c>
      <c r="C12030" s="59" t="s">
        <v>9920</v>
      </c>
      <c r="D12030" s="141">
        <v>1</v>
      </c>
      <c r="E12030" s="75" t="s">
        <v>102</v>
      </c>
      <c r="F12030" s="210">
        <v>5950000</v>
      </c>
      <c r="G12030" s="64">
        <f t="shared" si="378"/>
        <v>5950000</v>
      </c>
      <c r="H12030" s="120" t="s">
        <v>522</v>
      </c>
      <c r="I12030" s="139" t="s">
        <v>9921</v>
      </c>
    </row>
    <row r="12031" spans="1:9" x14ac:dyDescent="0.25">
      <c r="A12031" s="59" t="s">
        <v>9906</v>
      </c>
      <c r="B12031" s="71" t="s">
        <v>9840</v>
      </c>
      <c r="C12031" s="77" t="s">
        <v>9841</v>
      </c>
      <c r="D12031" s="141">
        <v>1</v>
      </c>
      <c r="E12031" s="75" t="s">
        <v>26</v>
      </c>
      <c r="F12031" s="210">
        <v>265000</v>
      </c>
      <c r="G12031" s="64">
        <f t="shared" si="378"/>
        <v>265000</v>
      </c>
      <c r="H12031" s="120" t="s">
        <v>998</v>
      </c>
      <c r="I12031" s="139" t="s">
        <v>9922</v>
      </c>
    </row>
    <row r="12032" spans="1:9" x14ac:dyDescent="0.25">
      <c r="A12032" s="59" t="s">
        <v>9906</v>
      </c>
      <c r="B12032" s="118" t="s">
        <v>9919</v>
      </c>
      <c r="C12032" s="85" t="s">
        <v>6497</v>
      </c>
      <c r="D12032" s="60">
        <v>1</v>
      </c>
      <c r="E12032" s="75" t="s">
        <v>26</v>
      </c>
      <c r="F12032" s="63">
        <v>20000</v>
      </c>
      <c r="G12032" s="64">
        <f t="shared" si="378"/>
        <v>20000</v>
      </c>
      <c r="H12032" s="120" t="s">
        <v>998</v>
      </c>
      <c r="I12032" s="139" t="s">
        <v>9922</v>
      </c>
    </row>
    <row r="12033" spans="1:9" x14ac:dyDescent="0.25">
      <c r="A12033" s="59" t="s">
        <v>9906</v>
      </c>
      <c r="B12033" s="71" t="s">
        <v>9923</v>
      </c>
      <c r="C12033" s="59" t="s">
        <v>50</v>
      </c>
      <c r="D12033" s="60">
        <v>1</v>
      </c>
      <c r="E12033" s="75" t="s">
        <v>26</v>
      </c>
      <c r="F12033" s="63">
        <v>250000</v>
      </c>
      <c r="G12033" s="64">
        <f t="shared" si="378"/>
        <v>250000</v>
      </c>
      <c r="H12033" s="120" t="s">
        <v>1873</v>
      </c>
      <c r="I12033" s="139"/>
    </row>
    <row r="12034" spans="1:9" x14ac:dyDescent="0.25">
      <c r="A12034" s="59" t="s">
        <v>9906</v>
      </c>
      <c r="B12034" s="59" t="s">
        <v>9924</v>
      </c>
      <c r="C12034" s="59" t="s">
        <v>905</v>
      </c>
      <c r="D12034" s="141">
        <v>1</v>
      </c>
      <c r="E12034" s="75" t="s">
        <v>26</v>
      </c>
      <c r="F12034" s="210">
        <v>175000</v>
      </c>
      <c r="G12034" s="210">
        <f>F12034*D12034</f>
        <v>175000</v>
      </c>
      <c r="H12034" s="120" t="s">
        <v>629</v>
      </c>
      <c r="I12034" s="139"/>
    </row>
    <row r="12035" spans="1:9" x14ac:dyDescent="0.25">
      <c r="A12035" s="59" t="s">
        <v>9906</v>
      </c>
      <c r="B12035" s="59" t="s">
        <v>3500</v>
      </c>
      <c r="C12035" s="59" t="s">
        <v>905</v>
      </c>
      <c r="D12035" s="141">
        <v>1</v>
      </c>
      <c r="E12035" s="75" t="s">
        <v>26</v>
      </c>
      <c r="F12035" s="210">
        <v>75000</v>
      </c>
      <c r="G12035" s="210">
        <f t="shared" ref="G12035:G12055" si="379">F12035*D12035</f>
        <v>75000</v>
      </c>
      <c r="H12035" s="120" t="s">
        <v>629</v>
      </c>
      <c r="I12035" s="139"/>
    </row>
    <row r="12036" spans="1:9" x14ac:dyDescent="0.25">
      <c r="A12036" s="59" t="s">
        <v>9906</v>
      </c>
      <c r="B12036" s="59" t="s">
        <v>9925</v>
      </c>
      <c r="C12036" s="59" t="s">
        <v>905</v>
      </c>
      <c r="D12036" s="60">
        <v>1</v>
      </c>
      <c r="E12036" s="75" t="s">
        <v>25</v>
      </c>
      <c r="F12036" s="73">
        <v>50000</v>
      </c>
      <c r="G12036" s="210">
        <f t="shared" si="379"/>
        <v>50000</v>
      </c>
      <c r="H12036" s="120" t="s">
        <v>629</v>
      </c>
      <c r="I12036" s="139"/>
    </row>
    <row r="12037" spans="1:9" x14ac:dyDescent="0.25">
      <c r="A12037" s="59" t="s">
        <v>9906</v>
      </c>
      <c r="B12037" s="59" t="s">
        <v>9926</v>
      </c>
      <c r="C12037" s="59" t="s">
        <v>905</v>
      </c>
      <c r="D12037" s="60">
        <v>8</v>
      </c>
      <c r="E12037" s="75" t="s">
        <v>25</v>
      </c>
      <c r="F12037" s="73">
        <v>12500</v>
      </c>
      <c r="G12037" s="210">
        <f t="shared" si="379"/>
        <v>100000</v>
      </c>
      <c r="H12037" s="120" t="s">
        <v>629</v>
      </c>
      <c r="I12037" s="139"/>
    </row>
    <row r="12038" spans="1:9" x14ac:dyDescent="0.25">
      <c r="A12038" s="59" t="s">
        <v>9906</v>
      </c>
      <c r="B12038" s="59" t="s">
        <v>9927</v>
      </c>
      <c r="C12038" s="59" t="s">
        <v>905</v>
      </c>
      <c r="D12038" s="60">
        <v>4</v>
      </c>
      <c r="E12038" s="126" t="s">
        <v>25</v>
      </c>
      <c r="F12038" s="73">
        <v>3750</v>
      </c>
      <c r="G12038" s="210">
        <f t="shared" si="379"/>
        <v>15000</v>
      </c>
      <c r="H12038" s="120" t="s">
        <v>629</v>
      </c>
      <c r="I12038" s="139"/>
    </row>
    <row r="12039" spans="1:9" x14ac:dyDescent="0.25">
      <c r="A12039" s="59" t="s">
        <v>9906</v>
      </c>
      <c r="B12039" s="81" t="s">
        <v>9928</v>
      </c>
      <c r="C12039" s="59" t="s">
        <v>905</v>
      </c>
      <c r="D12039" s="60">
        <v>1</v>
      </c>
      <c r="E12039" s="126" t="s">
        <v>25</v>
      </c>
      <c r="F12039" s="73">
        <v>25000</v>
      </c>
      <c r="G12039" s="210">
        <f t="shared" si="379"/>
        <v>25000</v>
      </c>
      <c r="H12039" s="120" t="s">
        <v>629</v>
      </c>
      <c r="I12039" s="139"/>
    </row>
    <row r="12040" spans="1:9" x14ac:dyDescent="0.25">
      <c r="A12040" s="59" t="s">
        <v>9906</v>
      </c>
      <c r="B12040" s="81" t="s">
        <v>9831</v>
      </c>
      <c r="C12040" s="59" t="s">
        <v>434</v>
      </c>
      <c r="D12040" s="141">
        <v>1</v>
      </c>
      <c r="E12040" s="75" t="s">
        <v>26</v>
      </c>
      <c r="F12040" s="210">
        <v>465000</v>
      </c>
      <c r="G12040" s="64">
        <f t="shared" si="379"/>
        <v>465000</v>
      </c>
      <c r="H12040" s="120" t="s">
        <v>535</v>
      </c>
      <c r="I12040" s="139" t="s">
        <v>9929</v>
      </c>
    </row>
    <row r="12041" spans="1:9" x14ac:dyDescent="0.25">
      <c r="A12041" s="59" t="s">
        <v>9930</v>
      </c>
      <c r="B12041" s="66" t="s">
        <v>9931</v>
      </c>
      <c r="C12041" s="59" t="s">
        <v>361</v>
      </c>
      <c r="D12041" s="60">
        <v>1</v>
      </c>
      <c r="E12041" s="75" t="s">
        <v>26</v>
      </c>
      <c r="F12041" s="64">
        <v>2400000</v>
      </c>
      <c r="G12041" s="64">
        <f t="shared" si="379"/>
        <v>2400000</v>
      </c>
      <c r="H12041" s="120" t="s">
        <v>535</v>
      </c>
      <c r="I12041" s="139" t="s">
        <v>9929</v>
      </c>
    </row>
    <row r="12042" spans="1:9" x14ac:dyDescent="0.25">
      <c r="A12042" s="59" t="s">
        <v>9930</v>
      </c>
      <c r="B12042" s="59" t="s">
        <v>9932</v>
      </c>
      <c r="C12042" s="101" t="s">
        <v>974</v>
      </c>
      <c r="D12042" s="60">
        <v>2</v>
      </c>
      <c r="E12042" s="75" t="s">
        <v>26</v>
      </c>
      <c r="F12042" s="64">
        <v>1035000</v>
      </c>
      <c r="G12042" s="64">
        <f t="shared" si="379"/>
        <v>2070000</v>
      </c>
      <c r="H12042" s="120" t="s">
        <v>5929</v>
      </c>
      <c r="I12042" s="139"/>
    </row>
    <row r="12043" spans="1:9" x14ac:dyDescent="0.25">
      <c r="A12043" s="59" t="s">
        <v>9930</v>
      </c>
      <c r="B12043" s="59" t="s">
        <v>9933</v>
      </c>
      <c r="C12043" s="59" t="s">
        <v>9934</v>
      </c>
      <c r="D12043" s="60">
        <v>1</v>
      </c>
      <c r="E12043" s="75" t="s">
        <v>26</v>
      </c>
      <c r="F12043" s="63">
        <v>78000</v>
      </c>
      <c r="G12043" s="64">
        <f t="shared" si="379"/>
        <v>78000</v>
      </c>
      <c r="H12043" s="120" t="s">
        <v>484</v>
      </c>
      <c r="I12043" s="139"/>
    </row>
    <row r="12044" spans="1:9" x14ac:dyDescent="0.25">
      <c r="A12044" s="59" t="s">
        <v>9930</v>
      </c>
      <c r="B12044" s="59" t="s">
        <v>9935</v>
      </c>
      <c r="C12044" s="59"/>
      <c r="D12044" s="60">
        <v>2</v>
      </c>
      <c r="E12044" s="75" t="s">
        <v>26</v>
      </c>
      <c r="F12044" s="62">
        <v>3000</v>
      </c>
      <c r="G12044" s="64">
        <f t="shared" si="379"/>
        <v>6000</v>
      </c>
      <c r="H12044" s="285" t="s">
        <v>5967</v>
      </c>
      <c r="I12044" s="139"/>
    </row>
    <row r="12045" spans="1:9" x14ac:dyDescent="0.25">
      <c r="A12045" s="59" t="s">
        <v>9930</v>
      </c>
      <c r="B12045" s="59" t="s">
        <v>9825</v>
      </c>
      <c r="C12045" s="59" t="s">
        <v>9826</v>
      </c>
      <c r="D12045" s="60">
        <v>5</v>
      </c>
      <c r="E12045" s="75" t="s">
        <v>37</v>
      </c>
      <c r="F12045" s="63">
        <v>23000</v>
      </c>
      <c r="G12045" s="64">
        <f t="shared" si="379"/>
        <v>115000</v>
      </c>
      <c r="H12045" s="120" t="s">
        <v>432</v>
      </c>
      <c r="I12045" s="139"/>
    </row>
    <row r="12046" spans="1:9" x14ac:dyDescent="0.25">
      <c r="A12046" s="59" t="s">
        <v>9930</v>
      </c>
      <c r="B12046" s="58" t="s">
        <v>201</v>
      </c>
      <c r="C12046" s="59" t="s">
        <v>9936</v>
      </c>
      <c r="D12046" s="141">
        <v>1</v>
      </c>
      <c r="E12046" s="75" t="s">
        <v>26</v>
      </c>
      <c r="F12046" s="265">
        <v>92500</v>
      </c>
      <c r="G12046" s="64">
        <f>F12046*D12046</f>
        <v>92500</v>
      </c>
      <c r="H12046" s="120" t="s">
        <v>1161</v>
      </c>
      <c r="I12046" s="139"/>
    </row>
    <row r="12047" spans="1:9" x14ac:dyDescent="0.25">
      <c r="A12047" s="59" t="s">
        <v>9930</v>
      </c>
      <c r="B12047" s="59" t="s">
        <v>6677</v>
      </c>
      <c r="C12047" s="59" t="s">
        <v>27</v>
      </c>
      <c r="D12047" s="141">
        <v>15</v>
      </c>
      <c r="E12047" s="75" t="s">
        <v>26</v>
      </c>
      <c r="F12047" s="265">
        <v>750</v>
      </c>
      <c r="G12047" s="64">
        <f>F12047*D12047</f>
        <v>11250</v>
      </c>
      <c r="H12047" s="285" t="s">
        <v>5967</v>
      </c>
      <c r="I12047" s="139"/>
    </row>
    <row r="12048" spans="1:9" x14ac:dyDescent="0.25">
      <c r="A12048" s="59" t="s">
        <v>9930</v>
      </c>
      <c r="B12048" s="59" t="s">
        <v>9937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466</v>
      </c>
      <c r="I12048" s="139" t="s">
        <v>6625</v>
      </c>
    </row>
    <row r="12049" spans="1:9" x14ac:dyDescent="0.25">
      <c r="A12049" s="59" t="s">
        <v>9930</v>
      </c>
      <c r="B12049" s="81" t="s">
        <v>9937</v>
      </c>
      <c r="C12049" s="59" t="s">
        <v>905</v>
      </c>
      <c r="D12049" s="60">
        <v>1</v>
      </c>
      <c r="E12049" s="75" t="s">
        <v>26</v>
      </c>
      <c r="F12049" s="63">
        <v>500000</v>
      </c>
      <c r="G12049" s="64">
        <f>F12049*D12049</f>
        <v>500000</v>
      </c>
      <c r="H12049" s="120" t="s">
        <v>890</v>
      </c>
      <c r="I12049" s="139" t="s">
        <v>6625</v>
      </c>
    </row>
    <row r="12050" spans="1:9" x14ac:dyDescent="0.25">
      <c r="A12050" s="59" t="s">
        <v>9930</v>
      </c>
      <c r="B12050" s="66" t="s">
        <v>9938</v>
      </c>
      <c r="C12050" s="59" t="s">
        <v>905</v>
      </c>
      <c r="D12050" s="60">
        <v>1</v>
      </c>
      <c r="E12050" s="75" t="s">
        <v>26</v>
      </c>
      <c r="F12050" s="64">
        <v>60000</v>
      </c>
      <c r="G12050" s="64">
        <f>F12050*D12050</f>
        <v>60000</v>
      </c>
      <c r="H12050" s="120" t="s">
        <v>890</v>
      </c>
      <c r="I12050" s="139" t="s">
        <v>6625</v>
      </c>
    </row>
    <row r="12051" spans="1:9" x14ac:dyDescent="0.25">
      <c r="A12051" s="59" t="s">
        <v>9930</v>
      </c>
      <c r="B12051" s="71" t="s">
        <v>9939</v>
      </c>
      <c r="C12051" s="83" t="s">
        <v>27</v>
      </c>
      <c r="D12051" s="60">
        <v>1</v>
      </c>
      <c r="E12051" s="75" t="s">
        <v>26</v>
      </c>
      <c r="F12051" s="63">
        <v>7500</v>
      </c>
      <c r="G12051" s="64">
        <f t="shared" si="379"/>
        <v>7500</v>
      </c>
      <c r="H12051" s="120" t="s">
        <v>588</v>
      </c>
      <c r="I12051" s="139"/>
    </row>
    <row r="12052" spans="1:9" x14ac:dyDescent="0.25">
      <c r="A12052" s="59" t="s">
        <v>9930</v>
      </c>
      <c r="B12052" s="59" t="s">
        <v>9814</v>
      </c>
      <c r="C12052" s="59" t="s">
        <v>9815</v>
      </c>
      <c r="D12052" s="60">
        <v>1</v>
      </c>
      <c r="E12052" s="75" t="s">
        <v>26</v>
      </c>
      <c r="F12052" s="63">
        <v>50000</v>
      </c>
      <c r="G12052" s="64">
        <f t="shared" si="379"/>
        <v>50000</v>
      </c>
      <c r="H12052" s="120" t="s">
        <v>588</v>
      </c>
      <c r="I12052" s="139"/>
    </row>
    <row r="12053" spans="1:9" x14ac:dyDescent="0.25">
      <c r="A12053" s="59" t="s">
        <v>9930</v>
      </c>
      <c r="B12053" s="59" t="s">
        <v>210</v>
      </c>
      <c r="C12053" s="59" t="s">
        <v>211</v>
      </c>
      <c r="D12053" s="60">
        <v>5</v>
      </c>
      <c r="E12053" s="75" t="s">
        <v>206</v>
      </c>
      <c r="F12053" s="62">
        <v>28200</v>
      </c>
      <c r="G12053" s="64">
        <f t="shared" si="379"/>
        <v>141000</v>
      </c>
      <c r="H12053" s="120" t="s">
        <v>854</v>
      </c>
      <c r="I12053" s="586" t="s">
        <v>9940</v>
      </c>
    </row>
    <row r="12054" spans="1:9" x14ac:dyDescent="0.25">
      <c r="A12054" s="59" t="s">
        <v>9930</v>
      </c>
      <c r="B12054" s="59" t="s">
        <v>6323</v>
      </c>
      <c r="C12054" s="59" t="s">
        <v>6324</v>
      </c>
      <c r="D12054" s="141">
        <v>1</v>
      </c>
      <c r="E12054" s="75" t="s">
        <v>25</v>
      </c>
      <c r="F12054" s="549">
        <v>81500</v>
      </c>
      <c r="G12054" s="64">
        <f t="shared" si="379"/>
        <v>81500</v>
      </c>
      <c r="H12054" s="120" t="s">
        <v>854</v>
      </c>
      <c r="I12054" s="586" t="s">
        <v>9940</v>
      </c>
    </row>
    <row r="12055" spans="1:9" x14ac:dyDescent="0.25">
      <c r="A12055" s="59" t="s">
        <v>9930</v>
      </c>
      <c r="B12055" s="66" t="s">
        <v>9941</v>
      </c>
      <c r="C12055" s="101" t="s">
        <v>361</v>
      </c>
      <c r="D12055" s="141">
        <v>1</v>
      </c>
      <c r="E12055" s="75" t="s">
        <v>26</v>
      </c>
      <c r="F12055" s="210">
        <v>60000</v>
      </c>
      <c r="G12055" s="64">
        <f t="shared" si="379"/>
        <v>60000</v>
      </c>
      <c r="H12055" s="120" t="s">
        <v>854</v>
      </c>
      <c r="I12055" s="586" t="s">
        <v>9940</v>
      </c>
    </row>
    <row r="12056" spans="1:9" x14ac:dyDescent="0.25">
      <c r="A12056" s="59" t="s">
        <v>9930</v>
      </c>
      <c r="B12056" s="81" t="s">
        <v>9942</v>
      </c>
      <c r="C12056" s="59" t="s">
        <v>361</v>
      </c>
      <c r="D12056" s="141">
        <v>1</v>
      </c>
      <c r="E12056" s="75" t="s">
        <v>26</v>
      </c>
      <c r="F12056" s="210">
        <v>445000</v>
      </c>
      <c r="G12056" s="64">
        <f>F12056*D12056</f>
        <v>445000</v>
      </c>
      <c r="H12056" s="120" t="s">
        <v>5947</v>
      </c>
      <c r="I12056" s="139"/>
    </row>
    <row r="12057" spans="1:9" x14ac:dyDescent="0.25">
      <c r="A12057" s="59" t="s">
        <v>9930</v>
      </c>
      <c r="B12057" s="59" t="s">
        <v>9943</v>
      </c>
      <c r="C12057" s="59" t="s">
        <v>361</v>
      </c>
      <c r="D12057" s="60">
        <v>1</v>
      </c>
      <c r="E12057" s="75" t="s">
        <v>26</v>
      </c>
      <c r="F12057" s="63">
        <v>100000</v>
      </c>
      <c r="G12057" s="64">
        <f>F12057*D12057</f>
        <v>100000</v>
      </c>
      <c r="H12057" s="120" t="s">
        <v>5947</v>
      </c>
      <c r="I12057" s="139"/>
    </row>
    <row r="12058" spans="1:9" x14ac:dyDescent="0.25">
      <c r="A12058" s="59" t="s">
        <v>9930</v>
      </c>
      <c r="B12058" s="66" t="s">
        <v>9829</v>
      </c>
      <c r="C12058" s="121" t="s">
        <v>65</v>
      </c>
      <c r="D12058" s="60">
        <v>2</v>
      </c>
      <c r="E12058" s="75" t="s">
        <v>26</v>
      </c>
      <c r="F12058" s="63">
        <v>65000</v>
      </c>
      <c r="G12058" s="64">
        <f t="shared" ref="G12058:G12113" si="380">F12058*D12058</f>
        <v>130000</v>
      </c>
      <c r="H12058" s="285" t="s">
        <v>665</v>
      </c>
      <c r="I12058" s="139" t="s">
        <v>9944</v>
      </c>
    </row>
    <row r="12059" spans="1:9" x14ac:dyDescent="0.25">
      <c r="A12059" s="59" t="s">
        <v>9930</v>
      </c>
      <c r="B12059" s="59" t="s">
        <v>634</v>
      </c>
      <c r="C12059" s="59" t="s">
        <v>99</v>
      </c>
      <c r="D12059" s="60">
        <v>1</v>
      </c>
      <c r="E12059" s="75" t="s">
        <v>26</v>
      </c>
      <c r="F12059" s="63">
        <v>43000</v>
      </c>
      <c r="G12059" s="64">
        <f t="shared" si="380"/>
        <v>43000</v>
      </c>
      <c r="H12059" s="120" t="s">
        <v>665</v>
      </c>
      <c r="I12059" s="139" t="s">
        <v>9944</v>
      </c>
    </row>
    <row r="12060" spans="1:9" x14ac:dyDescent="0.25">
      <c r="A12060" s="59" t="s">
        <v>9930</v>
      </c>
      <c r="B12060" s="59" t="s">
        <v>56</v>
      </c>
      <c r="C12060" s="59" t="s">
        <v>57</v>
      </c>
      <c r="D12060" s="141">
        <v>1</v>
      </c>
      <c r="E12060" s="75" t="s">
        <v>37</v>
      </c>
      <c r="F12060" s="64">
        <v>24650</v>
      </c>
      <c r="G12060" s="64">
        <f t="shared" si="380"/>
        <v>24650</v>
      </c>
      <c r="H12060" s="120" t="s">
        <v>2985</v>
      </c>
      <c r="I12060" s="139"/>
    </row>
    <row r="12061" spans="1:9" x14ac:dyDescent="0.25">
      <c r="A12061" s="59" t="s">
        <v>365</v>
      </c>
      <c r="B12061" s="59" t="s">
        <v>9945</v>
      </c>
      <c r="C12061" s="59" t="s">
        <v>1523</v>
      </c>
      <c r="D12061" s="60">
        <v>6</v>
      </c>
      <c r="E12061" s="75" t="s">
        <v>26</v>
      </c>
      <c r="F12061" s="63">
        <v>1</v>
      </c>
      <c r="G12061" s="64">
        <f t="shared" si="380"/>
        <v>6</v>
      </c>
      <c r="H12061" s="120" t="s">
        <v>522</v>
      </c>
      <c r="I12061" s="139" t="s">
        <v>9946</v>
      </c>
    </row>
    <row r="12062" spans="1:9" x14ac:dyDescent="0.25">
      <c r="A12062" s="59" t="s">
        <v>365</v>
      </c>
      <c r="B12062" s="59" t="s">
        <v>210</v>
      </c>
      <c r="C12062" s="59" t="s">
        <v>211</v>
      </c>
      <c r="D12062" s="60">
        <v>2</v>
      </c>
      <c r="E12062" s="75" t="s">
        <v>37</v>
      </c>
      <c r="F12062" s="63">
        <v>28200</v>
      </c>
      <c r="G12062" s="64">
        <f t="shared" si="380"/>
        <v>56400</v>
      </c>
      <c r="H12062" s="120" t="s">
        <v>432</v>
      </c>
      <c r="I12062" s="139"/>
    </row>
    <row r="12063" spans="1:9" x14ac:dyDescent="0.25">
      <c r="A12063" s="59" t="s">
        <v>365</v>
      </c>
      <c r="B12063" s="71" t="s">
        <v>6687</v>
      </c>
      <c r="C12063" s="90" t="s">
        <v>237</v>
      </c>
      <c r="D12063" s="60">
        <v>1</v>
      </c>
      <c r="E12063" s="75" t="s">
        <v>26</v>
      </c>
      <c r="F12063" s="62">
        <v>220000</v>
      </c>
      <c r="G12063" s="64">
        <f t="shared" si="380"/>
        <v>220000</v>
      </c>
      <c r="H12063" s="285" t="s">
        <v>882</v>
      </c>
      <c r="I12063" s="139" t="s">
        <v>9947</v>
      </c>
    </row>
    <row r="12064" spans="1:9" x14ac:dyDescent="0.25">
      <c r="A12064" s="59" t="s">
        <v>365</v>
      </c>
      <c r="B12064" s="59" t="s">
        <v>380</v>
      </c>
      <c r="C12064" s="83" t="s">
        <v>140</v>
      </c>
      <c r="D12064" s="60">
        <v>1</v>
      </c>
      <c r="E12064" s="75" t="s">
        <v>26</v>
      </c>
      <c r="F12064" s="64">
        <v>900000</v>
      </c>
      <c r="G12064" s="64">
        <f t="shared" si="380"/>
        <v>900000</v>
      </c>
      <c r="H12064" s="285" t="s">
        <v>882</v>
      </c>
      <c r="I12064" s="139" t="s">
        <v>9947</v>
      </c>
    </row>
    <row r="12065" spans="1:9" x14ac:dyDescent="0.25">
      <c r="A12065" s="59" t="s">
        <v>365</v>
      </c>
      <c r="B12065" s="59" t="s">
        <v>9825</v>
      </c>
      <c r="C12065" s="59" t="s">
        <v>9826</v>
      </c>
      <c r="D12065" s="60">
        <v>3</v>
      </c>
      <c r="E12065" s="75" t="s">
        <v>37</v>
      </c>
      <c r="F12065" s="63">
        <v>23000</v>
      </c>
      <c r="G12065" s="64">
        <f t="shared" si="380"/>
        <v>69000</v>
      </c>
      <c r="H12065" s="120" t="s">
        <v>947</v>
      </c>
      <c r="I12065" s="139"/>
    </row>
    <row r="12066" spans="1:9" x14ac:dyDescent="0.25">
      <c r="A12066" s="59" t="s">
        <v>365</v>
      </c>
      <c r="B12066" s="81" t="s">
        <v>9839</v>
      </c>
      <c r="C12066" s="59" t="s">
        <v>27</v>
      </c>
      <c r="D12066" s="141">
        <v>1</v>
      </c>
      <c r="E12066" s="75" t="s">
        <v>26</v>
      </c>
      <c r="F12066" s="210">
        <v>12000</v>
      </c>
      <c r="G12066" s="64">
        <f>F12066*D12066</f>
        <v>12000</v>
      </c>
      <c r="H12066" s="285" t="s">
        <v>5967</v>
      </c>
      <c r="I12066" s="139"/>
    </row>
    <row r="12067" spans="1:9" x14ac:dyDescent="0.25">
      <c r="A12067" s="59" t="s">
        <v>365</v>
      </c>
      <c r="B12067" s="59" t="s">
        <v>380</v>
      </c>
      <c r="C12067" s="83" t="s">
        <v>140</v>
      </c>
      <c r="D12067" s="60">
        <v>1</v>
      </c>
      <c r="E12067" s="75" t="s">
        <v>26</v>
      </c>
      <c r="F12067" s="64">
        <v>900000</v>
      </c>
      <c r="G12067" s="64">
        <f>F12067*D12067</f>
        <v>900000</v>
      </c>
      <c r="H12067" s="120" t="s">
        <v>504</v>
      </c>
      <c r="I12067" s="139" t="s">
        <v>9948</v>
      </c>
    </row>
    <row r="12068" spans="1:9" x14ac:dyDescent="0.25">
      <c r="A12068" s="59" t="s">
        <v>365</v>
      </c>
      <c r="B12068" s="71" t="s">
        <v>6422</v>
      </c>
      <c r="C12068" s="59"/>
      <c r="D12068" s="141">
        <v>4</v>
      </c>
      <c r="E12068" s="75" t="s">
        <v>26</v>
      </c>
      <c r="F12068" s="265">
        <v>10000</v>
      </c>
      <c r="G12068" s="64">
        <f t="shared" ref="G12068:G12073" si="381">F12068*D12068</f>
        <v>40000</v>
      </c>
      <c r="H12068" s="120" t="s">
        <v>957</v>
      </c>
      <c r="I12068" s="139" t="s">
        <v>9949</v>
      </c>
    </row>
    <row r="12069" spans="1:9" x14ac:dyDescent="0.25">
      <c r="A12069" s="59" t="s">
        <v>365</v>
      </c>
      <c r="B12069" s="59" t="s">
        <v>6643</v>
      </c>
      <c r="C12069" s="59" t="s">
        <v>76</v>
      </c>
      <c r="D12069" s="141">
        <v>0.6</v>
      </c>
      <c r="E12069" s="75" t="s">
        <v>37</v>
      </c>
      <c r="F12069" s="265">
        <v>82500</v>
      </c>
      <c r="G12069" s="64">
        <f t="shared" si="381"/>
        <v>49500</v>
      </c>
      <c r="H12069" s="120" t="s">
        <v>957</v>
      </c>
      <c r="I12069" s="139" t="s">
        <v>9949</v>
      </c>
    </row>
    <row r="12070" spans="1:9" x14ac:dyDescent="0.25">
      <c r="A12070" s="59" t="s">
        <v>365</v>
      </c>
      <c r="B12070" s="59" t="s">
        <v>6533</v>
      </c>
      <c r="C12070" s="59" t="s">
        <v>6534</v>
      </c>
      <c r="D12070" s="141">
        <v>2</v>
      </c>
      <c r="E12070" s="75" t="s">
        <v>26</v>
      </c>
      <c r="F12070" s="265">
        <v>47000</v>
      </c>
      <c r="G12070" s="64">
        <f t="shared" si="381"/>
        <v>94000</v>
      </c>
      <c r="H12070" s="120" t="s">
        <v>957</v>
      </c>
      <c r="I12070" s="139" t="s">
        <v>9949</v>
      </c>
    </row>
    <row r="12071" spans="1:9" x14ac:dyDescent="0.25">
      <c r="A12071" s="59" t="s">
        <v>365</v>
      </c>
      <c r="B12071" s="59" t="s">
        <v>62</v>
      </c>
      <c r="C12071" s="59" t="s">
        <v>9950</v>
      </c>
      <c r="D12071" s="60">
        <v>1</v>
      </c>
      <c r="E12071" s="75" t="s">
        <v>26</v>
      </c>
      <c r="F12071" s="63">
        <v>1900000</v>
      </c>
      <c r="G12071" s="64">
        <f t="shared" si="381"/>
        <v>1900000</v>
      </c>
      <c r="H12071" s="120" t="s">
        <v>957</v>
      </c>
      <c r="I12071" s="139" t="s">
        <v>9949</v>
      </c>
    </row>
    <row r="12072" spans="1:9" x14ac:dyDescent="0.25">
      <c r="A12072" s="59" t="s">
        <v>365</v>
      </c>
      <c r="B12072" s="59" t="s">
        <v>62</v>
      </c>
      <c r="C12072" s="59" t="s">
        <v>9951</v>
      </c>
      <c r="D12072" s="60">
        <v>1</v>
      </c>
      <c r="E12072" s="75" t="s">
        <v>26</v>
      </c>
      <c r="F12072" s="63">
        <v>1900000</v>
      </c>
      <c r="G12072" s="64">
        <f t="shared" si="381"/>
        <v>1900000</v>
      </c>
      <c r="H12072" s="120" t="s">
        <v>957</v>
      </c>
      <c r="I12072" s="139" t="s">
        <v>9949</v>
      </c>
    </row>
    <row r="12073" spans="1:9" x14ac:dyDescent="0.25">
      <c r="A12073" s="59" t="s">
        <v>365</v>
      </c>
      <c r="B12073" s="71" t="s">
        <v>9907</v>
      </c>
      <c r="C12073" s="83" t="s">
        <v>543</v>
      </c>
      <c r="D12073" s="60">
        <v>1</v>
      </c>
      <c r="E12073" s="75" t="s">
        <v>26</v>
      </c>
      <c r="F12073" s="63">
        <v>110000</v>
      </c>
      <c r="G12073" s="64">
        <f t="shared" si="381"/>
        <v>110000</v>
      </c>
      <c r="H12073" s="120" t="s">
        <v>5972</v>
      </c>
      <c r="I12073" s="139"/>
    </row>
    <row r="12074" spans="1:9" x14ac:dyDescent="0.25">
      <c r="A12074" s="59" t="s">
        <v>365</v>
      </c>
      <c r="B12074" s="59" t="s">
        <v>380</v>
      </c>
      <c r="C12074" s="83" t="s">
        <v>140</v>
      </c>
      <c r="D12074" s="60">
        <v>1</v>
      </c>
      <c r="E12074" s="75" t="s">
        <v>26</v>
      </c>
      <c r="F12074" s="64">
        <v>900000</v>
      </c>
      <c r="G12074" s="64">
        <f t="shared" si="380"/>
        <v>900000</v>
      </c>
      <c r="H12074" s="120" t="s">
        <v>998</v>
      </c>
      <c r="I12074" s="139" t="s">
        <v>9952</v>
      </c>
    </row>
    <row r="12075" spans="1:9" x14ac:dyDescent="0.25">
      <c r="A12075" s="59" t="s">
        <v>365</v>
      </c>
      <c r="B12075" s="59" t="s">
        <v>810</v>
      </c>
      <c r="C12075" s="59" t="s">
        <v>27</v>
      </c>
      <c r="D12075" s="60">
        <v>1</v>
      </c>
      <c r="E12075" s="75" t="s">
        <v>1525</v>
      </c>
      <c r="F12075" s="63">
        <v>75000</v>
      </c>
      <c r="G12075" s="64">
        <f t="shared" si="380"/>
        <v>75000</v>
      </c>
      <c r="H12075" s="120" t="s">
        <v>522</v>
      </c>
      <c r="I12075" s="139" t="s">
        <v>9953</v>
      </c>
    </row>
    <row r="12076" spans="1:9" x14ac:dyDescent="0.25">
      <c r="A12076" s="59" t="s">
        <v>365</v>
      </c>
      <c r="B12076" s="71" t="s">
        <v>212</v>
      </c>
      <c r="C12076" s="71" t="s">
        <v>7160</v>
      </c>
      <c r="D12076" s="60">
        <v>2</v>
      </c>
      <c r="E12076" s="75" t="s">
        <v>26</v>
      </c>
      <c r="F12076" s="63">
        <v>100000</v>
      </c>
      <c r="G12076" s="64">
        <f t="shared" si="380"/>
        <v>200000</v>
      </c>
      <c r="H12076" s="120" t="s">
        <v>5940</v>
      </c>
      <c r="I12076" s="139" t="s">
        <v>9953</v>
      </c>
    </row>
    <row r="12077" spans="1:9" x14ac:dyDescent="0.25">
      <c r="A12077" s="59" t="s">
        <v>365</v>
      </c>
      <c r="B12077" s="58" t="s">
        <v>7194</v>
      </c>
      <c r="C12077" s="58" t="s">
        <v>9954</v>
      </c>
      <c r="D12077" s="60">
        <v>3</v>
      </c>
      <c r="E12077" s="75" t="s">
        <v>26</v>
      </c>
      <c r="F12077" s="62">
        <v>270000</v>
      </c>
      <c r="G12077" s="64">
        <f t="shared" si="380"/>
        <v>810000</v>
      </c>
      <c r="H12077" s="120" t="s">
        <v>9955</v>
      </c>
      <c r="I12077" s="139" t="s">
        <v>9953</v>
      </c>
    </row>
    <row r="12078" spans="1:9" x14ac:dyDescent="0.25">
      <c r="A12078" s="59" t="s">
        <v>365</v>
      </c>
      <c r="B12078" s="59" t="s">
        <v>9956</v>
      </c>
      <c r="C12078" s="59" t="s">
        <v>364</v>
      </c>
      <c r="D12078" s="60">
        <v>1</v>
      </c>
      <c r="E12078" s="75" t="s">
        <v>26</v>
      </c>
      <c r="F12078" s="63">
        <v>1150000</v>
      </c>
      <c r="G12078" s="64">
        <f t="shared" si="380"/>
        <v>1150000</v>
      </c>
      <c r="H12078" s="120" t="s">
        <v>409</v>
      </c>
      <c r="I12078" s="139" t="s">
        <v>9953</v>
      </c>
    </row>
    <row r="12079" spans="1:9" x14ac:dyDescent="0.25">
      <c r="A12079" s="59" t="s">
        <v>365</v>
      </c>
      <c r="B12079" s="66" t="s">
        <v>220</v>
      </c>
      <c r="C12079" s="92" t="s">
        <v>221</v>
      </c>
      <c r="D12079" s="141">
        <v>1</v>
      </c>
      <c r="E12079" s="75" t="s">
        <v>37</v>
      </c>
      <c r="F12079" s="210">
        <v>34689</v>
      </c>
      <c r="G12079" s="64">
        <f t="shared" si="380"/>
        <v>34689</v>
      </c>
      <c r="H12079" s="120" t="s">
        <v>957</v>
      </c>
      <c r="I12079" s="572"/>
    </row>
    <row r="12080" spans="1:9" x14ac:dyDescent="0.25">
      <c r="A12080" s="59" t="s">
        <v>365</v>
      </c>
      <c r="B12080" s="59" t="s">
        <v>9825</v>
      </c>
      <c r="C12080" s="59" t="s">
        <v>9826</v>
      </c>
      <c r="D12080" s="141">
        <v>7</v>
      </c>
      <c r="E12080" s="75" t="s">
        <v>37</v>
      </c>
      <c r="F12080" s="210">
        <v>23000</v>
      </c>
      <c r="G12080" s="64">
        <f t="shared" si="380"/>
        <v>161000</v>
      </c>
      <c r="H12080" s="120" t="s">
        <v>432</v>
      </c>
      <c r="I12080" s="139"/>
    </row>
    <row r="12081" spans="1:9" x14ac:dyDescent="0.25">
      <c r="A12081" s="59" t="s">
        <v>9957</v>
      </c>
      <c r="B12081" s="59" t="s">
        <v>2729</v>
      </c>
      <c r="C12081" s="59" t="s">
        <v>27</v>
      </c>
      <c r="D12081" s="60">
        <v>2</v>
      </c>
      <c r="E12081" s="75" t="s">
        <v>26</v>
      </c>
      <c r="F12081" s="63">
        <v>3000</v>
      </c>
      <c r="G12081" s="64">
        <f t="shared" si="380"/>
        <v>6000</v>
      </c>
      <c r="H12081" s="120" t="s">
        <v>814</v>
      </c>
      <c r="I12081" s="139"/>
    </row>
    <row r="12082" spans="1:9" x14ac:dyDescent="0.25">
      <c r="A12082" s="59" t="s">
        <v>9957</v>
      </c>
      <c r="B12082" s="59" t="s">
        <v>210</v>
      </c>
      <c r="C12082" s="59" t="s">
        <v>211</v>
      </c>
      <c r="D12082" s="141">
        <v>8</v>
      </c>
      <c r="E12082" s="75" t="s">
        <v>37</v>
      </c>
      <c r="F12082" s="210">
        <v>28200</v>
      </c>
      <c r="G12082" s="64">
        <f t="shared" si="380"/>
        <v>225600</v>
      </c>
      <c r="H12082" s="120" t="s">
        <v>1468</v>
      </c>
      <c r="I12082" s="139"/>
    </row>
    <row r="12083" spans="1:9" x14ac:dyDescent="0.25">
      <c r="A12083" s="59" t="s">
        <v>9957</v>
      </c>
      <c r="B12083" s="59" t="s">
        <v>6943</v>
      </c>
      <c r="C12083" s="83" t="s">
        <v>361</v>
      </c>
      <c r="D12083" s="60">
        <v>1</v>
      </c>
      <c r="E12083" s="75" t="s">
        <v>26</v>
      </c>
      <c r="F12083" s="63">
        <v>200000</v>
      </c>
      <c r="G12083" s="64">
        <f t="shared" si="380"/>
        <v>200000</v>
      </c>
      <c r="H12083" s="285" t="s">
        <v>1929</v>
      </c>
      <c r="I12083" s="139" t="s">
        <v>9958</v>
      </c>
    </row>
    <row r="12084" spans="1:9" x14ac:dyDescent="0.25">
      <c r="A12084" s="59" t="s">
        <v>9957</v>
      </c>
      <c r="B12084" s="59" t="s">
        <v>210</v>
      </c>
      <c r="C12084" s="59" t="s">
        <v>211</v>
      </c>
      <c r="D12084" s="60">
        <v>9</v>
      </c>
      <c r="E12084" s="75" t="s">
        <v>37</v>
      </c>
      <c r="F12084" s="64">
        <v>28200</v>
      </c>
      <c r="G12084" s="64">
        <f t="shared" si="380"/>
        <v>253800</v>
      </c>
      <c r="H12084" s="285" t="s">
        <v>1929</v>
      </c>
      <c r="I12084" s="139" t="s">
        <v>9958</v>
      </c>
    </row>
    <row r="12085" spans="1:9" x14ac:dyDescent="0.25">
      <c r="A12085" s="59" t="s">
        <v>9957</v>
      </c>
      <c r="B12085" s="59" t="s">
        <v>9828</v>
      </c>
      <c r="C12085" s="59" t="s">
        <v>217</v>
      </c>
      <c r="D12085" s="60">
        <v>1</v>
      </c>
      <c r="E12085" s="75" t="s">
        <v>26</v>
      </c>
      <c r="F12085" s="63">
        <v>87500</v>
      </c>
      <c r="G12085" s="64">
        <f t="shared" si="380"/>
        <v>87500</v>
      </c>
      <c r="H12085" s="120" t="s">
        <v>1929</v>
      </c>
      <c r="I12085" s="139" t="s">
        <v>9958</v>
      </c>
    </row>
    <row r="12086" spans="1:9" x14ac:dyDescent="0.25">
      <c r="A12086" s="59" t="s">
        <v>9957</v>
      </c>
      <c r="B12086" s="59" t="s">
        <v>62</v>
      </c>
      <c r="C12086" s="59" t="s">
        <v>9959</v>
      </c>
      <c r="D12086" s="141">
        <v>1</v>
      </c>
      <c r="E12086" s="75" t="s">
        <v>29</v>
      </c>
      <c r="F12086" s="210">
        <v>1900000</v>
      </c>
      <c r="G12086" s="64">
        <f t="shared" si="380"/>
        <v>1900000</v>
      </c>
      <c r="H12086" s="285" t="s">
        <v>1929</v>
      </c>
      <c r="I12086" s="139" t="s">
        <v>9960</v>
      </c>
    </row>
    <row r="12087" spans="1:9" x14ac:dyDescent="0.25">
      <c r="A12087" s="59" t="s">
        <v>9957</v>
      </c>
      <c r="B12087" s="59" t="s">
        <v>62</v>
      </c>
      <c r="C12087" s="83" t="s">
        <v>9961</v>
      </c>
      <c r="D12087" s="60">
        <v>1</v>
      </c>
      <c r="E12087" s="75" t="s">
        <v>29</v>
      </c>
      <c r="F12087" s="64">
        <v>1900000</v>
      </c>
      <c r="G12087" s="64">
        <f t="shared" si="380"/>
        <v>1900000</v>
      </c>
      <c r="H12087" s="120" t="s">
        <v>1929</v>
      </c>
      <c r="I12087" s="139" t="s">
        <v>9960</v>
      </c>
    </row>
    <row r="12088" spans="1:9" x14ac:dyDescent="0.25">
      <c r="A12088" s="59" t="s">
        <v>9957</v>
      </c>
      <c r="B12088" s="59" t="s">
        <v>62</v>
      </c>
      <c r="C12088" s="59" t="s">
        <v>9962</v>
      </c>
      <c r="D12088" s="141">
        <v>1</v>
      </c>
      <c r="E12088" s="75" t="s">
        <v>29</v>
      </c>
      <c r="F12088" s="265">
        <v>1900000</v>
      </c>
      <c r="G12088" s="64">
        <f t="shared" si="380"/>
        <v>1900000</v>
      </c>
      <c r="H12088" s="120" t="s">
        <v>710</v>
      </c>
      <c r="I12088" s="139" t="s">
        <v>9963</v>
      </c>
    </row>
    <row r="12089" spans="1:9" x14ac:dyDescent="0.25">
      <c r="A12089" s="59" t="s">
        <v>9957</v>
      </c>
      <c r="B12089" s="59" t="s">
        <v>62</v>
      </c>
      <c r="C12089" s="59" t="s">
        <v>9964</v>
      </c>
      <c r="D12089" s="141">
        <v>1</v>
      </c>
      <c r="E12089" s="75" t="s">
        <v>29</v>
      </c>
      <c r="F12089" s="265">
        <v>1900000</v>
      </c>
      <c r="G12089" s="64">
        <f t="shared" si="380"/>
        <v>1900000</v>
      </c>
      <c r="H12089" s="120" t="s">
        <v>710</v>
      </c>
      <c r="I12089" s="139" t="s">
        <v>9963</v>
      </c>
    </row>
    <row r="12090" spans="1:9" x14ac:dyDescent="0.25">
      <c r="A12090" s="59" t="s">
        <v>9957</v>
      </c>
      <c r="B12090" s="81" t="s">
        <v>3064</v>
      </c>
      <c r="C12090" s="59" t="s">
        <v>905</v>
      </c>
      <c r="D12090" s="141">
        <v>2</v>
      </c>
      <c r="E12090" s="75" t="s">
        <v>26</v>
      </c>
      <c r="F12090" s="265">
        <v>500000</v>
      </c>
      <c r="G12090" s="64">
        <f t="shared" si="380"/>
        <v>1000000</v>
      </c>
      <c r="H12090" s="120" t="s">
        <v>763</v>
      </c>
      <c r="I12090" s="139"/>
    </row>
    <row r="12091" spans="1:9" x14ac:dyDescent="0.25">
      <c r="A12091" s="59" t="s">
        <v>9957</v>
      </c>
      <c r="B12091" s="59" t="s">
        <v>9938</v>
      </c>
      <c r="C12091" s="59" t="s">
        <v>905</v>
      </c>
      <c r="D12091" s="141">
        <v>1</v>
      </c>
      <c r="E12091" s="75" t="s">
        <v>26</v>
      </c>
      <c r="F12091" s="210">
        <v>75000</v>
      </c>
      <c r="G12091" s="210">
        <f t="shared" si="380"/>
        <v>75000</v>
      </c>
      <c r="H12091" s="120" t="s">
        <v>763</v>
      </c>
      <c r="I12091" s="139"/>
    </row>
    <row r="12092" spans="1:9" x14ac:dyDescent="0.25">
      <c r="A12092" s="59" t="s">
        <v>9957</v>
      </c>
      <c r="B12092" s="59" t="s">
        <v>3077</v>
      </c>
      <c r="C12092" s="59" t="s">
        <v>361</v>
      </c>
      <c r="D12092" s="60">
        <v>1</v>
      </c>
      <c r="E12092" s="75" t="s">
        <v>26</v>
      </c>
      <c r="F12092" s="63">
        <v>12500</v>
      </c>
      <c r="G12092" s="64">
        <f t="shared" si="380"/>
        <v>12500</v>
      </c>
      <c r="H12092" s="120" t="s">
        <v>894</v>
      </c>
      <c r="I12092" s="139"/>
    </row>
    <row r="12093" spans="1:9" x14ac:dyDescent="0.25">
      <c r="A12093" s="59" t="s">
        <v>9957</v>
      </c>
      <c r="B12093" s="81" t="s">
        <v>2729</v>
      </c>
      <c r="C12093" s="59" t="s">
        <v>27</v>
      </c>
      <c r="D12093" s="141">
        <v>2</v>
      </c>
      <c r="E12093" s="75" t="s">
        <v>26</v>
      </c>
      <c r="F12093" s="210">
        <v>3000</v>
      </c>
      <c r="G12093" s="64">
        <f t="shared" si="380"/>
        <v>6000</v>
      </c>
      <c r="H12093" s="285" t="s">
        <v>5967</v>
      </c>
      <c r="I12093" s="139"/>
    </row>
    <row r="12094" spans="1:9" x14ac:dyDescent="0.25">
      <c r="A12094" s="59" t="s">
        <v>9957</v>
      </c>
      <c r="B12094" s="81" t="s">
        <v>9965</v>
      </c>
      <c r="C12094" s="59" t="s">
        <v>27</v>
      </c>
      <c r="D12094" s="141">
        <v>0.5</v>
      </c>
      <c r="E12094" s="75" t="s">
        <v>1525</v>
      </c>
      <c r="F12094" s="210">
        <v>350000</v>
      </c>
      <c r="G12094" s="64">
        <f t="shared" si="380"/>
        <v>175000</v>
      </c>
      <c r="H12094" s="285" t="s">
        <v>5967</v>
      </c>
      <c r="I12094" s="139"/>
    </row>
    <row r="12095" spans="1:9" x14ac:dyDescent="0.25">
      <c r="A12095" s="59" t="s">
        <v>9957</v>
      </c>
      <c r="B12095" s="71" t="s">
        <v>9966</v>
      </c>
      <c r="C12095" s="83" t="s">
        <v>4265</v>
      </c>
      <c r="D12095" s="60">
        <v>1</v>
      </c>
      <c r="E12095" s="75" t="s">
        <v>26</v>
      </c>
      <c r="F12095" s="63">
        <v>150000</v>
      </c>
      <c r="G12095" s="64">
        <f t="shared" si="380"/>
        <v>150000</v>
      </c>
      <c r="H12095" s="120" t="s">
        <v>947</v>
      </c>
      <c r="I12095" s="139" t="s">
        <v>9967</v>
      </c>
    </row>
    <row r="12096" spans="1:9" x14ac:dyDescent="0.25">
      <c r="A12096" s="59" t="s">
        <v>9957</v>
      </c>
      <c r="B12096" s="59" t="s">
        <v>1370</v>
      </c>
      <c r="C12096" s="59" t="s">
        <v>4265</v>
      </c>
      <c r="D12096" s="60">
        <v>1</v>
      </c>
      <c r="E12096" s="75" t="s">
        <v>26</v>
      </c>
      <c r="F12096" s="63">
        <v>475000</v>
      </c>
      <c r="G12096" s="64">
        <f t="shared" si="380"/>
        <v>475000</v>
      </c>
      <c r="H12096" s="120" t="s">
        <v>947</v>
      </c>
      <c r="I12096" s="139" t="s">
        <v>9967</v>
      </c>
    </row>
    <row r="12097" spans="1:9" x14ac:dyDescent="0.25">
      <c r="A12097" s="59" t="s">
        <v>9957</v>
      </c>
      <c r="B12097" s="59" t="s">
        <v>62</v>
      </c>
      <c r="C12097" s="58" t="s">
        <v>9959</v>
      </c>
      <c r="D12097" s="60">
        <v>1</v>
      </c>
      <c r="E12097" s="75" t="s">
        <v>29</v>
      </c>
      <c r="F12097" s="62">
        <v>1900000</v>
      </c>
      <c r="G12097" s="64">
        <f t="shared" si="380"/>
        <v>1900000</v>
      </c>
      <c r="H12097" s="120" t="s">
        <v>947</v>
      </c>
      <c r="I12097" s="139" t="s">
        <v>9967</v>
      </c>
    </row>
    <row r="12098" spans="1:9" x14ac:dyDescent="0.25">
      <c r="A12098" s="59" t="s">
        <v>9957</v>
      </c>
      <c r="B12098" s="59" t="s">
        <v>62</v>
      </c>
      <c r="C12098" s="59" t="s">
        <v>9968</v>
      </c>
      <c r="D12098" s="60">
        <v>1</v>
      </c>
      <c r="E12098" s="75" t="s">
        <v>29</v>
      </c>
      <c r="F12098" s="63">
        <v>1900000</v>
      </c>
      <c r="G12098" s="64">
        <f t="shared" si="380"/>
        <v>1900000</v>
      </c>
      <c r="H12098" s="120" t="s">
        <v>947</v>
      </c>
      <c r="I12098" s="139" t="s">
        <v>9967</v>
      </c>
    </row>
    <row r="12099" spans="1:9" x14ac:dyDescent="0.25">
      <c r="A12099" s="59" t="s">
        <v>9957</v>
      </c>
      <c r="B12099" s="59" t="s">
        <v>210</v>
      </c>
      <c r="C12099" s="59" t="s">
        <v>211</v>
      </c>
      <c r="D12099" s="141">
        <v>9</v>
      </c>
      <c r="E12099" s="75" t="s">
        <v>37</v>
      </c>
      <c r="F12099" s="210">
        <v>28200</v>
      </c>
      <c r="G12099" s="64">
        <f t="shared" si="380"/>
        <v>253800</v>
      </c>
      <c r="H12099" s="120" t="s">
        <v>953</v>
      </c>
      <c r="I12099" s="139"/>
    </row>
    <row r="12100" spans="1:9" x14ac:dyDescent="0.25">
      <c r="A12100" s="59" t="s">
        <v>9957</v>
      </c>
      <c r="B12100" s="59" t="s">
        <v>9828</v>
      </c>
      <c r="C12100" s="59" t="s">
        <v>217</v>
      </c>
      <c r="D12100" s="141">
        <v>1</v>
      </c>
      <c r="E12100" s="75" t="s">
        <v>26</v>
      </c>
      <c r="F12100" s="210">
        <v>87500</v>
      </c>
      <c r="G12100" s="64">
        <f>F12100*D12100</f>
        <v>87500</v>
      </c>
      <c r="H12100" s="120" t="s">
        <v>953</v>
      </c>
      <c r="I12100" s="139"/>
    </row>
    <row r="12101" spans="1:9" x14ac:dyDescent="0.25">
      <c r="A12101" s="59" t="s">
        <v>9957</v>
      </c>
      <c r="B12101" s="118" t="s">
        <v>9919</v>
      </c>
      <c r="C12101" s="85" t="s">
        <v>6497</v>
      </c>
      <c r="D12101" s="60">
        <v>1</v>
      </c>
      <c r="E12101" s="75" t="s">
        <v>26</v>
      </c>
      <c r="F12101" s="63">
        <v>20000</v>
      </c>
      <c r="G12101" s="64">
        <f>F12101*D12101</f>
        <v>20000</v>
      </c>
      <c r="H12101" s="120" t="s">
        <v>953</v>
      </c>
      <c r="I12101" s="139"/>
    </row>
    <row r="12102" spans="1:9" x14ac:dyDescent="0.25">
      <c r="A12102" s="59" t="s">
        <v>9957</v>
      </c>
      <c r="B12102" s="58" t="s">
        <v>197</v>
      </c>
      <c r="C12102" s="58" t="s">
        <v>361</v>
      </c>
      <c r="D12102" s="60">
        <v>1</v>
      </c>
      <c r="E12102" s="75" t="s">
        <v>26</v>
      </c>
      <c r="F12102" s="63">
        <v>50000</v>
      </c>
      <c r="G12102" s="64">
        <f t="shared" si="380"/>
        <v>50000</v>
      </c>
      <c r="H12102" s="120" t="s">
        <v>953</v>
      </c>
      <c r="I12102" s="139"/>
    </row>
    <row r="12103" spans="1:9" x14ac:dyDescent="0.25">
      <c r="A12103" s="59" t="s">
        <v>9957</v>
      </c>
      <c r="B12103" s="59" t="s">
        <v>9969</v>
      </c>
      <c r="C12103" s="59" t="s">
        <v>9970</v>
      </c>
      <c r="D12103" s="60">
        <v>1</v>
      </c>
      <c r="E12103" s="75" t="s">
        <v>26</v>
      </c>
      <c r="F12103" s="63">
        <v>900000</v>
      </c>
      <c r="G12103" s="64">
        <f t="shared" si="380"/>
        <v>900000</v>
      </c>
      <c r="H12103" s="120" t="s">
        <v>953</v>
      </c>
      <c r="I12103" s="139"/>
    </row>
    <row r="12104" spans="1:9" x14ac:dyDescent="0.25">
      <c r="A12104" s="59" t="s">
        <v>9957</v>
      </c>
      <c r="B12104" s="59" t="s">
        <v>9836</v>
      </c>
      <c r="C12104" s="59" t="s">
        <v>173</v>
      </c>
      <c r="D12104" s="60">
        <v>1</v>
      </c>
      <c r="E12104" s="75" t="s">
        <v>26</v>
      </c>
      <c r="F12104" s="64">
        <v>36000</v>
      </c>
      <c r="G12104" s="64">
        <f t="shared" si="380"/>
        <v>36000</v>
      </c>
      <c r="H12104" s="120" t="s">
        <v>953</v>
      </c>
      <c r="I12104" s="139"/>
    </row>
    <row r="12105" spans="1:9" x14ac:dyDescent="0.25">
      <c r="A12105" s="59" t="s">
        <v>9957</v>
      </c>
      <c r="B12105" s="59" t="s">
        <v>6323</v>
      </c>
      <c r="C12105" s="59" t="s">
        <v>6324</v>
      </c>
      <c r="D12105" s="60">
        <v>1</v>
      </c>
      <c r="E12105" s="75" t="s">
        <v>25</v>
      </c>
      <c r="F12105" s="64">
        <v>82000</v>
      </c>
      <c r="G12105" s="64">
        <f t="shared" si="380"/>
        <v>82000</v>
      </c>
      <c r="H12105" s="120" t="s">
        <v>953</v>
      </c>
      <c r="I12105" s="139"/>
    </row>
    <row r="12106" spans="1:9" x14ac:dyDescent="0.25">
      <c r="A12106" s="59" t="s">
        <v>9957</v>
      </c>
      <c r="B12106" s="59" t="s">
        <v>1370</v>
      </c>
      <c r="C12106" s="59" t="s">
        <v>4265</v>
      </c>
      <c r="D12106" s="60">
        <v>1</v>
      </c>
      <c r="E12106" s="75" t="s">
        <v>26</v>
      </c>
      <c r="F12106" s="63">
        <v>475000</v>
      </c>
      <c r="G12106" s="64">
        <f t="shared" si="380"/>
        <v>475000</v>
      </c>
      <c r="H12106" s="120" t="s">
        <v>1877</v>
      </c>
      <c r="I12106" s="139" t="s">
        <v>9971</v>
      </c>
    </row>
    <row r="12107" spans="1:9" x14ac:dyDescent="0.25">
      <c r="A12107" s="59" t="s">
        <v>9957</v>
      </c>
      <c r="B12107" s="59" t="s">
        <v>210</v>
      </c>
      <c r="C12107" s="59" t="s">
        <v>211</v>
      </c>
      <c r="D12107" s="141">
        <v>8</v>
      </c>
      <c r="E12107" s="75" t="s">
        <v>37</v>
      </c>
      <c r="F12107" s="210">
        <v>28200</v>
      </c>
      <c r="G12107" s="210">
        <f t="shared" si="380"/>
        <v>225600</v>
      </c>
      <c r="H12107" s="120" t="s">
        <v>1877</v>
      </c>
      <c r="I12107" s="139" t="s">
        <v>9971</v>
      </c>
    </row>
    <row r="12108" spans="1:9" x14ac:dyDescent="0.25">
      <c r="A12108" s="59" t="s">
        <v>9957</v>
      </c>
      <c r="B12108" s="59" t="s">
        <v>9875</v>
      </c>
      <c r="C12108" s="59" t="s">
        <v>33</v>
      </c>
      <c r="D12108" s="141">
        <v>1</v>
      </c>
      <c r="E12108" s="75" t="s">
        <v>26</v>
      </c>
      <c r="F12108" s="210">
        <v>205000</v>
      </c>
      <c r="G12108" s="210">
        <f t="shared" si="380"/>
        <v>205000</v>
      </c>
      <c r="H12108" s="120" t="s">
        <v>1877</v>
      </c>
      <c r="I12108" s="139" t="s">
        <v>9971</v>
      </c>
    </row>
    <row r="12109" spans="1:9" x14ac:dyDescent="0.25">
      <c r="A12109" s="59" t="s">
        <v>9957</v>
      </c>
      <c r="B12109" s="59" t="s">
        <v>9972</v>
      </c>
      <c r="C12109" s="59" t="s">
        <v>1278</v>
      </c>
      <c r="D12109" s="141">
        <v>1</v>
      </c>
      <c r="E12109" s="75" t="s">
        <v>26</v>
      </c>
      <c r="F12109" s="282">
        <v>220000</v>
      </c>
      <c r="G12109" s="64">
        <f>F12109*D12109</f>
        <v>220000</v>
      </c>
      <c r="H12109" s="120" t="s">
        <v>427</v>
      </c>
      <c r="I12109" s="139" t="s">
        <v>9973</v>
      </c>
    </row>
    <row r="12110" spans="1:9" x14ac:dyDescent="0.25">
      <c r="A12110" s="59" t="s">
        <v>9957</v>
      </c>
      <c r="B12110" s="59" t="s">
        <v>210</v>
      </c>
      <c r="C12110" s="59" t="s">
        <v>211</v>
      </c>
      <c r="D12110" s="141">
        <v>9</v>
      </c>
      <c r="E12110" s="75" t="s">
        <v>37</v>
      </c>
      <c r="F12110" s="210">
        <v>28200</v>
      </c>
      <c r="G12110" s="64">
        <f>F12110*D12110</f>
        <v>253800</v>
      </c>
      <c r="H12110" s="120" t="s">
        <v>427</v>
      </c>
      <c r="I12110" s="139" t="s">
        <v>9973</v>
      </c>
    </row>
    <row r="12111" spans="1:9" x14ac:dyDescent="0.25">
      <c r="A12111" s="59" t="s">
        <v>9957</v>
      </c>
      <c r="B12111" s="59" t="s">
        <v>9828</v>
      </c>
      <c r="C12111" s="59" t="s">
        <v>217</v>
      </c>
      <c r="D12111" s="141">
        <v>1</v>
      </c>
      <c r="E12111" s="75" t="s">
        <v>26</v>
      </c>
      <c r="F12111" s="210">
        <v>87500</v>
      </c>
      <c r="G12111" s="64">
        <f>F12111*D12111</f>
        <v>87500</v>
      </c>
      <c r="H12111" s="120" t="s">
        <v>427</v>
      </c>
      <c r="I12111" s="139" t="s">
        <v>9973</v>
      </c>
    </row>
    <row r="12112" spans="1:9" x14ac:dyDescent="0.25">
      <c r="A12112" s="59" t="s">
        <v>9957</v>
      </c>
      <c r="B12112" s="59" t="s">
        <v>9825</v>
      </c>
      <c r="C12112" s="59" t="s">
        <v>9826</v>
      </c>
      <c r="D12112" s="141">
        <v>1</v>
      </c>
      <c r="E12112" s="75" t="s">
        <v>37</v>
      </c>
      <c r="F12112" s="210">
        <v>23000</v>
      </c>
      <c r="G12112" s="64">
        <f t="shared" si="380"/>
        <v>23000</v>
      </c>
      <c r="H12112" s="120" t="s">
        <v>427</v>
      </c>
      <c r="I12112" s="139" t="s">
        <v>9973</v>
      </c>
    </row>
    <row r="12113" spans="1:9" x14ac:dyDescent="0.25">
      <c r="A12113" s="59" t="s">
        <v>9957</v>
      </c>
      <c r="B12113" s="59" t="s">
        <v>2729</v>
      </c>
      <c r="C12113" s="59" t="s">
        <v>27</v>
      </c>
      <c r="D12113" s="60">
        <v>3</v>
      </c>
      <c r="E12113" s="75" t="s">
        <v>26</v>
      </c>
      <c r="F12113" s="63">
        <v>3000</v>
      </c>
      <c r="G12113" s="64">
        <f t="shared" si="380"/>
        <v>9000</v>
      </c>
      <c r="H12113" s="120" t="s">
        <v>1156</v>
      </c>
      <c r="I12113" s="139"/>
    </row>
    <row r="12114" spans="1:9" x14ac:dyDescent="0.25">
      <c r="A12114" s="59" t="s">
        <v>9957</v>
      </c>
      <c r="B12114" s="59" t="s">
        <v>210</v>
      </c>
      <c r="C12114" s="59" t="s">
        <v>211</v>
      </c>
      <c r="D12114" s="141">
        <v>1</v>
      </c>
      <c r="E12114" s="75" t="s">
        <v>37</v>
      </c>
      <c r="F12114" s="210">
        <v>28200</v>
      </c>
      <c r="G12114" s="64">
        <f>F12114*D12114</f>
        <v>28200</v>
      </c>
      <c r="H12114" s="120" t="s">
        <v>894</v>
      </c>
      <c r="I12114" s="139"/>
    </row>
    <row r="12115" spans="1:9" x14ac:dyDescent="0.25">
      <c r="A12115" s="59" t="s">
        <v>9957</v>
      </c>
      <c r="B12115" s="59" t="s">
        <v>3032</v>
      </c>
      <c r="C12115" s="59" t="s">
        <v>905</v>
      </c>
      <c r="D12115" s="141">
        <v>1</v>
      </c>
      <c r="E12115" s="75" t="s">
        <v>26</v>
      </c>
      <c r="F12115" s="210">
        <v>45000</v>
      </c>
      <c r="G12115" s="210">
        <f>F12115*D12115</f>
        <v>45000</v>
      </c>
      <c r="H12115" s="120" t="s">
        <v>890</v>
      </c>
      <c r="I12115" s="139"/>
    </row>
    <row r="12116" spans="1:9" x14ac:dyDescent="0.25">
      <c r="A12116" s="59" t="s">
        <v>9957</v>
      </c>
      <c r="B12116" s="59" t="s">
        <v>9974</v>
      </c>
      <c r="C12116" s="59" t="s">
        <v>905</v>
      </c>
      <c r="D12116" s="141">
        <v>1</v>
      </c>
      <c r="E12116" s="75" t="s">
        <v>26</v>
      </c>
      <c r="F12116" s="210">
        <v>25000</v>
      </c>
      <c r="G12116" s="210">
        <f>F12116*D12116</f>
        <v>25000</v>
      </c>
      <c r="H12116" s="120" t="s">
        <v>890</v>
      </c>
      <c r="I12116" s="59"/>
    </row>
    <row r="12117" spans="1:9" x14ac:dyDescent="0.25">
      <c r="A12117" s="59" t="s">
        <v>9957</v>
      </c>
      <c r="B12117" s="59" t="s">
        <v>9975</v>
      </c>
      <c r="C12117" s="59" t="s">
        <v>905</v>
      </c>
      <c r="D12117" s="141">
        <v>1</v>
      </c>
      <c r="E12117" s="75" t="s">
        <v>26</v>
      </c>
      <c r="F12117" s="210">
        <v>50000</v>
      </c>
      <c r="G12117" s="210">
        <f>F12117*D12117</f>
        <v>50000</v>
      </c>
      <c r="H12117" s="120" t="s">
        <v>890</v>
      </c>
      <c r="I12117" s="59"/>
    </row>
    <row r="12118" spans="1:9" x14ac:dyDescent="0.25">
      <c r="A12118" s="59" t="s">
        <v>9957</v>
      </c>
      <c r="B12118" s="59" t="s">
        <v>3032</v>
      </c>
      <c r="C12118" s="59" t="s">
        <v>905</v>
      </c>
      <c r="D12118" s="141">
        <v>1</v>
      </c>
      <c r="E12118" s="75" t="s">
        <v>26</v>
      </c>
      <c r="F12118" s="210">
        <v>45000</v>
      </c>
      <c r="G12118" s="210">
        <f t="shared" ref="G12118:G12181" si="382">F12118*D12118</f>
        <v>45000</v>
      </c>
      <c r="H12118" s="120" t="s">
        <v>890</v>
      </c>
      <c r="I12118" s="59"/>
    </row>
    <row r="12119" spans="1:9" x14ac:dyDescent="0.25">
      <c r="A12119" s="59" t="s">
        <v>9957</v>
      </c>
      <c r="B12119" s="59" t="s">
        <v>9976</v>
      </c>
      <c r="C12119" s="59" t="s">
        <v>905</v>
      </c>
      <c r="D12119" s="60">
        <v>1</v>
      </c>
      <c r="E12119" s="75" t="s">
        <v>25</v>
      </c>
      <c r="F12119" s="73">
        <v>100000</v>
      </c>
      <c r="G12119" s="210">
        <f t="shared" si="382"/>
        <v>100000</v>
      </c>
      <c r="H12119" s="120" t="s">
        <v>890</v>
      </c>
      <c r="I12119" s="59"/>
    </row>
    <row r="12120" spans="1:9" x14ac:dyDescent="0.25">
      <c r="A12120" s="59" t="s">
        <v>9957</v>
      </c>
      <c r="B12120" s="59" t="s">
        <v>8068</v>
      </c>
      <c r="C12120" s="59" t="s">
        <v>27</v>
      </c>
      <c r="D12120" s="141">
        <v>1</v>
      </c>
      <c r="E12120" s="75" t="s">
        <v>26</v>
      </c>
      <c r="F12120" s="210">
        <v>12000</v>
      </c>
      <c r="G12120" s="64">
        <f t="shared" si="382"/>
        <v>12000</v>
      </c>
      <c r="H12120" s="120" t="s">
        <v>814</v>
      </c>
      <c r="I12120" s="139"/>
    </row>
    <row r="12121" spans="1:9" x14ac:dyDescent="0.25">
      <c r="A12121" s="59" t="s">
        <v>9977</v>
      </c>
      <c r="B12121" s="59" t="s">
        <v>9978</v>
      </c>
      <c r="C12121" s="59" t="s">
        <v>27</v>
      </c>
      <c r="D12121" s="60">
        <v>10</v>
      </c>
      <c r="E12121" s="75" t="s">
        <v>26</v>
      </c>
      <c r="F12121" s="63">
        <v>850</v>
      </c>
      <c r="G12121" s="64">
        <f t="shared" si="382"/>
        <v>8500</v>
      </c>
      <c r="H12121" s="120" t="s">
        <v>814</v>
      </c>
      <c r="I12121" s="139"/>
    </row>
    <row r="12122" spans="1:9" x14ac:dyDescent="0.25">
      <c r="A12122" s="59" t="s">
        <v>9977</v>
      </c>
      <c r="B12122" s="58" t="s">
        <v>222</v>
      </c>
      <c r="C12122" s="59" t="s">
        <v>9979</v>
      </c>
      <c r="D12122" s="141">
        <v>21</v>
      </c>
      <c r="E12122" s="75" t="s">
        <v>37</v>
      </c>
      <c r="F12122" s="210">
        <v>32300</v>
      </c>
      <c r="G12122" s="64">
        <f t="shared" si="382"/>
        <v>678300</v>
      </c>
      <c r="H12122" s="120" t="s">
        <v>2590</v>
      </c>
      <c r="I12122" s="139" t="s">
        <v>9980</v>
      </c>
    </row>
    <row r="12123" spans="1:9" x14ac:dyDescent="0.25">
      <c r="A12123" s="59" t="s">
        <v>9977</v>
      </c>
      <c r="B12123" s="59" t="s">
        <v>7133</v>
      </c>
      <c r="C12123" s="83" t="s">
        <v>27</v>
      </c>
      <c r="D12123" s="60">
        <v>1</v>
      </c>
      <c r="E12123" s="75" t="s">
        <v>719</v>
      </c>
      <c r="F12123" s="63">
        <v>150000</v>
      </c>
      <c r="G12123" s="64">
        <f t="shared" si="382"/>
        <v>150000</v>
      </c>
      <c r="H12123" s="285" t="s">
        <v>522</v>
      </c>
      <c r="I12123" s="139" t="s">
        <v>9980</v>
      </c>
    </row>
    <row r="12124" spans="1:9" x14ac:dyDescent="0.25">
      <c r="A12124" s="59" t="s">
        <v>9977</v>
      </c>
      <c r="B12124" s="59" t="s">
        <v>210</v>
      </c>
      <c r="C12124" s="59" t="s">
        <v>211</v>
      </c>
      <c r="D12124" s="141">
        <v>1</v>
      </c>
      <c r="E12124" s="75" t="s">
        <v>37</v>
      </c>
      <c r="F12124" s="210">
        <v>28200</v>
      </c>
      <c r="G12124" s="64">
        <f t="shared" si="382"/>
        <v>28200</v>
      </c>
      <c r="H12124" s="285" t="s">
        <v>2005</v>
      </c>
      <c r="I12124" s="139"/>
    </row>
    <row r="12125" spans="1:9" x14ac:dyDescent="0.25">
      <c r="A12125" s="59" t="s">
        <v>9977</v>
      </c>
      <c r="B12125" s="59" t="s">
        <v>1208</v>
      </c>
      <c r="C12125" s="59" t="s">
        <v>27</v>
      </c>
      <c r="D12125" s="60">
        <v>6</v>
      </c>
      <c r="E12125" s="75" t="s">
        <v>26</v>
      </c>
      <c r="F12125" s="63">
        <v>750</v>
      </c>
      <c r="G12125" s="64">
        <f t="shared" si="382"/>
        <v>4500</v>
      </c>
      <c r="H12125" s="120" t="s">
        <v>2897</v>
      </c>
      <c r="I12125" s="139"/>
    </row>
    <row r="12126" spans="1:9" x14ac:dyDescent="0.25">
      <c r="A12126" s="59" t="s">
        <v>9977</v>
      </c>
      <c r="B12126" s="59" t="s">
        <v>1208</v>
      </c>
      <c r="C12126" s="59" t="s">
        <v>27</v>
      </c>
      <c r="D12126" s="60">
        <v>15</v>
      </c>
      <c r="E12126" s="75" t="s">
        <v>26</v>
      </c>
      <c r="F12126" s="63">
        <v>750</v>
      </c>
      <c r="G12126" s="64">
        <f t="shared" si="382"/>
        <v>11250</v>
      </c>
      <c r="H12126" s="120" t="s">
        <v>5972</v>
      </c>
      <c r="I12126" s="139"/>
    </row>
    <row r="12127" spans="1:9" x14ac:dyDescent="0.25">
      <c r="A12127" s="59" t="s">
        <v>9977</v>
      </c>
      <c r="B12127" s="59" t="s">
        <v>9823</v>
      </c>
      <c r="C12127" s="59" t="s">
        <v>9981</v>
      </c>
      <c r="D12127" s="141">
        <v>1</v>
      </c>
      <c r="E12127" s="75" t="s">
        <v>607</v>
      </c>
      <c r="F12127" s="265">
        <v>110000</v>
      </c>
      <c r="G12127" s="64">
        <f t="shared" si="382"/>
        <v>110000</v>
      </c>
      <c r="H12127" s="120" t="s">
        <v>5972</v>
      </c>
      <c r="I12127" s="139"/>
    </row>
    <row r="12128" spans="1:9" x14ac:dyDescent="0.25">
      <c r="A12128" s="59" t="s">
        <v>9977</v>
      </c>
      <c r="B12128" s="59" t="s">
        <v>6585</v>
      </c>
      <c r="C12128" s="101" t="s">
        <v>636</v>
      </c>
      <c r="D12128" s="60">
        <v>1</v>
      </c>
      <c r="E12128" s="75" t="s">
        <v>26</v>
      </c>
      <c r="F12128" s="64">
        <v>14000</v>
      </c>
      <c r="G12128" s="64">
        <f t="shared" si="382"/>
        <v>14000</v>
      </c>
      <c r="H12128" s="120" t="s">
        <v>5972</v>
      </c>
      <c r="I12128" s="139"/>
    </row>
    <row r="12129" spans="1:9" x14ac:dyDescent="0.25">
      <c r="A12129" s="59" t="s">
        <v>9977</v>
      </c>
      <c r="B12129" s="71" t="s">
        <v>9982</v>
      </c>
      <c r="C12129" s="83" t="s">
        <v>361</v>
      </c>
      <c r="D12129" s="60">
        <v>1</v>
      </c>
      <c r="E12129" s="75" t="s">
        <v>29</v>
      </c>
      <c r="F12129" s="63">
        <v>130000</v>
      </c>
      <c r="G12129" s="64">
        <f t="shared" si="382"/>
        <v>130000</v>
      </c>
      <c r="H12129" s="120" t="s">
        <v>5968</v>
      </c>
      <c r="I12129" s="139"/>
    </row>
    <row r="12130" spans="1:9" x14ac:dyDescent="0.25">
      <c r="A12130" s="59" t="s">
        <v>9977</v>
      </c>
      <c r="B12130" s="59" t="s">
        <v>210</v>
      </c>
      <c r="C12130" s="59" t="s">
        <v>211</v>
      </c>
      <c r="D12130" s="141">
        <v>8</v>
      </c>
      <c r="E12130" s="75" t="s">
        <v>37</v>
      </c>
      <c r="F12130" s="210">
        <v>28200</v>
      </c>
      <c r="G12130" s="64">
        <f t="shared" si="382"/>
        <v>225600</v>
      </c>
      <c r="H12130" s="120" t="s">
        <v>1656</v>
      </c>
      <c r="I12130" s="139" t="s">
        <v>9983</v>
      </c>
    </row>
    <row r="12131" spans="1:9" x14ac:dyDescent="0.25">
      <c r="A12131" s="59" t="s">
        <v>9977</v>
      </c>
      <c r="B12131" s="59" t="s">
        <v>4244</v>
      </c>
      <c r="C12131" s="59" t="s">
        <v>364</v>
      </c>
      <c r="D12131" s="60">
        <v>1</v>
      </c>
      <c r="E12131" s="75" t="s">
        <v>26</v>
      </c>
      <c r="F12131" s="63">
        <v>227000</v>
      </c>
      <c r="G12131" s="64">
        <f t="shared" si="382"/>
        <v>227000</v>
      </c>
      <c r="H12131" s="120" t="s">
        <v>588</v>
      </c>
      <c r="I12131" s="139"/>
    </row>
    <row r="12132" spans="1:9" x14ac:dyDescent="0.25">
      <c r="A12132" s="59" t="s">
        <v>9977</v>
      </c>
      <c r="B12132" s="59" t="s">
        <v>9984</v>
      </c>
      <c r="C12132" s="59" t="s">
        <v>9985</v>
      </c>
      <c r="D12132" s="60">
        <v>1</v>
      </c>
      <c r="E12132" s="75" t="s">
        <v>25</v>
      </c>
      <c r="F12132" s="73">
        <v>105000</v>
      </c>
      <c r="G12132" s="210">
        <f t="shared" si="382"/>
        <v>105000</v>
      </c>
      <c r="H12132" s="120" t="s">
        <v>3352</v>
      </c>
      <c r="I12132" s="139" t="s">
        <v>9986</v>
      </c>
    </row>
    <row r="12133" spans="1:9" x14ac:dyDescent="0.25">
      <c r="A12133" s="59" t="s">
        <v>9977</v>
      </c>
      <c r="B12133" s="58" t="s">
        <v>197</v>
      </c>
      <c r="C12133" s="58" t="s">
        <v>361</v>
      </c>
      <c r="D12133" s="60">
        <v>1</v>
      </c>
      <c r="E12133" s="75" t="s">
        <v>26</v>
      </c>
      <c r="F12133" s="63">
        <v>50000</v>
      </c>
      <c r="G12133" s="64">
        <f t="shared" si="382"/>
        <v>50000</v>
      </c>
      <c r="H12133" s="120" t="s">
        <v>3352</v>
      </c>
      <c r="I12133" s="139" t="s">
        <v>9986</v>
      </c>
    </row>
    <row r="12134" spans="1:9" x14ac:dyDescent="0.25">
      <c r="A12134" s="59" t="s">
        <v>9977</v>
      </c>
      <c r="B12134" s="59" t="s">
        <v>1208</v>
      </c>
      <c r="C12134" s="59" t="s">
        <v>27</v>
      </c>
      <c r="D12134" s="141">
        <v>6</v>
      </c>
      <c r="E12134" s="75" t="s">
        <v>26</v>
      </c>
      <c r="F12134" s="210">
        <v>750</v>
      </c>
      <c r="G12134" s="64">
        <f t="shared" si="382"/>
        <v>4500</v>
      </c>
      <c r="H12134" s="285" t="s">
        <v>3352</v>
      </c>
      <c r="I12134" s="139"/>
    </row>
    <row r="12135" spans="1:9" x14ac:dyDescent="0.25">
      <c r="A12135" s="59" t="s">
        <v>9977</v>
      </c>
      <c r="B12135" s="59" t="s">
        <v>1370</v>
      </c>
      <c r="C12135" s="59" t="s">
        <v>4265</v>
      </c>
      <c r="D12135" s="60">
        <v>1</v>
      </c>
      <c r="E12135" s="75" t="s">
        <v>26</v>
      </c>
      <c r="F12135" s="63">
        <v>475000</v>
      </c>
      <c r="G12135" s="64">
        <f t="shared" si="382"/>
        <v>475000</v>
      </c>
      <c r="H12135" s="120" t="s">
        <v>1918</v>
      </c>
      <c r="I12135" s="587" t="s">
        <v>9987</v>
      </c>
    </row>
    <row r="12136" spans="1:9" x14ac:dyDescent="0.25">
      <c r="A12136" s="59" t="s">
        <v>9977</v>
      </c>
      <c r="B12136" s="59" t="s">
        <v>9988</v>
      </c>
      <c r="C12136" s="59" t="s">
        <v>434</v>
      </c>
      <c r="D12136" s="60">
        <v>1</v>
      </c>
      <c r="E12136" s="75" t="s">
        <v>26</v>
      </c>
      <c r="F12136" s="63">
        <v>1260000</v>
      </c>
      <c r="G12136" s="64">
        <f t="shared" si="382"/>
        <v>1260000</v>
      </c>
      <c r="H12136" s="120" t="s">
        <v>814</v>
      </c>
      <c r="I12136" s="139"/>
    </row>
    <row r="12137" spans="1:9" x14ac:dyDescent="0.25">
      <c r="A12137" s="59" t="s">
        <v>9977</v>
      </c>
      <c r="B12137" s="83" t="s">
        <v>9989</v>
      </c>
      <c r="C12137" s="59" t="s">
        <v>361</v>
      </c>
      <c r="D12137" s="141">
        <v>1</v>
      </c>
      <c r="E12137" s="126" t="s">
        <v>25</v>
      </c>
      <c r="F12137" s="280">
        <v>75000</v>
      </c>
      <c r="G12137" s="64">
        <f t="shared" si="382"/>
        <v>75000</v>
      </c>
      <c r="H12137" s="120" t="s">
        <v>588</v>
      </c>
      <c r="I12137" s="139"/>
    </row>
    <row r="12138" spans="1:9" x14ac:dyDescent="0.25">
      <c r="A12138" s="59" t="s">
        <v>9977</v>
      </c>
      <c r="B12138" s="59" t="s">
        <v>210</v>
      </c>
      <c r="C12138" s="59" t="s">
        <v>211</v>
      </c>
      <c r="D12138" s="141">
        <v>1</v>
      </c>
      <c r="E12138" s="75" t="s">
        <v>37</v>
      </c>
      <c r="F12138" s="210">
        <v>28200</v>
      </c>
      <c r="G12138" s="64">
        <f t="shared" si="382"/>
        <v>28200</v>
      </c>
      <c r="H12138" s="120" t="s">
        <v>1156</v>
      </c>
      <c r="I12138" s="139"/>
    </row>
    <row r="12139" spans="1:9" x14ac:dyDescent="0.25">
      <c r="A12139" s="59" t="s">
        <v>9990</v>
      </c>
      <c r="B12139" s="71" t="s">
        <v>9840</v>
      </c>
      <c r="C12139" s="77" t="s">
        <v>9841</v>
      </c>
      <c r="D12139" s="60">
        <v>1</v>
      </c>
      <c r="E12139" s="75" t="s">
        <v>26</v>
      </c>
      <c r="F12139" s="63">
        <v>270000</v>
      </c>
      <c r="G12139" s="64">
        <f>F12139*D12139</f>
        <v>270000</v>
      </c>
      <c r="H12139" s="120" t="s">
        <v>3352</v>
      </c>
      <c r="I12139" s="139" t="s">
        <v>9986</v>
      </c>
    </row>
    <row r="12140" spans="1:9" x14ac:dyDescent="0.25">
      <c r="A12140" s="59" t="s">
        <v>9990</v>
      </c>
      <c r="B12140" s="59" t="s">
        <v>9825</v>
      </c>
      <c r="C12140" s="59" t="s">
        <v>9826</v>
      </c>
      <c r="D12140" s="141">
        <v>5</v>
      </c>
      <c r="E12140" s="75" t="s">
        <v>37</v>
      </c>
      <c r="F12140" s="210">
        <v>23000</v>
      </c>
      <c r="G12140" s="64">
        <f t="shared" si="382"/>
        <v>115000</v>
      </c>
      <c r="H12140" s="120" t="s">
        <v>432</v>
      </c>
      <c r="I12140" s="139"/>
    </row>
    <row r="12141" spans="1:9" x14ac:dyDescent="0.25">
      <c r="A12141" s="59" t="s">
        <v>9990</v>
      </c>
      <c r="B12141" s="59" t="s">
        <v>274</v>
      </c>
      <c r="C12141" s="192">
        <v>40493</v>
      </c>
      <c r="D12141" s="60">
        <v>4</v>
      </c>
      <c r="E12141" s="75" t="s">
        <v>26</v>
      </c>
      <c r="F12141" s="63">
        <v>10000</v>
      </c>
      <c r="G12141" s="64">
        <f t="shared" si="382"/>
        <v>40000</v>
      </c>
      <c r="H12141" s="285" t="s">
        <v>3126</v>
      </c>
      <c r="I12141" s="139" t="s">
        <v>9991</v>
      </c>
    </row>
    <row r="12142" spans="1:9" x14ac:dyDescent="0.25">
      <c r="A12142" s="59" t="s">
        <v>9990</v>
      </c>
      <c r="B12142" s="59" t="s">
        <v>9992</v>
      </c>
      <c r="C12142" s="59" t="s">
        <v>9993</v>
      </c>
      <c r="D12142" s="60">
        <v>1</v>
      </c>
      <c r="E12142" s="75" t="s">
        <v>26</v>
      </c>
      <c r="F12142" s="63">
        <v>135000</v>
      </c>
      <c r="G12142" s="64">
        <f t="shared" si="382"/>
        <v>135000</v>
      </c>
      <c r="H12142" s="120" t="s">
        <v>1120</v>
      </c>
      <c r="I12142" s="139" t="s">
        <v>9994</v>
      </c>
    </row>
    <row r="12143" spans="1:9" x14ac:dyDescent="0.25">
      <c r="A12143" s="59" t="s">
        <v>9990</v>
      </c>
      <c r="B12143" s="71" t="s">
        <v>9823</v>
      </c>
      <c r="C12143" s="83" t="s">
        <v>9981</v>
      </c>
      <c r="D12143" s="60">
        <v>1</v>
      </c>
      <c r="E12143" s="75" t="s">
        <v>29</v>
      </c>
      <c r="F12143" s="63">
        <v>110000</v>
      </c>
      <c r="G12143" s="64">
        <f t="shared" si="382"/>
        <v>110000</v>
      </c>
      <c r="H12143" s="120" t="s">
        <v>5972</v>
      </c>
      <c r="I12143" s="139"/>
    </row>
    <row r="12144" spans="1:9" x14ac:dyDescent="0.25">
      <c r="A12144" s="59" t="s">
        <v>9990</v>
      </c>
      <c r="B12144" s="59" t="s">
        <v>6643</v>
      </c>
      <c r="C12144" s="59" t="s">
        <v>76</v>
      </c>
      <c r="D12144" s="141">
        <v>0.6</v>
      </c>
      <c r="E12144" s="75" t="s">
        <v>37</v>
      </c>
      <c r="F12144" s="265">
        <v>82500</v>
      </c>
      <c r="G12144" s="64">
        <f t="shared" si="382"/>
        <v>49500</v>
      </c>
      <c r="H12144" s="285" t="s">
        <v>2626</v>
      </c>
      <c r="I12144" s="139"/>
    </row>
    <row r="12145" spans="1:9" x14ac:dyDescent="0.25">
      <c r="A12145" s="59" t="s">
        <v>9990</v>
      </c>
      <c r="B12145" s="71" t="s">
        <v>9840</v>
      </c>
      <c r="C12145" s="77" t="s">
        <v>9841</v>
      </c>
      <c r="D12145" s="60">
        <v>1</v>
      </c>
      <c r="E12145" s="75" t="s">
        <v>26</v>
      </c>
      <c r="F12145" s="63">
        <v>270000</v>
      </c>
      <c r="G12145" s="64">
        <f t="shared" si="382"/>
        <v>270000</v>
      </c>
      <c r="H12145" s="120" t="s">
        <v>2985</v>
      </c>
      <c r="I12145" s="139" t="s">
        <v>9995</v>
      </c>
    </row>
    <row r="12146" spans="1:9" x14ac:dyDescent="0.25">
      <c r="A12146" s="59" t="s">
        <v>9990</v>
      </c>
      <c r="B12146" s="118" t="s">
        <v>9919</v>
      </c>
      <c r="C12146" s="85" t="s">
        <v>6497</v>
      </c>
      <c r="D12146" s="141">
        <v>1</v>
      </c>
      <c r="E12146" s="75" t="s">
        <v>26</v>
      </c>
      <c r="F12146" s="265">
        <v>20000</v>
      </c>
      <c r="G12146" s="64">
        <f t="shared" si="382"/>
        <v>20000</v>
      </c>
      <c r="H12146" s="120" t="s">
        <v>2985</v>
      </c>
      <c r="I12146" s="139" t="s">
        <v>9995</v>
      </c>
    </row>
    <row r="12147" spans="1:9" x14ac:dyDescent="0.25">
      <c r="A12147" s="59" t="s">
        <v>9990</v>
      </c>
      <c r="B12147" s="59" t="s">
        <v>62</v>
      </c>
      <c r="C12147" s="101" t="s">
        <v>9996</v>
      </c>
      <c r="D12147" s="60">
        <v>1</v>
      </c>
      <c r="E12147" s="75" t="s">
        <v>29</v>
      </c>
      <c r="F12147" s="64">
        <v>1900000</v>
      </c>
      <c r="G12147" s="64">
        <f t="shared" si="382"/>
        <v>1900000</v>
      </c>
      <c r="H12147" s="120" t="s">
        <v>1161</v>
      </c>
      <c r="I12147" s="139" t="s">
        <v>9997</v>
      </c>
    </row>
    <row r="12148" spans="1:9" x14ac:dyDescent="0.25">
      <c r="A12148" s="59" t="s">
        <v>9990</v>
      </c>
      <c r="B12148" s="59" t="s">
        <v>62</v>
      </c>
      <c r="C12148" s="59" t="s">
        <v>9962</v>
      </c>
      <c r="D12148" s="141">
        <v>1</v>
      </c>
      <c r="E12148" s="75" t="s">
        <v>29</v>
      </c>
      <c r="F12148" s="265">
        <v>1900000</v>
      </c>
      <c r="G12148" s="64">
        <f>F12148*D12148</f>
        <v>1900000</v>
      </c>
      <c r="H12148" s="120" t="s">
        <v>1161</v>
      </c>
      <c r="I12148" s="139" t="s">
        <v>9997</v>
      </c>
    </row>
    <row r="12149" spans="1:9" x14ac:dyDescent="0.25">
      <c r="A12149" s="59" t="s">
        <v>9990</v>
      </c>
      <c r="B12149" s="93" t="s">
        <v>2456</v>
      </c>
      <c r="C12149" s="84" t="s">
        <v>9998</v>
      </c>
      <c r="D12149" s="60">
        <v>6</v>
      </c>
      <c r="E12149" s="75" t="s">
        <v>26</v>
      </c>
      <c r="F12149" s="64">
        <v>2000</v>
      </c>
      <c r="G12149" s="64">
        <f>F12149*D12149</f>
        <v>12000</v>
      </c>
      <c r="H12149" s="120" t="s">
        <v>1529</v>
      </c>
      <c r="I12149" s="139"/>
    </row>
    <row r="12150" spans="1:9" x14ac:dyDescent="0.25">
      <c r="A12150" s="59" t="s">
        <v>9990</v>
      </c>
      <c r="B12150" s="83" t="s">
        <v>9999</v>
      </c>
      <c r="C12150" s="59" t="s">
        <v>361</v>
      </c>
      <c r="D12150" s="60">
        <v>1</v>
      </c>
      <c r="E12150" s="126" t="s">
        <v>29</v>
      </c>
      <c r="F12150" s="73">
        <v>185000</v>
      </c>
      <c r="G12150" s="126">
        <f>F12150*D12150</f>
        <v>185000</v>
      </c>
      <c r="H12150" s="285" t="s">
        <v>5971</v>
      </c>
      <c r="I12150" s="139" t="s">
        <v>10000</v>
      </c>
    </row>
    <row r="12151" spans="1:9" x14ac:dyDescent="0.25">
      <c r="A12151" s="59" t="s">
        <v>9990</v>
      </c>
      <c r="B12151" s="59" t="s">
        <v>10001</v>
      </c>
      <c r="C12151" s="59" t="s">
        <v>361</v>
      </c>
      <c r="D12151" s="141">
        <v>2</v>
      </c>
      <c r="E12151" s="75" t="s">
        <v>26</v>
      </c>
      <c r="F12151" s="210">
        <v>51000</v>
      </c>
      <c r="G12151" s="210">
        <f t="shared" si="382"/>
        <v>102000</v>
      </c>
      <c r="H12151" s="120" t="s">
        <v>588</v>
      </c>
      <c r="I12151" s="139"/>
    </row>
    <row r="12152" spans="1:9" x14ac:dyDescent="0.25">
      <c r="A12152" s="59" t="s">
        <v>9990</v>
      </c>
      <c r="B12152" s="81" t="s">
        <v>10002</v>
      </c>
      <c r="C12152" s="59" t="s">
        <v>10003</v>
      </c>
      <c r="D12152" s="60">
        <v>1</v>
      </c>
      <c r="E12152" s="75" t="s">
        <v>26</v>
      </c>
      <c r="F12152" s="63">
        <v>125000</v>
      </c>
      <c r="G12152" s="64">
        <f t="shared" si="382"/>
        <v>125000</v>
      </c>
      <c r="H12152" s="120" t="s">
        <v>588</v>
      </c>
      <c r="I12152" s="139"/>
    </row>
    <row r="12153" spans="1:9" x14ac:dyDescent="0.25">
      <c r="A12153" s="59" t="s">
        <v>9990</v>
      </c>
      <c r="B12153" s="59" t="s">
        <v>10004</v>
      </c>
      <c r="C12153" s="84" t="s">
        <v>587</v>
      </c>
      <c r="D12153" s="60">
        <v>1</v>
      </c>
      <c r="E12153" s="75" t="s">
        <v>26</v>
      </c>
      <c r="F12153" s="63">
        <v>350000</v>
      </c>
      <c r="G12153" s="64">
        <f t="shared" si="382"/>
        <v>350000</v>
      </c>
      <c r="H12153" s="120" t="s">
        <v>588</v>
      </c>
      <c r="I12153" s="139"/>
    </row>
    <row r="12154" spans="1:9" x14ac:dyDescent="0.25">
      <c r="A12154" s="59" t="s">
        <v>9990</v>
      </c>
      <c r="B12154" s="58" t="s">
        <v>9830</v>
      </c>
      <c r="C12154" s="77" t="s">
        <v>74</v>
      </c>
      <c r="D12154" s="141">
        <v>2</v>
      </c>
      <c r="E12154" s="75" t="s">
        <v>26</v>
      </c>
      <c r="F12154" s="210">
        <v>60000</v>
      </c>
      <c r="G12154" s="64">
        <f>F12154*D12154</f>
        <v>120000</v>
      </c>
      <c r="H12154" s="285" t="s">
        <v>455</v>
      </c>
      <c r="I12154" s="139" t="s">
        <v>10005</v>
      </c>
    </row>
    <row r="12155" spans="1:9" x14ac:dyDescent="0.25">
      <c r="A12155" s="59" t="s">
        <v>9990</v>
      </c>
      <c r="B12155" s="58" t="s">
        <v>201</v>
      </c>
      <c r="C12155" s="59" t="s">
        <v>361</v>
      </c>
      <c r="D12155" s="60">
        <v>1</v>
      </c>
      <c r="E12155" s="126" t="s">
        <v>26</v>
      </c>
      <c r="F12155" s="73">
        <v>100000</v>
      </c>
      <c r="G12155" s="64">
        <f t="shared" si="382"/>
        <v>100000</v>
      </c>
      <c r="H12155" s="120" t="s">
        <v>455</v>
      </c>
      <c r="I12155" s="139" t="s">
        <v>10005</v>
      </c>
    </row>
    <row r="12156" spans="1:9" x14ac:dyDescent="0.25">
      <c r="A12156" s="59" t="s">
        <v>9990</v>
      </c>
      <c r="B12156" s="59" t="s">
        <v>210</v>
      </c>
      <c r="C12156" s="59" t="s">
        <v>211</v>
      </c>
      <c r="D12156" s="141">
        <v>8</v>
      </c>
      <c r="E12156" s="75" t="s">
        <v>37</v>
      </c>
      <c r="F12156" s="210">
        <v>28200</v>
      </c>
      <c r="G12156" s="64">
        <f t="shared" si="382"/>
        <v>225600</v>
      </c>
      <c r="H12156" s="120" t="s">
        <v>2145</v>
      </c>
      <c r="I12156" s="587" t="s">
        <v>10006</v>
      </c>
    </row>
    <row r="12157" spans="1:9" x14ac:dyDescent="0.25">
      <c r="A12157" s="59" t="s">
        <v>9990</v>
      </c>
      <c r="B12157" s="59" t="s">
        <v>6323</v>
      </c>
      <c r="C12157" s="59" t="s">
        <v>6324</v>
      </c>
      <c r="D12157" s="141">
        <v>1</v>
      </c>
      <c r="E12157" s="75" t="s">
        <v>26</v>
      </c>
      <c r="F12157" s="210">
        <v>82000</v>
      </c>
      <c r="G12157" s="64">
        <f t="shared" si="382"/>
        <v>82000</v>
      </c>
      <c r="H12157" s="120" t="s">
        <v>2145</v>
      </c>
      <c r="I12157" s="587" t="s">
        <v>10006</v>
      </c>
    </row>
    <row r="12158" spans="1:9" x14ac:dyDescent="0.25">
      <c r="A12158" s="59" t="s">
        <v>9990</v>
      </c>
      <c r="B12158" s="59" t="s">
        <v>6533</v>
      </c>
      <c r="C12158" s="59" t="s">
        <v>6534</v>
      </c>
      <c r="D12158" s="141">
        <v>2</v>
      </c>
      <c r="E12158" s="75" t="s">
        <v>26</v>
      </c>
      <c r="F12158" s="210">
        <v>47000</v>
      </c>
      <c r="G12158" s="64">
        <f>F12158*D12158</f>
        <v>94000</v>
      </c>
      <c r="H12158" s="120" t="s">
        <v>2145</v>
      </c>
      <c r="I12158" s="587" t="s">
        <v>10006</v>
      </c>
    </row>
    <row r="12159" spans="1:9" x14ac:dyDescent="0.25">
      <c r="A12159" s="59" t="s">
        <v>9990</v>
      </c>
      <c r="B12159" s="59" t="s">
        <v>6643</v>
      </c>
      <c r="C12159" s="59" t="s">
        <v>76</v>
      </c>
      <c r="D12159" s="141">
        <v>0.6</v>
      </c>
      <c r="E12159" s="75" t="s">
        <v>37</v>
      </c>
      <c r="F12159" s="265">
        <v>82500</v>
      </c>
      <c r="G12159" s="64">
        <f>F12159*D12159</f>
        <v>49500</v>
      </c>
      <c r="H12159" s="120" t="s">
        <v>2145</v>
      </c>
      <c r="I12159" s="587" t="s">
        <v>10006</v>
      </c>
    </row>
    <row r="12160" spans="1:9" x14ac:dyDescent="0.25">
      <c r="A12160" s="59" t="s">
        <v>9990</v>
      </c>
      <c r="B12160" s="59" t="s">
        <v>274</v>
      </c>
      <c r="C12160" s="192">
        <v>40493</v>
      </c>
      <c r="D12160" s="60">
        <v>4</v>
      </c>
      <c r="E12160" s="75" t="s">
        <v>26</v>
      </c>
      <c r="F12160" s="63">
        <v>10000</v>
      </c>
      <c r="G12160" s="64">
        <f t="shared" si="382"/>
        <v>40000</v>
      </c>
      <c r="H12160" s="120" t="s">
        <v>2145</v>
      </c>
      <c r="I12160" s="587" t="s">
        <v>10006</v>
      </c>
    </row>
    <row r="12161" spans="1:9" x14ac:dyDescent="0.25">
      <c r="A12161" s="59" t="s">
        <v>9990</v>
      </c>
      <c r="B12161" s="59" t="s">
        <v>9825</v>
      </c>
      <c r="C12161" s="59" t="s">
        <v>9826</v>
      </c>
      <c r="D12161" s="141">
        <v>5</v>
      </c>
      <c r="E12161" s="75" t="s">
        <v>37</v>
      </c>
      <c r="F12161" s="210">
        <v>23000</v>
      </c>
      <c r="G12161" s="64">
        <f t="shared" si="382"/>
        <v>115000</v>
      </c>
      <c r="H12161" s="120" t="s">
        <v>2148</v>
      </c>
      <c r="I12161" s="139"/>
    </row>
    <row r="12162" spans="1:9" x14ac:dyDescent="0.25">
      <c r="A12162" s="59" t="s">
        <v>10007</v>
      </c>
      <c r="B12162" s="59" t="s">
        <v>10008</v>
      </c>
      <c r="C12162" s="59" t="s">
        <v>1278</v>
      </c>
      <c r="D12162" s="60">
        <v>1</v>
      </c>
      <c r="E12162" s="75" t="s">
        <v>26</v>
      </c>
      <c r="F12162" s="63">
        <v>100000</v>
      </c>
      <c r="G12162" s="64">
        <f t="shared" si="382"/>
        <v>100000</v>
      </c>
      <c r="H12162" s="120" t="s">
        <v>623</v>
      </c>
      <c r="I12162" s="59"/>
    </row>
    <row r="12163" spans="1:9" x14ac:dyDescent="0.25">
      <c r="A12163" s="59" t="s">
        <v>10007</v>
      </c>
      <c r="B12163" s="81" t="s">
        <v>10009</v>
      </c>
      <c r="C12163" s="59" t="s">
        <v>2442</v>
      </c>
      <c r="D12163" s="141">
        <v>1</v>
      </c>
      <c r="E12163" s="75" t="s">
        <v>111</v>
      </c>
      <c r="F12163" s="210">
        <v>5290000</v>
      </c>
      <c r="G12163" s="64">
        <f>F12163*D12163</f>
        <v>5290000</v>
      </c>
      <c r="H12163" s="285" t="s">
        <v>5974</v>
      </c>
      <c r="I12163" s="59"/>
    </row>
    <row r="12164" spans="1:9" x14ac:dyDescent="0.25">
      <c r="A12164" s="59" t="s">
        <v>10007</v>
      </c>
      <c r="B12164" s="83" t="s">
        <v>6450</v>
      </c>
      <c r="C12164" s="83" t="s">
        <v>1426</v>
      </c>
      <c r="D12164" s="60">
        <v>2</v>
      </c>
      <c r="E12164" s="75" t="s">
        <v>26</v>
      </c>
      <c r="F12164" s="63">
        <v>1655242</v>
      </c>
      <c r="G12164" s="64">
        <f t="shared" si="382"/>
        <v>3310484</v>
      </c>
      <c r="H12164" s="285" t="s">
        <v>6762</v>
      </c>
      <c r="I12164" s="139" t="s">
        <v>10010</v>
      </c>
    </row>
    <row r="12165" spans="1:9" x14ac:dyDescent="0.25">
      <c r="A12165" s="59" t="s">
        <v>10007</v>
      </c>
      <c r="B12165" s="71" t="s">
        <v>54</v>
      </c>
      <c r="C12165" s="59" t="s">
        <v>10011</v>
      </c>
      <c r="D12165" s="60">
        <v>1</v>
      </c>
      <c r="E12165" s="75" t="s">
        <v>26</v>
      </c>
      <c r="F12165" s="63">
        <v>3699999</v>
      </c>
      <c r="G12165" s="64">
        <f t="shared" si="382"/>
        <v>3699999</v>
      </c>
      <c r="H12165" s="120" t="s">
        <v>10012</v>
      </c>
      <c r="I12165" s="139" t="s">
        <v>10013</v>
      </c>
    </row>
    <row r="12166" spans="1:9" x14ac:dyDescent="0.25">
      <c r="A12166" s="59" t="s">
        <v>10007</v>
      </c>
      <c r="B12166" s="71" t="s">
        <v>54</v>
      </c>
      <c r="C12166" s="83" t="s">
        <v>10014</v>
      </c>
      <c r="D12166" s="60">
        <v>1</v>
      </c>
      <c r="E12166" s="75" t="s">
        <v>26</v>
      </c>
      <c r="F12166" s="63">
        <v>3699999</v>
      </c>
      <c r="G12166" s="64">
        <f t="shared" si="382"/>
        <v>3699999</v>
      </c>
      <c r="H12166" s="120" t="s">
        <v>10012</v>
      </c>
      <c r="I12166" s="139" t="s">
        <v>10013</v>
      </c>
    </row>
    <row r="12167" spans="1:9" x14ac:dyDescent="0.25">
      <c r="A12167" s="59" t="s">
        <v>10007</v>
      </c>
      <c r="B12167" s="59" t="s">
        <v>10015</v>
      </c>
      <c r="C12167" s="59" t="s">
        <v>10016</v>
      </c>
      <c r="D12167" s="141">
        <v>2</v>
      </c>
      <c r="E12167" s="75" t="s">
        <v>26</v>
      </c>
      <c r="F12167" s="265">
        <v>245000</v>
      </c>
      <c r="G12167" s="64">
        <f t="shared" si="382"/>
        <v>490000</v>
      </c>
      <c r="H12167" s="285" t="s">
        <v>10012</v>
      </c>
      <c r="I12167" s="139" t="s">
        <v>10013</v>
      </c>
    </row>
    <row r="12168" spans="1:9" x14ac:dyDescent="0.25">
      <c r="A12168" s="59" t="s">
        <v>10007</v>
      </c>
      <c r="B12168" s="59" t="s">
        <v>10017</v>
      </c>
      <c r="C12168" s="59" t="s">
        <v>4265</v>
      </c>
      <c r="D12168" s="60">
        <v>1</v>
      </c>
      <c r="E12168" s="75" t="s">
        <v>26</v>
      </c>
      <c r="F12168" s="63">
        <v>850000</v>
      </c>
      <c r="G12168" s="64">
        <f t="shared" si="382"/>
        <v>850000</v>
      </c>
      <c r="H12168" s="120" t="s">
        <v>10012</v>
      </c>
      <c r="I12168" s="139" t="s">
        <v>10013</v>
      </c>
    </row>
    <row r="12169" spans="1:9" x14ac:dyDescent="0.25">
      <c r="A12169" s="59" t="s">
        <v>10007</v>
      </c>
      <c r="B12169" s="59" t="s">
        <v>9828</v>
      </c>
      <c r="C12169" s="59" t="s">
        <v>217</v>
      </c>
      <c r="D12169" s="141">
        <v>2</v>
      </c>
      <c r="E12169" s="75" t="s">
        <v>26</v>
      </c>
      <c r="F12169" s="265">
        <v>87500</v>
      </c>
      <c r="G12169" s="64">
        <f t="shared" si="382"/>
        <v>175000</v>
      </c>
      <c r="H12169" s="120" t="s">
        <v>10012</v>
      </c>
      <c r="I12169" s="139" t="s">
        <v>10013</v>
      </c>
    </row>
    <row r="12170" spans="1:9" x14ac:dyDescent="0.25">
      <c r="A12170" s="59" t="s">
        <v>10007</v>
      </c>
      <c r="B12170" s="58" t="s">
        <v>6323</v>
      </c>
      <c r="C12170" s="77" t="s">
        <v>181</v>
      </c>
      <c r="D12170" s="60">
        <v>6</v>
      </c>
      <c r="E12170" s="75" t="s">
        <v>26</v>
      </c>
      <c r="F12170" s="64">
        <v>35000</v>
      </c>
      <c r="G12170" s="64">
        <f t="shared" si="382"/>
        <v>210000</v>
      </c>
      <c r="H12170" s="120" t="s">
        <v>10012</v>
      </c>
      <c r="I12170" s="139" t="s">
        <v>10013</v>
      </c>
    </row>
    <row r="12171" spans="1:9" x14ac:dyDescent="0.25">
      <c r="A12171" s="59" t="s">
        <v>10007</v>
      </c>
      <c r="B12171" s="59" t="s">
        <v>10018</v>
      </c>
      <c r="C12171" s="59" t="s">
        <v>9845</v>
      </c>
      <c r="D12171" s="141">
        <v>2</v>
      </c>
      <c r="E12171" s="75" t="s">
        <v>26</v>
      </c>
      <c r="F12171" s="265">
        <v>280000</v>
      </c>
      <c r="G12171" s="64">
        <f>F12171*D12171</f>
        <v>560000</v>
      </c>
      <c r="H12171" s="120" t="s">
        <v>10012</v>
      </c>
      <c r="I12171" s="139" t="s">
        <v>10013</v>
      </c>
    </row>
    <row r="12172" spans="1:9" x14ac:dyDescent="0.25">
      <c r="A12172" s="59" t="s">
        <v>10007</v>
      </c>
      <c r="B12172" s="59" t="s">
        <v>62</v>
      </c>
      <c r="C12172" s="84" t="s">
        <v>10019</v>
      </c>
      <c r="D12172" s="60">
        <v>1</v>
      </c>
      <c r="E12172" s="75" t="s">
        <v>29</v>
      </c>
      <c r="F12172" s="64">
        <v>1900000</v>
      </c>
      <c r="G12172" s="64">
        <f>F12172*D12172</f>
        <v>1900000</v>
      </c>
      <c r="H12172" s="120" t="s">
        <v>5957</v>
      </c>
      <c r="I12172" s="139" t="s">
        <v>10020</v>
      </c>
    </row>
    <row r="12173" spans="1:9" x14ac:dyDescent="0.25">
      <c r="A12173" s="59" t="s">
        <v>10007</v>
      </c>
      <c r="B12173" s="59" t="s">
        <v>62</v>
      </c>
      <c r="C12173" s="59" t="s">
        <v>10021</v>
      </c>
      <c r="D12173" s="60">
        <v>1</v>
      </c>
      <c r="E12173" s="126" t="s">
        <v>29</v>
      </c>
      <c r="F12173" s="64">
        <v>1900000</v>
      </c>
      <c r="G12173" s="126">
        <f>F12173*D12173</f>
        <v>1900000</v>
      </c>
      <c r="H12173" s="120" t="s">
        <v>5957</v>
      </c>
      <c r="I12173" s="139" t="s">
        <v>10020</v>
      </c>
    </row>
    <row r="12174" spans="1:9" x14ac:dyDescent="0.25">
      <c r="A12174" s="59" t="s">
        <v>10007</v>
      </c>
      <c r="B12174" s="59" t="s">
        <v>62</v>
      </c>
      <c r="C12174" s="59" t="s">
        <v>10022</v>
      </c>
      <c r="D12174" s="60">
        <v>1</v>
      </c>
      <c r="E12174" s="75" t="s">
        <v>29</v>
      </c>
      <c r="F12174" s="64">
        <v>1900000</v>
      </c>
      <c r="G12174" s="64">
        <f t="shared" si="382"/>
        <v>1900000</v>
      </c>
      <c r="H12174" s="120" t="s">
        <v>5957</v>
      </c>
      <c r="I12174" s="139" t="s">
        <v>10020</v>
      </c>
    </row>
    <row r="12175" spans="1:9" x14ac:dyDescent="0.25">
      <c r="A12175" s="59" t="s">
        <v>10007</v>
      </c>
      <c r="B12175" s="59" t="s">
        <v>62</v>
      </c>
      <c r="C12175" s="59" t="s">
        <v>10023</v>
      </c>
      <c r="D12175" s="141">
        <v>1</v>
      </c>
      <c r="E12175" s="75" t="s">
        <v>29</v>
      </c>
      <c r="F12175" s="64">
        <v>1900000</v>
      </c>
      <c r="G12175" s="210">
        <f t="shared" si="382"/>
        <v>1900000</v>
      </c>
      <c r="H12175" s="120" t="s">
        <v>5957</v>
      </c>
      <c r="I12175" s="139" t="s">
        <v>10020</v>
      </c>
    </row>
    <row r="12176" spans="1:9" x14ac:dyDescent="0.25">
      <c r="A12176" s="59" t="s">
        <v>10007</v>
      </c>
      <c r="B12176" s="59" t="s">
        <v>9847</v>
      </c>
      <c r="C12176" s="59" t="s">
        <v>10024</v>
      </c>
      <c r="D12176" s="60">
        <v>1</v>
      </c>
      <c r="E12176" s="75" t="s">
        <v>26</v>
      </c>
      <c r="F12176" s="210">
        <v>1545000</v>
      </c>
      <c r="G12176" s="64">
        <f t="shared" si="382"/>
        <v>1545000</v>
      </c>
      <c r="H12176" s="120" t="s">
        <v>5957</v>
      </c>
      <c r="I12176" s="139" t="s">
        <v>10020</v>
      </c>
    </row>
    <row r="12177" spans="1:9" x14ac:dyDescent="0.25">
      <c r="A12177" s="59" t="s">
        <v>10007</v>
      </c>
      <c r="B12177" s="59" t="s">
        <v>9847</v>
      </c>
      <c r="C12177" s="84" t="s">
        <v>10025</v>
      </c>
      <c r="D12177" s="60">
        <v>1</v>
      </c>
      <c r="E12177" s="75" t="s">
        <v>26</v>
      </c>
      <c r="F12177" s="210">
        <v>1545000</v>
      </c>
      <c r="G12177" s="64">
        <f t="shared" si="382"/>
        <v>1545000</v>
      </c>
      <c r="H12177" s="120" t="s">
        <v>5957</v>
      </c>
      <c r="I12177" s="139" t="s">
        <v>10020</v>
      </c>
    </row>
    <row r="12178" spans="1:9" x14ac:dyDescent="0.25">
      <c r="A12178" s="59" t="s">
        <v>10007</v>
      </c>
      <c r="B12178" s="59" t="s">
        <v>9847</v>
      </c>
      <c r="C12178" s="58" t="s">
        <v>10026</v>
      </c>
      <c r="D12178" s="60">
        <v>1</v>
      </c>
      <c r="E12178" s="75" t="s">
        <v>26</v>
      </c>
      <c r="F12178" s="210">
        <v>1545000</v>
      </c>
      <c r="G12178" s="64">
        <f t="shared" si="382"/>
        <v>1545000</v>
      </c>
      <c r="H12178" s="120" t="s">
        <v>5957</v>
      </c>
      <c r="I12178" s="139" t="s">
        <v>10020</v>
      </c>
    </row>
    <row r="12179" spans="1:9" x14ac:dyDescent="0.25">
      <c r="A12179" s="59" t="s">
        <v>10007</v>
      </c>
      <c r="B12179" s="59" t="s">
        <v>9847</v>
      </c>
      <c r="C12179" s="77" t="s">
        <v>10027</v>
      </c>
      <c r="D12179" s="141">
        <v>1</v>
      </c>
      <c r="E12179" s="75" t="s">
        <v>26</v>
      </c>
      <c r="F12179" s="210">
        <v>1545000</v>
      </c>
      <c r="G12179" s="64">
        <f>F12179*D12179</f>
        <v>1545000</v>
      </c>
      <c r="H12179" s="120" t="s">
        <v>5957</v>
      </c>
      <c r="I12179" s="139" t="s">
        <v>10020</v>
      </c>
    </row>
    <row r="12180" spans="1:9" x14ac:dyDescent="0.25">
      <c r="A12180" s="59" t="s">
        <v>10007</v>
      </c>
      <c r="B12180" s="59" t="s">
        <v>9847</v>
      </c>
      <c r="C12180" s="59" t="s">
        <v>10028</v>
      </c>
      <c r="D12180" s="60">
        <v>1</v>
      </c>
      <c r="E12180" s="126" t="s">
        <v>26</v>
      </c>
      <c r="F12180" s="210">
        <v>1545000</v>
      </c>
      <c r="G12180" s="64">
        <f t="shared" si="382"/>
        <v>1545000</v>
      </c>
      <c r="H12180" s="120" t="s">
        <v>5957</v>
      </c>
      <c r="I12180" s="139" t="s">
        <v>10020</v>
      </c>
    </row>
    <row r="12181" spans="1:9" x14ac:dyDescent="0.25">
      <c r="A12181" s="59" t="s">
        <v>10007</v>
      </c>
      <c r="B12181" s="59" t="s">
        <v>9847</v>
      </c>
      <c r="C12181" s="59" t="s">
        <v>10029</v>
      </c>
      <c r="D12181" s="141">
        <v>1</v>
      </c>
      <c r="E12181" s="75" t="s">
        <v>26</v>
      </c>
      <c r="F12181" s="210">
        <v>1545000</v>
      </c>
      <c r="G12181" s="64">
        <f t="shared" si="382"/>
        <v>1545000</v>
      </c>
      <c r="H12181" s="120" t="s">
        <v>5957</v>
      </c>
      <c r="I12181" s="139" t="s">
        <v>10020</v>
      </c>
    </row>
    <row r="12182" spans="1:9" x14ac:dyDescent="0.25">
      <c r="A12182" s="59" t="s">
        <v>10007</v>
      </c>
      <c r="B12182" s="59" t="s">
        <v>9842</v>
      </c>
      <c r="C12182" s="59" t="s">
        <v>10030</v>
      </c>
      <c r="D12182" s="141">
        <v>1</v>
      </c>
      <c r="E12182" s="75" t="s">
        <v>26</v>
      </c>
      <c r="F12182" s="210">
        <v>1275000</v>
      </c>
      <c r="G12182" s="64">
        <f t="shared" ref="G12182:G12202" si="383">F12182*D12182</f>
        <v>1275000</v>
      </c>
      <c r="H12182" s="120" t="s">
        <v>5957</v>
      </c>
      <c r="I12182" s="587" t="s">
        <v>10020</v>
      </c>
    </row>
    <row r="12183" spans="1:9" x14ac:dyDescent="0.25">
      <c r="A12183" s="59" t="s">
        <v>10007</v>
      </c>
      <c r="B12183" s="59" t="s">
        <v>9842</v>
      </c>
      <c r="C12183" s="59" t="s">
        <v>10031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5957</v>
      </c>
      <c r="I12183" s="587" t="s">
        <v>10020</v>
      </c>
    </row>
    <row r="12184" spans="1:9" x14ac:dyDescent="0.25">
      <c r="A12184" s="59" t="s">
        <v>10007</v>
      </c>
      <c r="B12184" s="59" t="s">
        <v>9842</v>
      </c>
      <c r="C12184" s="59" t="s">
        <v>10032</v>
      </c>
      <c r="D12184" s="141">
        <v>1</v>
      </c>
      <c r="E12184" s="75" t="s">
        <v>26</v>
      </c>
      <c r="F12184" s="210">
        <v>1275000</v>
      </c>
      <c r="G12184" s="64">
        <f>F12184*D12184</f>
        <v>1275000</v>
      </c>
      <c r="H12184" s="120" t="s">
        <v>5957</v>
      </c>
      <c r="I12184" s="587" t="s">
        <v>10033</v>
      </c>
    </row>
    <row r="12185" spans="1:9" x14ac:dyDescent="0.25">
      <c r="A12185" s="59" t="s">
        <v>10007</v>
      </c>
      <c r="B12185" s="59" t="s">
        <v>9842</v>
      </c>
      <c r="C12185" s="192" t="s">
        <v>10034</v>
      </c>
      <c r="D12185" s="60">
        <v>1</v>
      </c>
      <c r="E12185" s="75" t="s">
        <v>26</v>
      </c>
      <c r="F12185" s="210">
        <v>1275000</v>
      </c>
      <c r="G12185" s="64">
        <f t="shared" si="383"/>
        <v>1275000</v>
      </c>
      <c r="H12185" s="120" t="s">
        <v>5957</v>
      </c>
      <c r="I12185" s="587" t="s">
        <v>10033</v>
      </c>
    </row>
    <row r="12186" spans="1:9" x14ac:dyDescent="0.25">
      <c r="A12186" s="59" t="s">
        <v>10007</v>
      </c>
      <c r="B12186" s="59" t="s">
        <v>9842</v>
      </c>
      <c r="C12186" s="59" t="s">
        <v>10035</v>
      </c>
      <c r="D12186" s="60">
        <v>1</v>
      </c>
      <c r="E12186" s="75" t="s">
        <v>26</v>
      </c>
      <c r="F12186" s="210">
        <v>1275000</v>
      </c>
      <c r="G12186" s="64">
        <f t="shared" si="383"/>
        <v>1275000</v>
      </c>
      <c r="H12186" s="120" t="s">
        <v>5957</v>
      </c>
      <c r="I12186" s="587" t="s">
        <v>10033</v>
      </c>
    </row>
    <row r="12187" spans="1:9" x14ac:dyDescent="0.25">
      <c r="A12187" s="59" t="s">
        <v>10007</v>
      </c>
      <c r="B12187" s="71" t="s">
        <v>10036</v>
      </c>
      <c r="C12187" s="77" t="s">
        <v>361</v>
      </c>
      <c r="D12187" s="60">
        <v>6</v>
      </c>
      <c r="E12187" s="75" t="s">
        <v>26</v>
      </c>
      <c r="F12187" s="64">
        <v>185000</v>
      </c>
      <c r="G12187" s="64">
        <f t="shared" si="383"/>
        <v>1110000</v>
      </c>
      <c r="H12187" s="120" t="s">
        <v>5957</v>
      </c>
      <c r="I12187" s="587" t="s">
        <v>10033</v>
      </c>
    </row>
    <row r="12188" spans="1:9" x14ac:dyDescent="0.25">
      <c r="A12188" s="59" t="s">
        <v>10007</v>
      </c>
      <c r="B12188" s="59" t="s">
        <v>10037</v>
      </c>
      <c r="C12188" s="59" t="s">
        <v>361</v>
      </c>
      <c r="D12188" s="60">
        <v>5</v>
      </c>
      <c r="E12188" s="75" t="s">
        <v>25</v>
      </c>
      <c r="F12188" s="64">
        <v>165000</v>
      </c>
      <c r="G12188" s="64">
        <f t="shared" si="383"/>
        <v>825000</v>
      </c>
      <c r="H12188" s="120" t="s">
        <v>5957</v>
      </c>
      <c r="I12188" s="587" t="s">
        <v>10033</v>
      </c>
    </row>
    <row r="12189" spans="1:9" x14ac:dyDescent="0.25">
      <c r="A12189" s="59" t="s">
        <v>10007</v>
      </c>
      <c r="B12189" s="59" t="s">
        <v>9852</v>
      </c>
      <c r="C12189" s="59" t="s">
        <v>9845</v>
      </c>
      <c r="D12189" s="60">
        <v>11</v>
      </c>
      <c r="E12189" s="75" t="s">
        <v>26</v>
      </c>
      <c r="F12189" s="78">
        <v>50000</v>
      </c>
      <c r="G12189" s="64">
        <f>F12189*D12189</f>
        <v>550000</v>
      </c>
      <c r="H12189" s="120" t="s">
        <v>5957</v>
      </c>
      <c r="I12189" s="587" t="s">
        <v>10033</v>
      </c>
    </row>
    <row r="12190" spans="1:9" x14ac:dyDescent="0.25">
      <c r="A12190" s="59" t="s">
        <v>10007</v>
      </c>
      <c r="B12190" s="59" t="s">
        <v>1207</v>
      </c>
      <c r="C12190" s="59" t="s">
        <v>27</v>
      </c>
      <c r="D12190" s="141">
        <v>15</v>
      </c>
      <c r="E12190" s="75" t="s">
        <v>26</v>
      </c>
      <c r="F12190" s="210">
        <v>850</v>
      </c>
      <c r="G12190" s="64">
        <f t="shared" si="383"/>
        <v>12750</v>
      </c>
      <c r="H12190" s="120" t="s">
        <v>814</v>
      </c>
      <c r="I12190" s="139"/>
    </row>
    <row r="12191" spans="1:9" x14ac:dyDescent="0.25">
      <c r="A12191" s="59" t="s">
        <v>10007</v>
      </c>
      <c r="B12191" s="71" t="s">
        <v>10038</v>
      </c>
      <c r="C12191" s="83" t="s">
        <v>2559</v>
      </c>
      <c r="D12191" s="60">
        <v>1</v>
      </c>
      <c r="E12191" s="75" t="s">
        <v>111</v>
      </c>
      <c r="F12191" s="63">
        <v>620000</v>
      </c>
      <c r="G12191" s="64">
        <f t="shared" si="383"/>
        <v>620000</v>
      </c>
      <c r="H12191" s="120" t="s">
        <v>5935</v>
      </c>
      <c r="I12191" s="139"/>
    </row>
    <row r="12192" spans="1:9" x14ac:dyDescent="0.25">
      <c r="A12192" s="59" t="s">
        <v>10007</v>
      </c>
      <c r="B12192" s="59" t="s">
        <v>10039</v>
      </c>
      <c r="C12192" s="59" t="s">
        <v>2559</v>
      </c>
      <c r="D12192" s="60">
        <v>2</v>
      </c>
      <c r="E12192" s="75" t="s">
        <v>26</v>
      </c>
      <c r="F12192" s="63">
        <v>70000</v>
      </c>
      <c r="G12192" s="64">
        <f t="shared" si="383"/>
        <v>140000</v>
      </c>
      <c r="H12192" s="120" t="s">
        <v>5935</v>
      </c>
      <c r="I12192" s="139"/>
    </row>
    <row r="12193" spans="1:9" x14ac:dyDescent="0.25">
      <c r="A12193" s="59" t="s">
        <v>10007</v>
      </c>
      <c r="B12193" s="71" t="s">
        <v>9255</v>
      </c>
      <c r="C12193" s="77" t="s">
        <v>27</v>
      </c>
      <c r="D12193" s="60">
        <v>2</v>
      </c>
      <c r="E12193" s="75" t="s">
        <v>26</v>
      </c>
      <c r="F12193" s="63">
        <v>3000</v>
      </c>
      <c r="G12193" s="64">
        <f>F12193*D12193</f>
        <v>6000</v>
      </c>
      <c r="H12193" s="120" t="s">
        <v>5972</v>
      </c>
      <c r="I12193" s="139"/>
    </row>
    <row r="12194" spans="1:9" x14ac:dyDescent="0.25">
      <c r="A12194" s="59" t="s">
        <v>10007</v>
      </c>
      <c r="B12194" s="59" t="s">
        <v>1207</v>
      </c>
      <c r="C12194" s="59" t="s">
        <v>27</v>
      </c>
      <c r="D12194" s="141">
        <v>15</v>
      </c>
      <c r="E12194" s="75" t="s">
        <v>26</v>
      </c>
      <c r="F12194" s="210">
        <v>850</v>
      </c>
      <c r="G12194" s="64">
        <f>F12194*D12194</f>
        <v>12750</v>
      </c>
      <c r="H12194" s="120" t="s">
        <v>5972</v>
      </c>
      <c r="I12194" s="139"/>
    </row>
    <row r="12195" spans="1:9" x14ac:dyDescent="0.25">
      <c r="A12195" s="59" t="s">
        <v>10007</v>
      </c>
      <c r="B12195" s="81" t="s">
        <v>833</v>
      </c>
      <c r="C12195" s="59" t="s">
        <v>533</v>
      </c>
      <c r="D12195" s="60">
        <v>10</v>
      </c>
      <c r="E12195" s="75" t="s">
        <v>118</v>
      </c>
      <c r="F12195" s="63">
        <v>7500</v>
      </c>
      <c r="G12195" s="64">
        <f>F12195*D12195</f>
        <v>75000</v>
      </c>
      <c r="H12195" s="120" t="s">
        <v>5972</v>
      </c>
      <c r="I12195" s="139"/>
    </row>
    <row r="12196" spans="1:9" x14ac:dyDescent="0.25">
      <c r="A12196" s="59" t="s">
        <v>10007</v>
      </c>
      <c r="B12196" s="59" t="s">
        <v>810</v>
      </c>
      <c r="C12196" s="59" t="s">
        <v>27</v>
      </c>
      <c r="D12196" s="141">
        <v>1</v>
      </c>
      <c r="E12196" s="75" t="s">
        <v>1525</v>
      </c>
      <c r="F12196" s="210">
        <v>75000</v>
      </c>
      <c r="G12196" s="64">
        <f>F12196*D12196</f>
        <v>75000</v>
      </c>
      <c r="H12196" s="120" t="s">
        <v>5972</v>
      </c>
      <c r="I12196" s="139"/>
    </row>
    <row r="12197" spans="1:9" x14ac:dyDescent="0.25">
      <c r="A12197" s="59" t="s">
        <v>10007</v>
      </c>
      <c r="B12197" s="59" t="s">
        <v>10040</v>
      </c>
      <c r="C12197" s="84" t="s">
        <v>766</v>
      </c>
      <c r="D12197" s="60">
        <v>20</v>
      </c>
      <c r="E12197" s="75" t="s">
        <v>26</v>
      </c>
      <c r="F12197" s="63">
        <v>1600</v>
      </c>
      <c r="G12197" s="64">
        <f t="shared" si="383"/>
        <v>32000</v>
      </c>
      <c r="H12197" s="120" t="s">
        <v>5973</v>
      </c>
      <c r="I12197" s="139"/>
    </row>
    <row r="12198" spans="1:9" x14ac:dyDescent="0.25">
      <c r="A12198" s="59" t="s">
        <v>10007</v>
      </c>
      <c r="B12198" s="93" t="s">
        <v>10041</v>
      </c>
      <c r="C12198" s="84" t="s">
        <v>766</v>
      </c>
      <c r="D12198" s="60">
        <v>10</v>
      </c>
      <c r="E12198" s="75" t="s">
        <v>26</v>
      </c>
      <c r="F12198" s="64">
        <v>500</v>
      </c>
      <c r="G12198" s="64">
        <f t="shared" si="383"/>
        <v>5000</v>
      </c>
      <c r="H12198" s="120" t="s">
        <v>5973</v>
      </c>
      <c r="I12198" s="139"/>
    </row>
    <row r="12199" spans="1:9" x14ac:dyDescent="0.25">
      <c r="A12199" s="59" t="s">
        <v>10007</v>
      </c>
      <c r="B12199" s="59" t="s">
        <v>210</v>
      </c>
      <c r="C12199" s="59" t="s">
        <v>211</v>
      </c>
      <c r="D12199" s="60">
        <v>9</v>
      </c>
      <c r="E12199" s="75" t="s">
        <v>37</v>
      </c>
      <c r="F12199" s="64">
        <v>28200</v>
      </c>
      <c r="G12199" s="64">
        <f>F12199*D12199</f>
        <v>253800</v>
      </c>
      <c r="H12199" s="120" t="s">
        <v>553</v>
      </c>
      <c r="I12199" s="139" t="s">
        <v>10042</v>
      </c>
    </row>
    <row r="12200" spans="1:9" x14ac:dyDescent="0.25">
      <c r="A12200" s="59" t="s">
        <v>10007</v>
      </c>
      <c r="B12200" s="59" t="s">
        <v>9828</v>
      </c>
      <c r="C12200" s="59" t="s">
        <v>217</v>
      </c>
      <c r="D12200" s="141">
        <v>1</v>
      </c>
      <c r="E12200" s="75" t="s">
        <v>26</v>
      </c>
      <c r="F12200" s="210">
        <v>87500</v>
      </c>
      <c r="G12200" s="210">
        <f t="shared" si="383"/>
        <v>87500</v>
      </c>
      <c r="H12200" s="120" t="s">
        <v>553</v>
      </c>
      <c r="I12200" s="59" t="s">
        <v>10042</v>
      </c>
    </row>
    <row r="12201" spans="1:9" x14ac:dyDescent="0.25">
      <c r="A12201" s="59" t="s">
        <v>10007</v>
      </c>
      <c r="B12201" s="58" t="s">
        <v>201</v>
      </c>
      <c r="C12201" s="59" t="s">
        <v>9936</v>
      </c>
      <c r="D12201" s="141">
        <v>1</v>
      </c>
      <c r="E12201" s="75" t="s">
        <v>26</v>
      </c>
      <c r="F12201" s="210">
        <v>100000</v>
      </c>
      <c r="G12201" s="64">
        <f t="shared" si="383"/>
        <v>100000</v>
      </c>
      <c r="H12201" s="120" t="s">
        <v>665</v>
      </c>
      <c r="I12201" s="59" t="s">
        <v>10043</v>
      </c>
    </row>
    <row r="12202" spans="1:9" x14ac:dyDescent="0.25">
      <c r="A12202" s="59" t="s">
        <v>10007</v>
      </c>
      <c r="B12202" s="81" t="s">
        <v>10044</v>
      </c>
      <c r="C12202" s="59" t="s">
        <v>4265</v>
      </c>
      <c r="D12202" s="141">
        <v>1</v>
      </c>
      <c r="E12202" s="75" t="s">
        <v>26</v>
      </c>
      <c r="F12202" s="210">
        <v>475000</v>
      </c>
      <c r="G12202" s="64">
        <f t="shared" si="383"/>
        <v>475000</v>
      </c>
      <c r="H12202" s="120" t="s">
        <v>665</v>
      </c>
      <c r="I12202" s="59" t="s">
        <v>10043</v>
      </c>
    </row>
    <row r="12203" spans="1:9" x14ac:dyDescent="0.25">
      <c r="A12203" s="59" t="s">
        <v>10007</v>
      </c>
      <c r="B12203" s="59" t="s">
        <v>10045</v>
      </c>
      <c r="C12203" s="59" t="s">
        <v>361</v>
      </c>
      <c r="D12203" s="141">
        <v>1</v>
      </c>
      <c r="E12203" s="75" t="s">
        <v>26</v>
      </c>
      <c r="F12203" s="282">
        <v>125000</v>
      </c>
      <c r="G12203" s="64">
        <f>F12203*D12203</f>
        <v>125000</v>
      </c>
      <c r="H12203" s="120" t="s">
        <v>2148</v>
      </c>
      <c r="I12203" s="59"/>
    </row>
    <row r="12204" spans="1:9" x14ac:dyDescent="0.25">
      <c r="A12204" s="59" t="s">
        <v>10007</v>
      </c>
      <c r="B12204" s="59" t="s">
        <v>9825</v>
      </c>
      <c r="C12204" s="59" t="s">
        <v>9826</v>
      </c>
      <c r="D12204" s="141">
        <v>5</v>
      </c>
      <c r="E12204" s="75" t="s">
        <v>37</v>
      </c>
      <c r="F12204" s="210">
        <v>23000</v>
      </c>
      <c r="G12204" s="64">
        <f t="shared" ref="G12204:G12267" si="384">F12204*D12204</f>
        <v>115000</v>
      </c>
      <c r="H12204" s="120" t="s">
        <v>432</v>
      </c>
      <c r="I12204" s="139"/>
    </row>
    <row r="12205" spans="1:9" x14ac:dyDescent="0.25">
      <c r="A12205" s="59" t="s">
        <v>10046</v>
      </c>
      <c r="B12205" s="59" t="s">
        <v>3077</v>
      </c>
      <c r="C12205" s="59" t="s">
        <v>27</v>
      </c>
      <c r="D12205" s="60">
        <v>1</v>
      </c>
      <c r="E12205" s="75" t="s">
        <v>26</v>
      </c>
      <c r="F12205" s="63">
        <v>12500</v>
      </c>
      <c r="G12205" s="64">
        <f t="shared" si="384"/>
        <v>12500</v>
      </c>
      <c r="H12205" s="120" t="s">
        <v>957</v>
      </c>
      <c r="I12205" s="59"/>
    </row>
    <row r="12206" spans="1:9" x14ac:dyDescent="0.25">
      <c r="A12206" s="59" t="s">
        <v>10046</v>
      </c>
      <c r="B12206" s="81" t="s">
        <v>10047</v>
      </c>
      <c r="C12206" s="59" t="s">
        <v>27</v>
      </c>
      <c r="D12206" s="60">
        <v>2</v>
      </c>
      <c r="E12206" s="75" t="s">
        <v>34</v>
      </c>
      <c r="F12206" s="63">
        <v>9000</v>
      </c>
      <c r="G12206" s="64">
        <f t="shared" si="384"/>
        <v>18000</v>
      </c>
      <c r="H12206" s="120" t="s">
        <v>484</v>
      </c>
      <c r="I12206" s="59"/>
    </row>
    <row r="12207" spans="1:9" x14ac:dyDescent="0.25">
      <c r="A12207" s="59" t="s">
        <v>10046</v>
      </c>
      <c r="B12207" s="59" t="s">
        <v>2729</v>
      </c>
      <c r="C12207" s="192" t="s">
        <v>27</v>
      </c>
      <c r="D12207" s="60">
        <v>1</v>
      </c>
      <c r="E12207" s="75" t="s">
        <v>26</v>
      </c>
      <c r="F12207" s="210">
        <v>3000</v>
      </c>
      <c r="G12207" s="64">
        <f t="shared" si="384"/>
        <v>3000</v>
      </c>
      <c r="H12207" s="120" t="s">
        <v>5972</v>
      </c>
      <c r="I12207" s="59"/>
    </row>
    <row r="12208" spans="1:9" x14ac:dyDescent="0.25">
      <c r="A12208" s="59" t="s">
        <v>10046</v>
      </c>
      <c r="B12208" s="59" t="s">
        <v>10048</v>
      </c>
      <c r="C12208" s="59" t="s">
        <v>2703</v>
      </c>
      <c r="D12208" s="60">
        <v>2</v>
      </c>
      <c r="E12208" s="75" t="s">
        <v>51</v>
      </c>
      <c r="F12208" s="63">
        <v>58000</v>
      </c>
      <c r="G12208" s="64">
        <f t="shared" si="384"/>
        <v>116000</v>
      </c>
      <c r="H12208" s="120" t="s">
        <v>5972</v>
      </c>
      <c r="I12208" s="139"/>
    </row>
    <row r="12209" spans="1:9" x14ac:dyDescent="0.25">
      <c r="A12209" s="59" t="s">
        <v>10046</v>
      </c>
      <c r="B12209" s="71" t="s">
        <v>9823</v>
      </c>
      <c r="C12209" s="83" t="s">
        <v>9981</v>
      </c>
      <c r="D12209" s="60">
        <v>1</v>
      </c>
      <c r="E12209" s="75" t="s">
        <v>29</v>
      </c>
      <c r="F12209" s="63">
        <v>110000</v>
      </c>
      <c r="G12209" s="64">
        <f t="shared" si="384"/>
        <v>110000</v>
      </c>
      <c r="H12209" s="120" t="s">
        <v>5972</v>
      </c>
      <c r="I12209" s="139"/>
    </row>
    <row r="12210" spans="1:9" x14ac:dyDescent="0.25">
      <c r="A12210" s="59" t="s">
        <v>10046</v>
      </c>
      <c r="B12210" s="59" t="s">
        <v>1208</v>
      </c>
      <c r="C12210" s="59" t="s">
        <v>27</v>
      </c>
      <c r="D12210" s="60">
        <v>15</v>
      </c>
      <c r="E12210" s="75" t="s">
        <v>26</v>
      </c>
      <c r="F12210" s="63">
        <v>750</v>
      </c>
      <c r="G12210" s="64">
        <f t="shared" si="384"/>
        <v>11250</v>
      </c>
      <c r="H12210" s="120" t="s">
        <v>5972</v>
      </c>
      <c r="I12210" s="139"/>
    </row>
    <row r="12211" spans="1:9" x14ac:dyDescent="0.25">
      <c r="A12211" s="59" t="s">
        <v>10046</v>
      </c>
      <c r="B12211" s="59" t="s">
        <v>210</v>
      </c>
      <c r="C12211" s="59" t="s">
        <v>211</v>
      </c>
      <c r="D12211" s="60">
        <v>1.5</v>
      </c>
      <c r="E12211" s="75" t="s">
        <v>37</v>
      </c>
      <c r="F12211" s="63">
        <v>28200</v>
      </c>
      <c r="G12211" s="64">
        <f t="shared" si="384"/>
        <v>42300</v>
      </c>
      <c r="H12211" s="120" t="s">
        <v>2005</v>
      </c>
      <c r="I12211" s="139"/>
    </row>
    <row r="12212" spans="1:9" x14ac:dyDescent="0.25">
      <c r="A12212" s="59" t="s">
        <v>10046</v>
      </c>
      <c r="B12212" s="59" t="s">
        <v>210</v>
      </c>
      <c r="C12212" s="59" t="s">
        <v>211</v>
      </c>
      <c r="D12212" s="60">
        <v>8</v>
      </c>
      <c r="E12212" s="75" t="s">
        <v>37</v>
      </c>
      <c r="F12212" s="63">
        <v>28200</v>
      </c>
      <c r="G12212" s="64">
        <f t="shared" si="384"/>
        <v>225600</v>
      </c>
      <c r="H12212" s="285" t="s">
        <v>5978</v>
      </c>
      <c r="I12212" s="139"/>
    </row>
    <row r="12213" spans="1:9" x14ac:dyDescent="0.25">
      <c r="A12213" s="59" t="s">
        <v>10046</v>
      </c>
      <c r="B12213" s="59" t="s">
        <v>6323</v>
      </c>
      <c r="C12213" s="59" t="s">
        <v>6324</v>
      </c>
      <c r="D12213" s="60">
        <v>1</v>
      </c>
      <c r="E12213" s="75" t="s">
        <v>26</v>
      </c>
      <c r="F12213" s="63">
        <v>82000</v>
      </c>
      <c r="G12213" s="64">
        <f t="shared" si="384"/>
        <v>82000</v>
      </c>
      <c r="H12213" s="120" t="s">
        <v>882</v>
      </c>
      <c r="I12213" s="139" t="s">
        <v>10049</v>
      </c>
    </row>
    <row r="12214" spans="1:9" x14ac:dyDescent="0.25">
      <c r="A12214" s="59" t="s">
        <v>10046</v>
      </c>
      <c r="B12214" s="59" t="s">
        <v>9836</v>
      </c>
      <c r="C12214" s="59" t="s">
        <v>173</v>
      </c>
      <c r="D12214" s="141">
        <v>1</v>
      </c>
      <c r="E12214" s="75" t="s">
        <v>26</v>
      </c>
      <c r="F12214" s="265">
        <v>36000</v>
      </c>
      <c r="G12214" s="64">
        <f t="shared" si="384"/>
        <v>36000</v>
      </c>
      <c r="H12214" s="120" t="s">
        <v>882</v>
      </c>
      <c r="I12214" s="139" t="s">
        <v>10049</v>
      </c>
    </row>
    <row r="12215" spans="1:9" x14ac:dyDescent="0.25">
      <c r="A12215" s="59" t="s">
        <v>10046</v>
      </c>
      <c r="B12215" s="59" t="s">
        <v>210</v>
      </c>
      <c r="C12215" s="59" t="s">
        <v>211</v>
      </c>
      <c r="D12215" s="60">
        <v>8</v>
      </c>
      <c r="E12215" s="75" t="s">
        <v>37</v>
      </c>
      <c r="F12215" s="63">
        <v>28200</v>
      </c>
      <c r="G12215" s="64">
        <f t="shared" si="384"/>
        <v>225600</v>
      </c>
      <c r="H12215" s="120" t="s">
        <v>882</v>
      </c>
      <c r="I12215" s="139" t="s">
        <v>10049</v>
      </c>
    </row>
    <row r="12216" spans="1:9" x14ac:dyDescent="0.25">
      <c r="A12216" s="59" t="s">
        <v>10046</v>
      </c>
      <c r="B12216" s="59" t="s">
        <v>10050</v>
      </c>
      <c r="C12216" s="59" t="s">
        <v>361</v>
      </c>
      <c r="D12216" s="141">
        <v>1</v>
      </c>
      <c r="E12216" s="75" t="s">
        <v>26</v>
      </c>
      <c r="F12216" s="210">
        <v>40000</v>
      </c>
      <c r="G12216" s="64">
        <f t="shared" si="384"/>
        <v>40000</v>
      </c>
      <c r="H12216" s="120" t="s">
        <v>588</v>
      </c>
      <c r="I12216" s="139"/>
    </row>
    <row r="12217" spans="1:9" x14ac:dyDescent="0.25">
      <c r="A12217" s="59" t="s">
        <v>10046</v>
      </c>
      <c r="B12217" s="71" t="s">
        <v>6463</v>
      </c>
      <c r="C12217" s="59" t="s">
        <v>434</v>
      </c>
      <c r="D12217" s="60">
        <v>2</v>
      </c>
      <c r="E12217" s="75" t="s">
        <v>26</v>
      </c>
      <c r="F12217" s="63">
        <v>485000</v>
      </c>
      <c r="G12217" s="64">
        <f t="shared" si="384"/>
        <v>970000</v>
      </c>
      <c r="H12217" s="120" t="s">
        <v>894</v>
      </c>
      <c r="I12217" s="139" t="s">
        <v>10051</v>
      </c>
    </row>
    <row r="12218" spans="1:9" x14ac:dyDescent="0.25">
      <c r="A12218" s="59" t="s">
        <v>10046</v>
      </c>
      <c r="B12218" s="71" t="s">
        <v>6463</v>
      </c>
      <c r="C12218" s="59" t="s">
        <v>434</v>
      </c>
      <c r="D12218" s="60">
        <v>1</v>
      </c>
      <c r="E12218" s="75" t="s">
        <v>26</v>
      </c>
      <c r="F12218" s="63">
        <v>485000</v>
      </c>
      <c r="G12218" s="64">
        <f t="shared" si="384"/>
        <v>485000</v>
      </c>
      <c r="H12218" s="120" t="s">
        <v>427</v>
      </c>
      <c r="I12218" s="139" t="s">
        <v>10052</v>
      </c>
    </row>
    <row r="12219" spans="1:9" x14ac:dyDescent="0.25">
      <c r="A12219" s="59" t="s">
        <v>10046</v>
      </c>
      <c r="B12219" s="59" t="s">
        <v>3332</v>
      </c>
      <c r="C12219" s="59" t="s">
        <v>10053</v>
      </c>
      <c r="D12219" s="60">
        <v>1</v>
      </c>
      <c r="E12219" s="75" t="s">
        <v>26</v>
      </c>
      <c r="F12219" s="210">
        <v>1550000</v>
      </c>
      <c r="G12219" s="64">
        <f t="shared" si="384"/>
        <v>1550000</v>
      </c>
      <c r="H12219" s="120" t="s">
        <v>522</v>
      </c>
      <c r="I12219" s="139" t="s">
        <v>10054</v>
      </c>
    </row>
    <row r="12220" spans="1:9" x14ac:dyDescent="0.25">
      <c r="A12220" s="59" t="s">
        <v>10046</v>
      </c>
      <c r="B12220" s="59" t="s">
        <v>3332</v>
      </c>
      <c r="C12220" s="84" t="s">
        <v>10055</v>
      </c>
      <c r="D12220" s="60">
        <v>1</v>
      </c>
      <c r="E12220" s="75" t="s">
        <v>26</v>
      </c>
      <c r="F12220" s="210">
        <v>1550000</v>
      </c>
      <c r="G12220" s="64">
        <f t="shared" si="384"/>
        <v>1550000</v>
      </c>
      <c r="H12220" s="120" t="s">
        <v>522</v>
      </c>
      <c r="I12220" s="139" t="s">
        <v>10054</v>
      </c>
    </row>
    <row r="12221" spans="1:9" x14ac:dyDescent="0.25">
      <c r="A12221" s="59" t="s">
        <v>10046</v>
      </c>
      <c r="B12221" s="59" t="s">
        <v>3332</v>
      </c>
      <c r="C12221" s="58" t="s">
        <v>10056</v>
      </c>
      <c r="D12221" s="60">
        <v>1</v>
      </c>
      <c r="E12221" s="75" t="s">
        <v>26</v>
      </c>
      <c r="F12221" s="210">
        <v>1550000</v>
      </c>
      <c r="G12221" s="64">
        <f t="shared" si="384"/>
        <v>1550000</v>
      </c>
      <c r="H12221" s="120" t="s">
        <v>522</v>
      </c>
      <c r="I12221" s="139" t="s">
        <v>10054</v>
      </c>
    </row>
    <row r="12222" spans="1:9" x14ac:dyDescent="0.25">
      <c r="A12222" s="59" t="s">
        <v>10046</v>
      </c>
      <c r="B12222" s="59" t="s">
        <v>3332</v>
      </c>
      <c r="C12222" s="77" t="s">
        <v>10057</v>
      </c>
      <c r="D12222" s="141">
        <v>1</v>
      </c>
      <c r="E12222" s="75" t="s">
        <v>26</v>
      </c>
      <c r="F12222" s="210">
        <v>1550000</v>
      </c>
      <c r="G12222" s="64">
        <f>F12222*D12222</f>
        <v>1550000</v>
      </c>
      <c r="H12222" s="120" t="s">
        <v>522</v>
      </c>
      <c r="I12222" s="139" t="s">
        <v>10054</v>
      </c>
    </row>
    <row r="12223" spans="1:9" x14ac:dyDescent="0.25">
      <c r="A12223" s="59" t="s">
        <v>10046</v>
      </c>
      <c r="B12223" s="83" t="s">
        <v>10058</v>
      </c>
      <c r="C12223" s="59" t="s">
        <v>27</v>
      </c>
      <c r="D12223" s="141">
        <v>1</v>
      </c>
      <c r="E12223" s="75" t="s">
        <v>26</v>
      </c>
      <c r="F12223" s="210">
        <v>275000</v>
      </c>
      <c r="G12223" s="64">
        <f t="shared" si="384"/>
        <v>275000</v>
      </c>
      <c r="H12223" s="120" t="s">
        <v>504</v>
      </c>
      <c r="I12223" s="139" t="s">
        <v>10059</v>
      </c>
    </row>
    <row r="12224" spans="1:9" x14ac:dyDescent="0.25">
      <c r="A12224" s="59" t="s">
        <v>10046</v>
      </c>
      <c r="B12224" s="59" t="s">
        <v>10060</v>
      </c>
      <c r="C12224" s="83" t="s">
        <v>361</v>
      </c>
      <c r="D12224" s="60">
        <v>2</v>
      </c>
      <c r="E12224" s="75" t="s">
        <v>26</v>
      </c>
      <c r="F12224" s="63">
        <v>210000</v>
      </c>
      <c r="G12224" s="64">
        <f t="shared" si="384"/>
        <v>420000</v>
      </c>
      <c r="H12224" s="120" t="s">
        <v>504</v>
      </c>
      <c r="I12224" s="139" t="s">
        <v>10059</v>
      </c>
    </row>
    <row r="12225" spans="1:9" x14ac:dyDescent="0.25">
      <c r="A12225" s="59" t="s">
        <v>10046</v>
      </c>
      <c r="B12225" s="59" t="s">
        <v>3077</v>
      </c>
      <c r="C12225" s="59" t="s">
        <v>27</v>
      </c>
      <c r="D12225" s="60">
        <v>1</v>
      </c>
      <c r="E12225" s="75" t="s">
        <v>26</v>
      </c>
      <c r="F12225" s="63">
        <v>12500</v>
      </c>
      <c r="G12225" s="64">
        <f>F12225*D12225</f>
        <v>12500</v>
      </c>
      <c r="H12225" s="120" t="s">
        <v>504</v>
      </c>
      <c r="I12225" s="139" t="s">
        <v>10059</v>
      </c>
    </row>
    <row r="12226" spans="1:9" x14ac:dyDescent="0.25">
      <c r="A12226" s="59" t="s">
        <v>10046</v>
      </c>
      <c r="B12226" s="66" t="s">
        <v>220</v>
      </c>
      <c r="C12226" s="92" t="s">
        <v>221</v>
      </c>
      <c r="D12226" s="141">
        <v>5.5</v>
      </c>
      <c r="E12226" s="75" t="s">
        <v>37</v>
      </c>
      <c r="F12226" s="210">
        <v>34689</v>
      </c>
      <c r="G12226" s="64">
        <f>F12226*D12226</f>
        <v>190789.5</v>
      </c>
      <c r="H12226" s="120" t="s">
        <v>504</v>
      </c>
      <c r="I12226" s="587" t="s">
        <v>10059</v>
      </c>
    </row>
    <row r="12227" spans="1:9" x14ac:dyDescent="0.25">
      <c r="A12227" s="59" t="s">
        <v>10046</v>
      </c>
      <c r="B12227" s="59" t="s">
        <v>2729</v>
      </c>
      <c r="C12227" s="192" t="s">
        <v>27</v>
      </c>
      <c r="D12227" s="60">
        <v>1</v>
      </c>
      <c r="E12227" s="75" t="s">
        <v>26</v>
      </c>
      <c r="F12227" s="210">
        <v>3000</v>
      </c>
      <c r="G12227" s="64">
        <f t="shared" si="384"/>
        <v>3000</v>
      </c>
      <c r="H12227" s="120" t="s">
        <v>3801</v>
      </c>
      <c r="I12227" s="587" t="s">
        <v>10061</v>
      </c>
    </row>
    <row r="12228" spans="1:9" x14ac:dyDescent="0.25">
      <c r="A12228" s="59" t="s">
        <v>10046</v>
      </c>
      <c r="B12228" s="59" t="s">
        <v>210</v>
      </c>
      <c r="C12228" s="59" t="s">
        <v>211</v>
      </c>
      <c r="D12228" s="87">
        <v>8</v>
      </c>
      <c r="E12228" s="71" t="s">
        <v>206</v>
      </c>
      <c r="F12228" s="210">
        <v>28200</v>
      </c>
      <c r="G12228" s="64">
        <f t="shared" si="384"/>
        <v>225600</v>
      </c>
      <c r="H12228" s="120" t="s">
        <v>3801</v>
      </c>
      <c r="I12228" s="587" t="s">
        <v>10061</v>
      </c>
    </row>
    <row r="12229" spans="1:9" x14ac:dyDescent="0.25">
      <c r="A12229" s="59" t="s">
        <v>10046</v>
      </c>
      <c r="B12229" s="59" t="s">
        <v>9875</v>
      </c>
      <c r="C12229" s="59" t="s">
        <v>33</v>
      </c>
      <c r="D12229" s="60">
        <v>1</v>
      </c>
      <c r="E12229" s="75" t="s">
        <v>26</v>
      </c>
      <c r="F12229" s="64">
        <v>205000</v>
      </c>
      <c r="G12229" s="64">
        <f t="shared" si="384"/>
        <v>205000</v>
      </c>
      <c r="H12229" s="120" t="s">
        <v>3801</v>
      </c>
      <c r="I12229" s="587" t="s">
        <v>10061</v>
      </c>
    </row>
    <row r="12230" spans="1:9" x14ac:dyDescent="0.25">
      <c r="A12230" s="59" t="s">
        <v>10046</v>
      </c>
      <c r="B12230" s="71" t="s">
        <v>9840</v>
      </c>
      <c r="C12230" s="77" t="s">
        <v>9841</v>
      </c>
      <c r="D12230" s="60">
        <v>1</v>
      </c>
      <c r="E12230" s="75" t="s">
        <v>26</v>
      </c>
      <c r="F12230" s="78">
        <v>270000</v>
      </c>
      <c r="G12230" s="64">
        <f>F12230*D12230</f>
        <v>270000</v>
      </c>
      <c r="H12230" s="120" t="s">
        <v>2085</v>
      </c>
      <c r="I12230" s="587" t="s">
        <v>10062</v>
      </c>
    </row>
    <row r="12231" spans="1:9" x14ac:dyDescent="0.25">
      <c r="A12231" s="59" t="s">
        <v>10046</v>
      </c>
      <c r="B12231" s="118" t="s">
        <v>9919</v>
      </c>
      <c r="C12231" s="85" t="s">
        <v>6497</v>
      </c>
      <c r="D12231" s="141">
        <v>1</v>
      </c>
      <c r="E12231" s="75" t="s">
        <v>26</v>
      </c>
      <c r="F12231" s="210">
        <v>20000</v>
      </c>
      <c r="G12231" s="64">
        <f t="shared" si="384"/>
        <v>20000</v>
      </c>
      <c r="H12231" s="120" t="s">
        <v>2085</v>
      </c>
      <c r="I12231" s="139" t="s">
        <v>10062</v>
      </c>
    </row>
    <row r="12232" spans="1:9" x14ac:dyDescent="0.25">
      <c r="A12232" s="59" t="s">
        <v>10046</v>
      </c>
      <c r="B12232" s="59" t="s">
        <v>1208</v>
      </c>
      <c r="C12232" s="59" t="s">
        <v>27</v>
      </c>
      <c r="D12232" s="60">
        <v>15</v>
      </c>
      <c r="E12232" s="75" t="s">
        <v>26</v>
      </c>
      <c r="F12232" s="63">
        <v>750</v>
      </c>
      <c r="G12232" s="64">
        <f t="shared" si="384"/>
        <v>11250</v>
      </c>
      <c r="H12232" s="120" t="s">
        <v>814</v>
      </c>
      <c r="I12232" s="139"/>
    </row>
    <row r="12233" spans="1:9" x14ac:dyDescent="0.25">
      <c r="A12233" s="59" t="s">
        <v>10046</v>
      </c>
      <c r="B12233" s="71" t="s">
        <v>1207</v>
      </c>
      <c r="C12233" s="77" t="s">
        <v>27</v>
      </c>
      <c r="D12233" s="60">
        <v>20</v>
      </c>
      <c r="E12233" s="75" t="s">
        <v>26</v>
      </c>
      <c r="F12233" s="63">
        <v>850</v>
      </c>
      <c r="G12233" s="64">
        <f>F12233*D12233</f>
        <v>17000</v>
      </c>
      <c r="H12233" s="120" t="s">
        <v>814</v>
      </c>
      <c r="I12233" s="139"/>
    </row>
    <row r="12234" spans="1:9" x14ac:dyDescent="0.25">
      <c r="A12234" s="59" t="s">
        <v>10046</v>
      </c>
      <c r="B12234" s="59" t="s">
        <v>10063</v>
      </c>
      <c r="C12234" s="59" t="s">
        <v>361</v>
      </c>
      <c r="D12234" s="141">
        <v>1</v>
      </c>
      <c r="E12234" s="75" t="s">
        <v>26</v>
      </c>
      <c r="F12234" s="210">
        <v>100000</v>
      </c>
      <c r="G12234" s="210">
        <f>F12234*D12234</f>
        <v>100000</v>
      </c>
      <c r="H12234" s="120" t="s">
        <v>1929</v>
      </c>
      <c r="I12234" s="139" t="s">
        <v>10064</v>
      </c>
    </row>
    <row r="12235" spans="1:9" x14ac:dyDescent="0.25">
      <c r="A12235" s="59" t="s">
        <v>10046</v>
      </c>
      <c r="B12235" s="71" t="s">
        <v>6463</v>
      </c>
      <c r="C12235" s="59" t="s">
        <v>434</v>
      </c>
      <c r="D12235" s="60">
        <v>1</v>
      </c>
      <c r="E12235" s="75" t="s">
        <v>26</v>
      </c>
      <c r="F12235" s="63">
        <v>485000</v>
      </c>
      <c r="G12235" s="64">
        <f>F12235*D12235</f>
        <v>485000</v>
      </c>
      <c r="H12235" s="120" t="s">
        <v>629</v>
      </c>
      <c r="I12235" s="139" t="s">
        <v>10065</v>
      </c>
    </row>
    <row r="12236" spans="1:9" x14ac:dyDescent="0.25">
      <c r="A12236" s="59" t="s">
        <v>10046</v>
      </c>
      <c r="B12236" s="59" t="s">
        <v>10066</v>
      </c>
      <c r="C12236" s="84" t="s">
        <v>27</v>
      </c>
      <c r="D12236" s="141">
        <v>1</v>
      </c>
      <c r="E12236" s="75" t="s">
        <v>26</v>
      </c>
      <c r="F12236" s="210">
        <v>28000</v>
      </c>
      <c r="G12236" s="64">
        <f>F12236*D12236</f>
        <v>28000</v>
      </c>
      <c r="H12236" s="120" t="s">
        <v>1172</v>
      </c>
      <c r="I12236" s="139"/>
    </row>
    <row r="12237" spans="1:9" x14ac:dyDescent="0.25">
      <c r="A12237" s="59" t="s">
        <v>10046</v>
      </c>
      <c r="B12237" s="58" t="s">
        <v>222</v>
      </c>
      <c r="C12237" s="77" t="s">
        <v>1476</v>
      </c>
      <c r="D12237" s="60">
        <v>42</v>
      </c>
      <c r="E12237" s="75" t="s">
        <v>37</v>
      </c>
      <c r="F12237" s="64">
        <v>32300</v>
      </c>
      <c r="G12237" s="64">
        <f>F12237*D12237</f>
        <v>1356600</v>
      </c>
      <c r="H12237" s="120" t="s">
        <v>535</v>
      </c>
      <c r="I12237" s="139" t="s">
        <v>10067</v>
      </c>
    </row>
    <row r="12238" spans="1:9" x14ac:dyDescent="0.25">
      <c r="A12238" s="59" t="s">
        <v>10046</v>
      </c>
      <c r="B12238" s="59" t="s">
        <v>339</v>
      </c>
      <c r="C12238" s="101" t="s">
        <v>24</v>
      </c>
      <c r="D12238" s="60">
        <v>1</v>
      </c>
      <c r="E12238" s="75" t="s">
        <v>26</v>
      </c>
      <c r="F12238" s="62">
        <v>225000</v>
      </c>
      <c r="G12238" s="210">
        <f t="shared" si="384"/>
        <v>225000</v>
      </c>
      <c r="H12238" s="120" t="s">
        <v>535</v>
      </c>
      <c r="I12238" s="120" t="s">
        <v>10067</v>
      </c>
    </row>
    <row r="12239" spans="1:9" x14ac:dyDescent="0.25">
      <c r="A12239" s="59" t="s">
        <v>10046</v>
      </c>
      <c r="B12239" s="66" t="s">
        <v>10068</v>
      </c>
      <c r="C12239" s="59" t="s">
        <v>905</v>
      </c>
      <c r="D12239" s="60">
        <v>1</v>
      </c>
      <c r="E12239" s="75"/>
      <c r="F12239" s="64">
        <v>250000</v>
      </c>
      <c r="G12239" s="210">
        <f t="shared" si="384"/>
        <v>250000</v>
      </c>
      <c r="H12239" s="120" t="s">
        <v>998</v>
      </c>
      <c r="I12239" s="59"/>
    </row>
    <row r="12240" spans="1:9" x14ac:dyDescent="0.25">
      <c r="A12240" s="59" t="s">
        <v>10046</v>
      </c>
      <c r="B12240" s="59" t="s">
        <v>10069</v>
      </c>
      <c r="C12240" s="84" t="s">
        <v>905</v>
      </c>
      <c r="D12240" s="141">
        <v>1</v>
      </c>
      <c r="E12240" s="75"/>
      <c r="F12240" s="210">
        <v>75000</v>
      </c>
      <c r="G12240" s="210">
        <f t="shared" si="384"/>
        <v>75000</v>
      </c>
      <c r="H12240" s="120" t="s">
        <v>998</v>
      </c>
      <c r="I12240" s="59"/>
    </row>
    <row r="12241" spans="1:9" x14ac:dyDescent="0.25">
      <c r="A12241" s="59" t="s">
        <v>10046</v>
      </c>
      <c r="B12241" s="59" t="s">
        <v>10070</v>
      </c>
      <c r="C12241" s="84" t="s">
        <v>905</v>
      </c>
      <c r="D12241" s="60">
        <v>1</v>
      </c>
      <c r="E12241" s="75" t="s">
        <v>26</v>
      </c>
      <c r="F12241" s="63">
        <v>60000</v>
      </c>
      <c r="G12241" s="210">
        <f t="shared" si="384"/>
        <v>60000</v>
      </c>
      <c r="H12241" s="120" t="s">
        <v>998</v>
      </c>
      <c r="I12241" s="59"/>
    </row>
    <row r="12242" spans="1:9" x14ac:dyDescent="0.25">
      <c r="A12242" s="59" t="s">
        <v>10046</v>
      </c>
      <c r="B12242" s="59" t="s">
        <v>10071</v>
      </c>
      <c r="C12242" s="59"/>
      <c r="D12242" s="141">
        <v>15</v>
      </c>
      <c r="E12242" s="75" t="s">
        <v>26</v>
      </c>
      <c r="F12242" s="210">
        <v>850</v>
      </c>
      <c r="G12242" s="64">
        <f t="shared" si="384"/>
        <v>12750</v>
      </c>
      <c r="H12242" s="120" t="s">
        <v>5972</v>
      </c>
      <c r="I12242" s="139"/>
    </row>
    <row r="12243" spans="1:9" x14ac:dyDescent="0.25">
      <c r="A12243" s="59" t="s">
        <v>10072</v>
      </c>
      <c r="B12243" s="59" t="s">
        <v>10048</v>
      </c>
      <c r="C12243" s="59" t="s">
        <v>636</v>
      </c>
      <c r="D12243" s="60">
        <v>3</v>
      </c>
      <c r="E12243" s="75" t="s">
        <v>26</v>
      </c>
      <c r="F12243" s="63">
        <v>58000</v>
      </c>
      <c r="G12243" s="64">
        <f t="shared" si="384"/>
        <v>174000</v>
      </c>
      <c r="H12243" s="120" t="s">
        <v>5972</v>
      </c>
      <c r="I12243" s="59"/>
    </row>
    <row r="12244" spans="1:9" x14ac:dyDescent="0.25">
      <c r="A12244" s="59" t="s">
        <v>10072</v>
      </c>
      <c r="B12244" s="59" t="s">
        <v>10073</v>
      </c>
      <c r="C12244" s="59" t="s">
        <v>543</v>
      </c>
      <c r="D12244" s="60">
        <v>15</v>
      </c>
      <c r="E12244" s="75" t="s">
        <v>37</v>
      </c>
      <c r="F12244" s="63">
        <v>17000</v>
      </c>
      <c r="G12244" s="64">
        <f t="shared" si="384"/>
        <v>255000</v>
      </c>
      <c r="H12244" s="120" t="s">
        <v>5972</v>
      </c>
      <c r="I12244" s="59"/>
    </row>
    <row r="12245" spans="1:9" x14ac:dyDescent="0.25">
      <c r="A12245" s="59" t="s">
        <v>10072</v>
      </c>
      <c r="B12245" s="59" t="s">
        <v>9838</v>
      </c>
      <c r="C12245" s="59" t="s">
        <v>2703</v>
      </c>
      <c r="D12245" s="60">
        <v>1</v>
      </c>
      <c r="E12245" s="75" t="s">
        <v>51</v>
      </c>
      <c r="F12245" s="63">
        <v>72000</v>
      </c>
      <c r="G12245" s="64">
        <f t="shared" si="384"/>
        <v>72000</v>
      </c>
      <c r="H12245" s="120" t="s">
        <v>5972</v>
      </c>
      <c r="I12245" s="59"/>
    </row>
    <row r="12246" spans="1:9" x14ac:dyDescent="0.25">
      <c r="A12246" s="59" t="s">
        <v>10072</v>
      </c>
      <c r="B12246" s="59" t="s">
        <v>6585</v>
      </c>
      <c r="C12246" s="101" t="s">
        <v>636</v>
      </c>
      <c r="D12246" s="60">
        <v>1</v>
      </c>
      <c r="E12246" s="75" t="s">
        <v>26</v>
      </c>
      <c r="F12246" s="64">
        <v>14000</v>
      </c>
      <c r="G12246" s="64">
        <f t="shared" si="384"/>
        <v>14000</v>
      </c>
      <c r="H12246" s="120" t="s">
        <v>5972</v>
      </c>
      <c r="I12246" s="59"/>
    </row>
    <row r="12247" spans="1:9" x14ac:dyDescent="0.25">
      <c r="A12247" s="59" t="s">
        <v>10072</v>
      </c>
      <c r="B12247" s="59" t="s">
        <v>3332</v>
      </c>
      <c r="C12247" s="523" t="s">
        <v>10074</v>
      </c>
      <c r="D12247" s="60">
        <v>1</v>
      </c>
      <c r="E12247" s="75" t="s">
        <v>26</v>
      </c>
      <c r="F12247" s="63">
        <v>1550000</v>
      </c>
      <c r="G12247" s="64">
        <f t="shared" si="384"/>
        <v>1550000</v>
      </c>
      <c r="H12247" s="120" t="s">
        <v>522</v>
      </c>
      <c r="I12247" s="139" t="s">
        <v>10075</v>
      </c>
    </row>
    <row r="12248" spans="1:9" x14ac:dyDescent="0.25">
      <c r="A12248" s="59" t="s">
        <v>10072</v>
      </c>
      <c r="B12248" s="59" t="s">
        <v>3332</v>
      </c>
      <c r="C12248" s="523" t="s">
        <v>10076</v>
      </c>
      <c r="D12248" s="60">
        <v>1</v>
      </c>
      <c r="E12248" s="75" t="s">
        <v>26</v>
      </c>
      <c r="F12248" s="63">
        <v>1550000</v>
      </c>
      <c r="G12248" s="64">
        <f t="shared" si="384"/>
        <v>1550000</v>
      </c>
      <c r="H12248" s="120" t="s">
        <v>522</v>
      </c>
      <c r="I12248" s="139" t="s">
        <v>10075</v>
      </c>
    </row>
    <row r="12249" spans="1:9" x14ac:dyDescent="0.25">
      <c r="A12249" s="59" t="s">
        <v>10072</v>
      </c>
      <c r="B12249" s="59" t="s">
        <v>3332</v>
      </c>
      <c r="C12249" s="523" t="s">
        <v>10077</v>
      </c>
      <c r="D12249" s="60">
        <v>1</v>
      </c>
      <c r="E12249" s="75" t="s">
        <v>26</v>
      </c>
      <c r="F12249" s="63">
        <v>1550000</v>
      </c>
      <c r="G12249" s="64">
        <f t="shared" si="384"/>
        <v>1550000</v>
      </c>
      <c r="H12249" s="120" t="s">
        <v>522</v>
      </c>
      <c r="I12249" s="139" t="s">
        <v>10075</v>
      </c>
    </row>
    <row r="12250" spans="1:9" x14ac:dyDescent="0.25">
      <c r="A12250" s="59" t="s">
        <v>10072</v>
      </c>
      <c r="B12250" s="59" t="s">
        <v>3332</v>
      </c>
      <c r="C12250" s="523" t="s">
        <v>10078</v>
      </c>
      <c r="D12250" s="60">
        <v>1</v>
      </c>
      <c r="E12250" s="75" t="s">
        <v>26</v>
      </c>
      <c r="F12250" s="63">
        <v>1550000</v>
      </c>
      <c r="G12250" s="64">
        <f t="shared" si="384"/>
        <v>1550000</v>
      </c>
      <c r="H12250" s="120" t="s">
        <v>522</v>
      </c>
      <c r="I12250" s="139" t="s">
        <v>10075</v>
      </c>
    </row>
    <row r="12251" spans="1:9" x14ac:dyDescent="0.25">
      <c r="A12251" s="59" t="s">
        <v>10072</v>
      </c>
      <c r="B12251" s="59" t="s">
        <v>3077</v>
      </c>
      <c r="C12251" s="59" t="s">
        <v>27</v>
      </c>
      <c r="D12251" s="60">
        <v>1</v>
      </c>
      <c r="E12251" s="75" t="s">
        <v>26</v>
      </c>
      <c r="F12251" s="63">
        <v>13500</v>
      </c>
      <c r="G12251" s="64">
        <f t="shared" si="384"/>
        <v>13500</v>
      </c>
      <c r="H12251" s="285" t="s">
        <v>432</v>
      </c>
      <c r="I12251" s="139"/>
    </row>
    <row r="12252" spans="1:9" x14ac:dyDescent="0.25">
      <c r="A12252" s="59" t="s">
        <v>10072</v>
      </c>
      <c r="B12252" s="59" t="s">
        <v>9935</v>
      </c>
      <c r="C12252" s="59"/>
      <c r="D12252" s="141">
        <v>1</v>
      </c>
      <c r="E12252" s="75" t="s">
        <v>26</v>
      </c>
      <c r="F12252" s="64">
        <v>3000</v>
      </c>
      <c r="G12252" s="210">
        <f t="shared" si="384"/>
        <v>3000</v>
      </c>
      <c r="H12252" s="120" t="s">
        <v>432</v>
      </c>
      <c r="I12252" s="139"/>
    </row>
    <row r="12253" spans="1:9" x14ac:dyDescent="0.25">
      <c r="A12253" s="59" t="s">
        <v>10072</v>
      </c>
      <c r="B12253" s="59" t="s">
        <v>10079</v>
      </c>
      <c r="C12253" s="59" t="s">
        <v>4265</v>
      </c>
      <c r="D12253" s="141">
        <v>1</v>
      </c>
      <c r="E12253" s="75" t="s">
        <v>26</v>
      </c>
      <c r="F12253" s="265">
        <v>475000</v>
      </c>
      <c r="G12253" s="64">
        <f t="shared" si="384"/>
        <v>475000</v>
      </c>
      <c r="H12253" s="120" t="s">
        <v>1161</v>
      </c>
      <c r="I12253" s="139" t="s">
        <v>9997</v>
      </c>
    </row>
    <row r="12254" spans="1:9" x14ac:dyDescent="0.25">
      <c r="A12254" s="59" t="s">
        <v>10072</v>
      </c>
      <c r="B12254" s="81" t="s">
        <v>10080</v>
      </c>
      <c r="C12254" s="59" t="s">
        <v>2228</v>
      </c>
      <c r="D12254" s="60">
        <v>1</v>
      </c>
      <c r="E12254" s="75" t="s">
        <v>26</v>
      </c>
      <c r="F12254" s="63">
        <v>135000</v>
      </c>
      <c r="G12254" s="64">
        <f t="shared" si="384"/>
        <v>135000</v>
      </c>
      <c r="H12254" s="120" t="s">
        <v>5975</v>
      </c>
      <c r="I12254" s="139"/>
    </row>
    <row r="12255" spans="1:9" x14ac:dyDescent="0.25">
      <c r="A12255" s="59" t="s">
        <v>10072</v>
      </c>
      <c r="B12255" s="66" t="s">
        <v>10081</v>
      </c>
      <c r="C12255" s="59" t="s">
        <v>2228</v>
      </c>
      <c r="D12255" s="60">
        <v>1</v>
      </c>
      <c r="E12255" s="75" t="s">
        <v>26</v>
      </c>
      <c r="F12255" s="64">
        <v>24000</v>
      </c>
      <c r="G12255" s="64">
        <f t="shared" si="384"/>
        <v>24000</v>
      </c>
      <c r="H12255" s="120" t="s">
        <v>5975</v>
      </c>
      <c r="I12255" s="139"/>
    </row>
    <row r="12256" spans="1:9" x14ac:dyDescent="0.25">
      <c r="A12256" s="59" t="s">
        <v>10072</v>
      </c>
      <c r="B12256" s="59" t="s">
        <v>10082</v>
      </c>
      <c r="C12256" s="84" t="s">
        <v>1020</v>
      </c>
      <c r="D12256" s="141">
        <v>1</v>
      </c>
      <c r="E12256" s="75" t="s">
        <v>26</v>
      </c>
      <c r="F12256" s="210">
        <v>60000</v>
      </c>
      <c r="G12256" s="64">
        <f>F12256*D12256</f>
        <v>60000</v>
      </c>
      <c r="H12256" s="120" t="s">
        <v>5975</v>
      </c>
      <c r="I12256" s="139"/>
    </row>
    <row r="12257" spans="1:9" x14ac:dyDescent="0.25">
      <c r="A12257" s="59" t="s">
        <v>10072</v>
      </c>
      <c r="B12257" s="59" t="s">
        <v>210</v>
      </c>
      <c r="C12257" s="59" t="s">
        <v>211</v>
      </c>
      <c r="D12257" s="141">
        <v>9</v>
      </c>
      <c r="E12257" s="75" t="s">
        <v>37</v>
      </c>
      <c r="F12257" s="210">
        <v>28200</v>
      </c>
      <c r="G12257" s="64">
        <f t="shared" si="384"/>
        <v>253800</v>
      </c>
      <c r="H12257" s="120" t="s">
        <v>892</v>
      </c>
      <c r="I12257" s="139" t="s">
        <v>10083</v>
      </c>
    </row>
    <row r="12258" spans="1:9" x14ac:dyDescent="0.25">
      <c r="A12258" s="59" t="s">
        <v>10072</v>
      </c>
      <c r="B12258" s="59" t="s">
        <v>6323</v>
      </c>
      <c r="C12258" s="59" t="s">
        <v>6324</v>
      </c>
      <c r="D12258" s="141">
        <v>1</v>
      </c>
      <c r="E12258" s="75" t="s">
        <v>26</v>
      </c>
      <c r="F12258" s="210">
        <v>82000</v>
      </c>
      <c r="G12258" s="64">
        <f t="shared" si="384"/>
        <v>82000</v>
      </c>
      <c r="H12258" s="120" t="s">
        <v>892</v>
      </c>
      <c r="I12258" s="139" t="s">
        <v>10083</v>
      </c>
    </row>
    <row r="12259" spans="1:9" x14ac:dyDescent="0.25">
      <c r="A12259" s="59" t="s">
        <v>10072</v>
      </c>
      <c r="B12259" s="59" t="s">
        <v>172</v>
      </c>
      <c r="C12259" s="93" t="s">
        <v>173</v>
      </c>
      <c r="D12259" s="60">
        <v>1</v>
      </c>
      <c r="E12259" s="75" t="s">
        <v>26</v>
      </c>
      <c r="F12259" s="210">
        <v>38000</v>
      </c>
      <c r="G12259" s="64">
        <f t="shared" si="384"/>
        <v>38000</v>
      </c>
      <c r="H12259" s="120" t="s">
        <v>892</v>
      </c>
      <c r="I12259" s="139" t="s">
        <v>10083</v>
      </c>
    </row>
    <row r="12260" spans="1:9" x14ac:dyDescent="0.25">
      <c r="A12260" s="59" t="s">
        <v>10072</v>
      </c>
      <c r="B12260" s="59" t="s">
        <v>9828</v>
      </c>
      <c r="C12260" s="59" t="s">
        <v>217</v>
      </c>
      <c r="D12260" s="141">
        <v>1</v>
      </c>
      <c r="E12260" s="75" t="s">
        <v>26</v>
      </c>
      <c r="F12260" s="210">
        <v>87500</v>
      </c>
      <c r="G12260" s="64">
        <f>F12260*D12260</f>
        <v>87500</v>
      </c>
      <c r="H12260" s="120" t="s">
        <v>892</v>
      </c>
      <c r="I12260" s="139" t="s">
        <v>10083</v>
      </c>
    </row>
    <row r="12261" spans="1:9" x14ac:dyDescent="0.25">
      <c r="A12261" s="59" t="s">
        <v>10072</v>
      </c>
      <c r="B12261" s="71" t="s">
        <v>6463</v>
      </c>
      <c r="C12261" s="59" t="s">
        <v>434</v>
      </c>
      <c r="D12261" s="60">
        <v>1</v>
      </c>
      <c r="E12261" s="75" t="s">
        <v>26</v>
      </c>
      <c r="F12261" s="63">
        <v>485000</v>
      </c>
      <c r="G12261" s="64">
        <f t="shared" si="384"/>
        <v>485000</v>
      </c>
      <c r="H12261" s="120" t="s">
        <v>998</v>
      </c>
      <c r="I12261" s="139" t="s">
        <v>10084</v>
      </c>
    </row>
    <row r="12262" spans="1:9" x14ac:dyDescent="0.25">
      <c r="A12262" s="59" t="s">
        <v>10072</v>
      </c>
      <c r="B12262" s="59" t="s">
        <v>10085</v>
      </c>
      <c r="C12262" s="84" t="s">
        <v>48</v>
      </c>
      <c r="D12262" s="60">
        <v>1</v>
      </c>
      <c r="E12262" s="75" t="s">
        <v>29</v>
      </c>
      <c r="F12262" s="63">
        <v>900000</v>
      </c>
      <c r="G12262" s="64">
        <f t="shared" si="384"/>
        <v>900000</v>
      </c>
      <c r="H12262" s="120" t="s">
        <v>5976</v>
      </c>
      <c r="I12262" s="139" t="s">
        <v>10086</v>
      </c>
    </row>
    <row r="12263" spans="1:9" x14ac:dyDescent="0.25">
      <c r="A12263" s="59" t="s">
        <v>10072</v>
      </c>
      <c r="B12263" s="93" t="s">
        <v>3413</v>
      </c>
      <c r="C12263" s="84" t="s">
        <v>48</v>
      </c>
      <c r="D12263" s="60">
        <v>1</v>
      </c>
      <c r="E12263" s="75" t="s">
        <v>26</v>
      </c>
      <c r="F12263" s="64">
        <v>137500</v>
      </c>
      <c r="G12263" s="64">
        <f t="shared" si="384"/>
        <v>137500</v>
      </c>
      <c r="H12263" s="120" t="s">
        <v>5977</v>
      </c>
      <c r="I12263" s="139" t="s">
        <v>10086</v>
      </c>
    </row>
    <row r="12264" spans="1:9" x14ac:dyDescent="0.25">
      <c r="A12264" s="59" t="s">
        <v>10072</v>
      </c>
      <c r="B12264" s="59" t="s">
        <v>10087</v>
      </c>
      <c r="C12264" s="92" t="s">
        <v>361</v>
      </c>
      <c r="D12264" s="141">
        <v>1</v>
      </c>
      <c r="E12264" s="75" t="s">
        <v>26</v>
      </c>
      <c r="F12264" s="210">
        <v>250000</v>
      </c>
      <c r="G12264" s="64">
        <f>F12264*D12264</f>
        <v>250000</v>
      </c>
      <c r="H12264" s="120" t="s">
        <v>535</v>
      </c>
      <c r="I12264" s="139" t="s">
        <v>10086</v>
      </c>
    </row>
    <row r="12265" spans="1:9" x14ac:dyDescent="0.25">
      <c r="A12265" s="59" t="s">
        <v>10072</v>
      </c>
      <c r="B12265" s="59" t="s">
        <v>274</v>
      </c>
      <c r="C12265" s="192">
        <v>40493</v>
      </c>
      <c r="D12265" s="60">
        <v>4</v>
      </c>
      <c r="E12265" s="75" t="s">
        <v>26</v>
      </c>
      <c r="F12265" s="210">
        <v>10000</v>
      </c>
      <c r="G12265" s="64">
        <f t="shared" si="384"/>
        <v>40000</v>
      </c>
      <c r="H12265" s="120" t="s">
        <v>2626</v>
      </c>
      <c r="I12265" s="587" t="s">
        <v>10088</v>
      </c>
    </row>
    <row r="12266" spans="1:9" x14ac:dyDescent="0.25">
      <c r="A12266" s="59" t="s">
        <v>10072</v>
      </c>
      <c r="B12266" s="59" t="s">
        <v>4073</v>
      </c>
      <c r="C12266" s="59" t="s">
        <v>264</v>
      </c>
      <c r="D12266" s="87">
        <v>4</v>
      </c>
      <c r="E12266" s="71" t="s">
        <v>26</v>
      </c>
      <c r="F12266" s="210">
        <v>5000</v>
      </c>
      <c r="G12266" s="64">
        <f t="shared" si="384"/>
        <v>20000</v>
      </c>
      <c r="H12266" s="120" t="s">
        <v>2626</v>
      </c>
      <c r="I12266" s="587" t="s">
        <v>10088</v>
      </c>
    </row>
    <row r="12267" spans="1:9" x14ac:dyDescent="0.25">
      <c r="A12267" s="59" t="s">
        <v>10072</v>
      </c>
      <c r="B12267" s="59" t="s">
        <v>1792</v>
      </c>
      <c r="C12267" s="59" t="s">
        <v>76</v>
      </c>
      <c r="D12267" s="60">
        <v>0.6</v>
      </c>
      <c r="E12267" s="75" t="s">
        <v>37</v>
      </c>
      <c r="F12267" s="64">
        <v>82500</v>
      </c>
      <c r="G12267" s="64">
        <f t="shared" si="384"/>
        <v>49500</v>
      </c>
      <c r="H12267" s="120" t="s">
        <v>2626</v>
      </c>
      <c r="I12267" s="587" t="s">
        <v>10088</v>
      </c>
    </row>
    <row r="12268" spans="1:9" x14ac:dyDescent="0.25">
      <c r="A12268" s="59" t="s">
        <v>10072</v>
      </c>
      <c r="B12268" s="81" t="s">
        <v>10089</v>
      </c>
      <c r="C12268" s="84" t="s">
        <v>1594</v>
      </c>
      <c r="D12268" s="141">
        <v>1</v>
      </c>
      <c r="E12268" s="75" t="s">
        <v>26</v>
      </c>
      <c r="F12268" s="210">
        <v>150000</v>
      </c>
      <c r="G12268" s="64">
        <f>F12268*D12268</f>
        <v>150000</v>
      </c>
      <c r="H12268" s="120" t="s">
        <v>5978</v>
      </c>
      <c r="I12268" s="587"/>
    </row>
    <row r="12269" spans="1:9" x14ac:dyDescent="0.25">
      <c r="A12269" s="59" t="s">
        <v>10072</v>
      </c>
      <c r="B12269" s="81" t="s">
        <v>10090</v>
      </c>
      <c r="C12269" s="84" t="s">
        <v>1594</v>
      </c>
      <c r="D12269" s="141">
        <v>1</v>
      </c>
      <c r="E12269" s="75" t="s">
        <v>26</v>
      </c>
      <c r="F12269" s="210">
        <v>45000</v>
      </c>
      <c r="G12269" s="64">
        <f>F12269*D12269</f>
        <v>45000</v>
      </c>
      <c r="H12269" s="285" t="s">
        <v>5978</v>
      </c>
      <c r="I12269" s="587"/>
    </row>
    <row r="12270" spans="1:9" x14ac:dyDescent="0.25">
      <c r="A12270" s="59" t="s">
        <v>10072</v>
      </c>
      <c r="B12270" s="59" t="s">
        <v>9825</v>
      </c>
      <c r="C12270" s="59" t="s">
        <v>9826</v>
      </c>
      <c r="D12270" s="141">
        <v>5</v>
      </c>
      <c r="E12270" s="75" t="s">
        <v>37</v>
      </c>
      <c r="F12270" s="210">
        <v>23000</v>
      </c>
      <c r="G12270" s="64">
        <f t="shared" ref="G12270:G12333" si="385">F12270*D12270</f>
        <v>115000</v>
      </c>
      <c r="H12270" s="120" t="s">
        <v>432</v>
      </c>
      <c r="I12270" s="139"/>
    </row>
    <row r="12271" spans="1:9" x14ac:dyDescent="0.25">
      <c r="A12271" s="59" t="s">
        <v>10091</v>
      </c>
      <c r="B12271" s="59" t="s">
        <v>210</v>
      </c>
      <c r="C12271" s="59" t="s">
        <v>211</v>
      </c>
      <c r="D12271" s="60">
        <v>1</v>
      </c>
      <c r="E12271" s="75" t="s">
        <v>37</v>
      </c>
      <c r="F12271" s="63">
        <v>28200</v>
      </c>
      <c r="G12271" s="64">
        <f t="shared" si="385"/>
        <v>28200</v>
      </c>
      <c r="H12271" s="120" t="s">
        <v>414</v>
      </c>
      <c r="I12271" s="59"/>
    </row>
    <row r="12272" spans="1:9" x14ac:dyDescent="0.25">
      <c r="A12272" s="59" t="s">
        <v>10091</v>
      </c>
      <c r="B12272" s="59" t="s">
        <v>9825</v>
      </c>
      <c r="C12272" s="59" t="s">
        <v>9826</v>
      </c>
      <c r="D12272" s="141">
        <v>35</v>
      </c>
      <c r="E12272" s="75" t="s">
        <v>37</v>
      </c>
      <c r="F12272" s="210">
        <v>23000</v>
      </c>
      <c r="G12272" s="64">
        <f t="shared" si="385"/>
        <v>805000</v>
      </c>
      <c r="H12272" s="120" t="s">
        <v>5989</v>
      </c>
      <c r="I12272" s="59"/>
    </row>
    <row r="12273" spans="1:9" x14ac:dyDescent="0.25">
      <c r="A12273" s="59" t="s">
        <v>10091</v>
      </c>
      <c r="B12273" s="59" t="s">
        <v>10092</v>
      </c>
      <c r="C12273" s="84" t="s">
        <v>482</v>
      </c>
      <c r="D12273" s="141">
        <v>1</v>
      </c>
      <c r="E12273" s="75" t="s">
        <v>26</v>
      </c>
      <c r="F12273" s="210">
        <v>61750</v>
      </c>
      <c r="G12273" s="64">
        <f t="shared" si="385"/>
        <v>61750</v>
      </c>
      <c r="H12273" s="120" t="s">
        <v>2699</v>
      </c>
      <c r="I12273" s="59"/>
    </row>
    <row r="12274" spans="1:9" x14ac:dyDescent="0.25">
      <c r="A12274" s="59" t="s">
        <v>10091</v>
      </c>
      <c r="B12274" s="59" t="s">
        <v>2729</v>
      </c>
      <c r="C12274" s="101" t="s">
        <v>27</v>
      </c>
      <c r="D12274" s="60">
        <v>3</v>
      </c>
      <c r="E12274" s="75" t="s">
        <v>26</v>
      </c>
      <c r="F12274" s="64">
        <v>3000</v>
      </c>
      <c r="G12274" s="64">
        <f t="shared" si="385"/>
        <v>9000</v>
      </c>
      <c r="H12274" s="120" t="s">
        <v>5972</v>
      </c>
      <c r="I12274" s="59"/>
    </row>
    <row r="12275" spans="1:9" x14ac:dyDescent="0.25">
      <c r="A12275" s="59" t="s">
        <v>10091</v>
      </c>
      <c r="B12275" s="59" t="s">
        <v>1792</v>
      </c>
      <c r="C12275" s="59" t="s">
        <v>76</v>
      </c>
      <c r="D12275" s="60">
        <v>0.3</v>
      </c>
      <c r="E12275" s="75" t="s">
        <v>37</v>
      </c>
      <c r="F12275" s="64">
        <v>82500</v>
      </c>
      <c r="G12275" s="64">
        <f t="shared" si="385"/>
        <v>24750</v>
      </c>
      <c r="H12275" s="120" t="s">
        <v>455</v>
      </c>
      <c r="I12275" s="139"/>
    </row>
    <row r="12276" spans="1:9" x14ac:dyDescent="0.25">
      <c r="A12276" s="59" t="s">
        <v>10091</v>
      </c>
      <c r="B12276" s="59" t="s">
        <v>10093</v>
      </c>
      <c r="C12276" s="59" t="s">
        <v>10094</v>
      </c>
      <c r="D12276" s="60">
        <v>2</v>
      </c>
      <c r="E12276" s="75" t="s">
        <v>26</v>
      </c>
      <c r="F12276" s="63">
        <v>15000</v>
      </c>
      <c r="G12276" s="64">
        <f t="shared" si="385"/>
        <v>30000</v>
      </c>
      <c r="H12276" s="120" t="s">
        <v>484</v>
      </c>
      <c r="I12276" s="139"/>
    </row>
    <row r="12277" spans="1:9" x14ac:dyDescent="0.25">
      <c r="A12277" s="59" t="s">
        <v>10091</v>
      </c>
      <c r="B12277" s="59" t="s">
        <v>10095</v>
      </c>
      <c r="C12277" s="59" t="s">
        <v>533</v>
      </c>
      <c r="D12277" s="60">
        <v>2</v>
      </c>
      <c r="E12277" s="75" t="s">
        <v>26</v>
      </c>
      <c r="F12277" s="63">
        <v>24000</v>
      </c>
      <c r="G12277" s="64">
        <f t="shared" si="385"/>
        <v>48000</v>
      </c>
      <c r="H12277" s="120" t="s">
        <v>484</v>
      </c>
      <c r="I12277" s="139"/>
    </row>
    <row r="12278" spans="1:9" x14ac:dyDescent="0.25">
      <c r="A12278" s="59" t="s">
        <v>10091</v>
      </c>
      <c r="B12278" s="59" t="s">
        <v>1232</v>
      </c>
      <c r="C12278" s="59" t="s">
        <v>533</v>
      </c>
      <c r="D12278" s="60">
        <v>2</v>
      </c>
      <c r="E12278" s="75" t="s">
        <v>26</v>
      </c>
      <c r="F12278" s="63">
        <v>15000</v>
      </c>
      <c r="G12278" s="64">
        <f t="shared" si="385"/>
        <v>30000</v>
      </c>
      <c r="H12278" s="120" t="s">
        <v>484</v>
      </c>
      <c r="I12278" s="139"/>
    </row>
    <row r="12279" spans="1:9" x14ac:dyDescent="0.25">
      <c r="A12279" s="59" t="s">
        <v>10091</v>
      </c>
      <c r="B12279" s="81" t="s">
        <v>10096</v>
      </c>
      <c r="C12279" s="59" t="s">
        <v>27</v>
      </c>
      <c r="D12279" s="60">
        <v>2</v>
      </c>
      <c r="E12279" s="75" t="s">
        <v>26</v>
      </c>
      <c r="F12279" s="63">
        <v>16500</v>
      </c>
      <c r="G12279" s="64">
        <f t="shared" si="385"/>
        <v>33000</v>
      </c>
      <c r="H12279" s="120" t="s">
        <v>1172</v>
      </c>
      <c r="I12279" s="139"/>
    </row>
    <row r="12280" spans="1:9" x14ac:dyDescent="0.25">
      <c r="A12280" s="59" t="s">
        <v>10091</v>
      </c>
      <c r="B12280" s="81" t="s">
        <v>10097</v>
      </c>
      <c r="C12280" s="59" t="s">
        <v>361</v>
      </c>
      <c r="D12280" s="60">
        <v>1</v>
      </c>
      <c r="E12280" s="75" t="s">
        <v>26</v>
      </c>
      <c r="F12280" s="63">
        <v>150000</v>
      </c>
      <c r="G12280" s="64">
        <f t="shared" si="385"/>
        <v>150000</v>
      </c>
      <c r="H12280" s="120" t="s">
        <v>1918</v>
      </c>
      <c r="I12280" s="139" t="s">
        <v>10098</v>
      </c>
    </row>
    <row r="12281" spans="1:9" x14ac:dyDescent="0.25">
      <c r="A12281" s="59" t="s">
        <v>10091</v>
      </c>
      <c r="B12281" s="59" t="s">
        <v>10099</v>
      </c>
      <c r="C12281" s="84" t="s">
        <v>2228</v>
      </c>
      <c r="D12281" s="141">
        <v>2</v>
      </c>
      <c r="E12281" s="75" t="s">
        <v>26</v>
      </c>
      <c r="F12281" s="210">
        <v>1000</v>
      </c>
      <c r="G12281" s="64">
        <f>F12281*D12281</f>
        <v>2000</v>
      </c>
      <c r="H12281" s="120" t="s">
        <v>5980</v>
      </c>
      <c r="I12281" s="139"/>
    </row>
    <row r="12282" spans="1:9" x14ac:dyDescent="0.25">
      <c r="A12282" s="59" t="s">
        <v>10091</v>
      </c>
      <c r="B12282" s="59" t="s">
        <v>10100</v>
      </c>
      <c r="C12282" s="84" t="s">
        <v>2228</v>
      </c>
      <c r="D12282" s="60">
        <v>2</v>
      </c>
      <c r="E12282" s="75" t="s">
        <v>26</v>
      </c>
      <c r="F12282" s="63">
        <v>350</v>
      </c>
      <c r="G12282" s="64">
        <f>F12282*D12282</f>
        <v>700</v>
      </c>
      <c r="H12282" s="120" t="s">
        <v>5980</v>
      </c>
      <c r="I12282" s="139"/>
    </row>
    <row r="12283" spans="1:9" x14ac:dyDescent="0.25">
      <c r="A12283" s="59" t="s">
        <v>10091</v>
      </c>
      <c r="B12283" s="93" t="s">
        <v>10101</v>
      </c>
      <c r="C12283" s="84" t="s">
        <v>2228</v>
      </c>
      <c r="D12283" s="60">
        <v>2</v>
      </c>
      <c r="E12283" s="75" t="s">
        <v>26</v>
      </c>
      <c r="F12283" s="64">
        <v>3250</v>
      </c>
      <c r="G12283" s="64">
        <f>F12283*D12283</f>
        <v>6500</v>
      </c>
      <c r="H12283" s="120" t="s">
        <v>5980</v>
      </c>
      <c r="I12283" s="139"/>
    </row>
    <row r="12284" spans="1:9" x14ac:dyDescent="0.25">
      <c r="A12284" s="59" t="s">
        <v>10091</v>
      </c>
      <c r="B12284" s="81" t="s">
        <v>10102</v>
      </c>
      <c r="C12284" s="84" t="s">
        <v>2228</v>
      </c>
      <c r="D12284" s="141">
        <v>2</v>
      </c>
      <c r="E12284" s="75" t="s">
        <v>26</v>
      </c>
      <c r="F12284" s="210">
        <v>2500</v>
      </c>
      <c r="G12284" s="64">
        <f>F12284*D12284</f>
        <v>5000</v>
      </c>
      <c r="H12284" s="120" t="s">
        <v>5980</v>
      </c>
      <c r="I12284" s="139"/>
    </row>
    <row r="12285" spans="1:9" x14ac:dyDescent="0.25">
      <c r="A12285" s="59" t="s">
        <v>10091</v>
      </c>
      <c r="B12285" s="588" t="s">
        <v>6463</v>
      </c>
      <c r="C12285" s="589" t="s">
        <v>5599</v>
      </c>
      <c r="D12285" s="526">
        <v>1</v>
      </c>
      <c r="E12285" s="527" t="s">
        <v>26</v>
      </c>
      <c r="F12285" s="590">
        <v>495000</v>
      </c>
      <c r="G12285" s="529">
        <f t="shared" si="385"/>
        <v>495000</v>
      </c>
      <c r="H12285" s="591" t="s">
        <v>2626</v>
      </c>
      <c r="I12285" s="591" t="s">
        <v>10088</v>
      </c>
    </row>
    <row r="12286" spans="1:9" x14ac:dyDescent="0.25">
      <c r="A12286" s="59" t="s">
        <v>10091</v>
      </c>
      <c r="B12286" s="59" t="s">
        <v>9825</v>
      </c>
      <c r="C12286" s="59" t="s">
        <v>9826</v>
      </c>
      <c r="D12286" s="141">
        <v>5</v>
      </c>
      <c r="E12286" s="75" t="s">
        <v>37</v>
      </c>
      <c r="F12286" s="210">
        <v>23000</v>
      </c>
      <c r="G12286" s="64">
        <f t="shared" si="385"/>
        <v>115000</v>
      </c>
      <c r="H12286" s="120" t="s">
        <v>5989</v>
      </c>
      <c r="I12286" s="59"/>
    </row>
    <row r="12287" spans="1:9" x14ac:dyDescent="0.25">
      <c r="A12287" s="59" t="s">
        <v>10103</v>
      </c>
      <c r="B12287" s="59" t="s">
        <v>210</v>
      </c>
      <c r="C12287" s="59" t="s">
        <v>211</v>
      </c>
      <c r="D12287" s="60">
        <v>1</v>
      </c>
      <c r="E12287" s="75" t="s">
        <v>37</v>
      </c>
      <c r="F12287" s="63">
        <v>28200</v>
      </c>
      <c r="G12287" s="64">
        <f t="shared" si="385"/>
        <v>28200</v>
      </c>
      <c r="H12287" s="120" t="s">
        <v>1161</v>
      </c>
      <c r="I12287" s="59"/>
    </row>
    <row r="12288" spans="1:9" x14ac:dyDescent="0.25">
      <c r="A12288" s="59" t="s">
        <v>10103</v>
      </c>
      <c r="B12288" s="81" t="s">
        <v>3799</v>
      </c>
      <c r="C12288" s="84" t="s">
        <v>966</v>
      </c>
      <c r="D12288" s="141">
        <v>1</v>
      </c>
      <c r="E12288" s="75" t="s">
        <v>1525</v>
      </c>
      <c r="F12288" s="210">
        <v>180000</v>
      </c>
      <c r="G12288" s="64">
        <f>F12288*D12288</f>
        <v>180000</v>
      </c>
      <c r="H12288" s="120" t="s">
        <v>814</v>
      </c>
      <c r="I12288" s="59"/>
    </row>
    <row r="12289" spans="1:9" x14ac:dyDescent="0.25">
      <c r="A12289" s="59" t="s">
        <v>10103</v>
      </c>
      <c r="B12289" s="59" t="s">
        <v>10104</v>
      </c>
      <c r="C12289" s="59" t="s">
        <v>766</v>
      </c>
      <c r="D12289" s="60">
        <v>9</v>
      </c>
      <c r="E12289" s="75" t="s">
        <v>26</v>
      </c>
      <c r="F12289" s="63">
        <v>1400</v>
      </c>
      <c r="G12289" s="64">
        <f t="shared" si="385"/>
        <v>12600</v>
      </c>
      <c r="H12289" s="120" t="s">
        <v>5972</v>
      </c>
      <c r="I12289" s="59"/>
    </row>
    <row r="12290" spans="1:9" x14ac:dyDescent="0.25">
      <c r="A12290" s="59" t="s">
        <v>10103</v>
      </c>
      <c r="B12290" s="59" t="s">
        <v>10105</v>
      </c>
      <c r="C12290" s="59" t="s">
        <v>766</v>
      </c>
      <c r="D12290" s="60">
        <v>9</v>
      </c>
      <c r="E12290" s="75" t="s">
        <v>26</v>
      </c>
      <c r="F12290" s="63">
        <v>400</v>
      </c>
      <c r="G12290" s="64">
        <f t="shared" si="385"/>
        <v>3600</v>
      </c>
      <c r="H12290" s="120" t="s">
        <v>5972</v>
      </c>
      <c r="I12290" s="59"/>
    </row>
    <row r="12291" spans="1:9" x14ac:dyDescent="0.25">
      <c r="A12291" s="59" t="s">
        <v>10103</v>
      </c>
      <c r="B12291" s="59" t="s">
        <v>10106</v>
      </c>
      <c r="C12291" s="59" t="s">
        <v>9883</v>
      </c>
      <c r="D12291" s="60">
        <v>1</v>
      </c>
      <c r="E12291" s="75" t="s">
        <v>26</v>
      </c>
      <c r="F12291" s="64">
        <v>12000</v>
      </c>
      <c r="G12291" s="64">
        <f t="shared" si="385"/>
        <v>12000</v>
      </c>
      <c r="H12291" s="120" t="s">
        <v>5972</v>
      </c>
      <c r="I12291" s="59"/>
    </row>
    <row r="12292" spans="1:9" x14ac:dyDescent="0.25">
      <c r="A12292" s="59" t="s">
        <v>10103</v>
      </c>
      <c r="B12292" s="59" t="s">
        <v>2729</v>
      </c>
      <c r="C12292" s="523" t="s">
        <v>27</v>
      </c>
      <c r="D12292" s="60">
        <v>1</v>
      </c>
      <c r="E12292" s="75" t="s">
        <v>26</v>
      </c>
      <c r="F12292" s="63">
        <v>3000</v>
      </c>
      <c r="G12292" s="64">
        <f t="shared" si="385"/>
        <v>3000</v>
      </c>
      <c r="H12292" s="120" t="s">
        <v>5972</v>
      </c>
      <c r="I12292" s="59"/>
    </row>
    <row r="12293" spans="1:9" x14ac:dyDescent="0.25">
      <c r="A12293" s="59" t="s">
        <v>10103</v>
      </c>
      <c r="B12293" s="81" t="s">
        <v>2693</v>
      </c>
      <c r="C12293" s="59" t="s">
        <v>27</v>
      </c>
      <c r="D12293" s="60">
        <v>30</v>
      </c>
      <c r="E12293" s="75" t="s">
        <v>26</v>
      </c>
      <c r="F12293" s="62">
        <v>1500</v>
      </c>
      <c r="G12293" s="64">
        <f t="shared" si="385"/>
        <v>45000</v>
      </c>
      <c r="H12293" s="120" t="s">
        <v>814</v>
      </c>
      <c r="I12293" s="59"/>
    </row>
    <row r="12294" spans="1:9" x14ac:dyDescent="0.25">
      <c r="A12294" s="59" t="s">
        <v>10103</v>
      </c>
      <c r="B12294" s="59" t="s">
        <v>10107</v>
      </c>
      <c r="C12294" s="59" t="s">
        <v>2228</v>
      </c>
      <c r="D12294" s="60">
        <v>10</v>
      </c>
      <c r="E12294" s="75" t="s">
        <v>26</v>
      </c>
      <c r="F12294" s="63">
        <v>2750</v>
      </c>
      <c r="G12294" s="64">
        <f t="shared" si="385"/>
        <v>27500</v>
      </c>
      <c r="H12294" s="120" t="s">
        <v>5980</v>
      </c>
      <c r="I12294" s="59"/>
    </row>
    <row r="12295" spans="1:9" x14ac:dyDescent="0.25">
      <c r="A12295" s="59" t="s">
        <v>10103</v>
      </c>
      <c r="B12295" s="81" t="s">
        <v>10108</v>
      </c>
      <c r="C12295" s="59" t="s">
        <v>10109</v>
      </c>
      <c r="D12295" s="60">
        <v>1</v>
      </c>
      <c r="E12295" s="75" t="s">
        <v>26</v>
      </c>
      <c r="F12295" s="63">
        <v>165000</v>
      </c>
      <c r="G12295" s="64">
        <f t="shared" si="385"/>
        <v>165000</v>
      </c>
      <c r="H12295" s="120" t="s">
        <v>484</v>
      </c>
      <c r="I12295" s="59"/>
    </row>
    <row r="12296" spans="1:9" x14ac:dyDescent="0.25">
      <c r="A12296" s="59" t="s">
        <v>10103</v>
      </c>
      <c r="B12296" s="59" t="s">
        <v>10110</v>
      </c>
      <c r="C12296" s="59" t="s">
        <v>1093</v>
      </c>
      <c r="D12296" s="60">
        <v>1</v>
      </c>
      <c r="E12296" s="75" t="s">
        <v>26</v>
      </c>
      <c r="F12296" s="64">
        <v>200000</v>
      </c>
      <c r="G12296" s="64">
        <f t="shared" si="385"/>
        <v>200000</v>
      </c>
      <c r="H12296" s="120" t="s">
        <v>1529</v>
      </c>
      <c r="I12296" s="59"/>
    </row>
    <row r="12297" spans="1:9" x14ac:dyDescent="0.25">
      <c r="A12297" s="59" t="s">
        <v>10103</v>
      </c>
      <c r="B12297" s="59" t="s">
        <v>10111</v>
      </c>
      <c r="C12297" s="84" t="s">
        <v>1190</v>
      </c>
      <c r="D12297" s="60">
        <v>1</v>
      </c>
      <c r="E12297" s="75" t="s">
        <v>26</v>
      </c>
      <c r="F12297" s="63">
        <v>20000</v>
      </c>
      <c r="G12297" s="64">
        <f t="shared" si="385"/>
        <v>20000</v>
      </c>
      <c r="H12297" s="120" t="s">
        <v>1172</v>
      </c>
      <c r="I12297" s="59"/>
    </row>
    <row r="12298" spans="1:9" x14ac:dyDescent="0.25">
      <c r="A12298" s="59" t="s">
        <v>10103</v>
      </c>
      <c r="B12298" s="93" t="s">
        <v>10112</v>
      </c>
      <c r="C12298" s="84" t="s">
        <v>501</v>
      </c>
      <c r="D12298" s="60">
        <v>1</v>
      </c>
      <c r="E12298" s="75" t="s">
        <v>607</v>
      </c>
      <c r="F12298" s="64">
        <v>110000</v>
      </c>
      <c r="G12298" s="64">
        <f t="shared" si="385"/>
        <v>110000</v>
      </c>
      <c r="H12298" s="120" t="s">
        <v>5982</v>
      </c>
      <c r="I12298" s="59"/>
    </row>
    <row r="12299" spans="1:9" x14ac:dyDescent="0.25">
      <c r="A12299" s="59" t="s">
        <v>10103</v>
      </c>
      <c r="B12299" s="59" t="s">
        <v>9825</v>
      </c>
      <c r="C12299" s="59" t="s">
        <v>9826</v>
      </c>
      <c r="D12299" s="141">
        <v>5</v>
      </c>
      <c r="E12299" s="75" t="s">
        <v>37</v>
      </c>
      <c r="F12299" s="210">
        <v>23000</v>
      </c>
      <c r="G12299" s="64">
        <f t="shared" si="385"/>
        <v>115000</v>
      </c>
      <c r="H12299" s="120" t="s">
        <v>432</v>
      </c>
      <c r="I12299" s="59"/>
    </row>
    <row r="12300" spans="1:9" x14ac:dyDescent="0.25">
      <c r="A12300" s="59" t="s">
        <v>10103</v>
      </c>
      <c r="B12300" s="59" t="s">
        <v>9825</v>
      </c>
      <c r="C12300" s="59" t="s">
        <v>9826</v>
      </c>
      <c r="D12300" s="141">
        <v>6</v>
      </c>
      <c r="E12300" s="75" t="s">
        <v>37</v>
      </c>
      <c r="F12300" s="210">
        <v>23000</v>
      </c>
      <c r="G12300" s="64">
        <f t="shared" si="385"/>
        <v>138000</v>
      </c>
      <c r="H12300" s="120" t="s">
        <v>2148</v>
      </c>
      <c r="I12300" s="139"/>
    </row>
    <row r="12301" spans="1:9" x14ac:dyDescent="0.25">
      <c r="A12301" s="59" t="s">
        <v>10113</v>
      </c>
      <c r="B12301" s="59" t="s">
        <v>9825</v>
      </c>
      <c r="C12301" s="59" t="s">
        <v>9826</v>
      </c>
      <c r="D12301" s="141">
        <v>2</v>
      </c>
      <c r="E12301" s="75" t="s">
        <v>37</v>
      </c>
      <c r="F12301" s="210">
        <v>23000</v>
      </c>
      <c r="G12301" s="64">
        <f t="shared" si="385"/>
        <v>46000</v>
      </c>
      <c r="H12301" s="120" t="s">
        <v>1156</v>
      </c>
      <c r="I12301" s="59"/>
    </row>
    <row r="12302" spans="1:9" x14ac:dyDescent="0.25">
      <c r="A12302" s="59" t="s">
        <v>10113</v>
      </c>
      <c r="B12302" s="81" t="s">
        <v>10114</v>
      </c>
      <c r="C12302" s="84" t="s">
        <v>5599</v>
      </c>
      <c r="D12302" s="141">
        <v>1</v>
      </c>
      <c r="E12302" s="75" t="s">
        <v>26</v>
      </c>
      <c r="F12302" s="210">
        <v>850000</v>
      </c>
      <c r="G12302" s="64">
        <f t="shared" si="385"/>
        <v>850000</v>
      </c>
      <c r="H12302" s="120" t="s">
        <v>535</v>
      </c>
      <c r="I12302" s="120" t="s">
        <v>10115</v>
      </c>
    </row>
    <row r="12303" spans="1:9" x14ac:dyDescent="0.25">
      <c r="A12303" s="59" t="s">
        <v>10113</v>
      </c>
      <c r="B12303" s="66" t="s">
        <v>179</v>
      </c>
      <c r="C12303" s="85" t="s">
        <v>180</v>
      </c>
      <c r="D12303" s="60">
        <v>2</v>
      </c>
      <c r="E12303" s="75" t="s">
        <v>26</v>
      </c>
      <c r="F12303" s="63">
        <v>225000</v>
      </c>
      <c r="G12303" s="64">
        <f t="shared" si="385"/>
        <v>450000</v>
      </c>
      <c r="H12303" s="120" t="s">
        <v>535</v>
      </c>
      <c r="I12303" s="120" t="s">
        <v>10115</v>
      </c>
    </row>
    <row r="12304" spans="1:9" x14ac:dyDescent="0.25">
      <c r="A12304" s="59" t="s">
        <v>10113</v>
      </c>
      <c r="B12304" s="58" t="s">
        <v>214</v>
      </c>
      <c r="C12304" s="77" t="s">
        <v>215</v>
      </c>
      <c r="D12304" s="60">
        <v>1</v>
      </c>
      <c r="E12304" s="75" t="s">
        <v>26</v>
      </c>
      <c r="F12304" s="64">
        <v>185000</v>
      </c>
      <c r="G12304" s="64">
        <f t="shared" si="385"/>
        <v>185000</v>
      </c>
      <c r="H12304" s="120" t="s">
        <v>535</v>
      </c>
      <c r="I12304" s="120" t="s">
        <v>10115</v>
      </c>
    </row>
    <row r="12305" spans="1:9" x14ac:dyDescent="0.25">
      <c r="A12305" s="59" t="s">
        <v>10113</v>
      </c>
      <c r="B12305" s="71" t="s">
        <v>9923</v>
      </c>
      <c r="C12305" s="59" t="s">
        <v>50</v>
      </c>
      <c r="D12305" s="60">
        <v>1</v>
      </c>
      <c r="E12305" s="75" t="s">
        <v>26</v>
      </c>
      <c r="F12305" s="62">
        <v>300000</v>
      </c>
      <c r="G12305" s="64">
        <f>F12305*D12305</f>
        <v>300000</v>
      </c>
      <c r="H12305" s="120" t="s">
        <v>894</v>
      </c>
      <c r="I12305" s="139" t="s">
        <v>6625</v>
      </c>
    </row>
    <row r="12306" spans="1:9" x14ac:dyDescent="0.25">
      <c r="A12306" s="59" t="s">
        <v>10113</v>
      </c>
      <c r="B12306" s="59" t="s">
        <v>10116</v>
      </c>
      <c r="C12306" s="83" t="s">
        <v>361</v>
      </c>
      <c r="D12306" s="141">
        <v>4</v>
      </c>
      <c r="E12306" s="75" t="s">
        <v>26</v>
      </c>
      <c r="F12306" s="210">
        <v>15000</v>
      </c>
      <c r="G12306" s="64">
        <f t="shared" ref="G12306:G12311" si="386">F12306*D12306</f>
        <v>60000</v>
      </c>
      <c r="H12306" s="120" t="s">
        <v>894</v>
      </c>
      <c r="I12306" s="139" t="s">
        <v>6625</v>
      </c>
    </row>
    <row r="12307" spans="1:9" x14ac:dyDescent="0.25">
      <c r="A12307" s="59" t="s">
        <v>10113</v>
      </c>
      <c r="B12307" s="59" t="s">
        <v>10117</v>
      </c>
      <c r="C12307" s="59" t="s">
        <v>9934</v>
      </c>
      <c r="D12307" s="60">
        <v>1</v>
      </c>
      <c r="E12307" s="75" t="s">
        <v>26</v>
      </c>
      <c r="F12307" s="63">
        <v>42000</v>
      </c>
      <c r="G12307" s="64">
        <f t="shared" si="386"/>
        <v>42000</v>
      </c>
      <c r="H12307" s="120" t="s">
        <v>5983</v>
      </c>
      <c r="I12307" s="74"/>
    </row>
    <row r="12308" spans="1:9" x14ac:dyDescent="0.25">
      <c r="A12308" s="59" t="s">
        <v>10113</v>
      </c>
      <c r="B12308" s="59" t="s">
        <v>10118</v>
      </c>
      <c r="C12308" s="59" t="s">
        <v>636</v>
      </c>
      <c r="D12308" s="60">
        <v>1</v>
      </c>
      <c r="E12308" s="75" t="s">
        <v>51</v>
      </c>
      <c r="F12308" s="63">
        <v>58000</v>
      </c>
      <c r="G12308" s="64">
        <f t="shared" si="386"/>
        <v>58000</v>
      </c>
      <c r="H12308" s="120" t="s">
        <v>5983</v>
      </c>
      <c r="I12308" s="139"/>
    </row>
    <row r="12309" spans="1:9" x14ac:dyDescent="0.25">
      <c r="A12309" s="59" t="s">
        <v>10113</v>
      </c>
      <c r="B12309" s="59" t="s">
        <v>10119</v>
      </c>
      <c r="C12309" s="59" t="s">
        <v>10120</v>
      </c>
      <c r="D12309" s="60">
        <v>2</v>
      </c>
      <c r="E12309" s="75" t="s">
        <v>102</v>
      </c>
      <c r="F12309" s="63">
        <v>5555000</v>
      </c>
      <c r="G12309" s="64">
        <f t="shared" si="386"/>
        <v>11110000</v>
      </c>
      <c r="H12309" s="120" t="s">
        <v>522</v>
      </c>
      <c r="I12309" s="139" t="s">
        <v>10121</v>
      </c>
    </row>
    <row r="12310" spans="1:9" x14ac:dyDescent="0.25">
      <c r="A12310" s="59" t="s">
        <v>10113</v>
      </c>
      <c r="B12310" s="81" t="s">
        <v>10122</v>
      </c>
      <c r="C12310" s="59" t="s">
        <v>10123</v>
      </c>
      <c r="D12310" s="60">
        <v>1</v>
      </c>
      <c r="E12310" s="75" t="s">
        <v>26</v>
      </c>
      <c r="F12310" s="63">
        <v>12000</v>
      </c>
      <c r="G12310" s="64">
        <f t="shared" si="386"/>
        <v>12000</v>
      </c>
      <c r="H12310" s="120" t="s">
        <v>1172</v>
      </c>
      <c r="I12310" s="139"/>
    </row>
    <row r="12311" spans="1:9" x14ac:dyDescent="0.25">
      <c r="A12311" s="59" t="s">
        <v>10113</v>
      </c>
      <c r="B12311" s="59" t="s">
        <v>10124</v>
      </c>
      <c r="C12311" s="59" t="s">
        <v>10125</v>
      </c>
      <c r="D12311" s="60">
        <v>1</v>
      </c>
      <c r="E12311" s="75" t="s">
        <v>26</v>
      </c>
      <c r="F12311" s="64">
        <v>15000</v>
      </c>
      <c r="G12311" s="64">
        <f t="shared" si="386"/>
        <v>15000</v>
      </c>
      <c r="H12311" s="120" t="s">
        <v>1172</v>
      </c>
      <c r="I12311" s="139"/>
    </row>
    <row r="12312" spans="1:9" x14ac:dyDescent="0.25">
      <c r="A12312" s="59" t="s">
        <v>10113</v>
      </c>
      <c r="B12312" s="59" t="s">
        <v>10126</v>
      </c>
      <c r="C12312" s="84" t="s">
        <v>10125</v>
      </c>
      <c r="D12312" s="141">
        <v>1</v>
      </c>
      <c r="E12312" s="75" t="s">
        <v>26</v>
      </c>
      <c r="F12312" s="210">
        <v>15000</v>
      </c>
      <c r="G12312" s="64">
        <f>F12312*D12312</f>
        <v>15000</v>
      </c>
      <c r="H12312" s="120" t="s">
        <v>1172</v>
      </c>
      <c r="I12312" s="139"/>
    </row>
    <row r="12313" spans="1:9" x14ac:dyDescent="0.25">
      <c r="A12313" s="59" t="s">
        <v>10113</v>
      </c>
      <c r="B12313" s="59" t="s">
        <v>1696</v>
      </c>
      <c r="C12313" s="84" t="s">
        <v>686</v>
      </c>
      <c r="D12313" s="141">
        <v>2</v>
      </c>
      <c r="E12313" s="75" t="s">
        <v>26</v>
      </c>
      <c r="F12313" s="210">
        <v>185000</v>
      </c>
      <c r="G12313" s="64">
        <f>F12313*D12313</f>
        <v>370000</v>
      </c>
      <c r="H12313" s="120" t="s">
        <v>10127</v>
      </c>
      <c r="I12313" s="139" t="s">
        <v>10128</v>
      </c>
    </row>
    <row r="12314" spans="1:9" x14ac:dyDescent="0.25">
      <c r="A12314" s="59" t="s">
        <v>10113</v>
      </c>
      <c r="B12314" s="59" t="s">
        <v>1697</v>
      </c>
      <c r="C12314" s="84" t="s">
        <v>686</v>
      </c>
      <c r="D12314" s="60">
        <v>2</v>
      </c>
      <c r="E12314" s="75" t="s">
        <v>26</v>
      </c>
      <c r="F12314" s="63">
        <v>185000</v>
      </c>
      <c r="G12314" s="64">
        <f t="shared" si="385"/>
        <v>370000</v>
      </c>
      <c r="H12314" s="120" t="s">
        <v>10127</v>
      </c>
      <c r="I12314" s="139" t="s">
        <v>10128</v>
      </c>
    </row>
    <row r="12315" spans="1:9" x14ac:dyDescent="0.25">
      <c r="A12315" s="59" t="s">
        <v>10113</v>
      </c>
      <c r="B12315" s="93" t="s">
        <v>10129</v>
      </c>
      <c r="C12315" s="84" t="s">
        <v>686</v>
      </c>
      <c r="D12315" s="60">
        <v>2</v>
      </c>
      <c r="E12315" s="75" t="s">
        <v>26</v>
      </c>
      <c r="F12315" s="64">
        <v>35000</v>
      </c>
      <c r="G12315" s="64">
        <f t="shared" si="385"/>
        <v>70000</v>
      </c>
      <c r="H12315" s="120" t="s">
        <v>10127</v>
      </c>
      <c r="I12315" s="139" t="s">
        <v>10128</v>
      </c>
    </row>
    <row r="12316" spans="1:9" x14ac:dyDescent="0.25">
      <c r="A12316" s="59" t="s">
        <v>10113</v>
      </c>
      <c r="B12316" s="93" t="s">
        <v>9265</v>
      </c>
      <c r="C12316" s="83" t="s">
        <v>10130</v>
      </c>
      <c r="D12316" s="141">
        <v>3</v>
      </c>
      <c r="E12316" s="83" t="s">
        <v>25</v>
      </c>
      <c r="F12316" s="210">
        <v>81000</v>
      </c>
      <c r="G12316" s="64">
        <f t="shared" si="385"/>
        <v>243000</v>
      </c>
      <c r="H12316" s="120" t="s">
        <v>10127</v>
      </c>
      <c r="I12316" s="139" t="s">
        <v>10128</v>
      </c>
    </row>
    <row r="12317" spans="1:9" x14ac:dyDescent="0.25">
      <c r="A12317" s="59" t="s">
        <v>10113</v>
      </c>
      <c r="B12317" s="58" t="s">
        <v>7656</v>
      </c>
      <c r="C12317" s="84" t="s">
        <v>7657</v>
      </c>
      <c r="D12317" s="60">
        <v>3</v>
      </c>
      <c r="E12317" s="75" t="s">
        <v>26</v>
      </c>
      <c r="F12317" s="210">
        <v>324000</v>
      </c>
      <c r="G12317" s="64">
        <f>F12317*D12317</f>
        <v>972000</v>
      </c>
      <c r="H12317" s="120" t="s">
        <v>10127</v>
      </c>
      <c r="I12317" s="139" t="s">
        <v>10128</v>
      </c>
    </row>
    <row r="12318" spans="1:9" x14ac:dyDescent="0.25">
      <c r="A12318" s="59" t="s">
        <v>10113</v>
      </c>
      <c r="B12318" s="59" t="s">
        <v>9264</v>
      </c>
      <c r="C12318" s="59" t="s">
        <v>2290</v>
      </c>
      <c r="D12318" s="60">
        <v>3</v>
      </c>
      <c r="E12318" s="75" t="s">
        <v>25</v>
      </c>
      <c r="F12318" s="73">
        <v>99000</v>
      </c>
      <c r="G12318" s="64">
        <f t="shared" si="385"/>
        <v>297000</v>
      </c>
      <c r="H12318" s="120" t="s">
        <v>10127</v>
      </c>
      <c r="I12318" s="139" t="s">
        <v>10128</v>
      </c>
    </row>
    <row r="12319" spans="1:9" x14ac:dyDescent="0.25">
      <c r="A12319" s="59" t="s">
        <v>10113</v>
      </c>
      <c r="B12319" s="58" t="s">
        <v>310</v>
      </c>
      <c r="C12319" s="84" t="s">
        <v>311</v>
      </c>
      <c r="D12319" s="87">
        <v>3</v>
      </c>
      <c r="E12319" s="71" t="s">
        <v>26</v>
      </c>
      <c r="F12319" s="73">
        <v>99000</v>
      </c>
      <c r="G12319" s="64">
        <f t="shared" si="385"/>
        <v>297000</v>
      </c>
      <c r="H12319" s="120" t="s">
        <v>10127</v>
      </c>
      <c r="I12319" s="139" t="s">
        <v>10128</v>
      </c>
    </row>
    <row r="12320" spans="1:9" x14ac:dyDescent="0.25">
      <c r="A12320" s="59" t="s">
        <v>10113</v>
      </c>
      <c r="B12320" s="59" t="s">
        <v>312</v>
      </c>
      <c r="C12320" s="84" t="s">
        <v>313</v>
      </c>
      <c r="D12320" s="60">
        <v>3</v>
      </c>
      <c r="E12320" s="75" t="s">
        <v>26</v>
      </c>
      <c r="F12320" s="73">
        <v>119000</v>
      </c>
      <c r="G12320" s="64">
        <f t="shared" si="385"/>
        <v>357000</v>
      </c>
      <c r="H12320" s="120" t="s">
        <v>10127</v>
      </c>
      <c r="I12320" s="139" t="s">
        <v>10128</v>
      </c>
    </row>
    <row r="12321" spans="1:9" x14ac:dyDescent="0.25">
      <c r="A12321" s="59" t="s">
        <v>10113</v>
      </c>
      <c r="B12321" s="59" t="s">
        <v>314</v>
      </c>
      <c r="C12321" s="84" t="s">
        <v>315</v>
      </c>
      <c r="D12321" s="60">
        <v>3</v>
      </c>
      <c r="E12321" s="75" t="s">
        <v>25</v>
      </c>
      <c r="F12321" s="73">
        <v>150000</v>
      </c>
      <c r="G12321" s="64">
        <f t="shared" si="385"/>
        <v>450000</v>
      </c>
      <c r="H12321" s="120" t="s">
        <v>10127</v>
      </c>
      <c r="I12321" s="139" t="s">
        <v>10128</v>
      </c>
    </row>
    <row r="12322" spans="1:9" x14ac:dyDescent="0.25">
      <c r="A12322" s="59" t="s">
        <v>10113</v>
      </c>
      <c r="B12322" s="58" t="s">
        <v>174</v>
      </c>
      <c r="C12322" s="85" t="s">
        <v>170</v>
      </c>
      <c r="D12322" s="60">
        <v>2</v>
      </c>
      <c r="E12322" s="75" t="s">
        <v>26</v>
      </c>
      <c r="F12322" s="78">
        <v>77000</v>
      </c>
      <c r="G12322" s="64">
        <f>F12322*D12322</f>
        <v>154000</v>
      </c>
      <c r="H12322" s="120" t="s">
        <v>10127</v>
      </c>
      <c r="I12322" s="139" t="s">
        <v>10128</v>
      </c>
    </row>
    <row r="12323" spans="1:9" x14ac:dyDescent="0.25">
      <c r="A12323" s="59" t="s">
        <v>10113</v>
      </c>
      <c r="B12323" s="59" t="s">
        <v>218</v>
      </c>
      <c r="C12323" s="59" t="s">
        <v>219</v>
      </c>
      <c r="D12323" s="141">
        <v>2</v>
      </c>
      <c r="E12323" s="75" t="s">
        <v>26</v>
      </c>
      <c r="F12323" s="210">
        <v>79000</v>
      </c>
      <c r="G12323" s="64">
        <f t="shared" si="385"/>
        <v>158000</v>
      </c>
      <c r="H12323" s="120" t="s">
        <v>10127</v>
      </c>
      <c r="I12323" s="139" t="s">
        <v>10128</v>
      </c>
    </row>
    <row r="12324" spans="1:9" x14ac:dyDescent="0.25">
      <c r="A12324" s="59" t="s">
        <v>10113</v>
      </c>
      <c r="B12324" s="59" t="s">
        <v>10131</v>
      </c>
      <c r="C12324" s="59" t="s">
        <v>10132</v>
      </c>
      <c r="D12324" s="60">
        <v>5</v>
      </c>
      <c r="E12324" s="75" t="s">
        <v>26</v>
      </c>
      <c r="F12324" s="63">
        <v>170000</v>
      </c>
      <c r="G12324" s="64">
        <f t="shared" si="385"/>
        <v>850000</v>
      </c>
      <c r="H12324" s="120" t="s">
        <v>10127</v>
      </c>
      <c r="I12324" s="139" t="s">
        <v>10128</v>
      </c>
    </row>
    <row r="12325" spans="1:9" x14ac:dyDescent="0.25">
      <c r="A12325" s="59" t="s">
        <v>10113</v>
      </c>
      <c r="B12325" s="59" t="s">
        <v>10133</v>
      </c>
      <c r="C12325" s="59" t="s">
        <v>27</v>
      </c>
      <c r="D12325" s="60">
        <v>1</v>
      </c>
      <c r="E12325" s="75" t="s">
        <v>29</v>
      </c>
      <c r="F12325" s="63">
        <v>1</v>
      </c>
      <c r="G12325" s="64">
        <f t="shared" si="385"/>
        <v>1</v>
      </c>
      <c r="H12325" s="120" t="s">
        <v>10127</v>
      </c>
      <c r="I12325" s="139" t="s">
        <v>10128</v>
      </c>
    </row>
    <row r="12326" spans="1:9" x14ac:dyDescent="0.25">
      <c r="A12326" s="59" t="s">
        <v>10113</v>
      </c>
      <c r="B12326" s="59" t="s">
        <v>10134</v>
      </c>
      <c r="C12326" s="84" t="s">
        <v>1190</v>
      </c>
      <c r="D12326" s="141">
        <v>2</v>
      </c>
      <c r="E12326" s="75" t="s">
        <v>26</v>
      </c>
      <c r="F12326" s="210">
        <v>65000</v>
      </c>
      <c r="G12326" s="64">
        <f t="shared" si="385"/>
        <v>130000</v>
      </c>
      <c r="H12326" s="120" t="s">
        <v>10127</v>
      </c>
      <c r="I12326" s="139" t="s">
        <v>10128</v>
      </c>
    </row>
    <row r="12327" spans="1:9" x14ac:dyDescent="0.25">
      <c r="A12327" s="59" t="s">
        <v>10113</v>
      </c>
      <c r="B12327" s="59" t="s">
        <v>10135</v>
      </c>
      <c r="C12327" s="59" t="s">
        <v>7887</v>
      </c>
      <c r="D12327" s="141">
        <v>2</v>
      </c>
      <c r="E12327" s="75" t="s">
        <v>26</v>
      </c>
      <c r="F12327" s="210">
        <v>1</v>
      </c>
      <c r="G12327" s="64">
        <f t="shared" si="385"/>
        <v>2</v>
      </c>
      <c r="H12327" s="120" t="s">
        <v>10127</v>
      </c>
      <c r="I12327" s="139" t="s">
        <v>10136</v>
      </c>
    </row>
    <row r="12328" spans="1:9" x14ac:dyDescent="0.25">
      <c r="A12328" s="59" t="s">
        <v>10113</v>
      </c>
      <c r="B12328" s="59" t="s">
        <v>10137</v>
      </c>
      <c r="C12328" s="59" t="s">
        <v>929</v>
      </c>
      <c r="D12328" s="60">
        <v>1</v>
      </c>
      <c r="E12328" s="75" t="s">
        <v>29</v>
      </c>
      <c r="F12328" s="63">
        <v>1195000</v>
      </c>
      <c r="G12328" s="64">
        <f t="shared" si="385"/>
        <v>1195000</v>
      </c>
      <c r="H12328" s="120" t="s">
        <v>791</v>
      </c>
      <c r="I12328" s="139"/>
    </row>
    <row r="12329" spans="1:9" x14ac:dyDescent="0.25">
      <c r="A12329" s="59" t="s">
        <v>10138</v>
      </c>
      <c r="B12329" s="59" t="s">
        <v>10139</v>
      </c>
      <c r="C12329" s="59" t="s">
        <v>10140</v>
      </c>
      <c r="D12329" s="60">
        <v>1</v>
      </c>
      <c r="E12329" s="75" t="s">
        <v>26</v>
      </c>
      <c r="F12329" s="63">
        <v>5000</v>
      </c>
      <c r="G12329" s="64">
        <f t="shared" si="385"/>
        <v>5000</v>
      </c>
      <c r="H12329" s="120" t="s">
        <v>2699</v>
      </c>
      <c r="I12329" s="59"/>
    </row>
    <row r="12330" spans="1:9" x14ac:dyDescent="0.25">
      <c r="A12330" s="59" t="s">
        <v>10138</v>
      </c>
      <c r="B12330" s="59" t="s">
        <v>10139</v>
      </c>
      <c r="C12330" s="59" t="s">
        <v>10140</v>
      </c>
      <c r="D12330" s="60">
        <v>1</v>
      </c>
      <c r="E12330" s="75" t="s">
        <v>26</v>
      </c>
      <c r="F12330" s="63">
        <v>5000</v>
      </c>
      <c r="G12330" s="64">
        <f t="shared" si="385"/>
        <v>5000</v>
      </c>
      <c r="H12330" s="120" t="s">
        <v>10141</v>
      </c>
      <c r="I12330" s="120"/>
    </row>
    <row r="12331" spans="1:9" x14ac:dyDescent="0.25">
      <c r="A12331" s="59" t="s">
        <v>10138</v>
      </c>
      <c r="B12331" s="59" t="s">
        <v>10139</v>
      </c>
      <c r="C12331" s="59" t="s">
        <v>10140</v>
      </c>
      <c r="D12331" s="60">
        <v>1</v>
      </c>
      <c r="E12331" s="75" t="s">
        <v>26</v>
      </c>
      <c r="F12331" s="63">
        <v>5000</v>
      </c>
      <c r="G12331" s="64">
        <f t="shared" si="385"/>
        <v>5000</v>
      </c>
      <c r="H12331" s="120" t="s">
        <v>5984</v>
      </c>
      <c r="I12331" s="120"/>
    </row>
    <row r="12332" spans="1:9" x14ac:dyDescent="0.25">
      <c r="A12332" s="59" t="s">
        <v>10138</v>
      </c>
      <c r="B12332" s="59" t="s">
        <v>9825</v>
      </c>
      <c r="C12332" s="59" t="s">
        <v>9826</v>
      </c>
      <c r="D12332" s="141">
        <v>5</v>
      </c>
      <c r="E12332" s="75" t="s">
        <v>37</v>
      </c>
      <c r="F12332" s="210">
        <v>23000</v>
      </c>
      <c r="G12332" s="64">
        <f t="shared" si="385"/>
        <v>115000</v>
      </c>
      <c r="H12332" s="120" t="s">
        <v>432</v>
      </c>
      <c r="I12332" s="120"/>
    </row>
    <row r="12333" spans="1:9" x14ac:dyDescent="0.25">
      <c r="A12333" s="59" t="s">
        <v>10138</v>
      </c>
      <c r="B12333" s="59" t="s">
        <v>10142</v>
      </c>
      <c r="C12333" s="59" t="s">
        <v>2442</v>
      </c>
      <c r="D12333" s="60">
        <v>1</v>
      </c>
      <c r="E12333" s="75" t="s">
        <v>29</v>
      </c>
      <c r="F12333" s="63">
        <v>3150000</v>
      </c>
      <c r="G12333" s="64">
        <f t="shared" si="385"/>
        <v>3150000</v>
      </c>
      <c r="H12333" s="120" t="s">
        <v>791</v>
      </c>
      <c r="I12333" s="139"/>
    </row>
    <row r="12334" spans="1:9" x14ac:dyDescent="0.25">
      <c r="A12334" s="59" t="s">
        <v>10138</v>
      </c>
      <c r="B12334" s="59" t="s">
        <v>9825</v>
      </c>
      <c r="C12334" s="59" t="s">
        <v>9826</v>
      </c>
      <c r="D12334" s="60">
        <v>5</v>
      </c>
      <c r="E12334" s="75" t="s">
        <v>37</v>
      </c>
      <c r="F12334" s="63">
        <v>23000</v>
      </c>
      <c r="G12334" s="64">
        <f t="shared" ref="G12334:G12377" si="387">F12334*D12334</f>
        <v>115000</v>
      </c>
      <c r="H12334" s="120" t="s">
        <v>5989</v>
      </c>
      <c r="I12334" s="139"/>
    </row>
    <row r="12335" spans="1:9" x14ac:dyDescent="0.25">
      <c r="A12335" s="472">
        <v>44809</v>
      </c>
      <c r="B12335" s="59" t="s">
        <v>210</v>
      </c>
      <c r="C12335" s="59" t="s">
        <v>211</v>
      </c>
      <c r="D12335" s="60">
        <v>2</v>
      </c>
      <c r="E12335" s="75" t="s">
        <v>37</v>
      </c>
      <c r="F12335" s="63">
        <v>28200</v>
      </c>
      <c r="G12335" s="64">
        <f t="shared" si="387"/>
        <v>56400</v>
      </c>
      <c r="H12335" s="120" t="s">
        <v>5989</v>
      </c>
      <c r="I12335" s="120"/>
    </row>
    <row r="12336" spans="1:9" x14ac:dyDescent="0.25">
      <c r="A12336" s="144">
        <v>44809</v>
      </c>
      <c r="B12336" s="59" t="s">
        <v>10143</v>
      </c>
      <c r="C12336" s="59" t="s">
        <v>147</v>
      </c>
      <c r="D12336" s="60">
        <v>3</v>
      </c>
      <c r="E12336" s="75" t="s">
        <v>26</v>
      </c>
      <c r="F12336" s="63">
        <v>65000</v>
      </c>
      <c r="G12336" s="64">
        <f t="shared" si="387"/>
        <v>195000</v>
      </c>
      <c r="H12336" s="120" t="s">
        <v>5984</v>
      </c>
      <c r="I12336" s="120"/>
    </row>
    <row r="12337" spans="1:9" x14ac:dyDescent="0.25">
      <c r="A12337" s="144">
        <v>44809</v>
      </c>
      <c r="B12337" s="59" t="s">
        <v>210</v>
      </c>
      <c r="C12337" s="59" t="s">
        <v>211</v>
      </c>
      <c r="D12337" s="60">
        <v>9</v>
      </c>
      <c r="E12337" s="75" t="s">
        <v>37</v>
      </c>
      <c r="F12337" s="63">
        <v>28200</v>
      </c>
      <c r="G12337" s="64">
        <f t="shared" si="387"/>
        <v>253800</v>
      </c>
      <c r="H12337" s="120" t="s">
        <v>2985</v>
      </c>
      <c r="I12337" s="120" t="s">
        <v>10144</v>
      </c>
    </row>
    <row r="12338" spans="1:9" x14ac:dyDescent="0.25">
      <c r="A12338" s="144">
        <v>44809</v>
      </c>
      <c r="B12338" s="59" t="s">
        <v>9828</v>
      </c>
      <c r="C12338" s="59" t="s">
        <v>217</v>
      </c>
      <c r="D12338" s="60">
        <v>1</v>
      </c>
      <c r="E12338" s="75" t="s">
        <v>26</v>
      </c>
      <c r="F12338" s="63">
        <v>87500</v>
      </c>
      <c r="G12338" s="64">
        <f t="shared" si="387"/>
        <v>87500</v>
      </c>
      <c r="H12338" s="120" t="s">
        <v>2985</v>
      </c>
      <c r="I12338" s="139" t="s">
        <v>10144</v>
      </c>
    </row>
    <row r="12339" spans="1:9" x14ac:dyDescent="0.25">
      <c r="A12339" s="144">
        <v>44809</v>
      </c>
      <c r="B12339" s="59" t="s">
        <v>210</v>
      </c>
      <c r="C12339" s="59" t="s">
        <v>211</v>
      </c>
      <c r="D12339" s="60">
        <v>8</v>
      </c>
      <c r="E12339" s="75" t="s">
        <v>37</v>
      </c>
      <c r="F12339" s="63">
        <v>28200</v>
      </c>
      <c r="G12339" s="64">
        <f t="shared" si="387"/>
        <v>225600</v>
      </c>
      <c r="H12339" s="120" t="s">
        <v>1156</v>
      </c>
      <c r="I12339" s="74" t="s">
        <v>10145</v>
      </c>
    </row>
    <row r="12340" spans="1:9" x14ac:dyDescent="0.25">
      <c r="A12340" s="144">
        <v>44809</v>
      </c>
      <c r="B12340" s="66" t="s">
        <v>10146</v>
      </c>
      <c r="C12340" s="121" t="s">
        <v>27</v>
      </c>
      <c r="D12340" s="592">
        <v>2</v>
      </c>
      <c r="E12340" s="236" t="s">
        <v>10147</v>
      </c>
      <c r="F12340" s="73">
        <v>10000</v>
      </c>
      <c r="G12340" s="64">
        <f t="shared" si="387"/>
        <v>20000</v>
      </c>
      <c r="H12340" s="120" t="s">
        <v>432</v>
      </c>
      <c r="I12340" s="139"/>
    </row>
    <row r="12341" spans="1:9" x14ac:dyDescent="0.25">
      <c r="A12341" s="144">
        <v>44809</v>
      </c>
      <c r="B12341" s="71" t="s">
        <v>6463</v>
      </c>
      <c r="C12341" s="59" t="s">
        <v>434</v>
      </c>
      <c r="D12341" s="60">
        <v>1</v>
      </c>
      <c r="E12341" s="75" t="s">
        <v>26</v>
      </c>
      <c r="F12341" s="63">
        <v>485000</v>
      </c>
      <c r="G12341" s="64">
        <f t="shared" si="387"/>
        <v>485000</v>
      </c>
      <c r="H12341" s="120" t="s">
        <v>957</v>
      </c>
      <c r="I12341" s="139" t="s">
        <v>10148</v>
      </c>
    </row>
    <row r="12342" spans="1:9" x14ac:dyDescent="0.25">
      <c r="A12342" s="144">
        <v>44809</v>
      </c>
      <c r="B12342" s="71" t="s">
        <v>9966</v>
      </c>
      <c r="C12342" s="83" t="s">
        <v>4265</v>
      </c>
      <c r="D12342" s="60">
        <v>1</v>
      </c>
      <c r="E12342" s="75" t="s">
        <v>26</v>
      </c>
      <c r="F12342" s="63">
        <v>150000</v>
      </c>
      <c r="G12342" s="64">
        <f t="shared" si="387"/>
        <v>150000</v>
      </c>
      <c r="H12342" s="120" t="s">
        <v>882</v>
      </c>
      <c r="I12342" s="139" t="s">
        <v>10149</v>
      </c>
    </row>
    <row r="12343" spans="1:9" x14ac:dyDescent="0.25">
      <c r="A12343" s="144">
        <v>44809</v>
      </c>
      <c r="B12343" s="58" t="s">
        <v>10150</v>
      </c>
      <c r="C12343" s="58" t="s">
        <v>281</v>
      </c>
      <c r="D12343" s="60">
        <v>1</v>
      </c>
      <c r="E12343" s="75" t="s">
        <v>26</v>
      </c>
      <c r="F12343" s="63">
        <v>21000</v>
      </c>
      <c r="G12343" s="64">
        <f t="shared" si="387"/>
        <v>21000</v>
      </c>
      <c r="H12343" s="120" t="s">
        <v>894</v>
      </c>
      <c r="I12343" s="139" t="s">
        <v>10151</v>
      </c>
    </row>
    <row r="12344" spans="1:9" x14ac:dyDescent="0.25">
      <c r="A12344" s="144">
        <v>44809</v>
      </c>
      <c r="B12344" s="59" t="s">
        <v>6532</v>
      </c>
      <c r="C12344" s="81" t="s">
        <v>10152</v>
      </c>
      <c r="D12344" s="60">
        <v>2</v>
      </c>
      <c r="E12344" s="75" t="s">
        <v>26</v>
      </c>
      <c r="F12344" s="63">
        <v>134500</v>
      </c>
      <c r="G12344" s="64">
        <f t="shared" si="387"/>
        <v>269000</v>
      </c>
      <c r="H12344" s="120" t="s">
        <v>894</v>
      </c>
      <c r="I12344" s="139" t="s">
        <v>10151</v>
      </c>
    </row>
    <row r="12345" spans="1:9" x14ac:dyDescent="0.25">
      <c r="A12345" s="144">
        <v>44809</v>
      </c>
      <c r="B12345" s="59" t="s">
        <v>6402</v>
      </c>
      <c r="C12345" s="59" t="s">
        <v>10153</v>
      </c>
      <c r="D12345" s="141">
        <v>2</v>
      </c>
      <c r="E12345" s="75" t="s">
        <v>26</v>
      </c>
      <c r="F12345" s="210">
        <v>60000</v>
      </c>
      <c r="G12345" s="64">
        <f t="shared" si="387"/>
        <v>120000</v>
      </c>
      <c r="H12345" s="120" t="s">
        <v>894</v>
      </c>
      <c r="I12345" s="139" t="s">
        <v>10151</v>
      </c>
    </row>
    <row r="12346" spans="1:9" x14ac:dyDescent="0.25">
      <c r="A12346" s="144">
        <v>44809</v>
      </c>
      <c r="B12346" s="118" t="s">
        <v>288</v>
      </c>
      <c r="C12346" s="85" t="s">
        <v>6497</v>
      </c>
      <c r="D12346" s="60">
        <v>1</v>
      </c>
      <c r="E12346" s="75" t="s">
        <v>26</v>
      </c>
      <c r="F12346" s="63">
        <v>15000</v>
      </c>
      <c r="G12346" s="64">
        <f t="shared" si="387"/>
        <v>15000</v>
      </c>
      <c r="H12346" s="120" t="s">
        <v>894</v>
      </c>
      <c r="I12346" s="139" t="s">
        <v>10151</v>
      </c>
    </row>
    <row r="12347" spans="1:9" x14ac:dyDescent="0.25">
      <c r="A12347" s="144">
        <v>44809</v>
      </c>
      <c r="B12347" s="59" t="s">
        <v>10154</v>
      </c>
      <c r="C12347" s="59" t="s">
        <v>50</v>
      </c>
      <c r="D12347" s="60">
        <v>2</v>
      </c>
      <c r="E12347" s="75" t="s">
        <v>26</v>
      </c>
      <c r="F12347" s="64">
        <v>200000</v>
      </c>
      <c r="G12347" s="64">
        <f t="shared" si="387"/>
        <v>400000</v>
      </c>
      <c r="H12347" s="120" t="s">
        <v>894</v>
      </c>
      <c r="I12347" s="139" t="s">
        <v>10151</v>
      </c>
    </row>
    <row r="12348" spans="1:9" x14ac:dyDescent="0.25">
      <c r="A12348" s="144">
        <v>44809</v>
      </c>
      <c r="B12348" s="59" t="s">
        <v>274</v>
      </c>
      <c r="C12348" s="192">
        <v>40493</v>
      </c>
      <c r="D12348" s="141">
        <v>2</v>
      </c>
      <c r="E12348" s="83" t="s">
        <v>25</v>
      </c>
      <c r="F12348" s="210">
        <v>10000</v>
      </c>
      <c r="G12348" s="64">
        <f t="shared" si="387"/>
        <v>20000</v>
      </c>
      <c r="H12348" s="120" t="s">
        <v>947</v>
      </c>
      <c r="I12348" s="139" t="s">
        <v>10155</v>
      </c>
    </row>
    <row r="12349" spans="1:9" x14ac:dyDescent="0.25">
      <c r="A12349" s="144">
        <v>44809</v>
      </c>
      <c r="B12349" s="59" t="s">
        <v>634</v>
      </c>
      <c r="C12349" s="59" t="s">
        <v>99</v>
      </c>
      <c r="D12349" s="60">
        <v>1</v>
      </c>
      <c r="E12349" s="75" t="s">
        <v>26</v>
      </c>
      <c r="F12349" s="210">
        <v>43000</v>
      </c>
      <c r="G12349" s="64">
        <f>F12349*D12349</f>
        <v>43000</v>
      </c>
      <c r="H12349" s="120" t="s">
        <v>947</v>
      </c>
      <c r="I12349" s="139" t="s">
        <v>10155</v>
      </c>
    </row>
    <row r="12350" spans="1:9" x14ac:dyDescent="0.25">
      <c r="A12350" s="144">
        <v>44809</v>
      </c>
      <c r="B12350" s="59" t="s">
        <v>1792</v>
      </c>
      <c r="C12350" s="59" t="s">
        <v>76</v>
      </c>
      <c r="D12350" s="60">
        <v>0.3</v>
      </c>
      <c r="E12350" s="75" t="s">
        <v>37</v>
      </c>
      <c r="F12350" s="210">
        <v>82500</v>
      </c>
      <c r="G12350" s="64">
        <f>F12350*D12350</f>
        <v>24750</v>
      </c>
      <c r="H12350" s="120" t="s">
        <v>947</v>
      </c>
      <c r="I12350" s="139" t="s">
        <v>10155</v>
      </c>
    </row>
    <row r="12351" spans="1:9" x14ac:dyDescent="0.25">
      <c r="A12351" s="144">
        <v>44809</v>
      </c>
      <c r="B12351" s="59" t="s">
        <v>10156</v>
      </c>
      <c r="C12351" s="59" t="s">
        <v>10157</v>
      </c>
      <c r="D12351" s="60">
        <v>1</v>
      </c>
      <c r="E12351" s="75" t="s">
        <v>26</v>
      </c>
      <c r="F12351" s="210">
        <v>75000</v>
      </c>
      <c r="G12351" s="64">
        <f>F12351*D12351</f>
        <v>75000</v>
      </c>
      <c r="H12351" s="120" t="s">
        <v>947</v>
      </c>
      <c r="I12351" s="139" t="s">
        <v>10155</v>
      </c>
    </row>
    <row r="12352" spans="1:9" x14ac:dyDescent="0.25">
      <c r="A12352" s="144">
        <v>44809</v>
      </c>
      <c r="B12352" s="59" t="s">
        <v>6585</v>
      </c>
      <c r="C12352" s="101" t="s">
        <v>636</v>
      </c>
      <c r="D12352" s="60">
        <v>1</v>
      </c>
      <c r="E12352" s="75" t="s">
        <v>26</v>
      </c>
      <c r="F12352" s="64">
        <v>14000</v>
      </c>
      <c r="G12352" s="64">
        <f t="shared" si="387"/>
        <v>14000</v>
      </c>
      <c r="H12352" s="120" t="s">
        <v>5972</v>
      </c>
      <c r="I12352" s="139"/>
    </row>
    <row r="12353" spans="1:9" x14ac:dyDescent="0.25">
      <c r="A12353" s="144">
        <v>44809</v>
      </c>
      <c r="B12353" s="59" t="s">
        <v>9643</v>
      </c>
      <c r="C12353" s="84" t="s">
        <v>27</v>
      </c>
      <c r="D12353" s="60">
        <v>5</v>
      </c>
      <c r="E12353" s="75" t="s">
        <v>26</v>
      </c>
      <c r="F12353" s="73">
        <v>750</v>
      </c>
      <c r="G12353" s="64">
        <f t="shared" si="387"/>
        <v>3750</v>
      </c>
      <c r="H12353" s="120" t="s">
        <v>5972</v>
      </c>
      <c r="I12353" s="139"/>
    </row>
    <row r="12354" spans="1:9" x14ac:dyDescent="0.25">
      <c r="A12354" s="144">
        <v>44809</v>
      </c>
      <c r="B12354" s="59" t="s">
        <v>10158</v>
      </c>
      <c r="C12354" s="59" t="s">
        <v>1311</v>
      </c>
      <c r="D12354" s="60">
        <v>1</v>
      </c>
      <c r="E12354" s="75" t="s">
        <v>51</v>
      </c>
      <c r="F12354" s="63">
        <v>115000</v>
      </c>
      <c r="G12354" s="64">
        <f t="shared" si="387"/>
        <v>115000</v>
      </c>
      <c r="H12354" s="120" t="s">
        <v>5972</v>
      </c>
      <c r="I12354" s="139"/>
    </row>
    <row r="12355" spans="1:9" x14ac:dyDescent="0.25">
      <c r="A12355" s="144">
        <v>44809</v>
      </c>
      <c r="B12355" s="81" t="s">
        <v>10073</v>
      </c>
      <c r="C12355" s="59" t="s">
        <v>864</v>
      </c>
      <c r="D12355" s="60">
        <v>20</v>
      </c>
      <c r="E12355" s="75" t="s">
        <v>37</v>
      </c>
      <c r="F12355" s="63">
        <v>17000</v>
      </c>
      <c r="G12355" s="64">
        <f t="shared" si="387"/>
        <v>340000</v>
      </c>
      <c r="H12355" s="120" t="s">
        <v>5972</v>
      </c>
      <c r="I12355" s="139"/>
    </row>
    <row r="12356" spans="1:9" x14ac:dyDescent="0.25">
      <c r="A12356" s="144">
        <v>44809</v>
      </c>
      <c r="B12356" s="59" t="s">
        <v>9847</v>
      </c>
      <c r="C12356" s="59" t="s">
        <v>10159</v>
      </c>
      <c r="D12356" s="141">
        <v>1</v>
      </c>
      <c r="E12356" s="75" t="s">
        <v>26</v>
      </c>
      <c r="F12356" s="210">
        <v>1545000</v>
      </c>
      <c r="G12356" s="64">
        <f t="shared" si="387"/>
        <v>1545000</v>
      </c>
      <c r="H12356" s="120" t="s">
        <v>3352</v>
      </c>
      <c r="I12356" s="139" t="s">
        <v>10160</v>
      </c>
    </row>
    <row r="12357" spans="1:9" x14ac:dyDescent="0.25">
      <c r="A12357" s="144">
        <v>44809</v>
      </c>
      <c r="B12357" s="59" t="s">
        <v>9847</v>
      </c>
      <c r="C12357" s="59" t="s">
        <v>10161</v>
      </c>
      <c r="D12357" s="60">
        <v>1</v>
      </c>
      <c r="E12357" s="75" t="s">
        <v>26</v>
      </c>
      <c r="F12357" s="63">
        <v>1545000</v>
      </c>
      <c r="G12357" s="64">
        <f t="shared" si="387"/>
        <v>1545000</v>
      </c>
      <c r="H12357" s="120" t="s">
        <v>3352</v>
      </c>
      <c r="I12357" s="139" t="s">
        <v>10160</v>
      </c>
    </row>
    <row r="12358" spans="1:9" x14ac:dyDescent="0.25">
      <c r="A12358" s="144">
        <v>44809</v>
      </c>
      <c r="B12358" s="71" t="s">
        <v>6463</v>
      </c>
      <c r="C12358" s="59" t="s">
        <v>434</v>
      </c>
      <c r="D12358" s="60">
        <v>1</v>
      </c>
      <c r="E12358" s="75" t="s">
        <v>26</v>
      </c>
      <c r="F12358" s="63">
        <v>485000</v>
      </c>
      <c r="G12358" s="64">
        <f t="shared" si="387"/>
        <v>485000</v>
      </c>
      <c r="H12358" s="120" t="s">
        <v>3352</v>
      </c>
      <c r="I12358" s="139" t="s">
        <v>10160</v>
      </c>
    </row>
    <row r="12359" spans="1:9" x14ac:dyDescent="0.25">
      <c r="A12359" s="144">
        <v>44809</v>
      </c>
      <c r="B12359" s="71" t="s">
        <v>10036</v>
      </c>
      <c r="C12359" s="77" t="s">
        <v>361</v>
      </c>
      <c r="D12359" s="141">
        <v>2</v>
      </c>
      <c r="E12359" s="75" t="s">
        <v>26</v>
      </c>
      <c r="F12359" s="210">
        <v>185000</v>
      </c>
      <c r="G12359" s="64">
        <f t="shared" si="387"/>
        <v>370000</v>
      </c>
      <c r="H12359" s="120" t="s">
        <v>3352</v>
      </c>
      <c r="I12359" s="139" t="s">
        <v>10160</v>
      </c>
    </row>
    <row r="12360" spans="1:9" x14ac:dyDescent="0.25">
      <c r="A12360" s="144">
        <v>44809</v>
      </c>
      <c r="B12360" s="59" t="s">
        <v>9852</v>
      </c>
      <c r="C12360" s="59" t="s">
        <v>9845</v>
      </c>
      <c r="D12360" s="141">
        <v>2</v>
      </c>
      <c r="E12360" s="75" t="s">
        <v>26</v>
      </c>
      <c r="F12360" s="210">
        <v>50000</v>
      </c>
      <c r="G12360" s="64">
        <f t="shared" si="387"/>
        <v>100000</v>
      </c>
      <c r="H12360" s="120" t="s">
        <v>3352</v>
      </c>
      <c r="I12360" s="139" t="s">
        <v>10160</v>
      </c>
    </row>
    <row r="12361" spans="1:9" x14ac:dyDescent="0.25">
      <c r="A12361" s="144">
        <v>44809</v>
      </c>
      <c r="B12361" s="59" t="s">
        <v>3077</v>
      </c>
      <c r="C12361" s="59" t="s">
        <v>27</v>
      </c>
      <c r="D12361" s="141">
        <v>1</v>
      </c>
      <c r="E12361" s="75" t="s">
        <v>26</v>
      </c>
      <c r="F12361" s="210">
        <v>12500</v>
      </c>
      <c r="G12361" s="210">
        <f t="shared" si="387"/>
        <v>12500</v>
      </c>
      <c r="H12361" s="120" t="s">
        <v>3352</v>
      </c>
      <c r="I12361" s="139" t="s">
        <v>10160</v>
      </c>
    </row>
    <row r="12362" spans="1:9" x14ac:dyDescent="0.25">
      <c r="A12362" s="144">
        <v>44809</v>
      </c>
      <c r="B12362" s="66" t="s">
        <v>220</v>
      </c>
      <c r="C12362" s="92" t="s">
        <v>221</v>
      </c>
      <c r="D12362" s="60">
        <v>4</v>
      </c>
      <c r="E12362" s="75" t="s">
        <v>37</v>
      </c>
      <c r="F12362" s="63">
        <v>34689</v>
      </c>
      <c r="G12362" s="64">
        <f t="shared" si="387"/>
        <v>138756</v>
      </c>
      <c r="H12362" s="120" t="s">
        <v>3352</v>
      </c>
      <c r="I12362" s="139" t="s">
        <v>10160</v>
      </c>
    </row>
    <row r="12363" spans="1:9" x14ac:dyDescent="0.25">
      <c r="A12363" s="144">
        <v>44809</v>
      </c>
      <c r="B12363" s="588" t="s">
        <v>6463</v>
      </c>
      <c r="C12363" s="531" t="s">
        <v>434</v>
      </c>
      <c r="D12363" s="526">
        <v>1</v>
      </c>
      <c r="E12363" s="527" t="s">
        <v>26</v>
      </c>
      <c r="F12363" s="528">
        <v>485000</v>
      </c>
      <c r="G12363" s="529">
        <f t="shared" si="387"/>
        <v>485000</v>
      </c>
      <c r="H12363" s="591" t="s">
        <v>890</v>
      </c>
      <c r="I12363" s="591" t="s">
        <v>10162</v>
      </c>
    </row>
    <row r="12364" spans="1:9" x14ac:dyDescent="0.25">
      <c r="A12364" s="593">
        <v>44809</v>
      </c>
      <c r="B12364" s="59" t="s">
        <v>9847</v>
      </c>
      <c r="C12364" s="59" t="s">
        <v>10163</v>
      </c>
      <c r="D12364" s="60">
        <v>1</v>
      </c>
      <c r="E12364" s="75" t="s">
        <v>26</v>
      </c>
      <c r="F12364" s="64">
        <v>1545000</v>
      </c>
      <c r="G12364" s="64">
        <f t="shared" si="387"/>
        <v>1545000</v>
      </c>
      <c r="H12364" s="120" t="s">
        <v>890</v>
      </c>
      <c r="I12364" s="139" t="s">
        <v>10162</v>
      </c>
    </row>
    <row r="12365" spans="1:9" x14ac:dyDescent="0.25">
      <c r="A12365" s="144">
        <v>44809</v>
      </c>
      <c r="B12365" s="59" t="s">
        <v>9847</v>
      </c>
      <c r="C12365" s="59" t="s">
        <v>10164</v>
      </c>
      <c r="D12365" s="141">
        <v>1</v>
      </c>
      <c r="E12365" s="75" t="s">
        <v>26</v>
      </c>
      <c r="F12365" s="210">
        <v>1545000</v>
      </c>
      <c r="G12365" s="210">
        <f t="shared" si="387"/>
        <v>1545000</v>
      </c>
      <c r="H12365" s="120" t="s">
        <v>890</v>
      </c>
      <c r="I12365" s="59" t="s">
        <v>10162</v>
      </c>
    </row>
    <row r="12366" spans="1:9" x14ac:dyDescent="0.25">
      <c r="A12366" s="144">
        <v>44809</v>
      </c>
      <c r="B12366" s="71" t="s">
        <v>10036</v>
      </c>
      <c r="C12366" s="77" t="s">
        <v>361</v>
      </c>
      <c r="D12366" s="141">
        <v>2</v>
      </c>
      <c r="E12366" s="75" t="s">
        <v>26</v>
      </c>
      <c r="F12366" s="210">
        <v>185000</v>
      </c>
      <c r="G12366" s="64">
        <f t="shared" si="387"/>
        <v>370000</v>
      </c>
      <c r="H12366" s="120" t="s">
        <v>890</v>
      </c>
      <c r="I12366" s="59" t="s">
        <v>10162</v>
      </c>
    </row>
    <row r="12367" spans="1:9" x14ac:dyDescent="0.25">
      <c r="A12367" s="144">
        <v>44809</v>
      </c>
      <c r="B12367" s="59" t="s">
        <v>9852</v>
      </c>
      <c r="C12367" s="59" t="s">
        <v>9845</v>
      </c>
      <c r="D12367" s="60">
        <v>2</v>
      </c>
      <c r="E12367" s="75" t="s">
        <v>26</v>
      </c>
      <c r="F12367" s="63">
        <v>50000</v>
      </c>
      <c r="G12367" s="64">
        <f t="shared" si="387"/>
        <v>100000</v>
      </c>
      <c r="H12367" s="120" t="s">
        <v>890</v>
      </c>
      <c r="I12367" s="59" t="s">
        <v>10162</v>
      </c>
    </row>
    <row r="12368" spans="1:9" x14ac:dyDescent="0.25">
      <c r="A12368" s="144">
        <v>44809</v>
      </c>
      <c r="B12368" s="58" t="s">
        <v>10150</v>
      </c>
      <c r="C12368" s="58" t="s">
        <v>281</v>
      </c>
      <c r="D12368" s="60">
        <v>1</v>
      </c>
      <c r="E12368" s="75" t="s">
        <v>26</v>
      </c>
      <c r="F12368" s="63">
        <v>21000</v>
      </c>
      <c r="G12368" s="64">
        <f t="shared" si="387"/>
        <v>21000</v>
      </c>
      <c r="H12368" s="120" t="s">
        <v>629</v>
      </c>
      <c r="I12368" s="59" t="s">
        <v>10165</v>
      </c>
    </row>
    <row r="12369" spans="1:9" x14ac:dyDescent="0.25">
      <c r="A12369" s="144">
        <v>44809</v>
      </c>
      <c r="B12369" s="59" t="s">
        <v>6402</v>
      </c>
      <c r="C12369" s="59" t="s">
        <v>10153</v>
      </c>
      <c r="D12369" s="141">
        <v>1</v>
      </c>
      <c r="E12369" s="75" t="s">
        <v>26</v>
      </c>
      <c r="F12369" s="210">
        <v>60000</v>
      </c>
      <c r="G12369" s="64">
        <f t="shared" si="387"/>
        <v>60000</v>
      </c>
      <c r="H12369" s="120" t="s">
        <v>629</v>
      </c>
      <c r="I12369" s="59" t="s">
        <v>10165</v>
      </c>
    </row>
    <row r="12370" spans="1:9" x14ac:dyDescent="0.25">
      <c r="A12370" s="144">
        <v>44809</v>
      </c>
      <c r="B12370" s="59" t="s">
        <v>6532</v>
      </c>
      <c r="C12370" s="81" t="s">
        <v>10152</v>
      </c>
      <c r="D12370" s="59">
        <v>2</v>
      </c>
      <c r="E12370" s="59" t="s">
        <v>26</v>
      </c>
      <c r="F12370" s="59">
        <v>134500</v>
      </c>
      <c r="G12370" s="64">
        <f t="shared" si="387"/>
        <v>269000</v>
      </c>
      <c r="H12370" s="120" t="s">
        <v>629</v>
      </c>
      <c r="I12370" s="59" t="s">
        <v>10165</v>
      </c>
    </row>
    <row r="12371" spans="1:9" x14ac:dyDescent="0.25">
      <c r="A12371" s="144">
        <v>44809</v>
      </c>
      <c r="B12371" s="71" t="s">
        <v>8470</v>
      </c>
      <c r="C12371" s="71" t="s">
        <v>8471</v>
      </c>
      <c r="D12371" s="59">
        <v>2</v>
      </c>
      <c r="E12371" s="59" t="s">
        <v>26</v>
      </c>
      <c r="F12371" s="59">
        <v>55000</v>
      </c>
      <c r="G12371" s="64">
        <f t="shared" si="387"/>
        <v>110000</v>
      </c>
      <c r="H12371" s="120" t="s">
        <v>629</v>
      </c>
      <c r="I12371" s="59" t="s">
        <v>10165</v>
      </c>
    </row>
    <row r="12372" spans="1:9" x14ac:dyDescent="0.25">
      <c r="A12372" s="144">
        <v>44809</v>
      </c>
      <c r="B12372" s="59" t="s">
        <v>274</v>
      </c>
      <c r="C12372" s="192">
        <v>40493</v>
      </c>
      <c r="D12372" s="59">
        <v>2</v>
      </c>
      <c r="E12372" s="59" t="s">
        <v>26</v>
      </c>
      <c r="F12372" s="59">
        <v>10000</v>
      </c>
      <c r="G12372" s="64">
        <f t="shared" si="387"/>
        <v>20000</v>
      </c>
      <c r="H12372" s="120" t="s">
        <v>629</v>
      </c>
      <c r="I12372" s="59" t="s">
        <v>10165</v>
      </c>
    </row>
    <row r="12373" spans="1:9" x14ac:dyDescent="0.25">
      <c r="A12373" s="144">
        <v>44809</v>
      </c>
      <c r="B12373" s="59" t="s">
        <v>10166</v>
      </c>
      <c r="C12373" s="59" t="s">
        <v>10167</v>
      </c>
      <c r="D12373" s="60">
        <v>1</v>
      </c>
      <c r="E12373" s="75" t="s">
        <v>26</v>
      </c>
      <c r="F12373" s="63">
        <v>20000</v>
      </c>
      <c r="G12373" s="64">
        <f>F12373*D12373</f>
        <v>20000</v>
      </c>
      <c r="H12373" s="120" t="s">
        <v>466</v>
      </c>
      <c r="I12373" s="59" t="s">
        <v>10168</v>
      </c>
    </row>
    <row r="12374" spans="1:9" x14ac:dyDescent="0.25">
      <c r="A12374" s="144">
        <v>44809</v>
      </c>
      <c r="B12374" s="58" t="s">
        <v>284</v>
      </c>
      <c r="C12374" s="58" t="s">
        <v>50</v>
      </c>
      <c r="D12374" s="59">
        <v>1</v>
      </c>
      <c r="E12374" s="59" t="s">
        <v>26</v>
      </c>
      <c r="F12374" s="59">
        <v>55000</v>
      </c>
      <c r="G12374" s="64">
        <f t="shared" si="387"/>
        <v>55000</v>
      </c>
      <c r="H12374" s="120" t="s">
        <v>466</v>
      </c>
      <c r="I12374" s="59" t="s">
        <v>10168</v>
      </c>
    </row>
    <row r="12375" spans="1:9" x14ac:dyDescent="0.25">
      <c r="A12375" s="144">
        <v>44809</v>
      </c>
      <c r="B12375" s="59" t="s">
        <v>56</v>
      </c>
      <c r="C12375" s="59" t="s">
        <v>57</v>
      </c>
      <c r="D12375" s="59">
        <v>1.5</v>
      </c>
      <c r="E12375" s="59" t="s">
        <v>37</v>
      </c>
      <c r="F12375" s="59">
        <v>24650</v>
      </c>
      <c r="G12375" s="64">
        <f t="shared" si="387"/>
        <v>36975</v>
      </c>
      <c r="H12375" s="120" t="s">
        <v>466</v>
      </c>
      <c r="I12375" s="59" t="s">
        <v>10168</v>
      </c>
    </row>
    <row r="12376" spans="1:9" x14ac:dyDescent="0.25">
      <c r="A12376" s="91">
        <v>44809</v>
      </c>
      <c r="B12376" s="59" t="s">
        <v>10169</v>
      </c>
      <c r="C12376" s="59" t="s">
        <v>27</v>
      </c>
      <c r="D12376" s="59">
        <v>2</v>
      </c>
      <c r="E12376" s="59" t="s">
        <v>26</v>
      </c>
      <c r="F12376" s="59">
        <v>5000</v>
      </c>
      <c r="G12376" s="64">
        <f t="shared" si="387"/>
        <v>10000</v>
      </c>
      <c r="H12376" s="120" t="s">
        <v>466</v>
      </c>
      <c r="I12376" s="59" t="s">
        <v>10168</v>
      </c>
    </row>
    <row r="12377" spans="1:9" x14ac:dyDescent="0.25">
      <c r="A12377" s="144">
        <v>44809</v>
      </c>
      <c r="B12377" s="59" t="s">
        <v>10170</v>
      </c>
      <c r="C12377" s="59" t="s">
        <v>361</v>
      </c>
      <c r="D12377" s="141">
        <v>1</v>
      </c>
      <c r="E12377" s="75" t="s">
        <v>26</v>
      </c>
      <c r="F12377" s="210">
        <v>100000</v>
      </c>
      <c r="G12377" s="210">
        <f t="shared" si="387"/>
        <v>100000</v>
      </c>
      <c r="H12377" s="120" t="s">
        <v>1929</v>
      </c>
      <c r="I12377" s="59" t="s">
        <v>10171</v>
      </c>
    </row>
    <row r="12378" spans="1:9" x14ac:dyDescent="0.25">
      <c r="A12378" s="144">
        <v>44809</v>
      </c>
      <c r="B12378" s="59" t="s">
        <v>9825</v>
      </c>
      <c r="C12378" s="59" t="s">
        <v>9826</v>
      </c>
      <c r="D12378" s="60">
        <v>3</v>
      </c>
      <c r="E12378" s="75" t="s">
        <v>37</v>
      </c>
      <c r="F12378" s="63">
        <v>23206</v>
      </c>
      <c r="G12378" s="64">
        <f>F12378*D12378</f>
        <v>69618</v>
      </c>
      <c r="H12378" s="120" t="s">
        <v>432</v>
      </c>
      <c r="I12378" s="139"/>
    </row>
    <row r="12379" spans="1:9" x14ac:dyDescent="0.25">
      <c r="A12379" s="144">
        <v>44839</v>
      </c>
      <c r="B12379" s="66" t="s">
        <v>1016</v>
      </c>
      <c r="C12379" s="59" t="s">
        <v>636</v>
      </c>
      <c r="D12379" s="60">
        <v>1</v>
      </c>
      <c r="E12379" s="75" t="s">
        <v>51</v>
      </c>
      <c r="F12379" s="64">
        <v>180000</v>
      </c>
      <c r="G12379" s="64">
        <f>F12379*D12379</f>
        <v>180000</v>
      </c>
      <c r="H12379" s="120" t="s">
        <v>5972</v>
      </c>
      <c r="I12379" s="120"/>
    </row>
    <row r="12380" spans="1:9" x14ac:dyDescent="0.25">
      <c r="A12380" s="144">
        <v>44839</v>
      </c>
      <c r="B12380" s="81" t="s">
        <v>9882</v>
      </c>
      <c r="C12380" s="59" t="s">
        <v>636</v>
      </c>
      <c r="D12380" s="141">
        <v>1</v>
      </c>
      <c r="E12380" s="75" t="s">
        <v>5575</v>
      </c>
      <c r="F12380" s="210">
        <v>52500</v>
      </c>
      <c r="G12380" s="64">
        <f>F12380*D12380</f>
        <v>52500</v>
      </c>
      <c r="H12380" s="120" t="s">
        <v>5972</v>
      </c>
      <c r="I12380" s="120"/>
    </row>
    <row r="12381" spans="1:9" x14ac:dyDescent="0.25">
      <c r="A12381" s="144">
        <v>44839</v>
      </c>
      <c r="B12381" s="59" t="s">
        <v>6585</v>
      </c>
      <c r="C12381" s="101" t="s">
        <v>636</v>
      </c>
      <c r="D12381" s="60">
        <v>1</v>
      </c>
      <c r="E12381" s="75" t="s">
        <v>26</v>
      </c>
      <c r="F12381" s="63">
        <v>14000</v>
      </c>
      <c r="G12381" s="64">
        <f t="shared" ref="G12381:G12444" si="388">F12381*D12381</f>
        <v>14000</v>
      </c>
      <c r="H12381" s="120" t="s">
        <v>5972</v>
      </c>
      <c r="I12381" s="120"/>
    </row>
    <row r="12382" spans="1:9" x14ac:dyDescent="0.25">
      <c r="A12382" s="144">
        <v>44839</v>
      </c>
      <c r="B12382" s="59" t="s">
        <v>10172</v>
      </c>
      <c r="C12382" s="59" t="s">
        <v>7086</v>
      </c>
      <c r="D12382" s="60">
        <v>1</v>
      </c>
      <c r="E12382" s="75" t="s">
        <v>29</v>
      </c>
      <c r="F12382" s="63">
        <v>400000</v>
      </c>
      <c r="G12382" s="64">
        <f t="shared" si="388"/>
        <v>400000</v>
      </c>
      <c r="H12382" s="120" t="s">
        <v>5986</v>
      </c>
      <c r="I12382" s="139"/>
    </row>
    <row r="12383" spans="1:9" x14ac:dyDescent="0.25">
      <c r="A12383" s="144">
        <v>44839</v>
      </c>
      <c r="B12383" s="59" t="s">
        <v>9825</v>
      </c>
      <c r="C12383" s="59" t="s">
        <v>9826</v>
      </c>
      <c r="D12383" s="60">
        <v>3</v>
      </c>
      <c r="E12383" s="75" t="s">
        <v>37</v>
      </c>
      <c r="F12383" s="63">
        <v>23206</v>
      </c>
      <c r="G12383" s="64">
        <f t="shared" si="388"/>
        <v>69618</v>
      </c>
      <c r="H12383" s="120" t="s">
        <v>2148</v>
      </c>
      <c r="I12383" s="74"/>
    </row>
    <row r="12384" spans="1:9" x14ac:dyDescent="0.25">
      <c r="A12384" s="144">
        <v>44839</v>
      </c>
      <c r="B12384" s="59" t="s">
        <v>1792</v>
      </c>
      <c r="C12384" s="59" t="s">
        <v>76</v>
      </c>
      <c r="D12384" s="60">
        <v>0.3</v>
      </c>
      <c r="E12384" s="75" t="s">
        <v>37</v>
      </c>
      <c r="F12384" s="210">
        <v>82500</v>
      </c>
      <c r="G12384" s="64">
        <f t="shared" si="388"/>
        <v>24750</v>
      </c>
      <c r="H12384" s="120" t="s">
        <v>2148</v>
      </c>
      <c r="I12384" s="139"/>
    </row>
    <row r="12385" spans="1:9" x14ac:dyDescent="0.25">
      <c r="A12385" s="144">
        <v>44839</v>
      </c>
      <c r="B12385" s="59" t="s">
        <v>9836</v>
      </c>
      <c r="C12385" s="59" t="s">
        <v>173</v>
      </c>
      <c r="D12385" s="60">
        <v>1</v>
      </c>
      <c r="E12385" s="75" t="s">
        <v>26</v>
      </c>
      <c r="F12385" s="63">
        <v>36000</v>
      </c>
      <c r="G12385" s="64">
        <f t="shared" si="388"/>
        <v>36000</v>
      </c>
      <c r="H12385" s="120" t="s">
        <v>2626</v>
      </c>
      <c r="I12385" s="139" t="s">
        <v>10173</v>
      </c>
    </row>
    <row r="12386" spans="1:9" x14ac:dyDescent="0.25">
      <c r="A12386" s="144">
        <v>44839</v>
      </c>
      <c r="B12386" s="59" t="s">
        <v>6323</v>
      </c>
      <c r="C12386" s="59" t="s">
        <v>6324</v>
      </c>
      <c r="D12386" s="60">
        <v>1</v>
      </c>
      <c r="E12386" s="75" t="s">
        <v>26</v>
      </c>
      <c r="F12386" s="63">
        <v>82000</v>
      </c>
      <c r="G12386" s="64">
        <f t="shared" si="388"/>
        <v>82000</v>
      </c>
      <c r="H12386" s="120" t="s">
        <v>2626</v>
      </c>
      <c r="I12386" s="139" t="s">
        <v>10173</v>
      </c>
    </row>
    <row r="12387" spans="1:9" x14ac:dyDescent="0.25">
      <c r="A12387" s="144">
        <v>44839</v>
      </c>
      <c r="B12387" s="59" t="s">
        <v>810</v>
      </c>
      <c r="C12387" s="81" t="s">
        <v>27</v>
      </c>
      <c r="D12387" s="60">
        <v>1</v>
      </c>
      <c r="E12387" s="75" t="s">
        <v>1525</v>
      </c>
      <c r="F12387" s="63">
        <v>75000</v>
      </c>
      <c r="G12387" s="64">
        <f t="shared" si="388"/>
        <v>75000</v>
      </c>
      <c r="H12387" s="120" t="s">
        <v>814</v>
      </c>
      <c r="I12387" s="139"/>
    </row>
    <row r="12388" spans="1:9" x14ac:dyDescent="0.25">
      <c r="A12388" s="144">
        <v>44839</v>
      </c>
      <c r="B12388" s="59" t="s">
        <v>10174</v>
      </c>
      <c r="C12388" s="84" t="s">
        <v>442</v>
      </c>
      <c r="D12388" s="60">
        <v>4</v>
      </c>
      <c r="E12388" s="75" t="s">
        <v>26</v>
      </c>
      <c r="F12388" s="64">
        <v>50000</v>
      </c>
      <c r="G12388" s="64">
        <f t="shared" si="388"/>
        <v>200000</v>
      </c>
      <c r="H12388" s="285" t="s">
        <v>814</v>
      </c>
      <c r="I12388" s="139"/>
    </row>
    <row r="12389" spans="1:9" x14ac:dyDescent="0.25">
      <c r="A12389" s="144">
        <v>44839</v>
      </c>
      <c r="B12389" s="59" t="s">
        <v>10175</v>
      </c>
      <c r="C12389" s="84" t="s">
        <v>442</v>
      </c>
      <c r="D12389" s="141">
        <v>2</v>
      </c>
      <c r="E12389" s="75" t="s">
        <v>26</v>
      </c>
      <c r="F12389" s="210">
        <v>110000</v>
      </c>
      <c r="G12389" s="64">
        <f t="shared" si="388"/>
        <v>220000</v>
      </c>
      <c r="H12389" s="285" t="s">
        <v>814</v>
      </c>
      <c r="I12389" s="139"/>
    </row>
    <row r="12390" spans="1:9" x14ac:dyDescent="0.25">
      <c r="A12390" s="144">
        <v>44839</v>
      </c>
      <c r="B12390" s="59" t="s">
        <v>10176</v>
      </c>
      <c r="C12390" s="84" t="s">
        <v>442</v>
      </c>
      <c r="D12390" s="60">
        <v>2</v>
      </c>
      <c r="E12390" s="75" t="s">
        <v>26</v>
      </c>
      <c r="F12390" s="63">
        <v>245000</v>
      </c>
      <c r="G12390" s="64">
        <f t="shared" si="388"/>
        <v>490000</v>
      </c>
      <c r="H12390" s="285" t="s">
        <v>814</v>
      </c>
      <c r="I12390" s="139"/>
    </row>
    <row r="12391" spans="1:9" x14ac:dyDescent="0.25">
      <c r="A12391" s="144">
        <v>44839</v>
      </c>
      <c r="B12391" s="93" t="s">
        <v>10177</v>
      </c>
      <c r="C12391" s="84" t="s">
        <v>442</v>
      </c>
      <c r="D12391" s="60">
        <v>4</v>
      </c>
      <c r="E12391" s="75" t="s">
        <v>607</v>
      </c>
      <c r="F12391" s="64">
        <v>7500</v>
      </c>
      <c r="G12391" s="64">
        <f t="shared" si="388"/>
        <v>30000</v>
      </c>
      <c r="H12391" s="285" t="s">
        <v>814</v>
      </c>
      <c r="I12391" s="139"/>
    </row>
    <row r="12392" spans="1:9" x14ac:dyDescent="0.25">
      <c r="A12392" s="144">
        <v>44839</v>
      </c>
      <c r="B12392" s="81" t="s">
        <v>10178</v>
      </c>
      <c r="C12392" s="84" t="s">
        <v>442</v>
      </c>
      <c r="D12392" s="141">
        <v>8</v>
      </c>
      <c r="E12392" s="75" t="s">
        <v>1525</v>
      </c>
      <c r="F12392" s="210">
        <v>33000</v>
      </c>
      <c r="G12392" s="64">
        <f t="shared" si="388"/>
        <v>264000</v>
      </c>
      <c r="H12392" s="285" t="s">
        <v>814</v>
      </c>
      <c r="I12392" s="139"/>
    </row>
    <row r="12393" spans="1:9" x14ac:dyDescent="0.25">
      <c r="A12393" s="144">
        <v>44839</v>
      </c>
      <c r="B12393" s="81" t="s">
        <v>10179</v>
      </c>
      <c r="C12393" s="84" t="s">
        <v>850</v>
      </c>
      <c r="D12393" s="141">
        <v>1</v>
      </c>
      <c r="E12393" s="75" t="s">
        <v>26</v>
      </c>
      <c r="F12393" s="210">
        <v>465500</v>
      </c>
      <c r="G12393" s="64">
        <f t="shared" si="388"/>
        <v>465500</v>
      </c>
      <c r="H12393" s="285" t="s">
        <v>814</v>
      </c>
      <c r="I12393" s="139"/>
    </row>
    <row r="12394" spans="1:9" x14ac:dyDescent="0.25">
      <c r="A12394" s="144">
        <v>44839</v>
      </c>
      <c r="B12394" s="59" t="s">
        <v>2693</v>
      </c>
      <c r="C12394" s="59"/>
      <c r="D12394" s="60">
        <v>15</v>
      </c>
      <c r="E12394" s="75" t="s">
        <v>26</v>
      </c>
      <c r="F12394" s="210">
        <v>1500</v>
      </c>
      <c r="G12394" s="64">
        <f t="shared" si="388"/>
        <v>22500</v>
      </c>
      <c r="H12394" s="120" t="s">
        <v>814</v>
      </c>
      <c r="I12394" s="139"/>
    </row>
    <row r="12395" spans="1:9" x14ac:dyDescent="0.25">
      <c r="A12395" s="144">
        <v>44839</v>
      </c>
      <c r="B12395" s="59" t="s">
        <v>1208</v>
      </c>
      <c r="C12395" s="59" t="s">
        <v>27</v>
      </c>
      <c r="D12395" s="60">
        <v>20</v>
      </c>
      <c r="E12395" s="75" t="s">
        <v>26</v>
      </c>
      <c r="F12395" s="63">
        <v>750</v>
      </c>
      <c r="G12395" s="64">
        <f t="shared" si="388"/>
        <v>15000</v>
      </c>
      <c r="H12395" s="120" t="s">
        <v>1156</v>
      </c>
      <c r="I12395" s="139" t="s">
        <v>10180</v>
      </c>
    </row>
    <row r="12396" spans="1:9" x14ac:dyDescent="0.25">
      <c r="A12396" s="144">
        <v>44839</v>
      </c>
      <c r="B12396" s="59" t="s">
        <v>10181</v>
      </c>
      <c r="C12396" s="84"/>
      <c r="D12396" s="60">
        <v>1</v>
      </c>
      <c r="E12396" s="75" t="s">
        <v>26</v>
      </c>
      <c r="F12396" s="73">
        <v>20000</v>
      </c>
      <c r="G12396" s="64">
        <f t="shared" si="388"/>
        <v>20000</v>
      </c>
      <c r="H12396" s="120" t="s">
        <v>1156</v>
      </c>
      <c r="I12396" s="139" t="s">
        <v>10180</v>
      </c>
    </row>
    <row r="12397" spans="1:9" x14ac:dyDescent="0.25">
      <c r="A12397" s="144">
        <v>44839</v>
      </c>
      <c r="B12397" s="59" t="s">
        <v>4056</v>
      </c>
      <c r="C12397" s="59" t="s">
        <v>361</v>
      </c>
      <c r="D12397" s="60">
        <v>1</v>
      </c>
      <c r="E12397" s="59" t="s">
        <v>25</v>
      </c>
      <c r="F12397" s="73">
        <v>275000</v>
      </c>
      <c r="G12397" s="64">
        <f t="shared" si="388"/>
        <v>275000</v>
      </c>
      <c r="H12397" s="120" t="s">
        <v>1156</v>
      </c>
      <c r="I12397" s="139" t="s">
        <v>10180</v>
      </c>
    </row>
    <row r="12398" spans="1:9" x14ac:dyDescent="0.25">
      <c r="A12398" s="144">
        <v>44839</v>
      </c>
      <c r="B12398" s="71" t="s">
        <v>9923</v>
      </c>
      <c r="C12398" s="59" t="s">
        <v>361</v>
      </c>
      <c r="D12398" s="60">
        <v>1</v>
      </c>
      <c r="E12398" s="75" t="s">
        <v>26</v>
      </c>
      <c r="F12398" s="102">
        <v>350000</v>
      </c>
      <c r="G12398" s="64">
        <f t="shared" si="388"/>
        <v>350000</v>
      </c>
      <c r="H12398" s="120" t="s">
        <v>1156</v>
      </c>
      <c r="I12398" s="139" t="s">
        <v>10180</v>
      </c>
    </row>
    <row r="12399" spans="1:9" x14ac:dyDescent="0.25">
      <c r="A12399" s="144">
        <v>44839</v>
      </c>
      <c r="B12399" s="59" t="s">
        <v>10182</v>
      </c>
      <c r="C12399" s="59" t="s">
        <v>361</v>
      </c>
      <c r="D12399" s="60">
        <v>1</v>
      </c>
      <c r="E12399" s="75" t="s">
        <v>26</v>
      </c>
      <c r="F12399" s="102">
        <v>90000</v>
      </c>
      <c r="G12399" s="64">
        <f t="shared" si="388"/>
        <v>90000</v>
      </c>
      <c r="H12399" s="120" t="s">
        <v>1156</v>
      </c>
      <c r="I12399" s="139" t="s">
        <v>10180</v>
      </c>
    </row>
    <row r="12400" spans="1:9" x14ac:dyDescent="0.25">
      <c r="A12400" s="144">
        <v>44839</v>
      </c>
      <c r="B12400" s="59" t="s">
        <v>10183</v>
      </c>
      <c r="C12400" s="59" t="s">
        <v>361</v>
      </c>
      <c r="D12400" s="60">
        <v>1</v>
      </c>
      <c r="E12400" s="75" t="s">
        <v>26</v>
      </c>
      <c r="F12400" s="102">
        <v>100000</v>
      </c>
      <c r="G12400" s="64">
        <f t="shared" si="388"/>
        <v>100000</v>
      </c>
      <c r="H12400" s="120" t="s">
        <v>1156</v>
      </c>
      <c r="I12400" s="139" t="s">
        <v>10180</v>
      </c>
    </row>
    <row r="12401" spans="1:9" x14ac:dyDescent="0.25">
      <c r="A12401" s="144">
        <v>44839</v>
      </c>
      <c r="B12401" s="59" t="s">
        <v>10184</v>
      </c>
      <c r="C12401" s="59" t="s">
        <v>361</v>
      </c>
      <c r="D12401" s="60">
        <v>4</v>
      </c>
      <c r="E12401" s="75" t="s">
        <v>26</v>
      </c>
      <c r="F12401" s="63">
        <v>10000</v>
      </c>
      <c r="G12401" s="64">
        <f t="shared" si="388"/>
        <v>40000</v>
      </c>
      <c r="H12401" s="120" t="s">
        <v>1156</v>
      </c>
      <c r="I12401" s="139" t="s">
        <v>10180</v>
      </c>
    </row>
    <row r="12402" spans="1:9" x14ac:dyDescent="0.25">
      <c r="A12402" s="144">
        <v>44839</v>
      </c>
      <c r="B12402" s="59" t="s">
        <v>210</v>
      </c>
      <c r="C12402" s="59" t="s">
        <v>211</v>
      </c>
      <c r="D12402" s="60">
        <v>9</v>
      </c>
      <c r="E12402" s="75" t="s">
        <v>37</v>
      </c>
      <c r="F12402" s="63">
        <v>28200</v>
      </c>
      <c r="G12402" s="64">
        <f t="shared" si="388"/>
        <v>253800</v>
      </c>
      <c r="H12402" s="120" t="s">
        <v>1784</v>
      </c>
      <c r="I12402" s="139" t="s">
        <v>10185</v>
      </c>
    </row>
    <row r="12403" spans="1:9" x14ac:dyDescent="0.25">
      <c r="A12403" s="144">
        <v>44839</v>
      </c>
      <c r="B12403" s="59" t="s">
        <v>9828</v>
      </c>
      <c r="C12403" s="59" t="s">
        <v>217</v>
      </c>
      <c r="D12403" s="60">
        <v>1</v>
      </c>
      <c r="E12403" s="75" t="s">
        <v>26</v>
      </c>
      <c r="F12403" s="63">
        <v>87500</v>
      </c>
      <c r="G12403" s="64">
        <f t="shared" si="388"/>
        <v>87500</v>
      </c>
      <c r="H12403" s="120" t="s">
        <v>1784</v>
      </c>
      <c r="I12403" s="139" t="s">
        <v>10185</v>
      </c>
    </row>
    <row r="12404" spans="1:9" x14ac:dyDescent="0.25">
      <c r="A12404" s="144">
        <v>44839</v>
      </c>
      <c r="B12404" s="59" t="s">
        <v>9836</v>
      </c>
      <c r="C12404" s="59" t="s">
        <v>173</v>
      </c>
      <c r="D12404" s="60">
        <v>1</v>
      </c>
      <c r="E12404" s="75" t="s">
        <v>26</v>
      </c>
      <c r="F12404" s="63">
        <v>36000</v>
      </c>
      <c r="G12404" s="64">
        <f t="shared" si="388"/>
        <v>36000</v>
      </c>
      <c r="H12404" s="120" t="s">
        <v>1784</v>
      </c>
      <c r="I12404" s="139" t="s">
        <v>10185</v>
      </c>
    </row>
    <row r="12405" spans="1:9" x14ac:dyDescent="0.25">
      <c r="A12405" s="144">
        <v>44839</v>
      </c>
      <c r="B12405" s="59" t="s">
        <v>6323</v>
      </c>
      <c r="C12405" s="59" t="s">
        <v>6324</v>
      </c>
      <c r="D12405" s="60">
        <v>1</v>
      </c>
      <c r="E12405" s="75" t="s">
        <v>26</v>
      </c>
      <c r="F12405" s="63">
        <v>82000</v>
      </c>
      <c r="G12405" s="64">
        <f t="shared" si="388"/>
        <v>82000</v>
      </c>
      <c r="H12405" s="120" t="s">
        <v>1784</v>
      </c>
      <c r="I12405" s="139" t="s">
        <v>10185</v>
      </c>
    </row>
    <row r="12406" spans="1:9" x14ac:dyDescent="0.25">
      <c r="A12406" s="144">
        <v>44839</v>
      </c>
      <c r="B12406" s="59" t="s">
        <v>1208</v>
      </c>
      <c r="C12406" s="59" t="s">
        <v>27</v>
      </c>
      <c r="D12406" s="60">
        <v>5</v>
      </c>
      <c r="E12406" s="75" t="s">
        <v>26</v>
      </c>
      <c r="F12406" s="63">
        <v>750</v>
      </c>
      <c r="G12406" s="64">
        <f t="shared" si="388"/>
        <v>3750</v>
      </c>
      <c r="H12406" s="120" t="s">
        <v>623</v>
      </c>
      <c r="I12406" s="139"/>
    </row>
    <row r="12407" spans="1:9" x14ac:dyDescent="0.25">
      <c r="A12407" s="144">
        <v>44839</v>
      </c>
      <c r="B12407" s="81" t="s">
        <v>2693</v>
      </c>
      <c r="C12407" s="59" t="s">
        <v>27</v>
      </c>
      <c r="D12407" s="60">
        <v>5</v>
      </c>
      <c r="E12407" s="75" t="s">
        <v>26</v>
      </c>
      <c r="F12407" s="62">
        <v>1500</v>
      </c>
      <c r="G12407" s="64">
        <f t="shared" si="388"/>
        <v>7500</v>
      </c>
      <c r="H12407" s="120" t="s">
        <v>623</v>
      </c>
      <c r="I12407" s="139"/>
    </row>
    <row r="12408" spans="1:9" x14ac:dyDescent="0.25">
      <c r="A12408" s="144">
        <v>44839</v>
      </c>
      <c r="B12408" s="59" t="s">
        <v>634</v>
      </c>
      <c r="C12408" s="59" t="s">
        <v>99</v>
      </c>
      <c r="D12408" s="60">
        <v>1</v>
      </c>
      <c r="E12408" s="75" t="s">
        <v>26</v>
      </c>
      <c r="F12408" s="62">
        <v>43000</v>
      </c>
      <c r="G12408" s="64">
        <f t="shared" si="388"/>
        <v>43000</v>
      </c>
      <c r="H12408" s="120" t="s">
        <v>953</v>
      </c>
      <c r="I12408" s="139" t="s">
        <v>10186</v>
      </c>
    </row>
    <row r="12409" spans="1:9" x14ac:dyDescent="0.25">
      <c r="A12409" s="144">
        <v>44839</v>
      </c>
      <c r="B12409" s="59" t="s">
        <v>10187</v>
      </c>
      <c r="C12409" s="84" t="s">
        <v>1594</v>
      </c>
      <c r="D12409" s="141">
        <v>1</v>
      </c>
      <c r="E12409" s="75" t="s">
        <v>26</v>
      </c>
      <c r="F12409" s="210">
        <v>150000</v>
      </c>
      <c r="G12409" s="64">
        <f t="shared" si="388"/>
        <v>150000</v>
      </c>
      <c r="H12409" s="120" t="s">
        <v>953</v>
      </c>
      <c r="I12409" s="139" t="s">
        <v>10186</v>
      </c>
    </row>
    <row r="12410" spans="1:9" x14ac:dyDescent="0.25">
      <c r="A12410" s="144">
        <v>44839</v>
      </c>
      <c r="B12410" s="59" t="s">
        <v>9825</v>
      </c>
      <c r="C12410" s="59" t="s">
        <v>9826</v>
      </c>
      <c r="D12410" s="60">
        <v>2</v>
      </c>
      <c r="E12410" s="75" t="s">
        <v>37</v>
      </c>
      <c r="F12410" s="63">
        <v>23206</v>
      </c>
      <c r="G12410" s="64">
        <f t="shared" si="388"/>
        <v>46412</v>
      </c>
      <c r="H12410" s="120" t="s">
        <v>953</v>
      </c>
      <c r="I12410" s="139" t="s">
        <v>10186</v>
      </c>
    </row>
    <row r="12411" spans="1:9" x14ac:dyDescent="0.25">
      <c r="A12411" s="144">
        <v>44839</v>
      </c>
      <c r="B12411" s="66" t="s">
        <v>9829</v>
      </c>
      <c r="C12411" s="121" t="s">
        <v>65</v>
      </c>
      <c r="D12411" s="60">
        <v>2</v>
      </c>
      <c r="E12411" s="75" t="s">
        <v>26</v>
      </c>
      <c r="F12411" s="64">
        <v>65000</v>
      </c>
      <c r="G12411" s="64">
        <f t="shared" si="388"/>
        <v>130000</v>
      </c>
      <c r="H12411" s="120" t="s">
        <v>953</v>
      </c>
      <c r="I12411" s="139" t="s">
        <v>10186</v>
      </c>
    </row>
    <row r="12412" spans="1:9" x14ac:dyDescent="0.25">
      <c r="A12412" s="144">
        <v>44839</v>
      </c>
      <c r="B12412" s="59" t="s">
        <v>6299</v>
      </c>
      <c r="C12412" s="59" t="s">
        <v>9835</v>
      </c>
      <c r="D12412" s="141">
        <v>1</v>
      </c>
      <c r="E12412" s="75" t="s">
        <v>26</v>
      </c>
      <c r="F12412" s="210">
        <v>198550</v>
      </c>
      <c r="G12412" s="210">
        <f t="shared" si="388"/>
        <v>198550</v>
      </c>
      <c r="H12412" s="120" t="s">
        <v>953</v>
      </c>
      <c r="I12412" s="59" t="s">
        <v>10186</v>
      </c>
    </row>
    <row r="12413" spans="1:9" x14ac:dyDescent="0.25">
      <c r="A12413" s="144">
        <v>44839</v>
      </c>
      <c r="B12413" s="59" t="s">
        <v>9825</v>
      </c>
      <c r="C12413" s="59" t="s">
        <v>9826</v>
      </c>
      <c r="D12413" s="60">
        <v>1.5</v>
      </c>
      <c r="E12413" s="75" t="s">
        <v>37</v>
      </c>
      <c r="F12413" s="63">
        <v>23206</v>
      </c>
      <c r="G12413" s="64">
        <f t="shared" si="388"/>
        <v>34809</v>
      </c>
      <c r="H12413" s="120" t="s">
        <v>2985</v>
      </c>
      <c r="I12413" s="59"/>
    </row>
    <row r="12414" spans="1:9" x14ac:dyDescent="0.25">
      <c r="A12414" s="144">
        <v>44839</v>
      </c>
      <c r="B12414" s="66" t="s">
        <v>9829</v>
      </c>
      <c r="C12414" s="121" t="s">
        <v>65</v>
      </c>
      <c r="D12414" s="60">
        <v>2</v>
      </c>
      <c r="E12414" s="75" t="s">
        <v>26</v>
      </c>
      <c r="F12414" s="63">
        <v>65000</v>
      </c>
      <c r="G12414" s="64">
        <f t="shared" si="388"/>
        <v>130000</v>
      </c>
      <c r="H12414" s="120" t="s">
        <v>957</v>
      </c>
      <c r="I12414" s="59"/>
    </row>
    <row r="12415" spans="1:9" x14ac:dyDescent="0.25">
      <c r="A12415" s="144">
        <v>44839</v>
      </c>
      <c r="B12415" s="59" t="s">
        <v>9836</v>
      </c>
      <c r="C12415" s="59" t="s">
        <v>173</v>
      </c>
      <c r="D12415" s="60">
        <v>1</v>
      </c>
      <c r="E12415" s="75" t="s">
        <v>26</v>
      </c>
      <c r="F12415" s="63">
        <v>36000</v>
      </c>
      <c r="G12415" s="64">
        <f t="shared" si="388"/>
        <v>36000</v>
      </c>
      <c r="H12415" s="120" t="s">
        <v>2085</v>
      </c>
      <c r="I12415" s="59" t="s">
        <v>10188</v>
      </c>
    </row>
    <row r="12416" spans="1:9" x14ac:dyDescent="0.25">
      <c r="A12416" s="144">
        <v>44839</v>
      </c>
      <c r="B12416" s="59" t="s">
        <v>6323</v>
      </c>
      <c r="C12416" s="59" t="s">
        <v>6324</v>
      </c>
      <c r="D12416" s="60">
        <v>1</v>
      </c>
      <c r="E12416" s="75" t="s">
        <v>26</v>
      </c>
      <c r="F12416" s="63">
        <v>82000</v>
      </c>
      <c r="G12416" s="64">
        <f t="shared" si="388"/>
        <v>82000</v>
      </c>
      <c r="H12416" s="120" t="s">
        <v>2085</v>
      </c>
      <c r="I12416" s="59" t="s">
        <v>10188</v>
      </c>
    </row>
    <row r="12417" spans="1:9" x14ac:dyDescent="0.25">
      <c r="A12417" s="144">
        <v>44839</v>
      </c>
      <c r="B12417" s="59" t="s">
        <v>210</v>
      </c>
      <c r="C12417" s="59" t="s">
        <v>211</v>
      </c>
      <c r="D12417" s="60">
        <v>9</v>
      </c>
      <c r="E12417" s="75" t="s">
        <v>37</v>
      </c>
      <c r="F12417" s="63">
        <v>28200</v>
      </c>
      <c r="G12417" s="64">
        <f t="shared" si="388"/>
        <v>253800</v>
      </c>
      <c r="H12417" s="120" t="s">
        <v>2085</v>
      </c>
      <c r="I12417" s="59" t="s">
        <v>10188</v>
      </c>
    </row>
    <row r="12418" spans="1:9" x14ac:dyDescent="0.25">
      <c r="A12418" s="144">
        <v>44839</v>
      </c>
      <c r="B12418" s="59" t="s">
        <v>9828</v>
      </c>
      <c r="C12418" s="59" t="s">
        <v>217</v>
      </c>
      <c r="D12418" s="60">
        <v>1</v>
      </c>
      <c r="E12418" s="75" t="s">
        <v>26</v>
      </c>
      <c r="F12418" s="63">
        <v>87500</v>
      </c>
      <c r="G12418" s="64">
        <f t="shared" si="388"/>
        <v>87500</v>
      </c>
      <c r="H12418" s="120" t="s">
        <v>2085</v>
      </c>
      <c r="I12418" s="59" t="s">
        <v>10188</v>
      </c>
    </row>
    <row r="12419" spans="1:9" x14ac:dyDescent="0.25">
      <c r="A12419" s="144">
        <v>44839</v>
      </c>
      <c r="B12419" s="59" t="s">
        <v>9825</v>
      </c>
      <c r="C12419" s="59" t="s">
        <v>9826</v>
      </c>
      <c r="D12419" s="60">
        <v>2</v>
      </c>
      <c r="E12419" s="75" t="s">
        <v>37</v>
      </c>
      <c r="F12419" s="63">
        <v>23206</v>
      </c>
      <c r="G12419" s="64">
        <f t="shared" si="388"/>
        <v>46412</v>
      </c>
      <c r="H12419" s="120" t="s">
        <v>2085</v>
      </c>
      <c r="I12419" s="59" t="s">
        <v>10188</v>
      </c>
    </row>
    <row r="12420" spans="1:9" x14ac:dyDescent="0.25">
      <c r="A12420" s="144">
        <v>44839</v>
      </c>
      <c r="B12420" s="59" t="s">
        <v>1427</v>
      </c>
      <c r="C12420" s="83" t="s">
        <v>1426</v>
      </c>
      <c r="D12420" s="59">
        <v>2</v>
      </c>
      <c r="E12420" s="59" t="s">
        <v>26</v>
      </c>
      <c r="F12420" s="63">
        <v>888079</v>
      </c>
      <c r="G12420" s="64">
        <f t="shared" si="388"/>
        <v>1776158</v>
      </c>
      <c r="H12420" s="120" t="s">
        <v>2085</v>
      </c>
      <c r="I12420" s="59" t="s">
        <v>10188</v>
      </c>
    </row>
    <row r="12421" spans="1:9" x14ac:dyDescent="0.25">
      <c r="A12421" s="144">
        <v>44839</v>
      </c>
      <c r="B12421" s="59" t="s">
        <v>9836</v>
      </c>
      <c r="C12421" s="59" t="s">
        <v>173</v>
      </c>
      <c r="D12421" s="60">
        <v>1</v>
      </c>
      <c r="E12421" s="75" t="s">
        <v>26</v>
      </c>
      <c r="F12421" s="63">
        <v>36000</v>
      </c>
      <c r="G12421" s="64">
        <f t="shared" si="388"/>
        <v>36000</v>
      </c>
      <c r="H12421" s="120" t="s">
        <v>1500</v>
      </c>
      <c r="I12421" s="59" t="s">
        <v>10189</v>
      </c>
    </row>
    <row r="12422" spans="1:9" x14ac:dyDescent="0.25">
      <c r="A12422" s="144">
        <v>44839</v>
      </c>
      <c r="B12422" s="59" t="s">
        <v>6323</v>
      </c>
      <c r="C12422" s="59" t="s">
        <v>6324</v>
      </c>
      <c r="D12422" s="60">
        <v>1</v>
      </c>
      <c r="E12422" s="75" t="s">
        <v>26</v>
      </c>
      <c r="F12422" s="63">
        <v>82000</v>
      </c>
      <c r="G12422" s="64">
        <f t="shared" si="388"/>
        <v>82000</v>
      </c>
      <c r="H12422" s="120" t="s">
        <v>1500</v>
      </c>
      <c r="I12422" s="59" t="s">
        <v>10189</v>
      </c>
    </row>
    <row r="12423" spans="1:9" x14ac:dyDescent="0.25">
      <c r="A12423" s="144">
        <v>44839</v>
      </c>
      <c r="B12423" s="59" t="s">
        <v>210</v>
      </c>
      <c r="C12423" s="59" t="s">
        <v>211</v>
      </c>
      <c r="D12423" s="60">
        <v>8</v>
      </c>
      <c r="E12423" s="75" t="s">
        <v>37</v>
      </c>
      <c r="F12423" s="63">
        <v>28200</v>
      </c>
      <c r="G12423" s="64">
        <f t="shared" si="388"/>
        <v>225600</v>
      </c>
      <c r="H12423" s="120" t="s">
        <v>1500</v>
      </c>
      <c r="I12423" s="59" t="s">
        <v>10189</v>
      </c>
    </row>
    <row r="12424" spans="1:9" x14ac:dyDescent="0.25">
      <c r="A12424" s="144">
        <v>44839</v>
      </c>
      <c r="B12424" s="59" t="s">
        <v>10190</v>
      </c>
      <c r="C12424" s="84" t="s">
        <v>905</v>
      </c>
      <c r="D12424" s="141">
        <v>1</v>
      </c>
      <c r="E12424" s="75" t="s">
        <v>26</v>
      </c>
      <c r="F12424" s="282">
        <v>175000</v>
      </c>
      <c r="G12424" s="64">
        <f t="shared" si="388"/>
        <v>175000</v>
      </c>
      <c r="H12424" s="120" t="s">
        <v>953</v>
      </c>
      <c r="I12424" s="59"/>
    </row>
    <row r="12425" spans="1:9" x14ac:dyDescent="0.25">
      <c r="A12425" s="144">
        <v>44839</v>
      </c>
      <c r="B12425" s="59" t="s">
        <v>10191</v>
      </c>
      <c r="C12425" s="84" t="s">
        <v>905</v>
      </c>
      <c r="D12425" s="141">
        <v>1</v>
      </c>
      <c r="E12425" s="75" t="s">
        <v>26</v>
      </c>
      <c r="F12425" s="210">
        <v>75000</v>
      </c>
      <c r="G12425" s="64">
        <f t="shared" si="388"/>
        <v>75000</v>
      </c>
      <c r="H12425" s="120" t="s">
        <v>953</v>
      </c>
      <c r="I12425" s="59"/>
    </row>
    <row r="12426" spans="1:9" x14ac:dyDescent="0.25">
      <c r="A12426" s="144">
        <v>44839</v>
      </c>
      <c r="B12426" s="59" t="s">
        <v>9825</v>
      </c>
      <c r="C12426" s="59" t="s">
        <v>9826</v>
      </c>
      <c r="D12426" s="60">
        <v>14</v>
      </c>
      <c r="E12426" s="75" t="s">
        <v>37</v>
      </c>
      <c r="F12426" s="63">
        <v>23206</v>
      </c>
      <c r="G12426" s="64">
        <f t="shared" si="388"/>
        <v>324884</v>
      </c>
      <c r="H12426" s="120" t="s">
        <v>5989</v>
      </c>
      <c r="I12426" s="139"/>
    </row>
    <row r="12427" spans="1:9" x14ac:dyDescent="0.25">
      <c r="A12427" s="144">
        <v>44870</v>
      </c>
      <c r="B12427" s="59" t="s">
        <v>1792</v>
      </c>
      <c r="C12427" s="59" t="s">
        <v>76</v>
      </c>
      <c r="D12427" s="60">
        <v>0.25</v>
      </c>
      <c r="E12427" s="75" t="s">
        <v>37</v>
      </c>
      <c r="F12427" s="210">
        <v>82500</v>
      </c>
      <c r="G12427" s="64">
        <f t="shared" si="388"/>
        <v>20625</v>
      </c>
      <c r="H12427" s="120" t="s">
        <v>5989</v>
      </c>
      <c r="I12427" s="120"/>
    </row>
    <row r="12428" spans="1:9" x14ac:dyDescent="0.25">
      <c r="A12428" s="144">
        <v>44870</v>
      </c>
      <c r="B12428" s="81" t="s">
        <v>10192</v>
      </c>
      <c r="C12428" s="81" t="s">
        <v>10193</v>
      </c>
      <c r="D12428" s="60">
        <v>1</v>
      </c>
      <c r="E12428" s="75" t="s">
        <v>26</v>
      </c>
      <c r="F12428" s="102">
        <v>75000</v>
      </c>
      <c r="G12428" s="64">
        <f t="shared" si="388"/>
        <v>75000</v>
      </c>
      <c r="H12428" s="120" t="s">
        <v>5989</v>
      </c>
      <c r="I12428" s="120"/>
    </row>
    <row r="12429" spans="1:9" x14ac:dyDescent="0.25">
      <c r="A12429" s="144">
        <v>44870</v>
      </c>
      <c r="B12429" s="81" t="s">
        <v>10194</v>
      </c>
      <c r="C12429" s="59" t="s">
        <v>27</v>
      </c>
      <c r="D12429" s="141">
        <v>1</v>
      </c>
      <c r="E12429" s="75" t="s">
        <v>26</v>
      </c>
      <c r="F12429" s="210">
        <v>12000</v>
      </c>
      <c r="G12429" s="64">
        <f t="shared" si="388"/>
        <v>12000</v>
      </c>
      <c r="H12429" s="120" t="s">
        <v>814</v>
      </c>
      <c r="I12429" s="120"/>
    </row>
    <row r="12430" spans="1:9" x14ac:dyDescent="0.25">
      <c r="A12430" s="144">
        <v>44870</v>
      </c>
      <c r="B12430" s="59" t="s">
        <v>729</v>
      </c>
      <c r="C12430" s="101" t="s">
        <v>27</v>
      </c>
      <c r="D12430" s="60">
        <v>20</v>
      </c>
      <c r="E12430" s="75" t="s">
        <v>26</v>
      </c>
      <c r="F12430" s="63">
        <v>1565</v>
      </c>
      <c r="G12430" s="64">
        <f t="shared" si="388"/>
        <v>31300</v>
      </c>
      <c r="H12430" s="120" t="s">
        <v>814</v>
      </c>
      <c r="I12430" s="120"/>
    </row>
    <row r="12431" spans="1:9" x14ac:dyDescent="0.25">
      <c r="A12431" s="144">
        <v>44870</v>
      </c>
      <c r="B12431" s="59" t="s">
        <v>10195</v>
      </c>
      <c r="C12431" s="59" t="s">
        <v>2771</v>
      </c>
      <c r="D12431" s="60">
        <v>2</v>
      </c>
      <c r="E12431" s="75" t="s">
        <v>26</v>
      </c>
      <c r="F12431" s="63">
        <v>60000</v>
      </c>
      <c r="G12431" s="64">
        <f t="shared" si="388"/>
        <v>120000</v>
      </c>
      <c r="H12431" s="120" t="s">
        <v>814</v>
      </c>
      <c r="I12431" s="139"/>
    </row>
    <row r="12432" spans="1:9" x14ac:dyDescent="0.25">
      <c r="A12432" s="144">
        <v>44870</v>
      </c>
      <c r="B12432" s="81" t="s">
        <v>2729</v>
      </c>
      <c r="C12432" s="84" t="s">
        <v>27</v>
      </c>
      <c r="D12432" s="141">
        <v>1</v>
      </c>
      <c r="E12432" s="75" t="s">
        <v>26</v>
      </c>
      <c r="F12432" s="210">
        <v>3000</v>
      </c>
      <c r="G12432" s="64">
        <f t="shared" si="388"/>
        <v>3000</v>
      </c>
      <c r="H12432" s="120" t="s">
        <v>814</v>
      </c>
      <c r="I12432" s="74"/>
    </row>
    <row r="12433" spans="1:9" x14ac:dyDescent="0.25">
      <c r="A12433" s="144">
        <v>44870</v>
      </c>
      <c r="B12433" s="59" t="s">
        <v>9842</v>
      </c>
      <c r="C12433" s="261" t="s">
        <v>10196</v>
      </c>
      <c r="D12433" s="60">
        <v>1</v>
      </c>
      <c r="E12433" s="75" t="s">
        <v>26</v>
      </c>
      <c r="F12433" s="210">
        <v>1275000</v>
      </c>
      <c r="G12433" s="64">
        <f t="shared" si="388"/>
        <v>1275000</v>
      </c>
      <c r="H12433" s="120" t="s">
        <v>749</v>
      </c>
      <c r="I12433" s="139" t="s">
        <v>10197</v>
      </c>
    </row>
    <row r="12434" spans="1:9" x14ac:dyDescent="0.25">
      <c r="A12434" s="144">
        <v>44870</v>
      </c>
      <c r="B12434" s="59" t="s">
        <v>9836</v>
      </c>
      <c r="C12434" s="59" t="s">
        <v>173</v>
      </c>
      <c r="D12434" s="60">
        <v>1</v>
      </c>
      <c r="E12434" s="75" t="s">
        <v>26</v>
      </c>
      <c r="F12434" s="63">
        <v>36000</v>
      </c>
      <c r="G12434" s="64">
        <f t="shared" si="388"/>
        <v>36000</v>
      </c>
      <c r="H12434" s="120" t="s">
        <v>749</v>
      </c>
      <c r="I12434" s="139" t="s">
        <v>10197</v>
      </c>
    </row>
    <row r="12435" spans="1:9" x14ac:dyDescent="0.25">
      <c r="A12435" s="144">
        <v>44870</v>
      </c>
      <c r="B12435" s="59" t="s">
        <v>6323</v>
      </c>
      <c r="C12435" s="59" t="s">
        <v>6324</v>
      </c>
      <c r="D12435" s="60">
        <v>1</v>
      </c>
      <c r="E12435" s="75" t="s">
        <v>26</v>
      </c>
      <c r="F12435" s="63">
        <v>82000</v>
      </c>
      <c r="G12435" s="64">
        <f t="shared" si="388"/>
        <v>82000</v>
      </c>
      <c r="H12435" s="120" t="s">
        <v>749</v>
      </c>
      <c r="I12435" s="139" t="s">
        <v>10197</v>
      </c>
    </row>
    <row r="12436" spans="1:9" x14ac:dyDescent="0.25">
      <c r="A12436" s="144">
        <v>44870</v>
      </c>
      <c r="B12436" s="58" t="s">
        <v>9830</v>
      </c>
      <c r="C12436" s="77" t="s">
        <v>74</v>
      </c>
      <c r="D12436" s="60">
        <v>1</v>
      </c>
      <c r="E12436" s="75" t="s">
        <v>26</v>
      </c>
      <c r="F12436" s="63">
        <v>60000</v>
      </c>
      <c r="G12436" s="64">
        <f t="shared" si="388"/>
        <v>60000</v>
      </c>
      <c r="H12436" s="120" t="s">
        <v>749</v>
      </c>
      <c r="I12436" s="139" t="s">
        <v>10197</v>
      </c>
    </row>
    <row r="12437" spans="1:9" x14ac:dyDescent="0.25">
      <c r="A12437" s="144">
        <v>44870</v>
      </c>
      <c r="B12437" s="59" t="s">
        <v>6585</v>
      </c>
      <c r="C12437" s="101" t="s">
        <v>636</v>
      </c>
      <c r="D12437" s="60">
        <v>1</v>
      </c>
      <c r="E12437" s="75" t="s">
        <v>26</v>
      </c>
      <c r="F12437" s="63">
        <v>14000</v>
      </c>
      <c r="G12437" s="64">
        <f t="shared" si="388"/>
        <v>14000</v>
      </c>
      <c r="H12437" s="120" t="s">
        <v>5972</v>
      </c>
      <c r="I12437" s="139"/>
    </row>
    <row r="12438" spans="1:9" x14ac:dyDescent="0.25">
      <c r="A12438" s="144">
        <v>44870</v>
      </c>
      <c r="B12438" s="59" t="s">
        <v>729</v>
      </c>
      <c r="C12438" s="101" t="s">
        <v>27</v>
      </c>
      <c r="D12438" s="60">
        <v>10</v>
      </c>
      <c r="E12438" s="75" t="s">
        <v>26</v>
      </c>
      <c r="F12438" s="63">
        <v>1565</v>
      </c>
      <c r="G12438" s="64">
        <f t="shared" si="388"/>
        <v>15650</v>
      </c>
      <c r="H12438" s="285" t="s">
        <v>5935</v>
      </c>
      <c r="I12438" s="139"/>
    </row>
    <row r="12439" spans="1:9" x14ac:dyDescent="0.25">
      <c r="A12439" s="144">
        <v>44870</v>
      </c>
      <c r="B12439" s="81" t="s">
        <v>2729</v>
      </c>
      <c r="C12439" s="84" t="s">
        <v>27</v>
      </c>
      <c r="D12439" s="141">
        <v>1</v>
      </c>
      <c r="E12439" s="75" t="s">
        <v>26</v>
      </c>
      <c r="F12439" s="210">
        <v>3000</v>
      </c>
      <c r="G12439" s="64">
        <f t="shared" si="388"/>
        <v>3000</v>
      </c>
      <c r="H12439" s="285" t="s">
        <v>5935</v>
      </c>
      <c r="I12439" s="139"/>
    </row>
    <row r="12440" spans="1:9" x14ac:dyDescent="0.25">
      <c r="A12440" s="144">
        <v>44870</v>
      </c>
      <c r="B12440" s="66" t="s">
        <v>2631</v>
      </c>
      <c r="C12440" s="59" t="s">
        <v>808</v>
      </c>
      <c r="D12440" s="60">
        <v>1</v>
      </c>
      <c r="E12440" s="75" t="s">
        <v>26</v>
      </c>
      <c r="F12440" s="63">
        <v>300000</v>
      </c>
      <c r="G12440" s="64">
        <f t="shared" si="388"/>
        <v>300000</v>
      </c>
      <c r="H12440" s="120" t="s">
        <v>1929</v>
      </c>
      <c r="I12440" s="139" t="s">
        <v>10198</v>
      </c>
    </row>
    <row r="12441" spans="1:9" x14ac:dyDescent="0.25">
      <c r="A12441" s="144">
        <v>44870</v>
      </c>
      <c r="B12441" s="93" t="s">
        <v>6953</v>
      </c>
      <c r="C12441" s="93" t="s">
        <v>6954</v>
      </c>
      <c r="D12441" s="60">
        <v>1</v>
      </c>
      <c r="E12441" s="75" t="s">
        <v>26</v>
      </c>
      <c r="F12441" s="63">
        <v>375000</v>
      </c>
      <c r="G12441" s="64">
        <f t="shared" si="388"/>
        <v>375000</v>
      </c>
      <c r="H12441" s="120" t="s">
        <v>1929</v>
      </c>
      <c r="I12441" s="139" t="s">
        <v>10198</v>
      </c>
    </row>
    <row r="12442" spans="1:9" x14ac:dyDescent="0.25">
      <c r="A12442" s="144">
        <v>44870</v>
      </c>
      <c r="B12442" s="59" t="s">
        <v>10199</v>
      </c>
      <c r="C12442" s="59" t="s">
        <v>7393</v>
      </c>
      <c r="D12442" s="60">
        <v>2</v>
      </c>
      <c r="E12442" s="59" t="s">
        <v>25</v>
      </c>
      <c r="F12442" s="73">
        <v>30000</v>
      </c>
      <c r="G12442" s="64">
        <f t="shared" si="388"/>
        <v>60000</v>
      </c>
      <c r="H12442" s="120" t="s">
        <v>2626</v>
      </c>
      <c r="I12442" s="139"/>
    </row>
    <row r="12443" spans="1:9" x14ac:dyDescent="0.25">
      <c r="A12443" s="144">
        <v>44870</v>
      </c>
      <c r="B12443" s="59" t="s">
        <v>274</v>
      </c>
      <c r="C12443" s="192">
        <v>40493</v>
      </c>
      <c r="D12443" s="60">
        <v>4</v>
      </c>
      <c r="E12443" s="75" t="s">
        <v>26</v>
      </c>
      <c r="F12443" s="73">
        <v>10000</v>
      </c>
      <c r="G12443" s="64">
        <f t="shared" si="388"/>
        <v>40000</v>
      </c>
      <c r="H12443" s="120" t="s">
        <v>2626</v>
      </c>
      <c r="I12443" s="139"/>
    </row>
    <row r="12444" spans="1:9" x14ac:dyDescent="0.25">
      <c r="A12444" s="144">
        <v>44870</v>
      </c>
      <c r="B12444" s="59" t="s">
        <v>4073</v>
      </c>
      <c r="C12444" s="59" t="s">
        <v>264</v>
      </c>
      <c r="D12444" s="59">
        <v>4</v>
      </c>
      <c r="E12444" s="77" t="s">
        <v>26</v>
      </c>
      <c r="F12444" s="61">
        <v>5000</v>
      </c>
      <c r="G12444" s="64">
        <f t="shared" si="388"/>
        <v>20000</v>
      </c>
      <c r="H12444" s="120" t="s">
        <v>2626</v>
      </c>
      <c r="I12444" s="139"/>
    </row>
    <row r="12445" spans="1:9" x14ac:dyDescent="0.25">
      <c r="A12445" s="144">
        <v>44870</v>
      </c>
      <c r="B12445" s="59" t="s">
        <v>10200</v>
      </c>
      <c r="C12445" s="59" t="s">
        <v>10201</v>
      </c>
      <c r="D12445" s="60">
        <v>1</v>
      </c>
      <c r="E12445" s="75" t="s">
        <v>26</v>
      </c>
      <c r="F12445" s="73">
        <v>45000</v>
      </c>
      <c r="G12445" s="64">
        <f t="shared" ref="G12445:G12463" si="389">F12445*D12445</f>
        <v>45000</v>
      </c>
      <c r="H12445" s="120" t="s">
        <v>427</v>
      </c>
      <c r="I12445" s="139"/>
    </row>
    <row r="12446" spans="1:9" x14ac:dyDescent="0.25">
      <c r="A12446" s="144">
        <v>44870</v>
      </c>
      <c r="B12446" s="59" t="s">
        <v>210</v>
      </c>
      <c r="C12446" s="59" t="s">
        <v>211</v>
      </c>
      <c r="D12446" s="60">
        <v>8</v>
      </c>
      <c r="E12446" s="75" t="s">
        <v>37</v>
      </c>
      <c r="F12446" s="63">
        <v>28200</v>
      </c>
      <c r="G12446" s="64">
        <f t="shared" si="389"/>
        <v>225600</v>
      </c>
      <c r="H12446" s="120" t="s">
        <v>957</v>
      </c>
      <c r="I12446" s="139" t="s">
        <v>10202</v>
      </c>
    </row>
    <row r="12447" spans="1:9" x14ac:dyDescent="0.25">
      <c r="A12447" s="144">
        <v>44870</v>
      </c>
      <c r="B12447" s="59" t="s">
        <v>4978</v>
      </c>
      <c r="C12447" s="59" t="s">
        <v>859</v>
      </c>
      <c r="D12447" s="60">
        <v>1</v>
      </c>
      <c r="E12447" s="75" t="s">
        <v>26</v>
      </c>
      <c r="F12447" s="63">
        <v>500000</v>
      </c>
      <c r="G12447" s="64">
        <f t="shared" si="389"/>
        <v>500000</v>
      </c>
      <c r="H12447" s="120" t="s">
        <v>957</v>
      </c>
      <c r="I12447" s="139" t="s">
        <v>10202</v>
      </c>
    </row>
    <row r="12448" spans="1:9" x14ac:dyDescent="0.25">
      <c r="A12448" s="144">
        <v>44870</v>
      </c>
      <c r="B12448" s="59" t="s">
        <v>10203</v>
      </c>
      <c r="C12448" s="83" t="s">
        <v>1426</v>
      </c>
      <c r="D12448" s="60">
        <v>2</v>
      </c>
      <c r="E12448" s="75" t="s">
        <v>26</v>
      </c>
      <c r="F12448" s="63">
        <v>1035000</v>
      </c>
      <c r="G12448" s="64">
        <f t="shared" si="389"/>
        <v>2070000</v>
      </c>
      <c r="H12448" s="120" t="s">
        <v>882</v>
      </c>
      <c r="I12448" s="139" t="s">
        <v>10204</v>
      </c>
    </row>
    <row r="12449" spans="1:9" x14ac:dyDescent="0.25">
      <c r="A12449" s="144">
        <v>44870</v>
      </c>
      <c r="B12449" s="71" t="s">
        <v>10205</v>
      </c>
      <c r="C12449" s="71" t="s">
        <v>10206</v>
      </c>
      <c r="D12449" s="60">
        <v>1</v>
      </c>
      <c r="E12449" s="75" t="s">
        <v>26</v>
      </c>
      <c r="F12449" s="63">
        <v>130000</v>
      </c>
      <c r="G12449" s="64">
        <f t="shared" si="389"/>
        <v>130000</v>
      </c>
      <c r="H12449" s="120" t="s">
        <v>2985</v>
      </c>
      <c r="I12449" s="139" t="s">
        <v>10207</v>
      </c>
    </row>
    <row r="12450" spans="1:9" x14ac:dyDescent="0.25">
      <c r="A12450" s="144">
        <v>44870</v>
      </c>
      <c r="B12450" s="59" t="s">
        <v>210</v>
      </c>
      <c r="C12450" s="59" t="s">
        <v>211</v>
      </c>
      <c r="D12450" s="60">
        <v>9</v>
      </c>
      <c r="E12450" s="75" t="s">
        <v>37</v>
      </c>
      <c r="F12450" s="63">
        <v>28200</v>
      </c>
      <c r="G12450" s="64">
        <f t="shared" si="389"/>
        <v>253800</v>
      </c>
      <c r="H12450" s="120" t="s">
        <v>504</v>
      </c>
      <c r="I12450" s="139" t="s">
        <v>10208</v>
      </c>
    </row>
    <row r="12451" spans="1:9" x14ac:dyDescent="0.25">
      <c r="A12451" s="144">
        <v>44870</v>
      </c>
      <c r="B12451" s="59" t="s">
        <v>9828</v>
      </c>
      <c r="C12451" s="59" t="s">
        <v>217</v>
      </c>
      <c r="D12451" s="60">
        <v>1</v>
      </c>
      <c r="E12451" s="75" t="s">
        <v>26</v>
      </c>
      <c r="F12451" s="63">
        <v>87500</v>
      </c>
      <c r="G12451" s="64">
        <f t="shared" si="389"/>
        <v>87500</v>
      </c>
      <c r="H12451" s="120" t="s">
        <v>504</v>
      </c>
      <c r="I12451" s="139" t="s">
        <v>10208</v>
      </c>
    </row>
    <row r="12452" spans="1:9" x14ac:dyDescent="0.25">
      <c r="A12452" s="144">
        <v>44870</v>
      </c>
      <c r="B12452" s="59" t="s">
        <v>10200</v>
      </c>
      <c r="C12452" s="59" t="s">
        <v>10201</v>
      </c>
      <c r="D12452" s="60">
        <v>1</v>
      </c>
      <c r="E12452" s="75" t="s">
        <v>26</v>
      </c>
      <c r="F12452" s="64">
        <v>45000</v>
      </c>
      <c r="G12452" s="64">
        <f t="shared" si="389"/>
        <v>45000</v>
      </c>
      <c r="H12452" s="120" t="s">
        <v>504</v>
      </c>
      <c r="I12452" s="139" t="s">
        <v>10208</v>
      </c>
    </row>
    <row r="12453" spans="1:9" x14ac:dyDescent="0.25">
      <c r="A12453" s="144">
        <v>44870</v>
      </c>
      <c r="B12453" s="59" t="s">
        <v>9842</v>
      </c>
      <c r="C12453" s="59" t="s">
        <v>10209</v>
      </c>
      <c r="D12453" s="141">
        <v>1</v>
      </c>
      <c r="E12453" s="75" t="s">
        <v>26</v>
      </c>
      <c r="F12453" s="210">
        <v>1275000</v>
      </c>
      <c r="G12453" s="210">
        <f t="shared" si="389"/>
        <v>1275000</v>
      </c>
      <c r="H12453" s="120" t="s">
        <v>504</v>
      </c>
      <c r="I12453" s="139" t="s">
        <v>10208</v>
      </c>
    </row>
    <row r="12454" spans="1:9" x14ac:dyDescent="0.25">
      <c r="A12454" s="144">
        <v>44870</v>
      </c>
      <c r="B12454" s="59" t="s">
        <v>10037</v>
      </c>
      <c r="C12454" s="59" t="s">
        <v>361</v>
      </c>
      <c r="D12454" s="60">
        <v>1</v>
      </c>
      <c r="E12454" s="75" t="s">
        <v>26</v>
      </c>
      <c r="F12454" s="63">
        <v>165000</v>
      </c>
      <c r="G12454" s="64">
        <f t="shared" si="389"/>
        <v>165000</v>
      </c>
      <c r="H12454" s="120" t="s">
        <v>504</v>
      </c>
      <c r="I12454" s="139" t="s">
        <v>10208</v>
      </c>
    </row>
    <row r="12455" spans="1:9" x14ac:dyDescent="0.25">
      <c r="A12455" s="144">
        <v>44870</v>
      </c>
      <c r="B12455" s="66" t="s">
        <v>9829</v>
      </c>
      <c r="C12455" s="121" t="s">
        <v>65</v>
      </c>
      <c r="D12455" s="60">
        <v>1</v>
      </c>
      <c r="E12455" s="75" t="s">
        <v>26</v>
      </c>
      <c r="F12455" s="63">
        <v>65000</v>
      </c>
      <c r="G12455" s="64">
        <f t="shared" si="389"/>
        <v>65000</v>
      </c>
      <c r="H12455" s="120" t="s">
        <v>665</v>
      </c>
      <c r="I12455" s="59" t="s">
        <v>10210</v>
      </c>
    </row>
    <row r="12456" spans="1:9" x14ac:dyDescent="0.25">
      <c r="A12456" s="144">
        <v>44870</v>
      </c>
      <c r="B12456" s="59" t="s">
        <v>210</v>
      </c>
      <c r="C12456" s="59" t="s">
        <v>211</v>
      </c>
      <c r="D12456" s="60">
        <v>9</v>
      </c>
      <c r="E12456" s="75" t="s">
        <v>37</v>
      </c>
      <c r="F12456" s="63">
        <v>28200</v>
      </c>
      <c r="G12456" s="64">
        <f t="shared" si="389"/>
        <v>253800</v>
      </c>
      <c r="H12456" s="120" t="s">
        <v>1918</v>
      </c>
      <c r="I12456" s="59" t="s">
        <v>10211</v>
      </c>
    </row>
    <row r="12457" spans="1:9" x14ac:dyDescent="0.25">
      <c r="A12457" s="144">
        <v>44870</v>
      </c>
      <c r="B12457" s="59" t="s">
        <v>6323</v>
      </c>
      <c r="C12457" s="59" t="s">
        <v>6324</v>
      </c>
      <c r="D12457" s="60">
        <v>1</v>
      </c>
      <c r="E12457" s="75" t="s">
        <v>26</v>
      </c>
      <c r="F12457" s="63">
        <v>82000</v>
      </c>
      <c r="G12457" s="64">
        <f t="shared" si="389"/>
        <v>82000</v>
      </c>
      <c r="H12457" s="120" t="s">
        <v>1918</v>
      </c>
      <c r="I12457" s="59" t="s">
        <v>10211</v>
      </c>
    </row>
    <row r="12458" spans="1:9" x14ac:dyDescent="0.25">
      <c r="A12458" s="144">
        <v>44870</v>
      </c>
      <c r="B12458" s="58" t="s">
        <v>6323</v>
      </c>
      <c r="C12458" s="77" t="s">
        <v>181</v>
      </c>
      <c r="D12458" s="60">
        <v>1</v>
      </c>
      <c r="E12458" s="75" t="s">
        <v>26</v>
      </c>
      <c r="F12458" s="63">
        <v>35000</v>
      </c>
      <c r="G12458" s="64">
        <f t="shared" si="389"/>
        <v>35000</v>
      </c>
      <c r="H12458" s="120" t="s">
        <v>1918</v>
      </c>
      <c r="I12458" s="59" t="s">
        <v>10211</v>
      </c>
    </row>
    <row r="12459" spans="1:9" x14ac:dyDescent="0.25">
      <c r="A12459" s="144">
        <v>44870</v>
      </c>
      <c r="B12459" s="81" t="s">
        <v>10212</v>
      </c>
      <c r="C12459" s="59" t="s">
        <v>1058</v>
      </c>
      <c r="D12459" s="60">
        <v>1</v>
      </c>
      <c r="E12459" s="75" t="s">
        <v>26</v>
      </c>
      <c r="F12459" s="63">
        <v>606000</v>
      </c>
      <c r="G12459" s="64">
        <f t="shared" si="389"/>
        <v>606000</v>
      </c>
      <c r="H12459" s="120" t="s">
        <v>5988</v>
      </c>
      <c r="I12459" s="59"/>
    </row>
    <row r="12460" spans="1:9" x14ac:dyDescent="0.25">
      <c r="A12460" s="144">
        <v>44870</v>
      </c>
      <c r="B12460" s="82" t="s">
        <v>10213</v>
      </c>
      <c r="C12460" s="59" t="s">
        <v>10214</v>
      </c>
      <c r="D12460" s="59">
        <v>2</v>
      </c>
      <c r="E12460" s="59" t="s">
        <v>26</v>
      </c>
      <c r="F12460" s="63">
        <v>10000</v>
      </c>
      <c r="G12460" s="64">
        <f t="shared" si="389"/>
        <v>20000</v>
      </c>
      <c r="H12460" s="120" t="s">
        <v>2699</v>
      </c>
      <c r="I12460" s="59"/>
    </row>
    <row r="12461" spans="1:9" x14ac:dyDescent="0.25">
      <c r="A12461" s="144">
        <v>44870</v>
      </c>
      <c r="B12461" s="66" t="s">
        <v>220</v>
      </c>
      <c r="C12461" s="92" t="s">
        <v>221</v>
      </c>
      <c r="D12461" s="141">
        <v>2</v>
      </c>
      <c r="E12461" s="75" t="s">
        <v>37</v>
      </c>
      <c r="F12461" s="210">
        <v>34689</v>
      </c>
      <c r="G12461" s="64">
        <f>F12461*D12461</f>
        <v>69378</v>
      </c>
      <c r="H12461" s="285" t="s">
        <v>2699</v>
      </c>
      <c r="I12461" s="59"/>
    </row>
    <row r="12462" spans="1:9" x14ac:dyDescent="0.25">
      <c r="A12462" s="144">
        <v>44870</v>
      </c>
      <c r="B12462" s="59" t="s">
        <v>3077</v>
      </c>
      <c r="C12462" s="59" t="s">
        <v>27</v>
      </c>
      <c r="D12462" s="60">
        <v>1</v>
      </c>
      <c r="E12462" s="75" t="s">
        <v>26</v>
      </c>
      <c r="F12462" s="63">
        <v>12500</v>
      </c>
      <c r="G12462" s="64">
        <f t="shared" si="389"/>
        <v>12500</v>
      </c>
      <c r="H12462" s="120" t="s">
        <v>2699</v>
      </c>
      <c r="I12462" s="59"/>
    </row>
    <row r="12463" spans="1:9" x14ac:dyDescent="0.25">
      <c r="A12463" s="144">
        <v>44870</v>
      </c>
      <c r="B12463" s="58" t="s">
        <v>112</v>
      </c>
      <c r="C12463" s="59" t="s">
        <v>113</v>
      </c>
      <c r="D12463" s="60">
        <v>1</v>
      </c>
      <c r="E12463" s="75" t="s">
        <v>26</v>
      </c>
      <c r="F12463" s="63">
        <v>222499</v>
      </c>
      <c r="G12463" s="64">
        <f t="shared" si="389"/>
        <v>222499</v>
      </c>
      <c r="H12463" s="120" t="s">
        <v>3352</v>
      </c>
      <c r="I12463" s="59"/>
    </row>
    <row r="12464" spans="1:9" x14ac:dyDescent="0.25">
      <c r="A12464" s="144">
        <v>44870</v>
      </c>
      <c r="B12464" s="59" t="s">
        <v>210</v>
      </c>
      <c r="C12464" s="59" t="s">
        <v>211</v>
      </c>
      <c r="D12464" s="60">
        <v>2</v>
      </c>
      <c r="E12464" s="75" t="s">
        <v>37</v>
      </c>
      <c r="F12464" s="63">
        <v>28200</v>
      </c>
      <c r="G12464" s="64">
        <f>F12464*D12464</f>
        <v>56400</v>
      </c>
      <c r="H12464" s="120" t="s">
        <v>1161</v>
      </c>
      <c r="I12464" s="139"/>
    </row>
    <row r="12465" spans="1:9" x14ac:dyDescent="0.25">
      <c r="A12465" s="144">
        <v>44900</v>
      </c>
      <c r="B12465" s="66" t="s">
        <v>220</v>
      </c>
      <c r="C12465" s="92" t="s">
        <v>221</v>
      </c>
      <c r="D12465" s="60">
        <v>20</v>
      </c>
      <c r="E12465" s="75" t="s">
        <v>37</v>
      </c>
      <c r="F12465" s="210">
        <v>34689</v>
      </c>
      <c r="G12465" s="64">
        <f>F12465*D12465</f>
        <v>693780</v>
      </c>
      <c r="H12465" s="120" t="s">
        <v>1033</v>
      </c>
      <c r="I12465" s="120"/>
    </row>
    <row r="12466" spans="1:9" x14ac:dyDescent="0.25">
      <c r="A12466" s="144">
        <v>44900</v>
      </c>
      <c r="B12466" s="59" t="s">
        <v>9825</v>
      </c>
      <c r="C12466" s="59" t="s">
        <v>9826</v>
      </c>
      <c r="D12466" s="60">
        <v>5</v>
      </c>
      <c r="E12466" s="75" t="s">
        <v>37</v>
      </c>
      <c r="F12466" s="63">
        <v>23206</v>
      </c>
      <c r="G12466" s="64">
        <f>F12466*D12466</f>
        <v>116030</v>
      </c>
      <c r="H12466" s="120" t="s">
        <v>8469</v>
      </c>
      <c r="I12466" s="120"/>
    </row>
    <row r="12467" spans="1:9" x14ac:dyDescent="0.25">
      <c r="A12467" s="144">
        <v>44900</v>
      </c>
      <c r="B12467" s="66" t="s">
        <v>220</v>
      </c>
      <c r="C12467" s="92" t="s">
        <v>221</v>
      </c>
      <c r="D12467" s="141">
        <v>2</v>
      </c>
      <c r="E12467" s="75" t="s">
        <v>37</v>
      </c>
      <c r="F12467" s="210">
        <v>34689</v>
      </c>
      <c r="G12467" s="64">
        <f>F12467*D12467</f>
        <v>69378</v>
      </c>
      <c r="H12467" s="120" t="s">
        <v>2699</v>
      </c>
      <c r="I12467" s="120"/>
    </row>
    <row r="12468" spans="1:9" x14ac:dyDescent="0.25">
      <c r="A12468" s="144">
        <v>44900</v>
      </c>
      <c r="B12468" s="59" t="s">
        <v>10215</v>
      </c>
      <c r="C12468" s="59" t="s">
        <v>147</v>
      </c>
      <c r="D12468" s="60">
        <v>2</v>
      </c>
      <c r="E12468" s="75" t="s">
        <v>26</v>
      </c>
      <c r="F12468" s="63">
        <v>41000</v>
      </c>
      <c r="G12468" s="64">
        <f>F12468*D12468</f>
        <v>82000</v>
      </c>
      <c r="H12468" s="120" t="s">
        <v>2699</v>
      </c>
      <c r="I12468" s="120"/>
    </row>
    <row r="12469" spans="1:9" x14ac:dyDescent="0.25">
      <c r="A12469" s="144">
        <v>44900</v>
      </c>
      <c r="B12469" s="59" t="s">
        <v>6423</v>
      </c>
      <c r="C12469" s="59" t="s">
        <v>6424</v>
      </c>
      <c r="D12469" s="60">
        <v>0.5</v>
      </c>
      <c r="E12469" s="75" t="s">
        <v>37</v>
      </c>
      <c r="F12469" s="210">
        <v>82500</v>
      </c>
      <c r="G12469" s="64">
        <f t="shared" ref="G12469:G12532" si="390">F12469*D12469</f>
        <v>41250</v>
      </c>
      <c r="H12469" s="120" t="s">
        <v>2985</v>
      </c>
      <c r="I12469" s="139"/>
    </row>
    <row r="12470" spans="1:9" x14ac:dyDescent="0.25">
      <c r="A12470" s="144">
        <v>44900</v>
      </c>
      <c r="B12470" s="58" t="s">
        <v>174</v>
      </c>
      <c r="C12470" s="85" t="s">
        <v>170</v>
      </c>
      <c r="D12470" s="141">
        <v>1</v>
      </c>
      <c r="E12470" s="75" t="s">
        <v>26</v>
      </c>
      <c r="F12470" s="210">
        <v>77000</v>
      </c>
      <c r="G12470" s="64">
        <f t="shared" si="390"/>
        <v>77000</v>
      </c>
      <c r="H12470" s="120" t="s">
        <v>8469</v>
      </c>
      <c r="I12470" s="74"/>
    </row>
    <row r="12471" spans="1:9" x14ac:dyDescent="0.25">
      <c r="A12471" s="144">
        <v>44900</v>
      </c>
      <c r="B12471" s="81" t="s">
        <v>10216</v>
      </c>
      <c r="C12471" s="84" t="s">
        <v>4265</v>
      </c>
      <c r="D12471" s="141">
        <v>1</v>
      </c>
      <c r="E12471" s="75" t="s">
        <v>26</v>
      </c>
      <c r="F12471" s="210">
        <v>175000</v>
      </c>
      <c r="G12471" s="64">
        <f t="shared" si="390"/>
        <v>175000</v>
      </c>
      <c r="H12471" s="120" t="s">
        <v>1784</v>
      </c>
      <c r="I12471" s="139" t="s">
        <v>10185</v>
      </c>
    </row>
    <row r="12472" spans="1:9" x14ac:dyDescent="0.25">
      <c r="A12472" s="144">
        <v>44900</v>
      </c>
      <c r="B12472" s="59" t="s">
        <v>10217</v>
      </c>
      <c r="C12472" s="84" t="s">
        <v>364</v>
      </c>
      <c r="D12472" s="60">
        <v>1</v>
      </c>
      <c r="E12472" s="75" t="s">
        <v>111</v>
      </c>
      <c r="F12472" s="64">
        <v>921000</v>
      </c>
      <c r="G12472" s="64">
        <f t="shared" si="390"/>
        <v>921000</v>
      </c>
      <c r="H12472" s="285" t="s">
        <v>5989</v>
      </c>
      <c r="I12472" s="139"/>
    </row>
    <row r="12473" spans="1:9" x14ac:dyDescent="0.25">
      <c r="A12473" s="144">
        <v>44900</v>
      </c>
      <c r="B12473" s="66" t="s">
        <v>9829</v>
      </c>
      <c r="C12473" s="121" t="s">
        <v>65</v>
      </c>
      <c r="D12473" s="60">
        <v>1</v>
      </c>
      <c r="E12473" s="75" t="s">
        <v>26</v>
      </c>
      <c r="F12473" s="63">
        <v>65000</v>
      </c>
      <c r="G12473" s="64">
        <f t="shared" si="390"/>
        <v>65000</v>
      </c>
      <c r="H12473" s="120" t="s">
        <v>427</v>
      </c>
      <c r="I12473" s="139" t="s">
        <v>10218</v>
      </c>
    </row>
    <row r="12474" spans="1:9" x14ac:dyDescent="0.25">
      <c r="A12474" s="144">
        <v>44900</v>
      </c>
      <c r="B12474" s="59" t="s">
        <v>210</v>
      </c>
      <c r="C12474" s="59" t="s">
        <v>211</v>
      </c>
      <c r="D12474" s="60">
        <v>8</v>
      </c>
      <c r="E12474" s="75" t="s">
        <v>37</v>
      </c>
      <c r="F12474" s="63">
        <v>28200</v>
      </c>
      <c r="G12474" s="64">
        <f t="shared" si="390"/>
        <v>225600</v>
      </c>
      <c r="H12474" s="120" t="s">
        <v>508</v>
      </c>
      <c r="I12474" s="139" t="s">
        <v>10219</v>
      </c>
    </row>
    <row r="12475" spans="1:9" x14ac:dyDescent="0.25">
      <c r="A12475" s="144">
        <v>44900</v>
      </c>
      <c r="B12475" s="66" t="s">
        <v>220</v>
      </c>
      <c r="C12475" s="92" t="s">
        <v>221</v>
      </c>
      <c r="D12475" s="60">
        <v>5</v>
      </c>
      <c r="E12475" s="75" t="s">
        <v>37</v>
      </c>
      <c r="F12475" s="210">
        <v>34689</v>
      </c>
      <c r="G12475" s="64">
        <f t="shared" si="390"/>
        <v>173445</v>
      </c>
      <c r="H12475" s="120" t="s">
        <v>508</v>
      </c>
      <c r="I12475" s="139" t="s">
        <v>10219</v>
      </c>
    </row>
    <row r="12476" spans="1:9" x14ac:dyDescent="0.25">
      <c r="A12476" s="144">
        <v>44900</v>
      </c>
      <c r="B12476" s="66" t="s">
        <v>9974</v>
      </c>
      <c r="C12476" s="92" t="s">
        <v>27</v>
      </c>
      <c r="D12476" s="141">
        <v>2</v>
      </c>
      <c r="E12476" s="75" t="s">
        <v>26</v>
      </c>
      <c r="F12476" s="210">
        <v>12500</v>
      </c>
      <c r="G12476" s="64">
        <f t="shared" si="390"/>
        <v>25000</v>
      </c>
      <c r="H12476" s="285" t="s">
        <v>508</v>
      </c>
      <c r="I12476" s="139" t="s">
        <v>10219</v>
      </c>
    </row>
    <row r="12477" spans="1:9" x14ac:dyDescent="0.25">
      <c r="A12477" s="144">
        <v>44900</v>
      </c>
      <c r="B12477" s="59" t="s">
        <v>56</v>
      </c>
      <c r="C12477" s="59" t="s">
        <v>57</v>
      </c>
      <c r="D12477" s="60">
        <v>1</v>
      </c>
      <c r="E12477" s="75" t="s">
        <v>37</v>
      </c>
      <c r="F12477" s="63">
        <v>24650</v>
      </c>
      <c r="G12477" s="64">
        <f t="shared" si="390"/>
        <v>24650</v>
      </c>
      <c r="H12477" s="120" t="s">
        <v>894</v>
      </c>
      <c r="I12477" s="139"/>
    </row>
    <row r="12478" spans="1:9" x14ac:dyDescent="0.25">
      <c r="A12478" s="144">
        <v>44900</v>
      </c>
      <c r="B12478" s="93" t="s">
        <v>10220</v>
      </c>
      <c r="C12478" s="84" t="s">
        <v>4265</v>
      </c>
      <c r="D12478" s="60">
        <v>1</v>
      </c>
      <c r="E12478" s="75" t="s">
        <v>26</v>
      </c>
      <c r="F12478" s="64">
        <v>520000</v>
      </c>
      <c r="G12478" s="64">
        <f t="shared" si="390"/>
        <v>520000</v>
      </c>
      <c r="H12478" s="285" t="s">
        <v>953</v>
      </c>
      <c r="I12478" s="139" t="s">
        <v>10221</v>
      </c>
    </row>
    <row r="12479" spans="1:9" x14ac:dyDescent="0.25">
      <c r="A12479" s="144">
        <v>44900</v>
      </c>
      <c r="B12479" s="59" t="s">
        <v>9852</v>
      </c>
      <c r="C12479" s="59" t="s">
        <v>9845</v>
      </c>
      <c r="D12479" s="60">
        <v>1</v>
      </c>
      <c r="E12479" s="75" t="s">
        <v>26</v>
      </c>
      <c r="F12479" s="63">
        <v>50000</v>
      </c>
      <c r="G12479" s="64">
        <f t="shared" si="390"/>
        <v>50000</v>
      </c>
      <c r="H12479" s="285" t="s">
        <v>953</v>
      </c>
      <c r="I12479" s="139" t="s">
        <v>10221</v>
      </c>
    </row>
    <row r="12480" spans="1:9" x14ac:dyDescent="0.25">
      <c r="A12480" s="144">
        <v>44900</v>
      </c>
      <c r="B12480" s="59" t="s">
        <v>10037</v>
      </c>
      <c r="C12480" s="59" t="s">
        <v>361</v>
      </c>
      <c r="D12480" s="141">
        <v>1</v>
      </c>
      <c r="E12480" s="75" t="s">
        <v>26</v>
      </c>
      <c r="F12480" s="210">
        <v>165000</v>
      </c>
      <c r="G12480" s="64">
        <f t="shared" si="390"/>
        <v>165000</v>
      </c>
      <c r="H12480" s="285" t="s">
        <v>953</v>
      </c>
      <c r="I12480" s="139" t="s">
        <v>10221</v>
      </c>
    </row>
    <row r="12481" spans="1:9" x14ac:dyDescent="0.25">
      <c r="A12481" s="144">
        <v>44900</v>
      </c>
      <c r="B12481" s="66" t="s">
        <v>10194</v>
      </c>
      <c r="C12481" s="59" t="s">
        <v>27</v>
      </c>
      <c r="D12481" s="60">
        <v>1</v>
      </c>
      <c r="E12481" s="75" t="s">
        <v>26</v>
      </c>
      <c r="F12481" s="63">
        <v>12000</v>
      </c>
      <c r="G12481" s="64">
        <f t="shared" si="390"/>
        <v>12000</v>
      </c>
      <c r="H12481" s="120" t="s">
        <v>5972</v>
      </c>
      <c r="I12481" s="139"/>
    </row>
    <row r="12482" spans="1:9" x14ac:dyDescent="0.25">
      <c r="A12482" s="144">
        <v>44900</v>
      </c>
      <c r="B12482" s="93" t="s">
        <v>810</v>
      </c>
      <c r="C12482" s="93" t="s">
        <v>27</v>
      </c>
      <c r="D12482" s="60">
        <v>1</v>
      </c>
      <c r="E12482" s="75" t="s">
        <v>1525</v>
      </c>
      <c r="F12482" s="63">
        <v>75000</v>
      </c>
      <c r="G12482" s="64">
        <f t="shared" si="390"/>
        <v>75000</v>
      </c>
      <c r="H12482" s="120" t="s">
        <v>522</v>
      </c>
      <c r="I12482" s="139" t="s">
        <v>10222</v>
      </c>
    </row>
    <row r="12483" spans="1:9" x14ac:dyDescent="0.25">
      <c r="A12483" s="144">
        <v>44900</v>
      </c>
      <c r="B12483" s="71" t="s">
        <v>9840</v>
      </c>
      <c r="C12483" s="77" t="s">
        <v>9841</v>
      </c>
      <c r="D12483" s="60">
        <v>1</v>
      </c>
      <c r="E12483" s="59" t="s">
        <v>25</v>
      </c>
      <c r="F12483" s="73">
        <v>255000</v>
      </c>
      <c r="G12483" s="64">
        <f t="shared" si="390"/>
        <v>255000</v>
      </c>
      <c r="H12483" s="120" t="s">
        <v>10223</v>
      </c>
      <c r="I12483" s="139" t="s">
        <v>10224</v>
      </c>
    </row>
    <row r="12484" spans="1:9" x14ac:dyDescent="0.25">
      <c r="A12484" s="144">
        <v>44900</v>
      </c>
      <c r="B12484" s="59" t="s">
        <v>6663</v>
      </c>
      <c r="C12484" s="171" t="s">
        <v>241</v>
      </c>
      <c r="D12484" s="60">
        <v>1</v>
      </c>
      <c r="E12484" s="75" t="s">
        <v>26</v>
      </c>
      <c r="F12484" s="73">
        <v>185000</v>
      </c>
      <c r="G12484" s="64">
        <f t="shared" si="390"/>
        <v>185000</v>
      </c>
      <c r="H12484" s="120" t="s">
        <v>10223</v>
      </c>
      <c r="I12484" s="139" t="s">
        <v>10224</v>
      </c>
    </row>
    <row r="12485" spans="1:9" x14ac:dyDescent="0.25">
      <c r="A12485" s="144">
        <v>44900</v>
      </c>
      <c r="B12485" s="59" t="s">
        <v>6665</v>
      </c>
      <c r="C12485" s="171" t="s">
        <v>243</v>
      </c>
      <c r="D12485" s="59">
        <v>1</v>
      </c>
      <c r="E12485" s="77" t="s">
        <v>26</v>
      </c>
      <c r="F12485" s="61">
        <v>120000</v>
      </c>
      <c r="G12485" s="64">
        <f t="shared" si="390"/>
        <v>120000</v>
      </c>
      <c r="H12485" s="120" t="s">
        <v>10223</v>
      </c>
      <c r="I12485" s="139" t="s">
        <v>10224</v>
      </c>
    </row>
    <row r="12486" spans="1:9" x14ac:dyDescent="0.25">
      <c r="A12486" s="144">
        <v>44900</v>
      </c>
      <c r="B12486" s="59" t="s">
        <v>210</v>
      </c>
      <c r="C12486" s="59" t="s">
        <v>211</v>
      </c>
      <c r="D12486" s="60">
        <v>8</v>
      </c>
      <c r="E12486" s="75" t="s">
        <v>37</v>
      </c>
      <c r="F12486" s="63">
        <v>28200</v>
      </c>
      <c r="G12486" s="64">
        <f t="shared" si="390"/>
        <v>225600</v>
      </c>
      <c r="H12486" s="120" t="s">
        <v>3126</v>
      </c>
      <c r="I12486" s="139" t="s">
        <v>10225</v>
      </c>
    </row>
    <row r="12487" spans="1:9" x14ac:dyDescent="0.25">
      <c r="A12487" s="144">
        <v>44900</v>
      </c>
      <c r="B12487" s="59" t="s">
        <v>10226</v>
      </c>
      <c r="C12487" s="59" t="s">
        <v>361</v>
      </c>
      <c r="D12487" s="141">
        <v>1</v>
      </c>
      <c r="E12487" s="75" t="s">
        <v>26</v>
      </c>
      <c r="F12487" s="210">
        <v>75000</v>
      </c>
      <c r="G12487" s="64">
        <f t="shared" si="390"/>
        <v>75000</v>
      </c>
      <c r="H12487" s="120" t="s">
        <v>1908</v>
      </c>
      <c r="I12487" s="139" t="s">
        <v>10227</v>
      </c>
    </row>
    <row r="12488" spans="1:9" x14ac:dyDescent="0.25">
      <c r="A12488" s="144">
        <v>44900</v>
      </c>
      <c r="B12488" s="59" t="s">
        <v>10228</v>
      </c>
      <c r="C12488" s="59" t="s">
        <v>361</v>
      </c>
      <c r="D12488" s="141">
        <v>1</v>
      </c>
      <c r="E12488" s="75" t="s">
        <v>26</v>
      </c>
      <c r="F12488" s="282">
        <v>140000</v>
      </c>
      <c r="G12488" s="64">
        <f t="shared" si="390"/>
        <v>140000</v>
      </c>
      <c r="H12488" s="120" t="s">
        <v>1908</v>
      </c>
      <c r="I12488" s="139" t="s">
        <v>10227</v>
      </c>
    </row>
    <row r="12489" spans="1:9" x14ac:dyDescent="0.25">
      <c r="A12489" s="144">
        <v>44900</v>
      </c>
      <c r="B12489" s="59" t="s">
        <v>10229</v>
      </c>
      <c r="C12489" s="83" t="s">
        <v>361</v>
      </c>
      <c r="D12489" s="60">
        <v>1</v>
      </c>
      <c r="E12489" s="75" t="s">
        <v>25</v>
      </c>
      <c r="F12489" s="63">
        <v>160000</v>
      </c>
      <c r="G12489" s="64">
        <f t="shared" si="390"/>
        <v>160000</v>
      </c>
      <c r="H12489" s="120" t="s">
        <v>998</v>
      </c>
      <c r="I12489" s="139" t="s">
        <v>10230</v>
      </c>
    </row>
    <row r="12490" spans="1:9" x14ac:dyDescent="0.25">
      <c r="A12490" s="144">
        <v>44900</v>
      </c>
      <c r="B12490" s="201" t="s">
        <v>292</v>
      </c>
      <c r="C12490" s="93" t="s">
        <v>293</v>
      </c>
      <c r="D12490" s="60">
        <v>2</v>
      </c>
      <c r="E12490" s="75" t="s">
        <v>26</v>
      </c>
      <c r="F12490" s="63">
        <v>45000</v>
      </c>
      <c r="G12490" s="64">
        <f t="shared" si="390"/>
        <v>90000</v>
      </c>
      <c r="H12490" s="120" t="s">
        <v>998</v>
      </c>
      <c r="I12490" s="139" t="s">
        <v>10230</v>
      </c>
    </row>
    <row r="12491" spans="1:9" x14ac:dyDescent="0.25">
      <c r="A12491" s="144">
        <v>44900</v>
      </c>
      <c r="B12491" s="59" t="s">
        <v>9825</v>
      </c>
      <c r="C12491" s="59" t="s">
        <v>9826</v>
      </c>
      <c r="D12491" s="60">
        <v>5</v>
      </c>
      <c r="E12491" s="75" t="s">
        <v>37</v>
      </c>
      <c r="F12491" s="63">
        <v>23206</v>
      </c>
      <c r="G12491" s="64">
        <f t="shared" si="390"/>
        <v>116030</v>
      </c>
      <c r="H12491" s="120" t="s">
        <v>8469</v>
      </c>
      <c r="I12491" s="120"/>
    </row>
    <row r="12492" spans="1:9" x14ac:dyDescent="0.25">
      <c r="A12492" s="59" t="s">
        <v>10231</v>
      </c>
      <c r="B12492" s="59" t="s">
        <v>210</v>
      </c>
      <c r="C12492" s="59" t="s">
        <v>211</v>
      </c>
      <c r="D12492" s="60">
        <v>1.5</v>
      </c>
      <c r="E12492" s="75" t="s">
        <v>37</v>
      </c>
      <c r="F12492" s="63">
        <v>28200</v>
      </c>
      <c r="G12492" s="64">
        <f t="shared" si="390"/>
        <v>42300</v>
      </c>
      <c r="H12492" s="120" t="s">
        <v>2005</v>
      </c>
      <c r="I12492" s="120"/>
    </row>
    <row r="12493" spans="1:9" x14ac:dyDescent="0.25">
      <c r="A12493" s="59" t="s">
        <v>10231</v>
      </c>
      <c r="B12493" s="59" t="s">
        <v>2823</v>
      </c>
      <c r="C12493" s="59" t="s">
        <v>361</v>
      </c>
      <c r="D12493" s="60">
        <v>1</v>
      </c>
      <c r="E12493" s="75" t="s">
        <v>26</v>
      </c>
      <c r="F12493" s="63">
        <v>65000</v>
      </c>
      <c r="G12493" s="64">
        <f t="shared" si="390"/>
        <v>65000</v>
      </c>
      <c r="H12493" s="120" t="s">
        <v>814</v>
      </c>
      <c r="I12493" s="120"/>
    </row>
    <row r="12494" spans="1:9" x14ac:dyDescent="0.25">
      <c r="A12494" s="59" t="s">
        <v>10231</v>
      </c>
      <c r="B12494" s="81" t="s">
        <v>10232</v>
      </c>
      <c r="C12494" s="59" t="s">
        <v>419</v>
      </c>
      <c r="D12494" s="60">
        <v>6</v>
      </c>
      <c r="E12494" s="75" t="s">
        <v>26</v>
      </c>
      <c r="F12494" s="63">
        <v>32500</v>
      </c>
      <c r="G12494" s="64">
        <f t="shared" si="390"/>
        <v>195000</v>
      </c>
      <c r="H12494" s="120" t="s">
        <v>814</v>
      </c>
      <c r="I12494" s="139"/>
    </row>
    <row r="12495" spans="1:9" x14ac:dyDescent="0.25">
      <c r="A12495" s="59" t="s">
        <v>10231</v>
      </c>
      <c r="B12495" s="59" t="s">
        <v>10233</v>
      </c>
      <c r="C12495" s="84" t="s">
        <v>419</v>
      </c>
      <c r="D12495" s="60">
        <v>6</v>
      </c>
      <c r="E12495" s="75" t="s">
        <v>26</v>
      </c>
      <c r="F12495" s="64">
        <v>1500</v>
      </c>
      <c r="G12495" s="64">
        <f t="shared" si="390"/>
        <v>9000</v>
      </c>
      <c r="H12495" s="285" t="s">
        <v>814</v>
      </c>
      <c r="I12495" s="139"/>
    </row>
    <row r="12496" spans="1:9" x14ac:dyDescent="0.25">
      <c r="A12496" s="59" t="s">
        <v>10231</v>
      </c>
      <c r="B12496" s="59" t="s">
        <v>10234</v>
      </c>
      <c r="C12496" s="84" t="s">
        <v>419</v>
      </c>
      <c r="D12496" s="141">
        <v>12</v>
      </c>
      <c r="E12496" s="75" t="s">
        <v>26</v>
      </c>
      <c r="F12496" s="210">
        <v>2000</v>
      </c>
      <c r="G12496" s="64">
        <f t="shared" si="390"/>
        <v>24000</v>
      </c>
      <c r="H12496" s="285" t="s">
        <v>814</v>
      </c>
      <c r="I12496" s="139"/>
    </row>
    <row r="12497" spans="1:9" x14ac:dyDescent="0.25">
      <c r="A12497" s="59" t="s">
        <v>10231</v>
      </c>
      <c r="B12497" s="93" t="s">
        <v>4004</v>
      </c>
      <c r="C12497" s="84"/>
      <c r="D12497" s="60">
        <v>25</v>
      </c>
      <c r="E12497" s="75" t="s">
        <v>26</v>
      </c>
      <c r="F12497" s="210">
        <v>1000</v>
      </c>
      <c r="G12497" s="64">
        <f t="shared" si="390"/>
        <v>25000</v>
      </c>
      <c r="H12497" s="285" t="s">
        <v>814</v>
      </c>
      <c r="I12497" s="74"/>
    </row>
    <row r="12498" spans="1:9" x14ac:dyDescent="0.25">
      <c r="A12498" s="59" t="s">
        <v>10231</v>
      </c>
      <c r="B12498" s="93" t="s">
        <v>2693</v>
      </c>
      <c r="C12498" s="84"/>
      <c r="D12498" s="60">
        <v>65</v>
      </c>
      <c r="E12498" s="75" t="s">
        <v>26</v>
      </c>
      <c r="F12498" s="210">
        <v>1565</v>
      </c>
      <c r="G12498" s="64">
        <f t="shared" si="390"/>
        <v>101725</v>
      </c>
      <c r="H12498" s="285" t="s">
        <v>814</v>
      </c>
      <c r="I12498" s="74"/>
    </row>
    <row r="12499" spans="1:9" x14ac:dyDescent="0.25">
      <c r="A12499" s="59" t="s">
        <v>10231</v>
      </c>
      <c r="B12499" s="81" t="s">
        <v>10235</v>
      </c>
      <c r="C12499" s="84" t="s">
        <v>482</v>
      </c>
      <c r="D12499" s="141">
        <v>1</v>
      </c>
      <c r="E12499" s="75" t="s">
        <v>26</v>
      </c>
      <c r="F12499" s="210">
        <v>110000</v>
      </c>
      <c r="G12499" s="64">
        <f>F12499*D12499</f>
        <v>110000</v>
      </c>
      <c r="H12499" s="285" t="s">
        <v>814</v>
      </c>
      <c r="I12499" s="74"/>
    </row>
    <row r="12500" spans="1:9" x14ac:dyDescent="0.25">
      <c r="A12500" s="59" t="s">
        <v>10231</v>
      </c>
      <c r="B12500" s="59" t="s">
        <v>10236</v>
      </c>
      <c r="C12500" s="84" t="s">
        <v>482</v>
      </c>
      <c r="D12500" s="141">
        <v>2</v>
      </c>
      <c r="E12500" s="75" t="s">
        <v>26</v>
      </c>
      <c r="F12500" s="210">
        <v>16000</v>
      </c>
      <c r="G12500" s="64">
        <f>F12500*D12500</f>
        <v>32000</v>
      </c>
      <c r="H12500" s="285" t="s">
        <v>814</v>
      </c>
      <c r="I12500" s="74"/>
    </row>
    <row r="12501" spans="1:9" x14ac:dyDescent="0.25">
      <c r="A12501" s="59" t="s">
        <v>10231</v>
      </c>
      <c r="B12501" s="59" t="s">
        <v>3723</v>
      </c>
      <c r="C12501" s="84" t="s">
        <v>419</v>
      </c>
      <c r="D12501" s="141">
        <v>24</v>
      </c>
      <c r="E12501" s="75" t="s">
        <v>26</v>
      </c>
      <c r="F12501" s="282">
        <v>7500</v>
      </c>
      <c r="G12501" s="64">
        <f>F12501*D12501</f>
        <v>180000</v>
      </c>
      <c r="H12501" s="285" t="s">
        <v>814</v>
      </c>
      <c r="I12501" s="74"/>
    </row>
    <row r="12502" spans="1:9" x14ac:dyDescent="0.25">
      <c r="A12502" s="59" t="s">
        <v>10231</v>
      </c>
      <c r="B12502" s="59" t="s">
        <v>10234</v>
      </c>
      <c r="C12502" s="84" t="s">
        <v>419</v>
      </c>
      <c r="D12502" s="141">
        <v>24</v>
      </c>
      <c r="E12502" s="75" t="s">
        <v>26</v>
      </c>
      <c r="F12502" s="210">
        <v>2000</v>
      </c>
      <c r="G12502" s="64">
        <f>F12502*D12502</f>
        <v>48000</v>
      </c>
      <c r="H12502" s="285" t="s">
        <v>814</v>
      </c>
      <c r="I12502" s="74"/>
    </row>
    <row r="12503" spans="1:9" x14ac:dyDescent="0.25">
      <c r="A12503" s="59" t="s">
        <v>10231</v>
      </c>
      <c r="B12503" s="59" t="s">
        <v>10233</v>
      </c>
      <c r="C12503" s="84" t="s">
        <v>419</v>
      </c>
      <c r="D12503" s="141">
        <v>24</v>
      </c>
      <c r="E12503" s="75" t="s">
        <v>26</v>
      </c>
      <c r="F12503" s="265">
        <v>2000</v>
      </c>
      <c r="G12503" s="64">
        <f>F12503*D12503</f>
        <v>48000</v>
      </c>
      <c r="H12503" s="285" t="s">
        <v>814</v>
      </c>
      <c r="I12503" s="74"/>
    </row>
    <row r="12504" spans="1:9" x14ac:dyDescent="0.25">
      <c r="A12504" s="59" t="s">
        <v>10231</v>
      </c>
      <c r="B12504" s="81" t="s">
        <v>832</v>
      </c>
      <c r="C12504" s="84" t="s">
        <v>533</v>
      </c>
      <c r="D12504" s="141">
        <v>1</v>
      </c>
      <c r="E12504" s="75" t="s">
        <v>26</v>
      </c>
      <c r="F12504" s="210">
        <v>7500</v>
      </c>
      <c r="G12504" s="64">
        <f t="shared" si="390"/>
        <v>7500</v>
      </c>
      <c r="H12504" s="120" t="s">
        <v>5972</v>
      </c>
      <c r="I12504" s="139"/>
    </row>
    <row r="12505" spans="1:9" x14ac:dyDescent="0.25">
      <c r="A12505" s="59" t="s">
        <v>10231</v>
      </c>
      <c r="B12505" s="66" t="s">
        <v>10194</v>
      </c>
      <c r="C12505" s="59" t="s">
        <v>27</v>
      </c>
      <c r="D12505" s="60">
        <v>1</v>
      </c>
      <c r="E12505" s="75" t="s">
        <v>26</v>
      </c>
      <c r="F12505" s="63">
        <v>12000</v>
      </c>
      <c r="G12505" s="64">
        <f t="shared" si="390"/>
        <v>12000</v>
      </c>
      <c r="H12505" s="120" t="s">
        <v>5972</v>
      </c>
      <c r="I12505" s="139"/>
    </row>
    <row r="12506" spans="1:9" x14ac:dyDescent="0.25">
      <c r="A12506" s="59" t="s">
        <v>10231</v>
      </c>
      <c r="B12506" s="59" t="s">
        <v>10237</v>
      </c>
      <c r="C12506" s="59" t="s">
        <v>533</v>
      </c>
      <c r="D12506" s="60">
        <v>1</v>
      </c>
      <c r="E12506" s="75" t="s">
        <v>26</v>
      </c>
      <c r="F12506" s="63">
        <v>35000</v>
      </c>
      <c r="G12506" s="64">
        <f t="shared" si="390"/>
        <v>35000</v>
      </c>
      <c r="H12506" s="120" t="s">
        <v>5972</v>
      </c>
      <c r="I12506" s="139"/>
    </row>
    <row r="12507" spans="1:9" x14ac:dyDescent="0.25">
      <c r="A12507" s="59" t="s">
        <v>10231</v>
      </c>
      <c r="B12507" s="59" t="s">
        <v>9870</v>
      </c>
      <c r="C12507" s="59" t="s">
        <v>9871</v>
      </c>
      <c r="D12507" s="60">
        <v>1</v>
      </c>
      <c r="E12507" s="75" t="s">
        <v>26</v>
      </c>
      <c r="F12507" s="210">
        <v>210000</v>
      </c>
      <c r="G12507" s="64">
        <f t="shared" si="390"/>
        <v>210000</v>
      </c>
      <c r="H12507" s="120" t="s">
        <v>466</v>
      </c>
      <c r="I12507" s="139" t="s">
        <v>10238</v>
      </c>
    </row>
    <row r="12508" spans="1:9" x14ac:dyDescent="0.25">
      <c r="A12508" s="59" t="s">
        <v>10231</v>
      </c>
      <c r="B12508" s="58" t="s">
        <v>284</v>
      </c>
      <c r="C12508" s="58" t="s">
        <v>50</v>
      </c>
      <c r="D12508" s="141">
        <v>1</v>
      </c>
      <c r="E12508" s="75" t="s">
        <v>26</v>
      </c>
      <c r="F12508" s="210">
        <v>55000</v>
      </c>
      <c r="G12508" s="64">
        <f t="shared" si="390"/>
        <v>55000</v>
      </c>
      <c r="H12508" s="285" t="s">
        <v>466</v>
      </c>
      <c r="I12508" s="139" t="s">
        <v>10238</v>
      </c>
    </row>
    <row r="12509" spans="1:9" x14ac:dyDescent="0.25">
      <c r="A12509" s="59" t="s">
        <v>10231</v>
      </c>
      <c r="B12509" s="59" t="s">
        <v>9825</v>
      </c>
      <c r="C12509" s="59" t="s">
        <v>9826</v>
      </c>
      <c r="D12509" s="60">
        <v>1.5</v>
      </c>
      <c r="E12509" s="75" t="s">
        <v>37</v>
      </c>
      <c r="F12509" s="63">
        <v>23206</v>
      </c>
      <c r="G12509" s="64">
        <f t="shared" si="390"/>
        <v>34809</v>
      </c>
      <c r="H12509" s="120" t="s">
        <v>427</v>
      </c>
      <c r="I12509" s="139"/>
    </row>
    <row r="12510" spans="1:9" x14ac:dyDescent="0.25">
      <c r="A12510" s="59" t="s">
        <v>10231</v>
      </c>
      <c r="B12510" s="93" t="s">
        <v>932</v>
      </c>
      <c r="C12510" s="84" t="s">
        <v>27</v>
      </c>
      <c r="D12510" s="60">
        <v>1</v>
      </c>
      <c r="E12510" s="75" t="s">
        <v>1525</v>
      </c>
      <c r="F12510" s="64">
        <v>350000</v>
      </c>
      <c r="G12510" s="64">
        <f t="shared" si="390"/>
        <v>350000</v>
      </c>
      <c r="H12510" s="285" t="s">
        <v>522</v>
      </c>
      <c r="I12510" s="139" t="s">
        <v>10239</v>
      </c>
    </row>
    <row r="12511" spans="1:9" x14ac:dyDescent="0.25">
      <c r="A12511" s="59" t="s">
        <v>10231</v>
      </c>
      <c r="B12511" s="59" t="s">
        <v>9842</v>
      </c>
      <c r="C12511" s="93" t="s">
        <v>10240</v>
      </c>
      <c r="D12511" s="60">
        <v>1</v>
      </c>
      <c r="E12511" s="75" t="s">
        <v>26</v>
      </c>
      <c r="F12511" s="63">
        <v>1275000</v>
      </c>
      <c r="G12511" s="64">
        <f t="shared" si="390"/>
        <v>1275000</v>
      </c>
      <c r="H12511" s="120" t="s">
        <v>1929</v>
      </c>
      <c r="I12511" s="139" t="s">
        <v>10241</v>
      </c>
    </row>
    <row r="12512" spans="1:9" x14ac:dyDescent="0.25">
      <c r="A12512" s="59" t="s">
        <v>10231</v>
      </c>
      <c r="B12512" s="83" t="s">
        <v>9844</v>
      </c>
      <c r="C12512" s="84" t="s">
        <v>10242</v>
      </c>
      <c r="D12512" s="60">
        <v>1</v>
      </c>
      <c r="E12512" s="75" t="s">
        <v>26</v>
      </c>
      <c r="F12512" s="73">
        <v>155000</v>
      </c>
      <c r="G12512" s="64">
        <f t="shared" si="390"/>
        <v>155000</v>
      </c>
      <c r="H12512" s="120" t="s">
        <v>1929</v>
      </c>
      <c r="I12512" s="139" t="s">
        <v>10241</v>
      </c>
    </row>
    <row r="12513" spans="1:9" x14ac:dyDescent="0.25">
      <c r="A12513" s="59" t="s">
        <v>10231</v>
      </c>
      <c r="B12513" s="59" t="s">
        <v>210</v>
      </c>
      <c r="C12513" s="59" t="s">
        <v>211</v>
      </c>
      <c r="D12513" s="60">
        <v>8</v>
      </c>
      <c r="E12513" s="75" t="s">
        <v>37</v>
      </c>
      <c r="F12513" s="63">
        <v>28200</v>
      </c>
      <c r="G12513" s="64">
        <f t="shared" si="390"/>
        <v>225600</v>
      </c>
      <c r="H12513" s="120" t="s">
        <v>10243</v>
      </c>
      <c r="I12513" s="139" t="s">
        <v>10244</v>
      </c>
    </row>
    <row r="12514" spans="1:9" x14ac:dyDescent="0.25">
      <c r="A12514" s="59" t="s">
        <v>10231</v>
      </c>
      <c r="B12514" s="59" t="s">
        <v>10166</v>
      </c>
      <c r="C12514" s="59" t="s">
        <v>10167</v>
      </c>
      <c r="D12514" s="60">
        <v>2</v>
      </c>
      <c r="E12514" s="75" t="s">
        <v>26</v>
      </c>
      <c r="F12514" s="63">
        <v>20000</v>
      </c>
      <c r="G12514" s="64">
        <f t="shared" si="390"/>
        <v>40000</v>
      </c>
      <c r="H12514" s="120" t="s">
        <v>890</v>
      </c>
      <c r="I12514" s="139"/>
    </row>
    <row r="12515" spans="1:9" x14ac:dyDescent="0.25">
      <c r="A12515" s="59" t="s">
        <v>10231</v>
      </c>
      <c r="B12515" s="118" t="s">
        <v>288</v>
      </c>
      <c r="C12515" s="85" t="s">
        <v>6497</v>
      </c>
      <c r="D12515" s="141">
        <v>1</v>
      </c>
      <c r="E12515" s="75" t="s">
        <v>26</v>
      </c>
      <c r="F12515" s="210">
        <v>15000</v>
      </c>
      <c r="G12515" s="64">
        <f t="shared" si="390"/>
        <v>15000</v>
      </c>
      <c r="H12515" s="120" t="s">
        <v>890</v>
      </c>
      <c r="I12515" s="139"/>
    </row>
    <row r="12516" spans="1:9" x14ac:dyDescent="0.25">
      <c r="A12516" s="59" t="s">
        <v>10231</v>
      </c>
      <c r="B12516" s="59" t="s">
        <v>10245</v>
      </c>
      <c r="C12516" s="59" t="s">
        <v>10246</v>
      </c>
      <c r="D12516" s="141">
        <v>1</v>
      </c>
      <c r="E12516" s="75" t="s">
        <v>26</v>
      </c>
      <c r="F12516" s="210">
        <v>1150000</v>
      </c>
      <c r="G12516" s="210">
        <f t="shared" si="390"/>
        <v>1150000</v>
      </c>
      <c r="H12516" s="120" t="s">
        <v>522</v>
      </c>
      <c r="I12516" s="139" t="s">
        <v>10247</v>
      </c>
    </row>
    <row r="12517" spans="1:9" x14ac:dyDescent="0.25">
      <c r="A12517" s="59" t="s">
        <v>10231</v>
      </c>
      <c r="B12517" s="59" t="s">
        <v>10248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390"/>
        <v>550000</v>
      </c>
      <c r="H12517" s="120" t="s">
        <v>629</v>
      </c>
      <c r="I12517" s="139" t="s">
        <v>10249</v>
      </c>
    </row>
    <row r="12518" spans="1:9" x14ac:dyDescent="0.25">
      <c r="A12518" s="59" t="s">
        <v>10231</v>
      </c>
      <c r="B12518" s="71" t="s">
        <v>6463</v>
      </c>
      <c r="C12518" s="59" t="s">
        <v>905</v>
      </c>
      <c r="D12518" s="141">
        <v>1</v>
      </c>
      <c r="E12518" s="75" t="s">
        <v>26</v>
      </c>
      <c r="F12518" s="210">
        <v>550000</v>
      </c>
      <c r="G12518" s="210">
        <f t="shared" si="390"/>
        <v>550000</v>
      </c>
      <c r="H12518" s="120" t="s">
        <v>1873</v>
      </c>
      <c r="I12518" s="139"/>
    </row>
    <row r="12519" spans="1:9" x14ac:dyDescent="0.25">
      <c r="A12519" s="59" t="s">
        <v>10231</v>
      </c>
      <c r="B12519" s="59" t="s">
        <v>56</v>
      </c>
      <c r="C12519" s="59" t="s">
        <v>57</v>
      </c>
      <c r="D12519" s="60">
        <v>1</v>
      </c>
      <c r="E12519" s="75" t="s">
        <v>37</v>
      </c>
      <c r="F12519" s="63">
        <v>24650</v>
      </c>
      <c r="G12519" s="64">
        <f t="shared" si="390"/>
        <v>24650</v>
      </c>
      <c r="H12519" s="120" t="s">
        <v>1156</v>
      </c>
      <c r="I12519" s="120"/>
    </row>
    <row r="12520" spans="1:9" x14ac:dyDescent="0.25">
      <c r="A12520" s="59" t="s">
        <v>285</v>
      </c>
      <c r="B12520" s="81" t="s">
        <v>10250</v>
      </c>
      <c r="C12520" s="59" t="s">
        <v>419</v>
      </c>
      <c r="D12520" s="60">
        <v>6</v>
      </c>
      <c r="E12520" s="75" t="s">
        <v>26</v>
      </c>
      <c r="F12520" s="63">
        <v>28500</v>
      </c>
      <c r="G12520" s="64">
        <f t="shared" si="390"/>
        <v>171000</v>
      </c>
      <c r="H12520" s="120" t="s">
        <v>814</v>
      </c>
      <c r="I12520" s="120"/>
    </row>
    <row r="12521" spans="1:9" x14ac:dyDescent="0.25">
      <c r="A12521" s="59" t="s">
        <v>285</v>
      </c>
      <c r="B12521" s="59" t="s">
        <v>810</v>
      </c>
      <c r="C12521" s="59" t="s">
        <v>27</v>
      </c>
      <c r="D12521" s="60">
        <v>1</v>
      </c>
      <c r="E12521" s="75" t="s">
        <v>1525</v>
      </c>
      <c r="F12521" s="63">
        <v>75000</v>
      </c>
      <c r="G12521" s="64">
        <f t="shared" si="390"/>
        <v>75000</v>
      </c>
      <c r="H12521" s="120" t="s">
        <v>814</v>
      </c>
      <c r="I12521" s="120"/>
    </row>
    <row r="12522" spans="1:9" x14ac:dyDescent="0.25">
      <c r="A12522" s="59" t="s">
        <v>285</v>
      </c>
      <c r="B12522" s="59" t="s">
        <v>2823</v>
      </c>
      <c r="C12522" s="59" t="s">
        <v>361</v>
      </c>
      <c r="D12522" s="60">
        <v>1</v>
      </c>
      <c r="E12522" s="75" t="s">
        <v>26</v>
      </c>
      <c r="F12522" s="63">
        <v>65000</v>
      </c>
      <c r="G12522" s="64">
        <f t="shared" si="390"/>
        <v>65000</v>
      </c>
      <c r="H12522" s="120" t="s">
        <v>814</v>
      </c>
      <c r="I12522" s="139"/>
    </row>
    <row r="12523" spans="1:9" x14ac:dyDescent="0.25">
      <c r="A12523" s="59" t="s">
        <v>285</v>
      </c>
      <c r="B12523" s="66" t="s">
        <v>10251</v>
      </c>
      <c r="C12523" s="59" t="s">
        <v>864</v>
      </c>
      <c r="D12523" s="60">
        <v>2</v>
      </c>
      <c r="E12523" s="75" t="s">
        <v>51</v>
      </c>
      <c r="F12523" s="63">
        <v>60000</v>
      </c>
      <c r="G12523" s="64">
        <f t="shared" si="390"/>
        <v>120000</v>
      </c>
      <c r="H12523" s="120" t="s">
        <v>814</v>
      </c>
      <c r="I12523" s="139"/>
    </row>
    <row r="12524" spans="1:9" x14ac:dyDescent="0.25">
      <c r="A12524" s="59" t="s">
        <v>285</v>
      </c>
      <c r="B12524" s="59" t="s">
        <v>10252</v>
      </c>
      <c r="C12524" s="84"/>
      <c r="D12524" s="141">
        <v>1</v>
      </c>
      <c r="E12524" s="75" t="s">
        <v>26</v>
      </c>
      <c r="F12524" s="210">
        <v>3000</v>
      </c>
      <c r="G12524" s="64">
        <f t="shared" si="390"/>
        <v>3000</v>
      </c>
      <c r="H12524" s="285" t="s">
        <v>5942</v>
      </c>
      <c r="I12524" s="139"/>
    </row>
    <row r="12525" spans="1:9" x14ac:dyDescent="0.25">
      <c r="A12525" s="59" t="s">
        <v>285</v>
      </c>
      <c r="B12525" s="59" t="s">
        <v>10253</v>
      </c>
      <c r="C12525" s="84" t="s">
        <v>361</v>
      </c>
      <c r="D12525" s="141">
        <v>1</v>
      </c>
      <c r="E12525" s="75" t="s">
        <v>26</v>
      </c>
      <c r="F12525" s="210">
        <v>300000</v>
      </c>
      <c r="G12525" s="64">
        <f t="shared" si="390"/>
        <v>300000</v>
      </c>
      <c r="H12525" s="285" t="s">
        <v>5935</v>
      </c>
      <c r="I12525" s="139"/>
    </row>
    <row r="12526" spans="1:9" x14ac:dyDescent="0.25">
      <c r="A12526" s="59" t="s">
        <v>285</v>
      </c>
      <c r="B12526" s="59" t="s">
        <v>4629</v>
      </c>
      <c r="C12526" s="84" t="s">
        <v>361</v>
      </c>
      <c r="D12526" s="60">
        <v>2</v>
      </c>
      <c r="E12526" s="75" t="s">
        <v>26</v>
      </c>
      <c r="F12526" s="63">
        <v>150000</v>
      </c>
      <c r="G12526" s="64">
        <f t="shared" si="390"/>
        <v>300000</v>
      </c>
      <c r="H12526" s="285" t="s">
        <v>5935</v>
      </c>
      <c r="I12526" s="139"/>
    </row>
    <row r="12527" spans="1:9" x14ac:dyDescent="0.25">
      <c r="A12527" s="59" t="s">
        <v>285</v>
      </c>
      <c r="B12527" s="59" t="s">
        <v>210</v>
      </c>
      <c r="C12527" s="59" t="s">
        <v>211</v>
      </c>
      <c r="D12527" s="60">
        <v>1</v>
      </c>
      <c r="E12527" s="75" t="s">
        <v>37</v>
      </c>
      <c r="F12527" s="63">
        <v>28200</v>
      </c>
      <c r="G12527" s="64">
        <f t="shared" si="390"/>
        <v>28200</v>
      </c>
      <c r="H12527" s="285" t="s">
        <v>1656</v>
      </c>
      <c r="I12527" s="74"/>
    </row>
    <row r="12528" spans="1:9" x14ac:dyDescent="0.25">
      <c r="A12528" s="59" t="s">
        <v>285</v>
      </c>
      <c r="B12528" s="59" t="s">
        <v>10254</v>
      </c>
      <c r="C12528" s="59" t="s">
        <v>1278</v>
      </c>
      <c r="D12528" s="60">
        <v>1</v>
      </c>
      <c r="E12528" s="75" t="s">
        <v>26</v>
      </c>
      <c r="F12528" s="63">
        <v>550000</v>
      </c>
      <c r="G12528" s="64">
        <f t="shared" si="390"/>
        <v>550000</v>
      </c>
      <c r="H12528" s="120" t="s">
        <v>432</v>
      </c>
      <c r="I12528" s="74"/>
    </row>
    <row r="12529" spans="1:9" x14ac:dyDescent="0.25">
      <c r="A12529" s="59" t="s">
        <v>285</v>
      </c>
      <c r="B12529" s="59" t="s">
        <v>10255</v>
      </c>
      <c r="C12529" s="59" t="s">
        <v>1278</v>
      </c>
      <c r="D12529" s="60">
        <v>1</v>
      </c>
      <c r="E12529" s="75" t="s">
        <v>26</v>
      </c>
      <c r="F12529" s="63">
        <v>800000</v>
      </c>
      <c r="G12529" s="64">
        <f t="shared" si="390"/>
        <v>800000</v>
      </c>
      <c r="H12529" s="120" t="s">
        <v>432</v>
      </c>
      <c r="I12529" s="74"/>
    </row>
    <row r="12530" spans="1:9" x14ac:dyDescent="0.25">
      <c r="A12530" s="59" t="s">
        <v>285</v>
      </c>
      <c r="B12530" s="59" t="s">
        <v>9825</v>
      </c>
      <c r="C12530" s="59" t="s">
        <v>9826</v>
      </c>
      <c r="D12530" s="141">
        <v>5</v>
      </c>
      <c r="E12530" s="75" t="s">
        <v>37</v>
      </c>
      <c r="F12530" s="210">
        <v>23206</v>
      </c>
      <c r="G12530" s="64">
        <f t="shared" si="390"/>
        <v>116030</v>
      </c>
      <c r="H12530" s="285" t="s">
        <v>432</v>
      </c>
      <c r="I12530" s="74"/>
    </row>
    <row r="12531" spans="1:9" x14ac:dyDescent="0.25">
      <c r="A12531" s="59" t="s">
        <v>285</v>
      </c>
      <c r="B12531" s="59" t="s">
        <v>9836</v>
      </c>
      <c r="C12531" s="59" t="s">
        <v>173</v>
      </c>
      <c r="D12531" s="141">
        <v>1</v>
      </c>
      <c r="E12531" s="75" t="s">
        <v>26</v>
      </c>
      <c r="F12531" s="282">
        <v>36000</v>
      </c>
      <c r="G12531" s="64">
        <f t="shared" si="390"/>
        <v>36000</v>
      </c>
      <c r="H12531" s="285" t="s">
        <v>427</v>
      </c>
      <c r="I12531" s="74" t="s">
        <v>10256</v>
      </c>
    </row>
    <row r="12532" spans="1:9" x14ac:dyDescent="0.25">
      <c r="A12532" s="59" t="s">
        <v>285</v>
      </c>
      <c r="B12532" s="59" t="s">
        <v>6323</v>
      </c>
      <c r="C12532" s="59" t="s">
        <v>6324</v>
      </c>
      <c r="D12532" s="141">
        <v>1</v>
      </c>
      <c r="E12532" s="75" t="s">
        <v>26</v>
      </c>
      <c r="F12532" s="210">
        <v>92500</v>
      </c>
      <c r="G12532" s="64">
        <f t="shared" si="390"/>
        <v>92500</v>
      </c>
      <c r="H12532" s="285" t="s">
        <v>427</v>
      </c>
      <c r="I12532" s="74" t="s">
        <v>10256</v>
      </c>
    </row>
    <row r="12533" spans="1:9" x14ac:dyDescent="0.25">
      <c r="A12533" s="59" t="s">
        <v>285</v>
      </c>
      <c r="B12533" s="59" t="s">
        <v>10257</v>
      </c>
      <c r="C12533" s="84" t="s">
        <v>2442</v>
      </c>
      <c r="D12533" s="60">
        <v>8</v>
      </c>
      <c r="E12533" s="75" t="s">
        <v>26</v>
      </c>
      <c r="F12533" s="64">
        <v>30000</v>
      </c>
      <c r="G12533" s="64">
        <f t="shared" ref="G12533:G12593" si="391">F12533*D12533</f>
        <v>240000</v>
      </c>
      <c r="H12533" s="285" t="s">
        <v>5990</v>
      </c>
      <c r="I12533" s="139"/>
    </row>
    <row r="12534" spans="1:9" x14ac:dyDescent="0.25">
      <c r="A12534" s="59" t="s">
        <v>285</v>
      </c>
      <c r="B12534" s="93" t="s">
        <v>10258</v>
      </c>
      <c r="C12534" s="84" t="s">
        <v>361</v>
      </c>
      <c r="D12534" s="60">
        <v>1</v>
      </c>
      <c r="E12534" s="75" t="s">
        <v>26</v>
      </c>
      <c r="F12534" s="63">
        <v>50000</v>
      </c>
      <c r="G12534" s="64">
        <f t="shared" si="391"/>
        <v>50000</v>
      </c>
      <c r="H12534" s="594" t="s">
        <v>2985</v>
      </c>
      <c r="I12534" s="139" t="s">
        <v>10207</v>
      </c>
    </row>
    <row r="12535" spans="1:9" x14ac:dyDescent="0.25">
      <c r="A12535" s="59" t="s">
        <v>285</v>
      </c>
      <c r="B12535" s="59" t="s">
        <v>10259</v>
      </c>
      <c r="C12535" s="84" t="s">
        <v>361</v>
      </c>
      <c r="D12535" s="60">
        <v>1</v>
      </c>
      <c r="E12535" s="75" t="s">
        <v>26</v>
      </c>
      <c r="F12535" s="73">
        <v>20000</v>
      </c>
      <c r="G12535" s="210">
        <f t="shared" si="391"/>
        <v>20000</v>
      </c>
      <c r="H12535" s="120" t="s">
        <v>957</v>
      </c>
      <c r="I12535" s="139" t="s">
        <v>10260</v>
      </c>
    </row>
    <row r="12536" spans="1:9" x14ac:dyDescent="0.25">
      <c r="A12536" s="59" t="s">
        <v>285</v>
      </c>
      <c r="B12536" s="81" t="s">
        <v>10261</v>
      </c>
      <c r="C12536" s="84" t="s">
        <v>361</v>
      </c>
      <c r="D12536" s="141">
        <v>1</v>
      </c>
      <c r="E12536" s="75" t="s">
        <v>29</v>
      </c>
      <c r="F12536" s="210">
        <v>2500000</v>
      </c>
      <c r="G12536" s="64">
        <f t="shared" si="391"/>
        <v>2500000</v>
      </c>
      <c r="H12536" s="285" t="s">
        <v>508</v>
      </c>
      <c r="I12536" s="139" t="s">
        <v>10219</v>
      </c>
    </row>
    <row r="12537" spans="1:9" x14ac:dyDescent="0.25">
      <c r="A12537" s="59" t="s">
        <v>285</v>
      </c>
      <c r="B12537" s="588" t="s">
        <v>9827</v>
      </c>
      <c r="C12537" s="531" t="s">
        <v>905</v>
      </c>
      <c r="D12537" s="526">
        <v>1</v>
      </c>
      <c r="E12537" s="527" t="s">
        <v>26</v>
      </c>
      <c r="F12537" s="529">
        <v>550000</v>
      </c>
      <c r="G12537" s="529">
        <f t="shared" si="391"/>
        <v>550000</v>
      </c>
      <c r="H12537" s="595" t="s">
        <v>455</v>
      </c>
      <c r="I12537" s="591"/>
    </row>
    <row r="12538" spans="1:9" x14ac:dyDescent="0.25">
      <c r="A12538" s="59" t="s">
        <v>285</v>
      </c>
      <c r="B12538" s="93" t="s">
        <v>2693</v>
      </c>
      <c r="C12538" s="84"/>
      <c r="D12538" s="60">
        <v>10</v>
      </c>
      <c r="E12538" s="75" t="s">
        <v>26</v>
      </c>
      <c r="F12538" s="210">
        <v>1565</v>
      </c>
      <c r="G12538" s="64">
        <f t="shared" si="391"/>
        <v>15650</v>
      </c>
      <c r="H12538" s="120" t="s">
        <v>814</v>
      </c>
      <c r="I12538" s="120"/>
    </row>
    <row r="12539" spans="1:9" x14ac:dyDescent="0.25">
      <c r="A12539" s="59" t="s">
        <v>10262</v>
      </c>
      <c r="B12539" s="59" t="s">
        <v>10252</v>
      </c>
      <c r="C12539" s="84"/>
      <c r="D12539" s="141">
        <v>6</v>
      </c>
      <c r="E12539" s="75" t="s">
        <v>26</v>
      </c>
      <c r="F12539" s="210">
        <v>3000</v>
      </c>
      <c r="G12539" s="64">
        <f t="shared" si="391"/>
        <v>18000</v>
      </c>
      <c r="H12539" s="120" t="s">
        <v>814</v>
      </c>
      <c r="I12539" s="120"/>
    </row>
    <row r="12540" spans="1:9" x14ac:dyDescent="0.25">
      <c r="A12540" s="59" t="s">
        <v>10262</v>
      </c>
      <c r="B12540" s="59" t="s">
        <v>9733</v>
      </c>
      <c r="C12540" s="59"/>
      <c r="D12540" s="60">
        <v>2</v>
      </c>
      <c r="E12540" s="75" t="s">
        <v>26</v>
      </c>
      <c r="F12540" s="63">
        <v>12500</v>
      </c>
      <c r="G12540" s="64">
        <f t="shared" si="391"/>
        <v>25000</v>
      </c>
      <c r="H12540" s="120" t="s">
        <v>814</v>
      </c>
      <c r="I12540" s="120"/>
    </row>
    <row r="12541" spans="1:9" x14ac:dyDescent="0.25">
      <c r="A12541" s="59" t="s">
        <v>10262</v>
      </c>
      <c r="B12541" s="59" t="s">
        <v>10263</v>
      </c>
      <c r="C12541" s="59" t="s">
        <v>9934</v>
      </c>
      <c r="D12541" s="60">
        <v>1</v>
      </c>
      <c r="E12541" s="75" t="s">
        <v>5992</v>
      </c>
      <c r="F12541" s="63">
        <v>48000</v>
      </c>
      <c r="G12541" s="64">
        <f t="shared" si="391"/>
        <v>48000</v>
      </c>
      <c r="H12541" s="120" t="s">
        <v>814</v>
      </c>
      <c r="I12541" s="139"/>
    </row>
    <row r="12542" spans="1:9" x14ac:dyDescent="0.25">
      <c r="A12542" s="59" t="s">
        <v>10262</v>
      </c>
      <c r="B12542" s="59" t="s">
        <v>10264</v>
      </c>
      <c r="C12542" s="59" t="s">
        <v>10265</v>
      </c>
      <c r="D12542" s="60">
        <v>20</v>
      </c>
      <c r="E12542" s="75" t="s">
        <v>26</v>
      </c>
      <c r="F12542" s="63">
        <v>1125</v>
      </c>
      <c r="G12542" s="64">
        <f t="shared" si="391"/>
        <v>22500</v>
      </c>
      <c r="H12542" s="120" t="s">
        <v>814</v>
      </c>
      <c r="I12542" s="139"/>
    </row>
    <row r="12543" spans="1:9" x14ac:dyDescent="0.25">
      <c r="A12543" s="59" t="s">
        <v>10262</v>
      </c>
      <c r="B12543" s="93" t="s">
        <v>4004</v>
      </c>
      <c r="C12543" s="84"/>
      <c r="D12543" s="60">
        <v>20</v>
      </c>
      <c r="E12543" s="75" t="s">
        <v>26</v>
      </c>
      <c r="F12543" s="210">
        <v>1000</v>
      </c>
      <c r="G12543" s="64">
        <f t="shared" si="391"/>
        <v>20000</v>
      </c>
      <c r="H12543" s="285" t="s">
        <v>814</v>
      </c>
      <c r="I12543" s="139"/>
    </row>
    <row r="12544" spans="1:9" x14ac:dyDescent="0.25">
      <c r="A12544" s="59" t="s">
        <v>10262</v>
      </c>
      <c r="B12544" s="66" t="s">
        <v>10266</v>
      </c>
      <c r="C12544" s="59" t="s">
        <v>3842</v>
      </c>
      <c r="D12544" s="60">
        <v>1</v>
      </c>
      <c r="E12544" s="75" t="s">
        <v>473</v>
      </c>
      <c r="F12544" s="63">
        <v>746000</v>
      </c>
      <c r="G12544" s="64">
        <f t="shared" si="391"/>
        <v>746000</v>
      </c>
      <c r="H12544" s="120" t="s">
        <v>814</v>
      </c>
      <c r="I12544" s="139"/>
    </row>
    <row r="12545" spans="1:9" x14ac:dyDescent="0.25">
      <c r="A12545" s="59" t="s">
        <v>10262</v>
      </c>
      <c r="B12545" s="81" t="s">
        <v>10267</v>
      </c>
      <c r="C12545" s="59" t="s">
        <v>3842</v>
      </c>
      <c r="D12545" s="60">
        <v>1</v>
      </c>
      <c r="E12545" s="75" t="s">
        <v>473</v>
      </c>
      <c r="F12545" s="63">
        <v>274000</v>
      </c>
      <c r="G12545" s="64">
        <f t="shared" si="391"/>
        <v>274000</v>
      </c>
      <c r="H12545" s="120" t="s">
        <v>814</v>
      </c>
      <c r="I12545" s="139"/>
    </row>
    <row r="12546" spans="1:9" x14ac:dyDescent="0.25">
      <c r="A12546" s="59" t="s">
        <v>10262</v>
      </c>
      <c r="B12546" s="59" t="s">
        <v>810</v>
      </c>
      <c r="C12546" s="59" t="s">
        <v>27</v>
      </c>
      <c r="D12546" s="141">
        <v>1</v>
      </c>
      <c r="E12546" s="75" t="s">
        <v>1525</v>
      </c>
      <c r="F12546" s="210">
        <v>75000</v>
      </c>
      <c r="G12546" s="64">
        <f t="shared" si="391"/>
        <v>75000</v>
      </c>
      <c r="H12546" s="285" t="s">
        <v>814</v>
      </c>
      <c r="I12546" s="139"/>
    </row>
    <row r="12547" spans="1:9" x14ac:dyDescent="0.25">
      <c r="A12547" s="59" t="s">
        <v>10262</v>
      </c>
      <c r="B12547" s="59" t="s">
        <v>10268</v>
      </c>
      <c r="C12547" s="83" t="s">
        <v>482</v>
      </c>
      <c r="D12547" s="60">
        <v>1</v>
      </c>
      <c r="E12547" s="75" t="s">
        <v>26</v>
      </c>
      <c r="F12547" s="63">
        <v>28000</v>
      </c>
      <c r="G12547" s="64">
        <f t="shared" si="391"/>
        <v>28000</v>
      </c>
      <c r="H12547" s="285" t="s">
        <v>814</v>
      </c>
      <c r="I12547" s="74"/>
    </row>
    <row r="12548" spans="1:9" x14ac:dyDescent="0.25">
      <c r="A12548" s="59" t="s">
        <v>10262</v>
      </c>
      <c r="B12548" s="59" t="s">
        <v>10269</v>
      </c>
      <c r="C12548" s="84" t="s">
        <v>361</v>
      </c>
      <c r="D12548" s="60">
        <v>3</v>
      </c>
      <c r="E12548" s="75" t="s">
        <v>719</v>
      </c>
      <c r="F12548" s="210">
        <v>25000</v>
      </c>
      <c r="G12548" s="64">
        <f t="shared" si="391"/>
        <v>75000</v>
      </c>
      <c r="H12548" s="285" t="s">
        <v>814</v>
      </c>
      <c r="I12548" s="74"/>
    </row>
    <row r="12549" spans="1:9" x14ac:dyDescent="0.25">
      <c r="A12549" s="59" t="s">
        <v>10262</v>
      </c>
      <c r="B12549" s="59" t="s">
        <v>6532</v>
      </c>
      <c r="C12549" s="81" t="s">
        <v>10152</v>
      </c>
      <c r="D12549" s="60">
        <v>1</v>
      </c>
      <c r="E12549" s="75" t="s">
        <v>26</v>
      </c>
      <c r="F12549" s="63">
        <v>134500</v>
      </c>
      <c r="G12549" s="64">
        <f t="shared" si="391"/>
        <v>134500</v>
      </c>
      <c r="H12549" s="120" t="s">
        <v>1656</v>
      </c>
      <c r="I12549" s="74" t="s">
        <v>10270</v>
      </c>
    </row>
    <row r="12550" spans="1:9" x14ac:dyDescent="0.25">
      <c r="A12550" s="59" t="s">
        <v>10262</v>
      </c>
      <c r="B12550" s="59" t="s">
        <v>6402</v>
      </c>
      <c r="C12550" s="59" t="s">
        <v>10153</v>
      </c>
      <c r="D12550" s="141">
        <v>1</v>
      </c>
      <c r="E12550" s="75" t="s">
        <v>26</v>
      </c>
      <c r="F12550" s="210">
        <v>60000</v>
      </c>
      <c r="G12550" s="64">
        <f t="shared" si="391"/>
        <v>60000</v>
      </c>
      <c r="H12550" s="285" t="s">
        <v>1656</v>
      </c>
      <c r="I12550" s="74" t="s">
        <v>10270</v>
      </c>
    </row>
    <row r="12551" spans="1:9" x14ac:dyDescent="0.25">
      <c r="A12551" s="59" t="s">
        <v>10262</v>
      </c>
      <c r="B12551" s="59" t="s">
        <v>1792</v>
      </c>
      <c r="C12551" s="59" t="s">
        <v>76</v>
      </c>
      <c r="D12551" s="141">
        <v>0.6</v>
      </c>
      <c r="E12551" s="75" t="s">
        <v>37</v>
      </c>
      <c r="F12551" s="282">
        <v>82500</v>
      </c>
      <c r="G12551" s="64">
        <f t="shared" si="391"/>
        <v>49500</v>
      </c>
      <c r="H12551" s="285" t="s">
        <v>1656</v>
      </c>
      <c r="I12551" s="74" t="s">
        <v>10270</v>
      </c>
    </row>
    <row r="12552" spans="1:9" x14ac:dyDescent="0.25">
      <c r="A12552" s="59" t="s">
        <v>10262</v>
      </c>
      <c r="B12552" s="59" t="s">
        <v>10018</v>
      </c>
      <c r="C12552" s="59" t="s">
        <v>9845</v>
      </c>
      <c r="D12552" s="141">
        <v>3</v>
      </c>
      <c r="E12552" s="75" t="s">
        <v>26</v>
      </c>
      <c r="F12552" s="210">
        <v>280000</v>
      </c>
      <c r="G12552" s="64">
        <f t="shared" si="391"/>
        <v>840000</v>
      </c>
      <c r="H12552" s="285" t="s">
        <v>535</v>
      </c>
      <c r="I12552" s="139" t="s">
        <v>10271</v>
      </c>
    </row>
    <row r="12553" spans="1:9" x14ac:dyDescent="0.25">
      <c r="A12553" s="59" t="s">
        <v>10262</v>
      </c>
      <c r="B12553" s="59" t="s">
        <v>10272</v>
      </c>
      <c r="C12553" s="59" t="s">
        <v>361</v>
      </c>
      <c r="D12553" s="141">
        <v>2</v>
      </c>
      <c r="E12553" s="75" t="s">
        <v>26</v>
      </c>
      <c r="F12553" s="265">
        <v>225000</v>
      </c>
      <c r="G12553" s="64">
        <f t="shared" si="391"/>
        <v>450000</v>
      </c>
      <c r="H12553" s="285" t="s">
        <v>763</v>
      </c>
      <c r="I12553" s="74" t="s">
        <v>10273</v>
      </c>
    </row>
    <row r="12554" spans="1:9" x14ac:dyDescent="0.25">
      <c r="A12554" s="59" t="s">
        <v>10262</v>
      </c>
      <c r="B12554" s="93" t="s">
        <v>10274</v>
      </c>
      <c r="C12554" s="84" t="s">
        <v>361</v>
      </c>
      <c r="D12554" s="60">
        <v>1</v>
      </c>
      <c r="E12554" s="75" t="s">
        <v>29</v>
      </c>
      <c r="F12554" s="64">
        <v>220000</v>
      </c>
      <c r="G12554" s="64">
        <f t="shared" si="391"/>
        <v>220000</v>
      </c>
      <c r="H12554" s="285" t="s">
        <v>763</v>
      </c>
      <c r="I12554" s="74" t="s">
        <v>10273</v>
      </c>
    </row>
    <row r="12555" spans="1:9" x14ac:dyDescent="0.25">
      <c r="A12555" s="59" t="s">
        <v>10262</v>
      </c>
      <c r="B12555" s="59" t="s">
        <v>10275</v>
      </c>
      <c r="C12555" s="84" t="s">
        <v>361</v>
      </c>
      <c r="D12555" s="141">
        <v>1</v>
      </c>
      <c r="E12555" s="75" t="s">
        <v>26</v>
      </c>
      <c r="F12555" s="210">
        <v>275000</v>
      </c>
      <c r="G12555" s="210">
        <f t="shared" si="391"/>
        <v>275000</v>
      </c>
      <c r="H12555" s="120" t="s">
        <v>763</v>
      </c>
      <c r="I12555" s="74" t="s">
        <v>10273</v>
      </c>
    </row>
    <row r="12556" spans="1:9" x14ac:dyDescent="0.25">
      <c r="A12556" s="59" t="s">
        <v>10262</v>
      </c>
      <c r="B12556" s="59" t="s">
        <v>10276</v>
      </c>
      <c r="C12556" s="84" t="s">
        <v>361</v>
      </c>
      <c r="D12556" s="141">
        <v>1</v>
      </c>
      <c r="E12556" s="75" t="s">
        <v>26</v>
      </c>
      <c r="F12556" s="210">
        <v>250000</v>
      </c>
      <c r="G12556" s="210">
        <f t="shared" si="391"/>
        <v>250000</v>
      </c>
      <c r="H12556" s="120" t="s">
        <v>763</v>
      </c>
      <c r="I12556" s="74" t="s">
        <v>10273</v>
      </c>
    </row>
    <row r="12557" spans="1:9" x14ac:dyDescent="0.25">
      <c r="A12557" s="59" t="s">
        <v>10262</v>
      </c>
      <c r="B12557" s="58" t="s">
        <v>112</v>
      </c>
      <c r="C12557" s="59" t="s">
        <v>113</v>
      </c>
      <c r="D12557" s="60">
        <v>1</v>
      </c>
      <c r="E12557" s="75" t="s">
        <v>26</v>
      </c>
      <c r="F12557" s="210">
        <v>222499</v>
      </c>
      <c r="G12557" s="64">
        <f t="shared" si="391"/>
        <v>222499</v>
      </c>
      <c r="H12557" s="120" t="s">
        <v>763</v>
      </c>
      <c r="I12557" s="74" t="s">
        <v>10273</v>
      </c>
    </row>
    <row r="12558" spans="1:9" x14ac:dyDescent="0.25">
      <c r="A12558" s="59" t="s">
        <v>10262</v>
      </c>
      <c r="B12558" s="58" t="s">
        <v>3077</v>
      </c>
      <c r="C12558" s="58" t="s">
        <v>27</v>
      </c>
      <c r="D12558" s="141">
        <v>1</v>
      </c>
      <c r="E12558" s="75" t="s">
        <v>26</v>
      </c>
      <c r="F12558" s="210">
        <v>12500</v>
      </c>
      <c r="G12558" s="64">
        <f t="shared" si="391"/>
        <v>12500</v>
      </c>
      <c r="H12558" s="285" t="s">
        <v>763</v>
      </c>
      <c r="I12558" s="74" t="s">
        <v>10273</v>
      </c>
    </row>
    <row r="12559" spans="1:9" x14ac:dyDescent="0.25">
      <c r="A12559" s="59" t="s">
        <v>10262</v>
      </c>
      <c r="B12559" s="93" t="s">
        <v>10274</v>
      </c>
      <c r="C12559" s="84" t="s">
        <v>361</v>
      </c>
      <c r="D12559" s="60">
        <v>1</v>
      </c>
      <c r="E12559" s="75" t="s">
        <v>29</v>
      </c>
      <c r="F12559" s="64">
        <v>220000</v>
      </c>
      <c r="G12559" s="64">
        <f>F12559*D12559</f>
        <v>220000</v>
      </c>
      <c r="H12559" s="285" t="s">
        <v>763</v>
      </c>
      <c r="I12559" s="74" t="s">
        <v>10273</v>
      </c>
    </row>
    <row r="12560" spans="1:9" x14ac:dyDescent="0.25">
      <c r="A12560" s="59" t="s">
        <v>10262</v>
      </c>
      <c r="B12560" s="66" t="s">
        <v>220</v>
      </c>
      <c r="C12560" s="92" t="s">
        <v>221</v>
      </c>
      <c r="D12560" s="60">
        <v>3.5</v>
      </c>
      <c r="E12560" s="75" t="s">
        <v>37</v>
      </c>
      <c r="F12560" s="64">
        <v>34689</v>
      </c>
      <c r="G12560" s="64">
        <f t="shared" si="391"/>
        <v>121411.5</v>
      </c>
      <c r="H12560" s="285" t="s">
        <v>763</v>
      </c>
      <c r="I12560" s="74" t="s">
        <v>10273</v>
      </c>
    </row>
    <row r="12561" spans="1:9" x14ac:dyDescent="0.25">
      <c r="A12561" s="59" t="s">
        <v>10262</v>
      </c>
      <c r="B12561" s="59" t="s">
        <v>10277</v>
      </c>
      <c r="C12561" s="93" t="s">
        <v>140</v>
      </c>
      <c r="D12561" s="60">
        <v>1</v>
      </c>
      <c r="E12561" s="75" t="s">
        <v>26</v>
      </c>
      <c r="F12561" s="63">
        <v>900000</v>
      </c>
      <c r="G12561" s="64">
        <f t="shared" si="391"/>
        <v>900000</v>
      </c>
      <c r="H12561" s="120" t="s">
        <v>629</v>
      </c>
      <c r="I12561" s="139" t="s">
        <v>10278</v>
      </c>
    </row>
    <row r="12562" spans="1:9" x14ac:dyDescent="0.25">
      <c r="A12562" s="59" t="s">
        <v>10262</v>
      </c>
      <c r="B12562" s="66" t="s">
        <v>220</v>
      </c>
      <c r="C12562" s="92" t="s">
        <v>221</v>
      </c>
      <c r="D12562" s="60">
        <v>1</v>
      </c>
      <c r="E12562" s="75" t="s">
        <v>37</v>
      </c>
      <c r="F12562" s="64">
        <v>34689</v>
      </c>
      <c r="G12562" s="64">
        <f t="shared" si="391"/>
        <v>34689</v>
      </c>
      <c r="H12562" s="120" t="s">
        <v>504</v>
      </c>
      <c r="I12562" s="139" t="s">
        <v>10279</v>
      </c>
    </row>
    <row r="12563" spans="1:9" x14ac:dyDescent="0.25">
      <c r="A12563" s="59" t="s">
        <v>10262</v>
      </c>
      <c r="B12563" s="71" t="s">
        <v>9840</v>
      </c>
      <c r="C12563" s="77" t="s">
        <v>9841</v>
      </c>
      <c r="D12563" s="141">
        <v>1</v>
      </c>
      <c r="E12563" s="75" t="s">
        <v>26</v>
      </c>
      <c r="F12563" s="210">
        <v>255000</v>
      </c>
      <c r="G12563" s="64">
        <f t="shared" si="391"/>
        <v>255000</v>
      </c>
      <c r="H12563" s="120" t="s">
        <v>749</v>
      </c>
      <c r="I12563" s="139" t="s">
        <v>10280</v>
      </c>
    </row>
    <row r="12564" spans="1:9" x14ac:dyDescent="0.25">
      <c r="A12564" s="59" t="s">
        <v>10262</v>
      </c>
      <c r="B12564" s="118" t="s">
        <v>9919</v>
      </c>
      <c r="C12564" s="85" t="s">
        <v>6497</v>
      </c>
      <c r="D12564" s="141">
        <v>1</v>
      </c>
      <c r="E12564" s="75" t="s">
        <v>26</v>
      </c>
      <c r="F12564" s="282">
        <v>20000</v>
      </c>
      <c r="G12564" s="64">
        <f t="shared" si="391"/>
        <v>20000</v>
      </c>
      <c r="H12564" s="120" t="s">
        <v>749</v>
      </c>
      <c r="I12564" s="139" t="s">
        <v>10280</v>
      </c>
    </row>
    <row r="12565" spans="1:9" x14ac:dyDescent="0.25">
      <c r="A12565" s="59" t="s">
        <v>10262</v>
      </c>
      <c r="B12565" s="59" t="s">
        <v>10281</v>
      </c>
      <c r="C12565" s="59" t="s">
        <v>10282</v>
      </c>
      <c r="D12565" s="60">
        <v>1</v>
      </c>
      <c r="E12565" s="75" t="s">
        <v>25</v>
      </c>
      <c r="F12565" s="63">
        <v>40000</v>
      </c>
      <c r="G12565" s="64">
        <f t="shared" si="391"/>
        <v>40000</v>
      </c>
      <c r="H12565" s="120" t="s">
        <v>749</v>
      </c>
      <c r="I12565" s="139" t="s">
        <v>10280</v>
      </c>
    </row>
    <row r="12566" spans="1:9" x14ac:dyDescent="0.25">
      <c r="A12566" s="59" t="s">
        <v>10262</v>
      </c>
      <c r="B12566" s="58" t="s">
        <v>197</v>
      </c>
      <c r="C12566" s="58" t="s">
        <v>361</v>
      </c>
      <c r="D12566" s="60">
        <v>1</v>
      </c>
      <c r="E12566" s="75" t="s">
        <v>26</v>
      </c>
      <c r="F12566" s="63">
        <v>60000</v>
      </c>
      <c r="G12566" s="64">
        <f t="shared" si="391"/>
        <v>60000</v>
      </c>
      <c r="H12566" s="120" t="s">
        <v>749</v>
      </c>
      <c r="I12566" s="139" t="s">
        <v>10280</v>
      </c>
    </row>
    <row r="12567" spans="1:9" x14ac:dyDescent="0.25">
      <c r="A12567" s="59" t="s">
        <v>10262</v>
      </c>
      <c r="B12567" s="59" t="s">
        <v>9836</v>
      </c>
      <c r="C12567" s="59" t="s">
        <v>173</v>
      </c>
      <c r="D12567" s="60">
        <v>1</v>
      </c>
      <c r="E12567" s="75" t="s">
        <v>26</v>
      </c>
      <c r="F12567" s="62">
        <v>36000</v>
      </c>
      <c r="G12567" s="64">
        <f t="shared" si="391"/>
        <v>36000</v>
      </c>
      <c r="H12567" s="120" t="s">
        <v>1873</v>
      </c>
      <c r="I12567" s="139"/>
    </row>
    <row r="12568" spans="1:9" x14ac:dyDescent="0.25">
      <c r="A12568" s="59" t="s">
        <v>10262</v>
      </c>
      <c r="B12568" s="59" t="s">
        <v>6323</v>
      </c>
      <c r="C12568" s="59" t="s">
        <v>6324</v>
      </c>
      <c r="D12568" s="60">
        <v>1</v>
      </c>
      <c r="E12568" s="75" t="s">
        <v>26</v>
      </c>
      <c r="F12568" s="63">
        <v>92500</v>
      </c>
      <c r="G12568" s="64">
        <f t="shared" si="391"/>
        <v>92500</v>
      </c>
      <c r="H12568" s="120" t="s">
        <v>1873</v>
      </c>
      <c r="I12568" s="139"/>
    </row>
    <row r="12569" spans="1:9" x14ac:dyDescent="0.25">
      <c r="A12569" s="59" t="s">
        <v>10262</v>
      </c>
      <c r="B12569" s="59" t="s">
        <v>10283</v>
      </c>
      <c r="C12569" s="84" t="s">
        <v>36</v>
      </c>
      <c r="D12569" s="60">
        <v>1</v>
      </c>
      <c r="E12569" s="75" t="s">
        <v>102</v>
      </c>
      <c r="F12569" s="64">
        <v>5950000</v>
      </c>
      <c r="G12569" s="64">
        <f t="shared" si="391"/>
        <v>5950000</v>
      </c>
      <c r="H12569" s="120" t="s">
        <v>10284</v>
      </c>
      <c r="I12569" s="139" t="s">
        <v>10285</v>
      </c>
    </row>
    <row r="12570" spans="1:9" x14ac:dyDescent="0.25">
      <c r="A12570" s="59" t="s">
        <v>10262</v>
      </c>
      <c r="B12570" s="59" t="s">
        <v>10286</v>
      </c>
      <c r="C12570" s="84" t="s">
        <v>36</v>
      </c>
      <c r="D12570" s="141">
        <v>1</v>
      </c>
      <c r="E12570" s="75" t="s">
        <v>102</v>
      </c>
      <c r="F12570" s="210">
        <v>4850000</v>
      </c>
      <c r="G12570" s="210">
        <f t="shared" si="391"/>
        <v>4850000</v>
      </c>
      <c r="H12570" s="120" t="s">
        <v>10284</v>
      </c>
      <c r="I12570" s="139" t="s">
        <v>10285</v>
      </c>
    </row>
    <row r="12571" spans="1:9" x14ac:dyDescent="0.25">
      <c r="A12571" s="59" t="s">
        <v>10262</v>
      </c>
      <c r="B12571" s="59" t="s">
        <v>913</v>
      </c>
      <c r="C12571" s="59" t="s">
        <v>140</v>
      </c>
      <c r="D12571" s="141">
        <v>1</v>
      </c>
      <c r="E12571" s="75" t="s">
        <v>4808</v>
      </c>
      <c r="F12571" s="210">
        <v>1450000</v>
      </c>
      <c r="G12571" s="64">
        <f t="shared" si="391"/>
        <v>1450000</v>
      </c>
      <c r="H12571" s="120" t="s">
        <v>10284</v>
      </c>
      <c r="I12571" s="139" t="s">
        <v>10285</v>
      </c>
    </row>
    <row r="12572" spans="1:9" x14ac:dyDescent="0.25">
      <c r="A12572" s="59" t="s">
        <v>10262</v>
      </c>
      <c r="B12572" s="59" t="s">
        <v>10018</v>
      </c>
      <c r="C12572" s="59" t="s">
        <v>9845</v>
      </c>
      <c r="D12572" s="60">
        <v>10</v>
      </c>
      <c r="E12572" s="75" t="s">
        <v>26</v>
      </c>
      <c r="F12572" s="63">
        <v>280000</v>
      </c>
      <c r="G12572" s="64">
        <f t="shared" si="391"/>
        <v>2800000</v>
      </c>
      <c r="H12572" s="120" t="s">
        <v>10284</v>
      </c>
      <c r="I12572" s="139" t="s">
        <v>10285</v>
      </c>
    </row>
    <row r="12573" spans="1:9" x14ac:dyDescent="0.25">
      <c r="A12573" s="59" t="s">
        <v>10262</v>
      </c>
      <c r="B12573" s="59" t="s">
        <v>10287</v>
      </c>
      <c r="C12573" s="59" t="s">
        <v>9845</v>
      </c>
      <c r="D12573" s="60">
        <v>10</v>
      </c>
      <c r="E12573" s="75" t="s">
        <v>26</v>
      </c>
      <c r="F12573" s="63">
        <v>90000</v>
      </c>
      <c r="G12573" s="64">
        <f t="shared" si="391"/>
        <v>900000</v>
      </c>
      <c r="H12573" s="120" t="s">
        <v>10284</v>
      </c>
      <c r="I12573" s="139" t="s">
        <v>10285</v>
      </c>
    </row>
    <row r="12574" spans="1:9" x14ac:dyDescent="0.25">
      <c r="A12574" s="59" t="s">
        <v>10262</v>
      </c>
      <c r="B12574" s="71" t="s">
        <v>54</v>
      </c>
      <c r="C12574" s="59" t="s">
        <v>10288</v>
      </c>
      <c r="D12574" s="60">
        <v>1</v>
      </c>
      <c r="E12574" s="75" t="s">
        <v>26</v>
      </c>
      <c r="F12574" s="63">
        <v>3150000</v>
      </c>
      <c r="G12574" s="64">
        <f t="shared" si="391"/>
        <v>3150000</v>
      </c>
      <c r="H12574" s="120" t="s">
        <v>535</v>
      </c>
      <c r="I12574" s="59" t="s">
        <v>10289</v>
      </c>
    </row>
    <row r="12575" spans="1:9" x14ac:dyDescent="0.25">
      <c r="A12575" s="59" t="s">
        <v>10262</v>
      </c>
      <c r="B12575" s="71" t="s">
        <v>54</v>
      </c>
      <c r="C12575" s="59" t="s">
        <v>10290</v>
      </c>
      <c r="D12575" s="60">
        <v>1</v>
      </c>
      <c r="E12575" s="75" t="s">
        <v>26</v>
      </c>
      <c r="F12575" s="63">
        <v>3150000</v>
      </c>
      <c r="G12575" s="64">
        <f t="shared" si="391"/>
        <v>3150000</v>
      </c>
      <c r="H12575" s="120" t="s">
        <v>535</v>
      </c>
      <c r="I12575" s="59" t="s">
        <v>10289</v>
      </c>
    </row>
    <row r="12576" spans="1:9" x14ac:dyDescent="0.25">
      <c r="A12576" s="59" t="s">
        <v>10262</v>
      </c>
      <c r="B12576" s="71" t="s">
        <v>54</v>
      </c>
      <c r="C12576" s="59" t="s">
        <v>10291</v>
      </c>
      <c r="D12576" s="60">
        <v>1</v>
      </c>
      <c r="E12576" s="75" t="s">
        <v>26</v>
      </c>
      <c r="F12576" s="63">
        <v>3150000</v>
      </c>
      <c r="G12576" s="64">
        <f t="shared" si="391"/>
        <v>3150000</v>
      </c>
      <c r="H12576" s="120" t="s">
        <v>535</v>
      </c>
      <c r="I12576" s="59" t="s">
        <v>10289</v>
      </c>
    </row>
    <row r="12577" spans="1:9" x14ac:dyDescent="0.25">
      <c r="A12577" s="59" t="s">
        <v>10262</v>
      </c>
      <c r="B12577" s="71" t="s">
        <v>54</v>
      </c>
      <c r="C12577" s="83" t="s">
        <v>10292</v>
      </c>
      <c r="D12577" s="59">
        <v>1</v>
      </c>
      <c r="E12577" s="59" t="s">
        <v>26</v>
      </c>
      <c r="F12577" s="63">
        <v>3150000</v>
      </c>
      <c r="G12577" s="64">
        <f t="shared" si="391"/>
        <v>3150000</v>
      </c>
      <c r="H12577" s="120" t="s">
        <v>535</v>
      </c>
      <c r="I12577" s="59" t="s">
        <v>10289</v>
      </c>
    </row>
    <row r="12578" spans="1:9" x14ac:dyDescent="0.25">
      <c r="A12578" s="59" t="s">
        <v>10262</v>
      </c>
      <c r="B12578" s="59" t="s">
        <v>10293</v>
      </c>
      <c r="C12578" s="59" t="s">
        <v>434</v>
      </c>
      <c r="D12578" s="141">
        <v>1</v>
      </c>
      <c r="E12578" s="75" t="s">
        <v>26</v>
      </c>
      <c r="F12578" s="210">
        <v>175000</v>
      </c>
      <c r="G12578" s="64">
        <f>F12578*D12578</f>
        <v>175000</v>
      </c>
      <c r="H12578" s="285" t="s">
        <v>535</v>
      </c>
      <c r="I12578" s="59" t="s">
        <v>10289</v>
      </c>
    </row>
    <row r="12579" spans="1:9" x14ac:dyDescent="0.25">
      <c r="A12579" s="59" t="s">
        <v>10262</v>
      </c>
      <c r="B12579" s="59" t="s">
        <v>10294</v>
      </c>
      <c r="C12579" s="59" t="s">
        <v>434</v>
      </c>
      <c r="D12579" s="60">
        <v>1</v>
      </c>
      <c r="E12579" s="75" t="s">
        <v>26</v>
      </c>
      <c r="F12579" s="63">
        <v>380000</v>
      </c>
      <c r="G12579" s="64">
        <f>F12579*D12579</f>
        <v>380000</v>
      </c>
      <c r="H12579" s="285" t="s">
        <v>535</v>
      </c>
      <c r="I12579" s="59" t="s">
        <v>10289</v>
      </c>
    </row>
    <row r="12580" spans="1:9" x14ac:dyDescent="0.25">
      <c r="A12580" s="59" t="s">
        <v>10262</v>
      </c>
      <c r="B12580" s="59" t="s">
        <v>10295</v>
      </c>
      <c r="C12580" s="84" t="s">
        <v>361</v>
      </c>
      <c r="D12580" s="141">
        <v>2</v>
      </c>
      <c r="E12580" s="75" t="s">
        <v>26</v>
      </c>
      <c r="F12580" s="210">
        <v>60000</v>
      </c>
      <c r="G12580" s="64">
        <f t="shared" si="391"/>
        <v>120000</v>
      </c>
      <c r="H12580" s="120" t="s">
        <v>535</v>
      </c>
      <c r="I12580" s="59" t="s">
        <v>10289</v>
      </c>
    </row>
    <row r="12581" spans="1:9" x14ac:dyDescent="0.25">
      <c r="A12581" s="59" t="s">
        <v>10262</v>
      </c>
      <c r="B12581" s="93" t="s">
        <v>2693</v>
      </c>
      <c r="C12581" s="84"/>
      <c r="D12581" s="60">
        <v>60</v>
      </c>
      <c r="E12581" s="75" t="s">
        <v>26</v>
      </c>
      <c r="F12581" s="210">
        <v>1565</v>
      </c>
      <c r="G12581" s="64">
        <f t="shared" si="391"/>
        <v>93900</v>
      </c>
      <c r="H12581" s="285" t="s">
        <v>814</v>
      </c>
      <c r="I12581" s="120"/>
    </row>
    <row r="12582" spans="1:9" x14ac:dyDescent="0.25">
      <c r="A12582" s="59" t="s">
        <v>10296</v>
      </c>
      <c r="B12582" s="93" t="s">
        <v>8069</v>
      </c>
      <c r="C12582" s="84"/>
      <c r="D12582" s="60">
        <v>8</v>
      </c>
      <c r="E12582" s="75" t="s">
        <v>26</v>
      </c>
      <c r="F12582" s="210">
        <v>3000</v>
      </c>
      <c r="G12582" s="64">
        <f t="shared" si="391"/>
        <v>24000</v>
      </c>
      <c r="H12582" s="285" t="s">
        <v>814</v>
      </c>
      <c r="I12582" s="120"/>
    </row>
    <row r="12583" spans="1:9" x14ac:dyDescent="0.25">
      <c r="A12583" s="59" t="s">
        <v>10296</v>
      </c>
      <c r="B12583" s="93" t="s">
        <v>10297</v>
      </c>
      <c r="C12583" s="84"/>
      <c r="D12583" s="60">
        <v>4</v>
      </c>
      <c r="E12583" s="75" t="s">
        <v>26</v>
      </c>
      <c r="F12583" s="210">
        <v>12500</v>
      </c>
      <c r="G12583" s="64">
        <f t="shared" si="391"/>
        <v>50000</v>
      </c>
      <c r="H12583" s="285" t="s">
        <v>814</v>
      </c>
      <c r="I12583" s="120"/>
    </row>
    <row r="12584" spans="1:9" x14ac:dyDescent="0.25">
      <c r="A12584" s="59" t="s">
        <v>10296</v>
      </c>
      <c r="B12584" s="81" t="s">
        <v>1176</v>
      </c>
      <c r="C12584" s="59" t="s">
        <v>10298</v>
      </c>
      <c r="D12584" s="60">
        <v>1</v>
      </c>
      <c r="E12584" s="75" t="s">
        <v>655</v>
      </c>
      <c r="F12584" s="63">
        <v>2538000</v>
      </c>
      <c r="G12584" s="64">
        <f t="shared" si="391"/>
        <v>2538000</v>
      </c>
      <c r="H12584" s="120" t="s">
        <v>814</v>
      </c>
      <c r="I12584" s="120"/>
    </row>
    <row r="12585" spans="1:9" x14ac:dyDescent="0.25">
      <c r="A12585" s="59" t="s">
        <v>10296</v>
      </c>
      <c r="B12585" s="59" t="s">
        <v>9978</v>
      </c>
      <c r="C12585" s="84" t="s">
        <v>27</v>
      </c>
      <c r="D12585" s="141">
        <v>45</v>
      </c>
      <c r="E12585" s="75" t="s">
        <v>26</v>
      </c>
      <c r="F12585" s="210">
        <v>1000</v>
      </c>
      <c r="G12585" s="64">
        <f t="shared" si="391"/>
        <v>45000</v>
      </c>
      <c r="H12585" s="120" t="s">
        <v>814</v>
      </c>
      <c r="I12585" s="120"/>
    </row>
    <row r="12586" spans="1:9" x14ac:dyDescent="0.25">
      <c r="A12586" s="59" t="s">
        <v>10296</v>
      </c>
      <c r="B12586" s="59" t="s">
        <v>10299</v>
      </c>
      <c r="C12586" s="71" t="s">
        <v>10300</v>
      </c>
      <c r="D12586" s="60">
        <v>25</v>
      </c>
      <c r="E12586" s="101" t="s">
        <v>1827</v>
      </c>
      <c r="F12586" s="73">
        <v>253800</v>
      </c>
      <c r="G12586" s="64">
        <f t="shared" si="391"/>
        <v>6345000</v>
      </c>
      <c r="H12586" s="120" t="s">
        <v>814</v>
      </c>
      <c r="I12586" s="120"/>
    </row>
    <row r="12587" spans="1:9" x14ac:dyDescent="0.25">
      <c r="A12587" s="59" t="s">
        <v>10296</v>
      </c>
      <c r="B12587" s="59" t="s">
        <v>10277</v>
      </c>
      <c r="C12587" s="93" t="s">
        <v>140</v>
      </c>
      <c r="D12587" s="60">
        <v>1</v>
      </c>
      <c r="E12587" s="75" t="s">
        <v>26</v>
      </c>
      <c r="F12587" s="63">
        <v>900000</v>
      </c>
      <c r="G12587" s="64">
        <f t="shared" si="391"/>
        <v>900000</v>
      </c>
      <c r="H12587" s="120" t="s">
        <v>2085</v>
      </c>
      <c r="I12587" s="120" t="s">
        <v>10301</v>
      </c>
    </row>
    <row r="12588" spans="1:9" x14ac:dyDescent="0.25">
      <c r="A12588" s="59" t="s">
        <v>10296</v>
      </c>
      <c r="B12588" s="59" t="s">
        <v>1399</v>
      </c>
      <c r="C12588" s="59" t="s">
        <v>361</v>
      </c>
      <c r="D12588" s="60">
        <v>1</v>
      </c>
      <c r="E12588" s="75" t="s">
        <v>26</v>
      </c>
      <c r="F12588" s="63">
        <v>165000</v>
      </c>
      <c r="G12588" s="64">
        <f t="shared" si="391"/>
        <v>165000</v>
      </c>
      <c r="H12588" s="120" t="s">
        <v>2085</v>
      </c>
      <c r="I12588" s="120" t="s">
        <v>10301</v>
      </c>
    </row>
    <row r="12589" spans="1:9" x14ac:dyDescent="0.25">
      <c r="A12589" s="59" t="s">
        <v>10296</v>
      </c>
      <c r="B12589" s="59" t="s">
        <v>9825</v>
      </c>
      <c r="C12589" s="59" t="s">
        <v>9826</v>
      </c>
      <c r="D12589" s="141">
        <v>5</v>
      </c>
      <c r="E12589" s="75" t="s">
        <v>37</v>
      </c>
      <c r="F12589" s="210">
        <v>23206</v>
      </c>
      <c r="G12589" s="64">
        <f t="shared" si="391"/>
        <v>116030</v>
      </c>
      <c r="H12589" s="285" t="s">
        <v>432</v>
      </c>
      <c r="I12589" s="139"/>
    </row>
    <row r="12590" spans="1:9" x14ac:dyDescent="0.25">
      <c r="A12590" s="59" t="s">
        <v>10296</v>
      </c>
      <c r="B12590" s="59" t="s">
        <v>9825</v>
      </c>
      <c r="C12590" s="59" t="s">
        <v>9826</v>
      </c>
      <c r="D12590" s="141">
        <v>10</v>
      </c>
      <c r="E12590" s="75" t="s">
        <v>37</v>
      </c>
      <c r="F12590" s="210">
        <v>23206</v>
      </c>
      <c r="G12590" s="64">
        <f t="shared" si="391"/>
        <v>232060</v>
      </c>
      <c r="H12590" s="120" t="s">
        <v>5989</v>
      </c>
      <c r="I12590" s="139"/>
    </row>
    <row r="12591" spans="1:9" x14ac:dyDescent="0.25">
      <c r="A12591" s="59" t="s">
        <v>10296</v>
      </c>
      <c r="B12591" s="59" t="s">
        <v>210</v>
      </c>
      <c r="C12591" s="59" t="s">
        <v>211</v>
      </c>
      <c r="D12591" s="60">
        <v>1</v>
      </c>
      <c r="E12591" s="75" t="s">
        <v>37</v>
      </c>
      <c r="F12591" s="63">
        <v>28200</v>
      </c>
      <c r="G12591" s="64">
        <f t="shared" si="391"/>
        <v>28200</v>
      </c>
      <c r="H12591" s="120" t="s">
        <v>1156</v>
      </c>
      <c r="I12591" s="139"/>
    </row>
    <row r="12592" spans="1:9" x14ac:dyDescent="0.25">
      <c r="A12592" s="59" t="s">
        <v>10296</v>
      </c>
      <c r="B12592" s="59" t="s">
        <v>10302</v>
      </c>
      <c r="C12592" s="83" t="s">
        <v>27</v>
      </c>
      <c r="D12592" s="60">
        <v>1</v>
      </c>
      <c r="E12592" s="75" t="s">
        <v>26</v>
      </c>
      <c r="F12592" s="63">
        <v>70000</v>
      </c>
      <c r="G12592" s="64">
        <f t="shared" si="391"/>
        <v>70000</v>
      </c>
      <c r="H12592" s="285" t="s">
        <v>623</v>
      </c>
      <c r="I12592" s="74"/>
    </row>
    <row r="12593" spans="1:9" x14ac:dyDescent="0.25">
      <c r="A12593" s="59" t="s">
        <v>10296</v>
      </c>
      <c r="B12593" s="588" t="s">
        <v>6463</v>
      </c>
      <c r="C12593" s="531" t="s">
        <v>905</v>
      </c>
      <c r="D12593" s="526">
        <v>1</v>
      </c>
      <c r="E12593" s="527" t="s">
        <v>26</v>
      </c>
      <c r="F12593" s="596">
        <v>570000</v>
      </c>
      <c r="G12593" s="596">
        <f t="shared" si="391"/>
        <v>570000</v>
      </c>
      <c r="H12593" s="591" t="s">
        <v>2145</v>
      </c>
      <c r="I12593" s="570" t="s">
        <v>10303</v>
      </c>
    </row>
    <row r="12594" spans="1:9" x14ac:dyDescent="0.25">
      <c r="A12594" s="59" t="s">
        <v>10296</v>
      </c>
      <c r="B12594" s="93" t="s">
        <v>2693</v>
      </c>
      <c r="C12594" s="84"/>
      <c r="D12594" s="60">
        <v>24</v>
      </c>
      <c r="E12594" s="75" t="s">
        <v>26</v>
      </c>
      <c r="F12594" s="210">
        <v>1565</v>
      </c>
      <c r="G12594" s="64">
        <f>F12594*D12594</f>
        <v>37560</v>
      </c>
      <c r="H12594" s="285" t="s">
        <v>814</v>
      </c>
      <c r="I12594" s="120"/>
    </row>
    <row r="12595" spans="1:9" x14ac:dyDescent="0.25">
      <c r="A12595" s="59" t="s">
        <v>10304</v>
      </c>
      <c r="B12595" s="59" t="s">
        <v>10305</v>
      </c>
      <c r="C12595" s="59" t="s">
        <v>2234</v>
      </c>
      <c r="D12595" s="60">
        <v>1</v>
      </c>
      <c r="E12595" s="75" t="s">
        <v>26</v>
      </c>
      <c r="F12595" s="63">
        <v>90000</v>
      </c>
      <c r="G12595" s="64">
        <f t="shared" ref="G12595:G12618" si="392">F12595*D12595</f>
        <v>90000</v>
      </c>
      <c r="H12595" s="285" t="s">
        <v>814</v>
      </c>
      <c r="I12595" s="120"/>
    </row>
    <row r="12596" spans="1:9" x14ac:dyDescent="0.25">
      <c r="A12596" s="59" t="s">
        <v>10304</v>
      </c>
      <c r="B12596" s="71" t="s">
        <v>10306</v>
      </c>
      <c r="C12596" s="59" t="s">
        <v>419</v>
      </c>
      <c r="D12596" s="60">
        <v>6</v>
      </c>
      <c r="E12596" s="75" t="s">
        <v>26</v>
      </c>
      <c r="F12596" s="63">
        <v>37500</v>
      </c>
      <c r="G12596" s="64">
        <f t="shared" si="392"/>
        <v>225000</v>
      </c>
      <c r="H12596" s="120" t="s">
        <v>814</v>
      </c>
      <c r="I12596" s="120"/>
    </row>
    <row r="12597" spans="1:9" x14ac:dyDescent="0.25">
      <c r="A12597" s="59" t="s">
        <v>10304</v>
      </c>
      <c r="B12597" s="71" t="s">
        <v>1723</v>
      </c>
      <c r="C12597" s="59" t="s">
        <v>419</v>
      </c>
      <c r="D12597" s="60">
        <v>6</v>
      </c>
      <c r="E12597" s="75" t="s">
        <v>26</v>
      </c>
      <c r="F12597" s="63">
        <v>1000</v>
      </c>
      <c r="G12597" s="64">
        <f t="shared" si="392"/>
        <v>6000</v>
      </c>
      <c r="H12597" s="120" t="s">
        <v>814</v>
      </c>
      <c r="I12597" s="120"/>
    </row>
    <row r="12598" spans="1:9" x14ac:dyDescent="0.25">
      <c r="A12598" s="59" t="s">
        <v>10304</v>
      </c>
      <c r="B12598" s="66" t="s">
        <v>10307</v>
      </c>
      <c r="C12598" s="59" t="s">
        <v>10308</v>
      </c>
      <c r="D12598" s="60">
        <v>10</v>
      </c>
      <c r="E12598" s="75" t="s">
        <v>26</v>
      </c>
      <c r="F12598" s="63">
        <v>5500</v>
      </c>
      <c r="G12598" s="64">
        <f t="shared" si="392"/>
        <v>55000</v>
      </c>
      <c r="H12598" s="120" t="s">
        <v>814</v>
      </c>
      <c r="I12598" s="120"/>
    </row>
    <row r="12599" spans="1:9" x14ac:dyDescent="0.25">
      <c r="A12599" s="59" t="s">
        <v>10304</v>
      </c>
      <c r="B12599" s="81" t="s">
        <v>10309</v>
      </c>
      <c r="C12599" s="59" t="s">
        <v>10308</v>
      </c>
      <c r="D12599" s="60">
        <v>10</v>
      </c>
      <c r="E12599" s="75" t="s">
        <v>26</v>
      </c>
      <c r="F12599" s="63">
        <v>5000</v>
      </c>
      <c r="G12599" s="64">
        <f t="shared" si="392"/>
        <v>50000</v>
      </c>
      <c r="H12599" s="120" t="s">
        <v>814</v>
      </c>
      <c r="I12599" s="120"/>
    </row>
    <row r="12600" spans="1:9" x14ac:dyDescent="0.25">
      <c r="A12600" s="59" t="s">
        <v>10304</v>
      </c>
      <c r="B12600" s="59" t="s">
        <v>4004</v>
      </c>
      <c r="C12600" s="59"/>
      <c r="D12600" s="60">
        <v>20</v>
      </c>
      <c r="E12600" s="75" t="s">
        <v>26</v>
      </c>
      <c r="F12600" s="63">
        <v>1500</v>
      </c>
      <c r="G12600" s="64">
        <f t="shared" si="392"/>
        <v>30000</v>
      </c>
      <c r="H12600" s="120" t="s">
        <v>814</v>
      </c>
      <c r="I12600" s="120"/>
    </row>
    <row r="12601" spans="1:9" x14ac:dyDescent="0.25">
      <c r="A12601" s="59" t="s">
        <v>10304</v>
      </c>
      <c r="B12601" s="58" t="s">
        <v>10310</v>
      </c>
      <c r="C12601" s="84" t="s">
        <v>416</v>
      </c>
      <c r="D12601" s="141">
        <v>4</v>
      </c>
      <c r="E12601" s="75" t="s">
        <v>26</v>
      </c>
      <c r="F12601" s="210">
        <v>6625</v>
      </c>
      <c r="G12601" s="64">
        <f>F12601*D12601</f>
        <v>26500</v>
      </c>
      <c r="H12601" s="285" t="s">
        <v>814</v>
      </c>
      <c r="I12601" s="120"/>
    </row>
    <row r="12602" spans="1:9" x14ac:dyDescent="0.25">
      <c r="A12602" s="59" t="s">
        <v>10304</v>
      </c>
      <c r="B12602" s="59" t="s">
        <v>10311</v>
      </c>
      <c r="C12602" s="84" t="s">
        <v>416</v>
      </c>
      <c r="D12602" s="141">
        <v>4</v>
      </c>
      <c r="E12602" s="75" t="s">
        <v>26</v>
      </c>
      <c r="F12602" s="210">
        <v>1000</v>
      </c>
      <c r="G12602" s="64">
        <f>F12602*D12602</f>
        <v>4000</v>
      </c>
      <c r="H12602" s="285" t="s">
        <v>814</v>
      </c>
      <c r="I12602" s="120"/>
    </row>
    <row r="12603" spans="1:9" x14ac:dyDescent="0.25">
      <c r="A12603" s="59" t="s">
        <v>10304</v>
      </c>
      <c r="B12603" s="59" t="s">
        <v>56</v>
      </c>
      <c r="C12603" s="59" t="s">
        <v>57</v>
      </c>
      <c r="D12603" s="60">
        <v>1.5</v>
      </c>
      <c r="E12603" s="75" t="s">
        <v>37</v>
      </c>
      <c r="F12603" s="210">
        <v>24650</v>
      </c>
      <c r="G12603" s="64">
        <f t="shared" si="392"/>
        <v>36975</v>
      </c>
      <c r="H12603" s="285" t="s">
        <v>2005</v>
      </c>
      <c r="I12603" s="120"/>
    </row>
    <row r="12604" spans="1:9" x14ac:dyDescent="0.25">
      <c r="A12604" s="59" t="s">
        <v>10304</v>
      </c>
      <c r="B12604" s="81" t="s">
        <v>10312</v>
      </c>
      <c r="C12604" s="84" t="s">
        <v>501</v>
      </c>
      <c r="D12604" s="141">
        <v>2</v>
      </c>
      <c r="E12604" s="75" t="s">
        <v>26</v>
      </c>
      <c r="F12604" s="210">
        <v>43000</v>
      </c>
      <c r="G12604" s="64">
        <f>F12604*D12604</f>
        <v>86000</v>
      </c>
      <c r="H12604" s="285" t="s">
        <v>484</v>
      </c>
      <c r="I12604" s="120"/>
    </row>
    <row r="12605" spans="1:9" x14ac:dyDescent="0.25">
      <c r="A12605" s="59" t="s">
        <v>10304</v>
      </c>
      <c r="B12605" s="59" t="s">
        <v>634</v>
      </c>
      <c r="C12605" s="59" t="s">
        <v>99</v>
      </c>
      <c r="D12605" s="141">
        <v>1</v>
      </c>
      <c r="E12605" s="75" t="s">
        <v>26</v>
      </c>
      <c r="F12605" s="210">
        <v>40000</v>
      </c>
      <c r="G12605" s="64">
        <f t="shared" si="392"/>
        <v>40000</v>
      </c>
      <c r="H12605" s="120" t="s">
        <v>508</v>
      </c>
      <c r="I12605" s="120" t="s">
        <v>10313</v>
      </c>
    </row>
    <row r="12606" spans="1:9" x14ac:dyDescent="0.25">
      <c r="A12606" s="59" t="s">
        <v>10304</v>
      </c>
      <c r="B12606" s="59" t="s">
        <v>6393</v>
      </c>
      <c r="C12606" s="59" t="s">
        <v>277</v>
      </c>
      <c r="D12606" s="60">
        <v>1</v>
      </c>
      <c r="E12606" s="101" t="s">
        <v>26</v>
      </c>
      <c r="F12606" s="73">
        <v>22500</v>
      </c>
      <c r="G12606" s="64">
        <f t="shared" si="392"/>
        <v>22500</v>
      </c>
      <c r="H12606" s="120" t="s">
        <v>508</v>
      </c>
      <c r="I12606" s="120" t="s">
        <v>10313</v>
      </c>
    </row>
    <row r="12607" spans="1:9" x14ac:dyDescent="0.25">
      <c r="A12607" s="59" t="s">
        <v>10304</v>
      </c>
      <c r="B12607" s="59" t="s">
        <v>9842</v>
      </c>
      <c r="C12607" s="93" t="s">
        <v>10314</v>
      </c>
      <c r="D12607" s="60">
        <v>1</v>
      </c>
      <c r="E12607" s="75" t="s">
        <v>26</v>
      </c>
      <c r="F12607" s="73">
        <v>1275000</v>
      </c>
      <c r="G12607" s="64">
        <f t="shared" si="392"/>
        <v>1275000</v>
      </c>
      <c r="H12607" s="120" t="s">
        <v>508</v>
      </c>
      <c r="I12607" s="120" t="s">
        <v>10313</v>
      </c>
    </row>
    <row r="12608" spans="1:9" x14ac:dyDescent="0.25">
      <c r="A12608" s="59" t="s">
        <v>10304</v>
      </c>
      <c r="B12608" s="59" t="s">
        <v>9847</v>
      </c>
      <c r="C12608" s="59" t="s">
        <v>10315</v>
      </c>
      <c r="D12608" s="60">
        <v>1</v>
      </c>
      <c r="E12608" s="75" t="s">
        <v>26</v>
      </c>
      <c r="F12608" s="62">
        <v>1545000</v>
      </c>
      <c r="G12608" s="64">
        <f t="shared" si="392"/>
        <v>1545000</v>
      </c>
      <c r="H12608" s="120" t="s">
        <v>508</v>
      </c>
      <c r="I12608" s="120" t="s">
        <v>10313</v>
      </c>
    </row>
    <row r="12609" spans="1:9" x14ac:dyDescent="0.25">
      <c r="A12609" s="59" t="s">
        <v>10304</v>
      </c>
      <c r="B12609" s="59" t="s">
        <v>9847</v>
      </c>
      <c r="C12609" s="59" t="s">
        <v>10316</v>
      </c>
      <c r="D12609" s="60">
        <v>1</v>
      </c>
      <c r="E12609" s="75" t="s">
        <v>26</v>
      </c>
      <c r="F12609" s="62">
        <v>1545000</v>
      </c>
      <c r="G12609" s="64">
        <f t="shared" si="392"/>
        <v>1545000</v>
      </c>
      <c r="H12609" s="120" t="s">
        <v>508</v>
      </c>
      <c r="I12609" s="120" t="s">
        <v>10313</v>
      </c>
    </row>
    <row r="12610" spans="1:9" x14ac:dyDescent="0.25">
      <c r="A12610" s="59" t="s">
        <v>10304</v>
      </c>
      <c r="B12610" s="59" t="s">
        <v>9852</v>
      </c>
      <c r="C12610" s="59" t="s">
        <v>9845</v>
      </c>
      <c r="D12610" s="60">
        <v>2</v>
      </c>
      <c r="E12610" s="75" t="s">
        <v>26</v>
      </c>
      <c r="F12610" s="62">
        <v>50000</v>
      </c>
      <c r="G12610" s="64">
        <f t="shared" si="392"/>
        <v>100000</v>
      </c>
      <c r="H12610" s="120" t="s">
        <v>508</v>
      </c>
      <c r="I12610" s="120" t="s">
        <v>10313</v>
      </c>
    </row>
    <row r="12611" spans="1:9" x14ac:dyDescent="0.25">
      <c r="A12611" s="59" t="s">
        <v>10304</v>
      </c>
      <c r="B12611" s="71" t="s">
        <v>10036</v>
      </c>
      <c r="C12611" s="77" t="s">
        <v>361</v>
      </c>
      <c r="D12611" s="60">
        <v>2</v>
      </c>
      <c r="E12611" s="75" t="s">
        <v>26</v>
      </c>
      <c r="F12611" s="62">
        <v>185000</v>
      </c>
      <c r="G12611" s="64">
        <f t="shared" si="392"/>
        <v>370000</v>
      </c>
      <c r="H12611" s="120" t="s">
        <v>508</v>
      </c>
      <c r="I12611" s="120" t="s">
        <v>10313</v>
      </c>
    </row>
    <row r="12612" spans="1:9" x14ac:dyDescent="0.25">
      <c r="A12612" s="59" t="s">
        <v>10304</v>
      </c>
      <c r="B12612" s="59" t="s">
        <v>10317</v>
      </c>
      <c r="C12612" s="84" t="s">
        <v>361</v>
      </c>
      <c r="D12612" s="141">
        <v>2</v>
      </c>
      <c r="E12612" s="75" t="s">
        <v>26</v>
      </c>
      <c r="F12612" s="210">
        <v>200000</v>
      </c>
      <c r="G12612" s="64">
        <f t="shared" si="392"/>
        <v>400000</v>
      </c>
      <c r="H12612" s="120" t="s">
        <v>508</v>
      </c>
      <c r="I12612" s="139" t="s">
        <v>10219</v>
      </c>
    </row>
    <row r="12613" spans="1:9" x14ac:dyDescent="0.25">
      <c r="A12613" s="59" t="s">
        <v>10304</v>
      </c>
      <c r="B12613" s="59" t="s">
        <v>3077</v>
      </c>
      <c r="C12613" s="84" t="s">
        <v>361</v>
      </c>
      <c r="D12613" s="141">
        <v>1</v>
      </c>
      <c r="E12613" s="75" t="s">
        <v>26</v>
      </c>
      <c r="F12613" s="210">
        <v>12500</v>
      </c>
      <c r="G12613" s="64">
        <f t="shared" si="392"/>
        <v>12500</v>
      </c>
      <c r="H12613" s="120" t="s">
        <v>508</v>
      </c>
      <c r="I12613" s="139" t="s">
        <v>10219</v>
      </c>
    </row>
    <row r="12614" spans="1:9" x14ac:dyDescent="0.25">
      <c r="A12614" s="59" t="s">
        <v>10304</v>
      </c>
      <c r="B12614" s="58" t="s">
        <v>6582</v>
      </c>
      <c r="C12614" s="59" t="s">
        <v>6583</v>
      </c>
      <c r="D12614" s="141">
        <v>1</v>
      </c>
      <c r="E12614" s="75" t="s">
        <v>26</v>
      </c>
      <c r="F12614" s="210">
        <v>31000</v>
      </c>
      <c r="G12614" s="64">
        <f t="shared" si="392"/>
        <v>31000</v>
      </c>
      <c r="H12614" s="120" t="s">
        <v>508</v>
      </c>
      <c r="I12614" s="139" t="s">
        <v>10219</v>
      </c>
    </row>
    <row r="12615" spans="1:9" x14ac:dyDescent="0.25">
      <c r="A12615" s="59" t="s">
        <v>10304</v>
      </c>
      <c r="B12615" s="59" t="s">
        <v>6585</v>
      </c>
      <c r="C12615" s="101" t="s">
        <v>636</v>
      </c>
      <c r="D12615" s="60">
        <v>1</v>
      </c>
      <c r="E12615" s="75" t="s">
        <v>26</v>
      </c>
      <c r="F12615" s="64">
        <v>14000</v>
      </c>
      <c r="G12615" s="64">
        <f t="shared" si="392"/>
        <v>14000</v>
      </c>
      <c r="H12615" s="285" t="s">
        <v>5986</v>
      </c>
      <c r="I12615" s="139"/>
    </row>
    <row r="12616" spans="1:9" x14ac:dyDescent="0.25">
      <c r="A12616" s="59" t="s">
        <v>10304</v>
      </c>
      <c r="B12616" s="59" t="s">
        <v>10048</v>
      </c>
      <c r="C12616" s="59" t="s">
        <v>2703</v>
      </c>
      <c r="D12616" s="141">
        <v>1</v>
      </c>
      <c r="E12616" s="75" t="s">
        <v>51</v>
      </c>
      <c r="F12616" s="210">
        <v>58000</v>
      </c>
      <c r="G12616" s="64">
        <f t="shared" si="392"/>
        <v>58000</v>
      </c>
      <c r="H12616" s="120" t="s">
        <v>5986</v>
      </c>
      <c r="I12616" s="139"/>
    </row>
    <row r="12617" spans="1:9" x14ac:dyDescent="0.25">
      <c r="A12617" s="59" t="s">
        <v>10304</v>
      </c>
      <c r="B12617" s="59" t="s">
        <v>10048</v>
      </c>
      <c r="C12617" s="59" t="s">
        <v>1054</v>
      </c>
      <c r="D12617" s="60">
        <v>6</v>
      </c>
      <c r="E12617" s="75" t="s">
        <v>51</v>
      </c>
      <c r="F12617" s="63">
        <v>59500</v>
      </c>
      <c r="G12617" s="64">
        <f t="shared" si="392"/>
        <v>357000</v>
      </c>
      <c r="H12617" s="120" t="s">
        <v>5986</v>
      </c>
      <c r="I12617" s="139"/>
    </row>
    <row r="12618" spans="1:9" x14ac:dyDescent="0.25">
      <c r="A12618" s="59" t="s">
        <v>10304</v>
      </c>
      <c r="B12618" s="93" t="s">
        <v>1013</v>
      </c>
      <c r="C12618" s="84" t="s">
        <v>864</v>
      </c>
      <c r="D12618" s="60">
        <v>14</v>
      </c>
      <c r="E12618" s="75" t="s">
        <v>37</v>
      </c>
      <c r="F12618" s="73">
        <v>17000</v>
      </c>
      <c r="G12618" s="64">
        <f t="shared" si="392"/>
        <v>238000</v>
      </c>
      <c r="H12618" s="285" t="s">
        <v>5986</v>
      </c>
      <c r="I12618" s="139"/>
    </row>
    <row r="12619" spans="1:9" x14ac:dyDescent="0.25">
      <c r="A12619" s="59" t="s">
        <v>10304</v>
      </c>
      <c r="B12619" s="58" t="s">
        <v>9830</v>
      </c>
      <c r="C12619" s="77" t="s">
        <v>74</v>
      </c>
      <c r="D12619" s="60">
        <v>1</v>
      </c>
      <c r="E12619" s="75" t="s">
        <v>26</v>
      </c>
      <c r="F12619" s="63">
        <v>65000</v>
      </c>
      <c r="G12619" s="64">
        <f>F12619*D12619</f>
        <v>65000</v>
      </c>
      <c r="H12619" s="285" t="s">
        <v>466</v>
      </c>
      <c r="I12619" s="74" t="s">
        <v>7510</v>
      </c>
    </row>
    <row r="12620" spans="1:9" x14ac:dyDescent="0.25">
      <c r="A12620" s="59" t="s">
        <v>10304</v>
      </c>
      <c r="B12620" s="59" t="s">
        <v>10318</v>
      </c>
      <c r="C12620" s="84" t="s">
        <v>140</v>
      </c>
      <c r="D12620" s="60">
        <v>1</v>
      </c>
      <c r="E12620" s="75" t="s">
        <v>26</v>
      </c>
      <c r="F12620" s="210">
        <v>900000</v>
      </c>
      <c r="G12620" s="64">
        <f>F12620*D12620</f>
        <v>900000</v>
      </c>
      <c r="H12620" s="285" t="s">
        <v>553</v>
      </c>
      <c r="I12620" s="74" t="s">
        <v>7507</v>
      </c>
    </row>
    <row r="12621" spans="1:9" x14ac:dyDescent="0.25">
      <c r="A12621" s="59" t="s">
        <v>10304</v>
      </c>
      <c r="B12621" s="59" t="s">
        <v>10048</v>
      </c>
      <c r="C12621" s="59" t="s">
        <v>1054</v>
      </c>
      <c r="D12621" s="60">
        <v>1</v>
      </c>
      <c r="E12621" s="75" t="s">
        <v>51</v>
      </c>
      <c r="F12621" s="63">
        <v>59500</v>
      </c>
      <c r="G12621" s="64">
        <f t="shared" ref="G12621:G12684" si="393">F12621*D12621</f>
        <v>59500</v>
      </c>
      <c r="H12621" s="120" t="s">
        <v>5986</v>
      </c>
      <c r="I12621" s="120"/>
    </row>
    <row r="12622" spans="1:9" x14ac:dyDescent="0.25">
      <c r="A12622" s="59" t="s">
        <v>10319</v>
      </c>
      <c r="B12622" s="59" t="s">
        <v>9333</v>
      </c>
      <c r="C12622" s="59" t="s">
        <v>27</v>
      </c>
      <c r="D12622" s="60">
        <v>10</v>
      </c>
      <c r="E12622" s="75" t="s">
        <v>26</v>
      </c>
      <c r="F12622" s="63">
        <v>1000</v>
      </c>
      <c r="G12622" s="64">
        <f t="shared" si="393"/>
        <v>10000</v>
      </c>
      <c r="H12622" s="120" t="s">
        <v>5986</v>
      </c>
      <c r="I12622" s="120"/>
    </row>
    <row r="12623" spans="1:9" x14ac:dyDescent="0.25">
      <c r="A12623" s="59" t="s">
        <v>10319</v>
      </c>
      <c r="B12623" s="59" t="s">
        <v>10118</v>
      </c>
      <c r="C12623" s="59" t="s">
        <v>864</v>
      </c>
      <c r="D12623" s="60">
        <v>3</v>
      </c>
      <c r="E12623" s="75" t="s">
        <v>51</v>
      </c>
      <c r="F12623" s="63">
        <v>65000</v>
      </c>
      <c r="G12623" s="64">
        <f t="shared" si="393"/>
        <v>195000</v>
      </c>
      <c r="H12623" s="120" t="s">
        <v>5972</v>
      </c>
      <c r="I12623" s="120"/>
    </row>
    <row r="12624" spans="1:9" x14ac:dyDescent="0.25">
      <c r="A12624" s="59" t="s">
        <v>10319</v>
      </c>
      <c r="B12624" s="66" t="s">
        <v>10320</v>
      </c>
      <c r="C12624" s="59" t="s">
        <v>1015</v>
      </c>
      <c r="D12624" s="60">
        <v>2</v>
      </c>
      <c r="E12624" s="75" t="s">
        <v>51</v>
      </c>
      <c r="F12624" s="63">
        <v>86000</v>
      </c>
      <c r="G12624" s="64">
        <f t="shared" si="393"/>
        <v>172000</v>
      </c>
      <c r="H12624" s="120" t="s">
        <v>5972</v>
      </c>
      <c r="I12624" s="120"/>
    </row>
    <row r="12625" spans="1:9" x14ac:dyDescent="0.25">
      <c r="A12625" s="59" t="s">
        <v>10319</v>
      </c>
      <c r="B12625" s="59" t="s">
        <v>10321</v>
      </c>
      <c r="C12625" s="59" t="s">
        <v>2703</v>
      </c>
      <c r="D12625" s="141">
        <v>1</v>
      </c>
      <c r="E12625" s="75" t="s">
        <v>51</v>
      </c>
      <c r="F12625" s="210">
        <v>72000</v>
      </c>
      <c r="G12625" s="64">
        <f t="shared" si="393"/>
        <v>72000</v>
      </c>
      <c r="H12625" s="120" t="s">
        <v>5986</v>
      </c>
      <c r="I12625" s="120"/>
    </row>
    <row r="12626" spans="1:9" x14ac:dyDescent="0.25">
      <c r="A12626" s="59" t="s">
        <v>10319</v>
      </c>
      <c r="B12626" s="59" t="s">
        <v>7275</v>
      </c>
      <c r="C12626" s="84" t="s">
        <v>1015</v>
      </c>
      <c r="D12626" s="60">
        <v>2</v>
      </c>
      <c r="E12626" s="75" t="s">
        <v>51</v>
      </c>
      <c r="F12626" s="73">
        <v>113700</v>
      </c>
      <c r="G12626" s="64">
        <f t="shared" si="393"/>
        <v>227400</v>
      </c>
      <c r="H12626" s="120" t="s">
        <v>5986</v>
      </c>
      <c r="I12626" s="120"/>
    </row>
    <row r="12627" spans="1:9" x14ac:dyDescent="0.25">
      <c r="A12627" s="59" t="s">
        <v>10319</v>
      </c>
      <c r="B12627" s="59" t="s">
        <v>59</v>
      </c>
      <c r="C12627" s="59" t="s">
        <v>10322</v>
      </c>
      <c r="D12627" s="60">
        <v>1</v>
      </c>
      <c r="E12627" s="75" t="s">
        <v>26</v>
      </c>
      <c r="F12627" s="63">
        <v>6500000</v>
      </c>
      <c r="G12627" s="64">
        <f t="shared" si="393"/>
        <v>6500000</v>
      </c>
      <c r="H12627" s="120" t="s">
        <v>432</v>
      </c>
      <c r="I12627" s="120"/>
    </row>
    <row r="12628" spans="1:9" x14ac:dyDescent="0.25">
      <c r="A12628" s="59" t="s">
        <v>10319</v>
      </c>
      <c r="B12628" s="59" t="s">
        <v>10323</v>
      </c>
      <c r="C12628" s="59" t="s">
        <v>1278</v>
      </c>
      <c r="D12628" s="60">
        <v>1</v>
      </c>
      <c r="E12628" s="75" t="s">
        <v>26</v>
      </c>
      <c r="F12628" s="63">
        <v>150000</v>
      </c>
      <c r="G12628" s="64">
        <f t="shared" si="393"/>
        <v>150000</v>
      </c>
      <c r="H12628" s="120" t="s">
        <v>5989</v>
      </c>
      <c r="I12628" s="120"/>
    </row>
    <row r="12629" spans="1:9" x14ac:dyDescent="0.25">
      <c r="A12629" s="59" t="s">
        <v>10319</v>
      </c>
      <c r="B12629" s="59" t="s">
        <v>9825</v>
      </c>
      <c r="C12629" s="59" t="s">
        <v>9826</v>
      </c>
      <c r="D12629" s="60">
        <v>6</v>
      </c>
      <c r="E12629" s="75" t="s">
        <v>37</v>
      </c>
      <c r="F12629" s="63">
        <v>23206</v>
      </c>
      <c r="G12629" s="64">
        <f t="shared" si="393"/>
        <v>139236</v>
      </c>
      <c r="H12629" s="120" t="s">
        <v>5989</v>
      </c>
      <c r="I12629" s="120"/>
    </row>
    <row r="12630" spans="1:9" x14ac:dyDescent="0.25">
      <c r="A12630" s="59" t="s">
        <v>10319</v>
      </c>
      <c r="B12630" s="59" t="s">
        <v>1792</v>
      </c>
      <c r="C12630" s="59" t="s">
        <v>76</v>
      </c>
      <c r="D12630" s="141">
        <v>0.75</v>
      </c>
      <c r="E12630" s="75" t="s">
        <v>37</v>
      </c>
      <c r="F12630" s="210">
        <v>82500</v>
      </c>
      <c r="G12630" s="64">
        <f>F12630*D12630</f>
        <v>61875</v>
      </c>
      <c r="H12630" s="285" t="s">
        <v>5989</v>
      </c>
      <c r="I12630" s="120"/>
    </row>
    <row r="12631" spans="1:9" x14ac:dyDescent="0.25">
      <c r="A12631" s="59" t="s">
        <v>10319</v>
      </c>
      <c r="B12631" s="481" t="s">
        <v>210</v>
      </c>
      <c r="C12631" s="481" t="s">
        <v>211</v>
      </c>
      <c r="D12631" s="482">
        <v>8</v>
      </c>
      <c r="E12631" s="544" t="s">
        <v>37</v>
      </c>
      <c r="F12631" s="537">
        <v>28200</v>
      </c>
      <c r="G12631" s="485">
        <f t="shared" si="393"/>
        <v>225600</v>
      </c>
      <c r="H12631" s="597" t="s">
        <v>6528</v>
      </c>
      <c r="I12631" s="536"/>
    </row>
    <row r="12632" spans="1:9" x14ac:dyDescent="0.25">
      <c r="A12632" s="59" t="s">
        <v>10319</v>
      </c>
      <c r="B12632" s="71" t="s">
        <v>10324</v>
      </c>
      <c r="C12632" s="59" t="s">
        <v>10325</v>
      </c>
      <c r="D12632" s="60">
        <v>1</v>
      </c>
      <c r="E12632" s="75" t="s">
        <v>26</v>
      </c>
      <c r="F12632" s="63">
        <v>205000</v>
      </c>
      <c r="G12632" s="64">
        <f t="shared" si="393"/>
        <v>205000</v>
      </c>
      <c r="H12632" s="120" t="s">
        <v>484</v>
      </c>
      <c r="I12632" s="120"/>
    </row>
    <row r="12633" spans="1:9" x14ac:dyDescent="0.25">
      <c r="A12633" s="59" t="s">
        <v>10319</v>
      </c>
      <c r="B12633" s="81" t="s">
        <v>10326</v>
      </c>
      <c r="C12633" s="84" t="s">
        <v>1777</v>
      </c>
      <c r="D12633" s="141">
        <v>1</v>
      </c>
      <c r="E12633" s="75" t="s">
        <v>26</v>
      </c>
      <c r="F12633" s="210">
        <v>100000</v>
      </c>
      <c r="G12633" s="64">
        <f>F12633*D12633</f>
        <v>100000</v>
      </c>
      <c r="H12633" s="285" t="s">
        <v>484</v>
      </c>
      <c r="I12633" s="120"/>
    </row>
    <row r="12634" spans="1:9" x14ac:dyDescent="0.25">
      <c r="A12634" s="59" t="s">
        <v>10319</v>
      </c>
      <c r="B12634" s="59" t="s">
        <v>10327</v>
      </c>
      <c r="C12634" s="84" t="s">
        <v>9934</v>
      </c>
      <c r="D12634" s="60">
        <v>1</v>
      </c>
      <c r="E12634" s="75" t="s">
        <v>26</v>
      </c>
      <c r="F12634" s="210">
        <v>18000</v>
      </c>
      <c r="G12634" s="64">
        <f>F12634*D12634</f>
        <v>18000</v>
      </c>
      <c r="H12634" s="285" t="s">
        <v>484</v>
      </c>
      <c r="I12634" s="120"/>
    </row>
    <row r="12635" spans="1:9" x14ac:dyDescent="0.25">
      <c r="A12635" s="59" t="s">
        <v>10319</v>
      </c>
      <c r="B12635" s="71" t="s">
        <v>10328</v>
      </c>
      <c r="C12635" s="59" t="s">
        <v>27</v>
      </c>
      <c r="D12635" s="60">
        <v>1</v>
      </c>
      <c r="E12635" s="75" t="s">
        <v>26</v>
      </c>
      <c r="F12635" s="63">
        <v>12500</v>
      </c>
      <c r="G12635" s="64">
        <f>F12635*D12635</f>
        <v>12500</v>
      </c>
      <c r="H12635" s="120" t="s">
        <v>814</v>
      </c>
      <c r="I12635" s="120"/>
    </row>
    <row r="12636" spans="1:9" x14ac:dyDescent="0.25">
      <c r="A12636" s="59" t="s">
        <v>10319</v>
      </c>
      <c r="B12636" s="59" t="s">
        <v>1792</v>
      </c>
      <c r="C12636" s="59" t="s">
        <v>76</v>
      </c>
      <c r="D12636" s="141">
        <v>0.6</v>
      </c>
      <c r="E12636" s="75" t="s">
        <v>37</v>
      </c>
      <c r="F12636" s="210">
        <v>82500</v>
      </c>
      <c r="G12636" s="64">
        <f t="shared" si="393"/>
        <v>49500</v>
      </c>
      <c r="H12636" s="120" t="s">
        <v>466</v>
      </c>
      <c r="I12636" s="120" t="s">
        <v>7508</v>
      </c>
    </row>
    <row r="12637" spans="1:9" x14ac:dyDescent="0.25">
      <c r="A12637" s="59" t="s">
        <v>10319</v>
      </c>
      <c r="B12637" s="59" t="s">
        <v>191</v>
      </c>
      <c r="C12637" s="59" t="s">
        <v>192</v>
      </c>
      <c r="D12637" s="60">
        <v>1</v>
      </c>
      <c r="E12637" s="75" t="s">
        <v>26</v>
      </c>
      <c r="F12637" s="62">
        <v>959000</v>
      </c>
      <c r="G12637" s="64">
        <f t="shared" si="393"/>
        <v>959000</v>
      </c>
      <c r="H12637" s="120" t="s">
        <v>466</v>
      </c>
      <c r="I12637" s="120" t="s">
        <v>7508</v>
      </c>
    </row>
    <row r="12638" spans="1:9" x14ac:dyDescent="0.25">
      <c r="A12638" s="59" t="s">
        <v>10319</v>
      </c>
      <c r="B12638" s="93" t="s">
        <v>6953</v>
      </c>
      <c r="C12638" s="93" t="s">
        <v>6954</v>
      </c>
      <c r="D12638" s="60">
        <v>1</v>
      </c>
      <c r="E12638" s="75" t="s">
        <v>26</v>
      </c>
      <c r="F12638" s="62">
        <v>350000</v>
      </c>
      <c r="G12638" s="64">
        <f t="shared" si="393"/>
        <v>350000</v>
      </c>
      <c r="H12638" s="120" t="s">
        <v>466</v>
      </c>
      <c r="I12638" s="120" t="s">
        <v>7508</v>
      </c>
    </row>
    <row r="12639" spans="1:9" x14ac:dyDescent="0.25">
      <c r="A12639" s="59" t="s">
        <v>10319</v>
      </c>
      <c r="B12639" s="59" t="s">
        <v>10329</v>
      </c>
      <c r="C12639" s="59" t="s">
        <v>7393</v>
      </c>
      <c r="D12639" s="60">
        <v>1</v>
      </c>
      <c r="E12639" s="75" t="s">
        <v>26</v>
      </c>
      <c r="F12639" s="62">
        <v>1450000</v>
      </c>
      <c r="G12639" s="64">
        <f t="shared" si="393"/>
        <v>1450000</v>
      </c>
      <c r="H12639" s="120" t="s">
        <v>466</v>
      </c>
      <c r="I12639" s="120" t="s">
        <v>7508</v>
      </c>
    </row>
    <row r="12640" spans="1:9" x14ac:dyDescent="0.25">
      <c r="A12640" s="59" t="s">
        <v>10319</v>
      </c>
      <c r="B12640" s="71" t="s">
        <v>8069</v>
      </c>
      <c r="C12640" s="77"/>
      <c r="D12640" s="60">
        <v>1</v>
      </c>
      <c r="E12640" s="75" t="s">
        <v>26</v>
      </c>
      <c r="F12640" s="62">
        <v>3000</v>
      </c>
      <c r="G12640" s="64">
        <f t="shared" si="393"/>
        <v>3000</v>
      </c>
      <c r="H12640" s="120" t="s">
        <v>466</v>
      </c>
      <c r="I12640" s="120" t="s">
        <v>7508</v>
      </c>
    </row>
    <row r="12641" spans="1:9" x14ac:dyDescent="0.25">
      <c r="A12641" s="59" t="s">
        <v>10319</v>
      </c>
      <c r="B12641" s="59" t="s">
        <v>56</v>
      </c>
      <c r="C12641" s="59" t="s">
        <v>57</v>
      </c>
      <c r="D12641" s="141">
        <v>1.5</v>
      </c>
      <c r="E12641" s="75" t="s">
        <v>26</v>
      </c>
      <c r="F12641" s="210">
        <v>24650</v>
      </c>
      <c r="G12641" s="64">
        <f t="shared" si="393"/>
        <v>36975</v>
      </c>
      <c r="H12641" s="120" t="s">
        <v>466</v>
      </c>
      <c r="I12641" s="139" t="s">
        <v>7508</v>
      </c>
    </row>
    <row r="12642" spans="1:9" x14ac:dyDescent="0.25">
      <c r="A12642" s="60" t="s">
        <v>10319</v>
      </c>
      <c r="B12642" s="59" t="s">
        <v>10330</v>
      </c>
      <c r="C12642" s="84" t="s">
        <v>140</v>
      </c>
      <c r="D12642" s="141">
        <v>1</v>
      </c>
      <c r="E12642" s="75" t="s">
        <v>26</v>
      </c>
      <c r="F12642" s="210">
        <v>1600000</v>
      </c>
      <c r="G12642" s="64">
        <f t="shared" si="393"/>
        <v>1600000</v>
      </c>
      <c r="H12642" s="120" t="s">
        <v>535</v>
      </c>
      <c r="I12642" s="139" t="s">
        <v>10331</v>
      </c>
    </row>
    <row r="12643" spans="1:9" x14ac:dyDescent="0.25">
      <c r="A12643" s="59" t="s">
        <v>10319</v>
      </c>
      <c r="B12643" s="59" t="s">
        <v>10332</v>
      </c>
      <c r="C12643" s="59" t="s">
        <v>10333</v>
      </c>
      <c r="D12643" s="141">
        <v>5</v>
      </c>
      <c r="E12643" s="75" t="s">
        <v>26</v>
      </c>
      <c r="F12643" s="210">
        <v>80000</v>
      </c>
      <c r="G12643" s="64">
        <f t="shared" si="393"/>
        <v>400000</v>
      </c>
      <c r="H12643" s="120" t="s">
        <v>535</v>
      </c>
      <c r="I12643" s="139" t="s">
        <v>10331</v>
      </c>
    </row>
    <row r="12644" spans="1:9" x14ac:dyDescent="0.25">
      <c r="A12644" s="59" t="s">
        <v>10319</v>
      </c>
      <c r="B12644" s="59" t="s">
        <v>10334</v>
      </c>
      <c r="C12644" s="101" t="s">
        <v>9970</v>
      </c>
      <c r="D12644" s="60">
        <v>1</v>
      </c>
      <c r="E12644" s="75" t="s">
        <v>26</v>
      </c>
      <c r="F12644" s="64">
        <v>395000</v>
      </c>
      <c r="G12644" s="64">
        <f t="shared" si="393"/>
        <v>395000</v>
      </c>
      <c r="H12644" s="120" t="s">
        <v>535</v>
      </c>
      <c r="I12644" s="139" t="s">
        <v>10331</v>
      </c>
    </row>
    <row r="12645" spans="1:9" x14ac:dyDescent="0.25">
      <c r="A12645" s="59" t="s">
        <v>10319</v>
      </c>
      <c r="B12645" s="59" t="s">
        <v>10335</v>
      </c>
      <c r="C12645" s="59" t="s">
        <v>27</v>
      </c>
      <c r="D12645" s="141">
        <v>1</v>
      </c>
      <c r="E12645" s="75" t="s">
        <v>26</v>
      </c>
      <c r="F12645" s="210">
        <v>5500000</v>
      </c>
      <c r="G12645" s="64">
        <f t="shared" si="393"/>
        <v>5500000</v>
      </c>
      <c r="H12645" s="120" t="s">
        <v>535</v>
      </c>
      <c r="I12645" s="139" t="s">
        <v>10331</v>
      </c>
    </row>
    <row r="12646" spans="1:9" x14ac:dyDescent="0.25">
      <c r="A12646" s="59" t="s">
        <v>10319</v>
      </c>
      <c r="B12646" s="59" t="s">
        <v>10336</v>
      </c>
      <c r="C12646" s="59" t="s">
        <v>361</v>
      </c>
      <c r="D12646" s="60">
        <v>1</v>
      </c>
      <c r="E12646" s="75" t="s">
        <v>26</v>
      </c>
      <c r="F12646" s="63">
        <v>750000</v>
      </c>
      <c r="G12646" s="64">
        <f t="shared" si="393"/>
        <v>750000</v>
      </c>
      <c r="H12646" s="120" t="s">
        <v>535</v>
      </c>
      <c r="I12646" s="139" t="s">
        <v>10331</v>
      </c>
    </row>
    <row r="12647" spans="1:9" x14ac:dyDescent="0.25">
      <c r="A12647" s="59" t="s">
        <v>10319</v>
      </c>
      <c r="B12647" s="59" t="s">
        <v>210</v>
      </c>
      <c r="C12647" s="59" t="s">
        <v>211</v>
      </c>
      <c r="D12647" s="60">
        <v>9</v>
      </c>
      <c r="E12647" s="75" t="s">
        <v>37</v>
      </c>
      <c r="F12647" s="63">
        <v>28200</v>
      </c>
      <c r="G12647" s="64">
        <f t="shared" si="393"/>
        <v>253800</v>
      </c>
      <c r="H12647" s="285" t="s">
        <v>749</v>
      </c>
      <c r="I12647" s="74" t="s">
        <v>7514</v>
      </c>
    </row>
    <row r="12648" spans="1:9" x14ac:dyDescent="0.25">
      <c r="A12648" s="59" t="s">
        <v>10319</v>
      </c>
      <c r="B12648" s="59" t="s">
        <v>6323</v>
      </c>
      <c r="C12648" s="59" t="s">
        <v>6324</v>
      </c>
      <c r="D12648" s="60">
        <v>1</v>
      </c>
      <c r="E12648" s="75" t="s">
        <v>26</v>
      </c>
      <c r="F12648" s="63">
        <v>82000</v>
      </c>
      <c r="G12648" s="64">
        <f t="shared" si="393"/>
        <v>82000</v>
      </c>
      <c r="H12648" s="285" t="s">
        <v>749</v>
      </c>
      <c r="I12648" s="74" t="s">
        <v>7514</v>
      </c>
    </row>
    <row r="12649" spans="1:9" x14ac:dyDescent="0.25">
      <c r="A12649" s="59" t="s">
        <v>10319</v>
      </c>
      <c r="B12649" s="58" t="s">
        <v>6323</v>
      </c>
      <c r="C12649" s="77" t="s">
        <v>181</v>
      </c>
      <c r="D12649" s="60">
        <v>1</v>
      </c>
      <c r="E12649" s="75" t="s">
        <v>26</v>
      </c>
      <c r="F12649" s="63">
        <v>35000</v>
      </c>
      <c r="G12649" s="64">
        <f t="shared" si="393"/>
        <v>35000</v>
      </c>
      <c r="H12649" s="285" t="s">
        <v>749</v>
      </c>
      <c r="I12649" s="74" t="s">
        <v>7514</v>
      </c>
    </row>
    <row r="12650" spans="1:9" x14ac:dyDescent="0.25">
      <c r="A12650" s="59" t="s">
        <v>10319</v>
      </c>
      <c r="B12650" s="59" t="s">
        <v>9828</v>
      </c>
      <c r="C12650" s="59" t="s">
        <v>217</v>
      </c>
      <c r="D12650" s="141">
        <v>1</v>
      </c>
      <c r="E12650" s="75" t="s">
        <v>26</v>
      </c>
      <c r="F12650" s="210">
        <v>87500</v>
      </c>
      <c r="G12650" s="64">
        <f t="shared" si="393"/>
        <v>87500</v>
      </c>
      <c r="H12650" s="285" t="s">
        <v>749</v>
      </c>
      <c r="I12650" s="74" t="s">
        <v>7514</v>
      </c>
    </row>
    <row r="12651" spans="1:9" x14ac:dyDescent="0.25">
      <c r="A12651" s="59" t="s">
        <v>10319</v>
      </c>
      <c r="B12651" s="59" t="s">
        <v>1792</v>
      </c>
      <c r="C12651" s="59" t="s">
        <v>76</v>
      </c>
      <c r="D12651" s="141">
        <v>0.6</v>
      </c>
      <c r="E12651" s="75" t="s">
        <v>37</v>
      </c>
      <c r="F12651" s="282">
        <v>82500</v>
      </c>
      <c r="G12651" s="64">
        <f t="shared" si="393"/>
        <v>49500</v>
      </c>
      <c r="H12651" s="285" t="s">
        <v>749</v>
      </c>
      <c r="I12651" s="74" t="s">
        <v>7514</v>
      </c>
    </row>
    <row r="12652" spans="1:9" x14ac:dyDescent="0.25">
      <c r="A12652" s="59" t="s">
        <v>10319</v>
      </c>
      <c r="B12652" s="59" t="s">
        <v>10327</v>
      </c>
      <c r="C12652" s="84" t="s">
        <v>9934</v>
      </c>
      <c r="D12652" s="60">
        <v>1</v>
      </c>
      <c r="E12652" s="75" t="s">
        <v>26</v>
      </c>
      <c r="F12652" s="210">
        <v>18000</v>
      </c>
      <c r="G12652" s="64">
        <f t="shared" si="393"/>
        <v>18000</v>
      </c>
      <c r="H12652" s="285" t="s">
        <v>10337</v>
      </c>
      <c r="I12652" s="74"/>
    </row>
    <row r="12653" spans="1:9" x14ac:dyDescent="0.25">
      <c r="A12653" s="59" t="s">
        <v>10319</v>
      </c>
      <c r="B12653" s="59" t="s">
        <v>10327</v>
      </c>
      <c r="C12653" s="84" t="s">
        <v>9934</v>
      </c>
      <c r="D12653" s="60">
        <v>1</v>
      </c>
      <c r="E12653" s="75" t="s">
        <v>26</v>
      </c>
      <c r="F12653" s="210">
        <v>18000</v>
      </c>
      <c r="G12653" s="64">
        <f t="shared" si="393"/>
        <v>18000</v>
      </c>
      <c r="H12653" s="285" t="s">
        <v>5902</v>
      </c>
      <c r="I12653" s="74"/>
    </row>
    <row r="12654" spans="1:9" x14ac:dyDescent="0.25">
      <c r="A12654" s="59" t="s">
        <v>10319</v>
      </c>
      <c r="B12654" s="71" t="s">
        <v>4978</v>
      </c>
      <c r="C12654" s="59" t="s">
        <v>598</v>
      </c>
      <c r="D12654" s="60">
        <v>1</v>
      </c>
      <c r="E12654" s="75" t="s">
        <v>26</v>
      </c>
      <c r="F12654" s="63">
        <v>500000</v>
      </c>
      <c r="G12654" s="210">
        <f t="shared" si="393"/>
        <v>500000</v>
      </c>
      <c r="H12654" s="120" t="s">
        <v>1877</v>
      </c>
      <c r="I12654" s="74" t="s">
        <v>10338</v>
      </c>
    </row>
    <row r="12655" spans="1:9" x14ac:dyDescent="0.25">
      <c r="A12655" s="59" t="s">
        <v>10319</v>
      </c>
      <c r="B12655" s="588" t="s">
        <v>6463</v>
      </c>
      <c r="C12655" s="531" t="s">
        <v>905</v>
      </c>
      <c r="D12655" s="526">
        <v>1</v>
      </c>
      <c r="E12655" s="527" t="s">
        <v>26</v>
      </c>
      <c r="F12655" s="596">
        <v>570000</v>
      </c>
      <c r="G12655" s="596">
        <f t="shared" si="393"/>
        <v>570000</v>
      </c>
      <c r="H12655" s="591" t="s">
        <v>1877</v>
      </c>
      <c r="I12655" s="570" t="s">
        <v>10338</v>
      </c>
    </row>
    <row r="12656" spans="1:9" x14ac:dyDescent="0.25">
      <c r="A12656" s="59" t="s">
        <v>10319</v>
      </c>
      <c r="B12656" s="59" t="s">
        <v>3077</v>
      </c>
      <c r="C12656" s="59" t="s">
        <v>361</v>
      </c>
      <c r="D12656" s="60">
        <v>1</v>
      </c>
      <c r="E12656" s="75" t="s">
        <v>26</v>
      </c>
      <c r="F12656" s="63">
        <v>12500</v>
      </c>
      <c r="G12656" s="64">
        <f t="shared" si="393"/>
        <v>12500</v>
      </c>
      <c r="H12656" s="120" t="s">
        <v>553</v>
      </c>
      <c r="I12656" s="120" t="s">
        <v>6625</v>
      </c>
    </row>
    <row r="12657" spans="1:9" x14ac:dyDescent="0.25">
      <c r="A12657" s="59" t="s">
        <v>10339</v>
      </c>
      <c r="B12657" s="66" t="s">
        <v>220</v>
      </c>
      <c r="C12657" s="92" t="s">
        <v>221</v>
      </c>
      <c r="D12657" s="60">
        <v>6</v>
      </c>
      <c r="E12657" s="75" t="s">
        <v>37</v>
      </c>
      <c r="F12657" s="63">
        <v>34689</v>
      </c>
      <c r="G12657" s="64">
        <f t="shared" si="393"/>
        <v>208134</v>
      </c>
      <c r="H12657" s="120" t="s">
        <v>553</v>
      </c>
      <c r="I12657" s="120" t="s">
        <v>6625</v>
      </c>
    </row>
    <row r="12658" spans="1:9" x14ac:dyDescent="0.25">
      <c r="A12658" s="59" t="s">
        <v>10339</v>
      </c>
      <c r="B12658" s="66" t="s">
        <v>2729</v>
      </c>
      <c r="C12658" s="598" t="s">
        <v>27</v>
      </c>
      <c r="D12658" s="60">
        <v>1</v>
      </c>
      <c r="E12658" s="75" t="s">
        <v>26</v>
      </c>
      <c r="F12658" s="63">
        <v>3000</v>
      </c>
      <c r="G12658" s="64">
        <f t="shared" si="393"/>
        <v>3000</v>
      </c>
      <c r="H12658" s="120" t="s">
        <v>553</v>
      </c>
      <c r="I12658" s="120" t="s">
        <v>6625</v>
      </c>
    </row>
    <row r="12659" spans="1:9" x14ac:dyDescent="0.25">
      <c r="A12659" s="59" t="s">
        <v>10339</v>
      </c>
      <c r="B12659" s="66" t="s">
        <v>10340</v>
      </c>
      <c r="C12659" s="598" t="s">
        <v>361</v>
      </c>
      <c r="D12659" s="60">
        <v>2</v>
      </c>
      <c r="E12659" s="75" t="s">
        <v>26</v>
      </c>
      <c r="F12659" s="63">
        <v>10000</v>
      </c>
      <c r="G12659" s="64">
        <f t="shared" si="393"/>
        <v>20000</v>
      </c>
      <c r="H12659" s="120" t="s">
        <v>553</v>
      </c>
      <c r="I12659" s="120" t="s">
        <v>6625</v>
      </c>
    </row>
    <row r="12660" spans="1:9" x14ac:dyDescent="0.25">
      <c r="A12660" s="59" t="s">
        <v>10339</v>
      </c>
      <c r="B12660" s="59" t="s">
        <v>274</v>
      </c>
      <c r="C12660" s="192">
        <v>40493</v>
      </c>
      <c r="D12660" s="60">
        <v>12</v>
      </c>
      <c r="E12660" s="75" t="s">
        <v>26</v>
      </c>
      <c r="F12660" s="63">
        <v>10000</v>
      </c>
      <c r="G12660" s="64">
        <f t="shared" si="393"/>
        <v>120000</v>
      </c>
      <c r="H12660" s="120" t="s">
        <v>427</v>
      </c>
      <c r="I12660" s="120"/>
    </row>
    <row r="12661" spans="1:9" x14ac:dyDescent="0.25">
      <c r="A12661" s="59" t="s">
        <v>10339</v>
      </c>
      <c r="B12661" s="59" t="s">
        <v>4073</v>
      </c>
      <c r="C12661" s="59" t="s">
        <v>264</v>
      </c>
      <c r="D12661" s="60">
        <v>4</v>
      </c>
      <c r="E12661" s="75" t="s">
        <v>26</v>
      </c>
      <c r="F12661" s="63">
        <v>5000</v>
      </c>
      <c r="G12661" s="64">
        <f t="shared" si="393"/>
        <v>20000</v>
      </c>
      <c r="H12661" s="120" t="s">
        <v>427</v>
      </c>
      <c r="I12661" s="120"/>
    </row>
    <row r="12662" spans="1:9" x14ac:dyDescent="0.25">
      <c r="A12662" s="59" t="s">
        <v>10339</v>
      </c>
      <c r="B12662" s="59" t="s">
        <v>9825</v>
      </c>
      <c r="C12662" s="59" t="s">
        <v>9826</v>
      </c>
      <c r="D12662" s="60">
        <v>1</v>
      </c>
      <c r="E12662" s="75" t="s">
        <v>37</v>
      </c>
      <c r="F12662" s="62">
        <v>23206</v>
      </c>
      <c r="G12662" s="64">
        <f t="shared" si="393"/>
        <v>23206</v>
      </c>
      <c r="H12662" s="120" t="s">
        <v>427</v>
      </c>
      <c r="I12662" s="120"/>
    </row>
    <row r="12663" spans="1:9" x14ac:dyDescent="0.25">
      <c r="A12663" s="59" t="s">
        <v>10339</v>
      </c>
      <c r="B12663" s="59" t="s">
        <v>1792</v>
      </c>
      <c r="C12663" s="59" t="s">
        <v>76</v>
      </c>
      <c r="D12663" s="141">
        <v>0.6</v>
      </c>
      <c r="E12663" s="75" t="s">
        <v>37</v>
      </c>
      <c r="F12663" s="210">
        <v>82500</v>
      </c>
      <c r="G12663" s="64">
        <f t="shared" si="393"/>
        <v>49500</v>
      </c>
      <c r="H12663" s="120" t="s">
        <v>427</v>
      </c>
      <c r="I12663" s="120"/>
    </row>
    <row r="12664" spans="1:9" x14ac:dyDescent="0.25">
      <c r="A12664" s="59" t="s">
        <v>10339</v>
      </c>
      <c r="B12664" s="59" t="s">
        <v>10341</v>
      </c>
      <c r="C12664" s="59" t="s">
        <v>27</v>
      </c>
      <c r="D12664" s="141">
        <v>20</v>
      </c>
      <c r="E12664" s="75" t="s">
        <v>26</v>
      </c>
      <c r="F12664" s="210">
        <v>1000</v>
      </c>
      <c r="G12664" s="64">
        <f t="shared" si="393"/>
        <v>20000</v>
      </c>
      <c r="H12664" s="120" t="s">
        <v>5986</v>
      </c>
      <c r="I12664" s="120"/>
    </row>
    <row r="12665" spans="1:9" x14ac:dyDescent="0.25">
      <c r="A12665" s="59" t="s">
        <v>10339</v>
      </c>
      <c r="B12665" s="59" t="s">
        <v>10342</v>
      </c>
      <c r="C12665" s="84" t="s">
        <v>27</v>
      </c>
      <c r="D12665" s="60">
        <v>20</v>
      </c>
      <c r="E12665" s="75" t="s">
        <v>26</v>
      </c>
      <c r="F12665" s="73">
        <v>1565</v>
      </c>
      <c r="G12665" s="64">
        <f t="shared" si="393"/>
        <v>31300</v>
      </c>
      <c r="H12665" s="120" t="s">
        <v>5986</v>
      </c>
      <c r="I12665" s="120"/>
    </row>
    <row r="12666" spans="1:9" x14ac:dyDescent="0.25">
      <c r="A12666" s="59" t="s">
        <v>10339</v>
      </c>
      <c r="B12666" s="81" t="s">
        <v>10343</v>
      </c>
      <c r="C12666" s="59" t="s">
        <v>1015</v>
      </c>
      <c r="D12666" s="60">
        <v>5</v>
      </c>
      <c r="E12666" s="75" t="s">
        <v>1680</v>
      </c>
      <c r="F12666" s="63">
        <v>14000</v>
      </c>
      <c r="G12666" s="64">
        <f t="shared" si="393"/>
        <v>70000</v>
      </c>
      <c r="H12666" s="120" t="s">
        <v>5986</v>
      </c>
      <c r="I12666" s="120"/>
    </row>
    <row r="12667" spans="1:9" x14ac:dyDescent="0.25">
      <c r="A12667" s="59" t="s">
        <v>10339</v>
      </c>
      <c r="B12667" s="59" t="s">
        <v>210</v>
      </c>
      <c r="C12667" s="59" t="s">
        <v>211</v>
      </c>
      <c r="D12667" s="60">
        <v>9</v>
      </c>
      <c r="E12667" s="75" t="s">
        <v>37</v>
      </c>
      <c r="F12667" s="63">
        <v>28200</v>
      </c>
      <c r="G12667" s="64">
        <f t="shared" si="393"/>
        <v>253800</v>
      </c>
      <c r="H12667" s="120" t="s">
        <v>3352</v>
      </c>
      <c r="I12667" s="120" t="s">
        <v>7524</v>
      </c>
    </row>
    <row r="12668" spans="1:9" x14ac:dyDescent="0.25">
      <c r="A12668" s="59" t="s">
        <v>10339</v>
      </c>
      <c r="B12668" s="59" t="s">
        <v>6323</v>
      </c>
      <c r="C12668" s="59" t="s">
        <v>6324</v>
      </c>
      <c r="D12668" s="60">
        <v>1</v>
      </c>
      <c r="E12668" s="75" t="s">
        <v>26</v>
      </c>
      <c r="F12668" s="63">
        <v>82000</v>
      </c>
      <c r="G12668" s="64">
        <f t="shared" si="393"/>
        <v>82000</v>
      </c>
      <c r="H12668" s="120" t="s">
        <v>3352</v>
      </c>
      <c r="I12668" s="120" t="s">
        <v>7524</v>
      </c>
    </row>
    <row r="12669" spans="1:9" x14ac:dyDescent="0.25">
      <c r="A12669" s="59" t="s">
        <v>10339</v>
      </c>
      <c r="B12669" s="59" t="s">
        <v>9828</v>
      </c>
      <c r="C12669" s="59" t="s">
        <v>217</v>
      </c>
      <c r="D12669" s="141">
        <v>1</v>
      </c>
      <c r="E12669" s="75" t="s">
        <v>26</v>
      </c>
      <c r="F12669" s="210">
        <v>87500</v>
      </c>
      <c r="G12669" s="64">
        <f t="shared" si="393"/>
        <v>87500</v>
      </c>
      <c r="H12669" s="120" t="s">
        <v>3352</v>
      </c>
      <c r="I12669" s="120" t="s">
        <v>7524</v>
      </c>
    </row>
    <row r="12670" spans="1:9" x14ac:dyDescent="0.25">
      <c r="A12670" s="59" t="s">
        <v>10339</v>
      </c>
      <c r="B12670" s="58" t="s">
        <v>6323</v>
      </c>
      <c r="C12670" s="77" t="s">
        <v>181</v>
      </c>
      <c r="D12670" s="141">
        <v>1</v>
      </c>
      <c r="E12670" s="75" t="s">
        <v>26</v>
      </c>
      <c r="F12670" s="210">
        <v>35000</v>
      </c>
      <c r="G12670" s="64">
        <f>F12670*D12670</f>
        <v>35000</v>
      </c>
      <c r="H12670" s="120" t="s">
        <v>3352</v>
      </c>
      <c r="I12670" s="120" t="s">
        <v>7524</v>
      </c>
    </row>
    <row r="12671" spans="1:9" x14ac:dyDescent="0.25">
      <c r="A12671" s="59" t="s">
        <v>10339</v>
      </c>
      <c r="B12671" s="59" t="s">
        <v>210</v>
      </c>
      <c r="C12671" s="59" t="s">
        <v>211</v>
      </c>
      <c r="D12671" s="60">
        <v>8</v>
      </c>
      <c r="E12671" s="75" t="s">
        <v>37</v>
      </c>
      <c r="F12671" s="63">
        <v>28200</v>
      </c>
      <c r="G12671" s="64">
        <f>F12671*D12671</f>
        <v>225600</v>
      </c>
      <c r="H12671" s="120" t="s">
        <v>1653</v>
      </c>
      <c r="I12671" s="120" t="s">
        <v>7523</v>
      </c>
    </row>
    <row r="12672" spans="1:9" x14ac:dyDescent="0.25">
      <c r="A12672" s="59" t="s">
        <v>10339</v>
      </c>
      <c r="B12672" s="59" t="s">
        <v>10277</v>
      </c>
      <c r="C12672" s="59" t="s">
        <v>140</v>
      </c>
      <c r="D12672" s="60">
        <v>1</v>
      </c>
      <c r="E12672" s="75" t="s">
        <v>26</v>
      </c>
      <c r="F12672" s="63">
        <v>900000</v>
      </c>
      <c r="G12672" s="64">
        <f>F12672*D12672</f>
        <v>900000</v>
      </c>
      <c r="H12672" s="120" t="s">
        <v>1653</v>
      </c>
      <c r="I12672" s="120" t="s">
        <v>7523</v>
      </c>
    </row>
    <row r="12673" spans="1:9" x14ac:dyDescent="0.25">
      <c r="A12673" s="59" t="s">
        <v>10339</v>
      </c>
      <c r="B12673" s="59" t="s">
        <v>9825</v>
      </c>
      <c r="C12673" s="59" t="s">
        <v>9826</v>
      </c>
      <c r="D12673" s="60">
        <v>2</v>
      </c>
      <c r="E12673" s="75" t="s">
        <v>37</v>
      </c>
      <c r="F12673" s="62">
        <v>23206</v>
      </c>
      <c r="G12673" s="64">
        <f t="shared" si="393"/>
        <v>46412</v>
      </c>
      <c r="H12673" s="120" t="s">
        <v>894</v>
      </c>
      <c r="I12673" s="120" t="s">
        <v>7525</v>
      </c>
    </row>
    <row r="12674" spans="1:9" x14ac:dyDescent="0.25">
      <c r="A12674" s="59" t="s">
        <v>10339</v>
      </c>
      <c r="B12674" s="59" t="s">
        <v>210</v>
      </c>
      <c r="C12674" s="59" t="s">
        <v>211</v>
      </c>
      <c r="D12674" s="60">
        <v>8</v>
      </c>
      <c r="E12674" s="75" t="s">
        <v>37</v>
      </c>
      <c r="F12674" s="63">
        <v>28200</v>
      </c>
      <c r="G12674" s="64">
        <f t="shared" si="393"/>
        <v>225600</v>
      </c>
      <c r="H12674" s="120" t="s">
        <v>894</v>
      </c>
      <c r="I12674" s="120" t="s">
        <v>7525</v>
      </c>
    </row>
    <row r="12675" spans="1:9" x14ac:dyDescent="0.25">
      <c r="A12675" s="59" t="s">
        <v>10339</v>
      </c>
      <c r="B12675" s="58" t="s">
        <v>222</v>
      </c>
      <c r="C12675" s="77" t="s">
        <v>1476</v>
      </c>
      <c r="D12675" s="60">
        <v>1</v>
      </c>
      <c r="E12675" s="75" t="s">
        <v>37</v>
      </c>
      <c r="F12675" s="62">
        <v>32300</v>
      </c>
      <c r="G12675" s="64">
        <f t="shared" si="393"/>
        <v>32300</v>
      </c>
      <c r="H12675" s="120" t="s">
        <v>894</v>
      </c>
      <c r="I12675" s="120" t="s">
        <v>7525</v>
      </c>
    </row>
    <row r="12676" spans="1:9" x14ac:dyDescent="0.25">
      <c r="A12676" s="59" t="s">
        <v>10339</v>
      </c>
      <c r="B12676" s="71" t="s">
        <v>10344</v>
      </c>
      <c r="C12676" s="59" t="s">
        <v>1316</v>
      </c>
      <c r="D12676" s="60">
        <v>17</v>
      </c>
      <c r="E12676" s="75" t="s">
        <v>51</v>
      </c>
      <c r="F12676" s="63">
        <v>19000</v>
      </c>
      <c r="G12676" s="64">
        <f t="shared" si="393"/>
        <v>323000</v>
      </c>
      <c r="H12676" s="120" t="s">
        <v>623</v>
      </c>
      <c r="I12676" s="120"/>
    </row>
    <row r="12677" spans="1:9" x14ac:dyDescent="0.25">
      <c r="A12677" s="59" t="s">
        <v>10339</v>
      </c>
      <c r="B12677" s="66" t="s">
        <v>10345</v>
      </c>
      <c r="C12677" s="59" t="s">
        <v>1190</v>
      </c>
      <c r="D12677" s="60">
        <v>1</v>
      </c>
      <c r="E12677" s="75" t="s">
        <v>26</v>
      </c>
      <c r="F12677" s="63">
        <v>825000</v>
      </c>
      <c r="G12677" s="64">
        <f t="shared" si="393"/>
        <v>825000</v>
      </c>
      <c r="H12677" s="120" t="s">
        <v>5997</v>
      </c>
      <c r="I12677" s="120"/>
    </row>
    <row r="12678" spans="1:9" x14ac:dyDescent="0.25">
      <c r="A12678" s="59" t="s">
        <v>10339</v>
      </c>
      <c r="B12678" s="59" t="s">
        <v>82</v>
      </c>
      <c r="C12678" s="59" t="s">
        <v>83</v>
      </c>
      <c r="D12678" s="60">
        <v>1</v>
      </c>
      <c r="E12678" s="75" t="s">
        <v>26</v>
      </c>
      <c r="F12678" s="62">
        <v>45000</v>
      </c>
      <c r="G12678" s="64">
        <f t="shared" si="393"/>
        <v>45000</v>
      </c>
      <c r="H12678" s="120" t="s">
        <v>947</v>
      </c>
      <c r="I12678" s="120" t="s">
        <v>8313</v>
      </c>
    </row>
    <row r="12679" spans="1:9" x14ac:dyDescent="0.25">
      <c r="A12679" s="59" t="s">
        <v>10339</v>
      </c>
      <c r="B12679" s="59" t="s">
        <v>1427</v>
      </c>
      <c r="C12679" s="83" t="s">
        <v>1426</v>
      </c>
      <c r="D12679" s="141">
        <v>1</v>
      </c>
      <c r="E12679" s="75" t="s">
        <v>26</v>
      </c>
      <c r="F12679" s="210">
        <v>888079</v>
      </c>
      <c r="G12679" s="64">
        <f t="shared" si="393"/>
        <v>888079</v>
      </c>
      <c r="H12679" s="120" t="s">
        <v>3801</v>
      </c>
      <c r="I12679" s="139" t="s">
        <v>7526</v>
      </c>
    </row>
    <row r="12680" spans="1:9" x14ac:dyDescent="0.25">
      <c r="A12680" s="59" t="s">
        <v>10339</v>
      </c>
      <c r="B12680" s="71" t="s">
        <v>10346</v>
      </c>
      <c r="C12680" s="59" t="s">
        <v>434</v>
      </c>
      <c r="D12680" s="60">
        <v>1</v>
      </c>
      <c r="E12680" s="75" t="s">
        <v>26</v>
      </c>
      <c r="F12680" s="63">
        <v>360000</v>
      </c>
      <c r="G12680" s="64">
        <f t="shared" si="393"/>
        <v>360000</v>
      </c>
      <c r="H12680" s="120" t="s">
        <v>814</v>
      </c>
      <c r="I12680" s="139"/>
    </row>
    <row r="12681" spans="1:9" x14ac:dyDescent="0.25">
      <c r="A12681" s="59" t="s">
        <v>10339</v>
      </c>
      <c r="B12681" s="59" t="s">
        <v>10347</v>
      </c>
      <c r="C12681" s="59" t="s">
        <v>434</v>
      </c>
      <c r="D12681" s="60">
        <v>1</v>
      </c>
      <c r="E12681" s="75" t="s">
        <v>26</v>
      </c>
      <c r="F12681" s="63">
        <v>485000</v>
      </c>
      <c r="G12681" s="64">
        <f t="shared" si="393"/>
        <v>485000</v>
      </c>
      <c r="H12681" s="120" t="s">
        <v>998</v>
      </c>
      <c r="I12681" s="139" t="s">
        <v>10348</v>
      </c>
    </row>
    <row r="12682" spans="1:9" x14ac:dyDescent="0.25">
      <c r="A12682" s="59" t="s">
        <v>10339</v>
      </c>
      <c r="B12682" s="59" t="s">
        <v>210</v>
      </c>
      <c r="C12682" s="59" t="s">
        <v>211</v>
      </c>
      <c r="D12682" s="60">
        <v>8</v>
      </c>
      <c r="E12682" s="75" t="s">
        <v>37</v>
      </c>
      <c r="F12682" s="63">
        <v>28200</v>
      </c>
      <c r="G12682" s="64">
        <f t="shared" si="393"/>
        <v>225600</v>
      </c>
      <c r="H12682" s="120" t="s">
        <v>3421</v>
      </c>
      <c r="I12682" s="139" t="s">
        <v>7551</v>
      </c>
    </row>
    <row r="12683" spans="1:9" x14ac:dyDescent="0.25">
      <c r="A12683" s="59" t="s">
        <v>10339</v>
      </c>
      <c r="B12683" s="59" t="s">
        <v>9842</v>
      </c>
      <c r="C12683" s="59" t="s">
        <v>10035</v>
      </c>
      <c r="D12683" s="60">
        <v>1</v>
      </c>
      <c r="E12683" s="75" t="s">
        <v>26</v>
      </c>
      <c r="F12683" s="63">
        <v>1275000</v>
      </c>
      <c r="G12683" s="64">
        <f t="shared" si="393"/>
        <v>1275000</v>
      </c>
      <c r="H12683" s="285" t="s">
        <v>3421</v>
      </c>
      <c r="I12683" s="74" t="s">
        <v>7551</v>
      </c>
    </row>
    <row r="12684" spans="1:9" x14ac:dyDescent="0.25">
      <c r="A12684" s="59" t="s">
        <v>10339</v>
      </c>
      <c r="B12684" s="59" t="s">
        <v>10037</v>
      </c>
      <c r="C12684" s="59" t="s">
        <v>361</v>
      </c>
      <c r="D12684" s="60">
        <v>1</v>
      </c>
      <c r="E12684" s="75" t="s">
        <v>26</v>
      </c>
      <c r="F12684" s="63">
        <v>165000</v>
      </c>
      <c r="G12684" s="64">
        <f t="shared" si="393"/>
        <v>165000</v>
      </c>
      <c r="H12684" s="285" t="s">
        <v>3421</v>
      </c>
      <c r="I12684" s="74" t="s">
        <v>7551</v>
      </c>
    </row>
    <row r="12685" spans="1:9" x14ac:dyDescent="0.25">
      <c r="A12685" s="59" t="s">
        <v>10339</v>
      </c>
      <c r="B12685" s="59" t="s">
        <v>9852</v>
      </c>
      <c r="C12685" s="59" t="s">
        <v>9845</v>
      </c>
      <c r="D12685" s="60">
        <v>1</v>
      </c>
      <c r="E12685" s="75" t="s">
        <v>26</v>
      </c>
      <c r="F12685" s="63">
        <v>50000</v>
      </c>
      <c r="G12685" s="64">
        <f t="shared" ref="G12685:G12748" si="394">F12685*D12685</f>
        <v>50000</v>
      </c>
      <c r="H12685" s="285" t="s">
        <v>3421</v>
      </c>
      <c r="I12685" s="74" t="s">
        <v>7551</v>
      </c>
    </row>
    <row r="12686" spans="1:9" x14ac:dyDescent="0.25">
      <c r="A12686" s="59" t="s">
        <v>10339</v>
      </c>
      <c r="B12686" s="59" t="s">
        <v>210</v>
      </c>
      <c r="C12686" s="59" t="s">
        <v>211</v>
      </c>
      <c r="D12686" s="60">
        <v>9</v>
      </c>
      <c r="E12686" s="75" t="s">
        <v>37</v>
      </c>
      <c r="F12686" s="63">
        <v>28200</v>
      </c>
      <c r="G12686" s="64">
        <f t="shared" si="394"/>
        <v>253800</v>
      </c>
      <c r="H12686" s="285" t="s">
        <v>890</v>
      </c>
      <c r="I12686" s="74" t="s">
        <v>7546</v>
      </c>
    </row>
    <row r="12687" spans="1:9" x14ac:dyDescent="0.25">
      <c r="A12687" s="59" t="s">
        <v>10339</v>
      </c>
      <c r="B12687" s="59" t="s">
        <v>6323</v>
      </c>
      <c r="C12687" s="59" t="s">
        <v>6324</v>
      </c>
      <c r="D12687" s="60">
        <v>1</v>
      </c>
      <c r="E12687" s="75" t="s">
        <v>26</v>
      </c>
      <c r="F12687" s="63">
        <v>82000</v>
      </c>
      <c r="G12687" s="64">
        <f t="shared" si="394"/>
        <v>82000</v>
      </c>
      <c r="H12687" s="285" t="s">
        <v>890</v>
      </c>
      <c r="I12687" s="74" t="s">
        <v>7546</v>
      </c>
    </row>
    <row r="12688" spans="1:9" x14ac:dyDescent="0.25">
      <c r="A12688" s="59" t="s">
        <v>10339</v>
      </c>
      <c r="B12688" s="118" t="s">
        <v>9919</v>
      </c>
      <c r="C12688" s="85" t="s">
        <v>6497</v>
      </c>
      <c r="D12688" s="60">
        <v>1</v>
      </c>
      <c r="E12688" s="75" t="s">
        <v>26</v>
      </c>
      <c r="F12688" s="210">
        <v>20000</v>
      </c>
      <c r="G12688" s="64">
        <f t="shared" si="394"/>
        <v>20000</v>
      </c>
      <c r="H12688" s="285" t="s">
        <v>890</v>
      </c>
      <c r="I12688" s="74" t="s">
        <v>7546</v>
      </c>
    </row>
    <row r="12689" spans="1:9" x14ac:dyDescent="0.25">
      <c r="A12689" s="59" t="s">
        <v>10339</v>
      </c>
      <c r="B12689" s="59" t="s">
        <v>9842</v>
      </c>
      <c r="C12689" s="59" t="s">
        <v>10349</v>
      </c>
      <c r="D12689" s="60">
        <v>1</v>
      </c>
      <c r="E12689" s="75" t="s">
        <v>26</v>
      </c>
      <c r="F12689" s="63">
        <v>1275000</v>
      </c>
      <c r="G12689" s="210">
        <f t="shared" si="394"/>
        <v>1275000</v>
      </c>
      <c r="H12689" s="120" t="s">
        <v>890</v>
      </c>
      <c r="I12689" s="74" t="s">
        <v>7546</v>
      </c>
    </row>
    <row r="12690" spans="1:9" x14ac:dyDescent="0.25">
      <c r="A12690" s="59" t="s">
        <v>10339</v>
      </c>
      <c r="B12690" s="59" t="s">
        <v>10037</v>
      </c>
      <c r="C12690" s="59" t="s">
        <v>361</v>
      </c>
      <c r="D12690" s="141">
        <v>1</v>
      </c>
      <c r="E12690" s="75" t="s">
        <v>26</v>
      </c>
      <c r="F12690" s="210">
        <v>165000</v>
      </c>
      <c r="G12690" s="210">
        <f t="shared" si="394"/>
        <v>165000</v>
      </c>
      <c r="H12690" s="120" t="s">
        <v>890</v>
      </c>
      <c r="I12690" s="74" t="s">
        <v>7546</v>
      </c>
    </row>
    <row r="12691" spans="1:9" x14ac:dyDescent="0.25">
      <c r="A12691" s="59" t="s">
        <v>10339</v>
      </c>
      <c r="B12691" s="59" t="s">
        <v>9852</v>
      </c>
      <c r="C12691" s="59" t="s">
        <v>9845</v>
      </c>
      <c r="D12691" s="60">
        <v>1</v>
      </c>
      <c r="E12691" s="75" t="s">
        <v>26</v>
      </c>
      <c r="F12691" s="210">
        <v>50000</v>
      </c>
      <c r="G12691" s="64">
        <f t="shared" si="394"/>
        <v>50000</v>
      </c>
      <c r="H12691" s="120" t="s">
        <v>890</v>
      </c>
      <c r="I12691" s="74" t="s">
        <v>7546</v>
      </c>
    </row>
    <row r="12692" spans="1:9" x14ac:dyDescent="0.25">
      <c r="A12692" s="59" t="s">
        <v>10339</v>
      </c>
      <c r="B12692" s="59" t="s">
        <v>10347</v>
      </c>
      <c r="C12692" s="59" t="s">
        <v>434</v>
      </c>
      <c r="D12692" s="60">
        <v>1</v>
      </c>
      <c r="E12692" s="75" t="s">
        <v>26</v>
      </c>
      <c r="F12692" s="63">
        <v>505000</v>
      </c>
      <c r="G12692" s="64">
        <f>F12692*D12692</f>
        <v>505000</v>
      </c>
      <c r="H12692" s="285" t="s">
        <v>1656</v>
      </c>
      <c r="I12692" s="74" t="s">
        <v>8340</v>
      </c>
    </row>
    <row r="12693" spans="1:9" x14ac:dyDescent="0.25">
      <c r="A12693" s="59" t="s">
        <v>10339</v>
      </c>
      <c r="B12693" s="59" t="s">
        <v>62</v>
      </c>
      <c r="C12693" s="93" t="s">
        <v>10022</v>
      </c>
      <c r="D12693" s="60">
        <v>1</v>
      </c>
      <c r="E12693" s="75" t="s">
        <v>29</v>
      </c>
      <c r="F12693" s="63">
        <v>1900000</v>
      </c>
      <c r="G12693" s="64">
        <f t="shared" si="394"/>
        <v>1900000</v>
      </c>
      <c r="H12693" s="120" t="s">
        <v>882</v>
      </c>
      <c r="I12693" s="139" t="s">
        <v>7555</v>
      </c>
    </row>
    <row r="12694" spans="1:9" x14ac:dyDescent="0.25">
      <c r="A12694" s="59" t="s">
        <v>10339</v>
      </c>
      <c r="B12694" s="59" t="s">
        <v>62</v>
      </c>
      <c r="C12694" s="84" t="s">
        <v>10022</v>
      </c>
      <c r="D12694" s="60">
        <v>1</v>
      </c>
      <c r="E12694" s="75" t="s">
        <v>29</v>
      </c>
      <c r="F12694" s="73">
        <v>1900000</v>
      </c>
      <c r="G12694" s="64">
        <f t="shared" si="394"/>
        <v>1900000</v>
      </c>
      <c r="H12694" s="120" t="s">
        <v>882</v>
      </c>
      <c r="I12694" s="139" t="s">
        <v>7555</v>
      </c>
    </row>
    <row r="12695" spans="1:9" x14ac:dyDescent="0.25">
      <c r="A12695" s="59" t="s">
        <v>10339</v>
      </c>
      <c r="B12695" s="59" t="s">
        <v>9842</v>
      </c>
      <c r="C12695" s="59" t="s">
        <v>10350</v>
      </c>
      <c r="D12695" s="60">
        <v>1</v>
      </c>
      <c r="E12695" s="75" t="s">
        <v>26</v>
      </c>
      <c r="F12695" s="63">
        <v>1275000</v>
      </c>
      <c r="G12695" s="64">
        <f t="shared" si="394"/>
        <v>1275000</v>
      </c>
      <c r="H12695" s="120" t="s">
        <v>1500</v>
      </c>
      <c r="I12695" s="139" t="s">
        <v>7547</v>
      </c>
    </row>
    <row r="12696" spans="1:9" x14ac:dyDescent="0.25">
      <c r="A12696" s="59" t="s">
        <v>10339</v>
      </c>
      <c r="B12696" s="59" t="s">
        <v>10037</v>
      </c>
      <c r="C12696" s="59" t="s">
        <v>361</v>
      </c>
      <c r="D12696" s="141">
        <v>1</v>
      </c>
      <c r="E12696" s="75" t="s">
        <v>26</v>
      </c>
      <c r="F12696" s="210">
        <v>165000</v>
      </c>
      <c r="G12696" s="64">
        <f t="shared" si="394"/>
        <v>165000</v>
      </c>
      <c r="H12696" s="120" t="s">
        <v>1500</v>
      </c>
      <c r="I12696" s="139" t="s">
        <v>7547</v>
      </c>
    </row>
    <row r="12697" spans="1:9" x14ac:dyDescent="0.25">
      <c r="A12697" s="59" t="s">
        <v>10339</v>
      </c>
      <c r="B12697" s="59" t="s">
        <v>9852</v>
      </c>
      <c r="C12697" s="59" t="s">
        <v>9845</v>
      </c>
      <c r="D12697" s="60">
        <v>1</v>
      </c>
      <c r="E12697" s="75" t="s">
        <v>26</v>
      </c>
      <c r="F12697" s="210">
        <v>50000</v>
      </c>
      <c r="G12697" s="64">
        <f t="shared" si="394"/>
        <v>50000</v>
      </c>
      <c r="H12697" s="120" t="s">
        <v>1500</v>
      </c>
      <c r="I12697" s="139" t="s">
        <v>7547</v>
      </c>
    </row>
    <row r="12698" spans="1:9" x14ac:dyDescent="0.25">
      <c r="A12698" s="59" t="s">
        <v>10339</v>
      </c>
      <c r="B12698" s="81" t="s">
        <v>10351</v>
      </c>
      <c r="C12698" s="59" t="s">
        <v>361</v>
      </c>
      <c r="D12698" s="60">
        <v>1</v>
      </c>
      <c r="E12698" s="75" t="s">
        <v>26</v>
      </c>
      <c r="F12698" s="63">
        <v>150000</v>
      </c>
      <c r="G12698" s="64">
        <f t="shared" si="394"/>
        <v>150000</v>
      </c>
      <c r="H12698" s="120" t="s">
        <v>890</v>
      </c>
      <c r="I12698" s="139"/>
    </row>
    <row r="12699" spans="1:9" x14ac:dyDescent="0.25">
      <c r="A12699" s="59" t="s">
        <v>10339</v>
      </c>
      <c r="B12699" s="59" t="s">
        <v>210</v>
      </c>
      <c r="C12699" s="59" t="s">
        <v>211</v>
      </c>
      <c r="D12699" s="60">
        <v>1</v>
      </c>
      <c r="E12699" s="75" t="s">
        <v>37</v>
      </c>
      <c r="F12699" s="63">
        <v>28200</v>
      </c>
      <c r="G12699" s="64">
        <f t="shared" si="394"/>
        <v>28200</v>
      </c>
      <c r="H12699" s="120" t="s">
        <v>2148</v>
      </c>
      <c r="I12699" s="120"/>
    </row>
    <row r="12700" spans="1:9" x14ac:dyDescent="0.25">
      <c r="A12700" s="59" t="s">
        <v>10352</v>
      </c>
      <c r="B12700" s="59" t="s">
        <v>10154</v>
      </c>
      <c r="C12700" s="59" t="s">
        <v>50</v>
      </c>
      <c r="D12700" s="60">
        <v>1</v>
      </c>
      <c r="E12700" s="75" t="s">
        <v>26</v>
      </c>
      <c r="F12700" s="63">
        <v>175000</v>
      </c>
      <c r="G12700" s="64">
        <f t="shared" si="394"/>
        <v>175000</v>
      </c>
      <c r="H12700" s="120" t="s">
        <v>1908</v>
      </c>
      <c r="I12700" s="120" t="s">
        <v>7549</v>
      </c>
    </row>
    <row r="12701" spans="1:9" x14ac:dyDescent="0.25">
      <c r="A12701" s="59" t="s">
        <v>10352</v>
      </c>
      <c r="B12701" s="58" t="s">
        <v>10351</v>
      </c>
      <c r="C12701" s="84" t="s">
        <v>361</v>
      </c>
      <c r="D12701" s="141">
        <v>1</v>
      </c>
      <c r="E12701" s="75" t="s">
        <v>26</v>
      </c>
      <c r="F12701" s="210">
        <v>150000</v>
      </c>
      <c r="G12701" s="64">
        <f>F12701*D12701</f>
        <v>150000</v>
      </c>
      <c r="H12701" s="285" t="s">
        <v>1908</v>
      </c>
      <c r="I12701" s="120"/>
    </row>
    <row r="12702" spans="1:9" x14ac:dyDescent="0.25">
      <c r="A12702" s="59" t="s">
        <v>10352</v>
      </c>
      <c r="B12702" s="59" t="s">
        <v>1013</v>
      </c>
      <c r="C12702" s="59" t="s">
        <v>864</v>
      </c>
      <c r="D12702" s="60">
        <v>14</v>
      </c>
      <c r="E12702" s="75" t="s">
        <v>37</v>
      </c>
      <c r="F12702" s="63">
        <v>17000</v>
      </c>
      <c r="G12702" s="64">
        <f t="shared" si="394"/>
        <v>238000</v>
      </c>
      <c r="H12702" s="120" t="s">
        <v>5998</v>
      </c>
      <c r="I12702" s="120"/>
    </row>
    <row r="12703" spans="1:9" x14ac:dyDescent="0.25">
      <c r="A12703" s="59" t="s">
        <v>10352</v>
      </c>
      <c r="B12703" s="59" t="s">
        <v>10353</v>
      </c>
      <c r="C12703" s="59" t="s">
        <v>864</v>
      </c>
      <c r="D12703" s="60">
        <v>1</v>
      </c>
      <c r="E12703" s="75" t="s">
        <v>118</v>
      </c>
      <c r="F12703" s="63">
        <v>10000</v>
      </c>
      <c r="G12703" s="64">
        <f t="shared" si="394"/>
        <v>10000</v>
      </c>
      <c r="H12703" s="120" t="s">
        <v>5998</v>
      </c>
      <c r="I12703" s="120"/>
    </row>
    <row r="12704" spans="1:9" x14ac:dyDescent="0.25">
      <c r="A12704" s="59" t="s">
        <v>10352</v>
      </c>
      <c r="B12704" s="81" t="s">
        <v>10354</v>
      </c>
      <c r="C12704" s="59"/>
      <c r="D12704" s="60">
        <v>1</v>
      </c>
      <c r="E12704" s="75" t="s">
        <v>26</v>
      </c>
      <c r="F12704" s="63">
        <v>7500</v>
      </c>
      <c r="G12704" s="64">
        <f t="shared" si="394"/>
        <v>7500</v>
      </c>
      <c r="H12704" s="120" t="s">
        <v>5998</v>
      </c>
      <c r="I12704" s="120"/>
    </row>
    <row r="12705" spans="1:9" x14ac:dyDescent="0.25">
      <c r="A12705" s="59" t="s">
        <v>10352</v>
      </c>
      <c r="B12705" s="81" t="s">
        <v>2640</v>
      </c>
      <c r="C12705" s="59" t="s">
        <v>2703</v>
      </c>
      <c r="D12705" s="60">
        <v>3</v>
      </c>
      <c r="E12705" s="75" t="s">
        <v>26</v>
      </c>
      <c r="F12705" s="63">
        <v>75000</v>
      </c>
      <c r="G12705" s="64">
        <f t="shared" si="394"/>
        <v>225000</v>
      </c>
      <c r="H12705" s="120" t="s">
        <v>5998</v>
      </c>
      <c r="I12705" s="120"/>
    </row>
    <row r="12706" spans="1:9" x14ac:dyDescent="0.25">
      <c r="A12706" s="59" t="s">
        <v>10352</v>
      </c>
      <c r="B12706" s="59" t="s">
        <v>10158</v>
      </c>
      <c r="C12706" s="59" t="s">
        <v>2703</v>
      </c>
      <c r="D12706" s="60">
        <v>4</v>
      </c>
      <c r="E12706" s="75" t="s">
        <v>51</v>
      </c>
      <c r="F12706" s="73">
        <v>115000</v>
      </c>
      <c r="G12706" s="64">
        <f t="shared" si="394"/>
        <v>460000</v>
      </c>
      <c r="H12706" s="120" t="s">
        <v>5998</v>
      </c>
      <c r="I12706" s="120"/>
    </row>
    <row r="12707" spans="1:9" x14ac:dyDescent="0.25">
      <c r="A12707" s="59" t="s">
        <v>10352</v>
      </c>
      <c r="B12707" s="59" t="s">
        <v>9838</v>
      </c>
      <c r="C12707" s="59" t="s">
        <v>2703</v>
      </c>
      <c r="D12707" s="60">
        <v>1</v>
      </c>
      <c r="E12707" s="75" t="s">
        <v>26</v>
      </c>
      <c r="F12707" s="63">
        <v>72000</v>
      </c>
      <c r="G12707" s="64">
        <f t="shared" si="394"/>
        <v>72000</v>
      </c>
      <c r="H12707" s="120" t="s">
        <v>5998</v>
      </c>
      <c r="I12707" s="120"/>
    </row>
    <row r="12708" spans="1:9" x14ac:dyDescent="0.25">
      <c r="A12708" s="59" t="s">
        <v>10352</v>
      </c>
      <c r="B12708" s="59" t="s">
        <v>10355</v>
      </c>
      <c r="C12708" s="84" t="s">
        <v>10356</v>
      </c>
      <c r="D12708" s="60">
        <v>2</v>
      </c>
      <c r="E12708" s="75" t="s">
        <v>26</v>
      </c>
      <c r="F12708" s="210">
        <v>1</v>
      </c>
      <c r="G12708" s="64">
        <f t="shared" si="394"/>
        <v>2</v>
      </c>
      <c r="H12708" s="285" t="s">
        <v>5998</v>
      </c>
      <c r="I12708" s="120"/>
    </row>
    <row r="12709" spans="1:9" x14ac:dyDescent="0.25">
      <c r="A12709" s="59" t="s">
        <v>10352</v>
      </c>
      <c r="B12709" s="81" t="s">
        <v>10357</v>
      </c>
      <c r="C12709" s="59" t="s">
        <v>27</v>
      </c>
      <c r="D12709" s="60">
        <v>1</v>
      </c>
      <c r="E12709" s="75" t="s">
        <v>1680</v>
      </c>
      <c r="F12709" s="63">
        <v>14000</v>
      </c>
      <c r="G12709" s="64">
        <f t="shared" si="394"/>
        <v>14000</v>
      </c>
      <c r="H12709" s="120" t="s">
        <v>5998</v>
      </c>
      <c r="I12709" s="120"/>
    </row>
    <row r="12710" spans="1:9" x14ac:dyDescent="0.25">
      <c r="A12710" s="59" t="s">
        <v>10352</v>
      </c>
      <c r="B12710" s="58" t="s">
        <v>10150</v>
      </c>
      <c r="C12710" s="58" t="s">
        <v>281</v>
      </c>
      <c r="D12710" s="60">
        <v>1</v>
      </c>
      <c r="E12710" s="75" t="s">
        <v>26</v>
      </c>
      <c r="F12710" s="63">
        <v>21000</v>
      </c>
      <c r="G12710" s="64">
        <f t="shared" si="394"/>
        <v>21000</v>
      </c>
      <c r="H12710" s="120" t="s">
        <v>2085</v>
      </c>
      <c r="I12710" s="120" t="s">
        <v>7548</v>
      </c>
    </row>
    <row r="12711" spans="1:9" x14ac:dyDescent="0.25">
      <c r="A12711" s="59" t="s">
        <v>10352</v>
      </c>
      <c r="B12711" s="59" t="s">
        <v>10154</v>
      </c>
      <c r="C12711" s="59" t="s">
        <v>50</v>
      </c>
      <c r="D12711" s="60">
        <v>1</v>
      </c>
      <c r="E12711" s="75" t="s">
        <v>29</v>
      </c>
      <c r="F12711" s="62">
        <v>350000</v>
      </c>
      <c r="G12711" s="64">
        <f t="shared" si="394"/>
        <v>350000</v>
      </c>
      <c r="H12711" s="120" t="s">
        <v>2085</v>
      </c>
      <c r="I12711" s="120" t="s">
        <v>7548</v>
      </c>
    </row>
    <row r="12712" spans="1:9" x14ac:dyDescent="0.25">
      <c r="A12712" s="59" t="s">
        <v>10352</v>
      </c>
      <c r="B12712" s="59" t="s">
        <v>62</v>
      </c>
      <c r="C12712" s="59" t="s">
        <v>10358</v>
      </c>
      <c r="D12712" s="60">
        <v>1</v>
      </c>
      <c r="E12712" s="75" t="s">
        <v>26</v>
      </c>
      <c r="F12712" s="62">
        <v>1900000</v>
      </c>
      <c r="G12712" s="64">
        <f t="shared" si="394"/>
        <v>1900000</v>
      </c>
      <c r="H12712" s="120" t="s">
        <v>2085</v>
      </c>
      <c r="I12712" s="120" t="s">
        <v>7548</v>
      </c>
    </row>
    <row r="12713" spans="1:9" x14ac:dyDescent="0.25">
      <c r="A12713" s="59" t="s">
        <v>10352</v>
      </c>
      <c r="B12713" s="59" t="s">
        <v>62</v>
      </c>
      <c r="C12713" s="59" t="s">
        <v>10358</v>
      </c>
      <c r="D12713" s="60">
        <v>1</v>
      </c>
      <c r="E12713" s="75" t="s">
        <v>26</v>
      </c>
      <c r="F12713" s="62">
        <v>1900000</v>
      </c>
      <c r="G12713" s="64">
        <f t="shared" si="394"/>
        <v>1900000</v>
      </c>
      <c r="H12713" s="120" t="s">
        <v>2085</v>
      </c>
      <c r="I12713" s="120" t="s">
        <v>7548</v>
      </c>
    </row>
    <row r="12714" spans="1:9" x14ac:dyDescent="0.25">
      <c r="A12714" s="59" t="s">
        <v>10352</v>
      </c>
      <c r="B12714" s="59" t="s">
        <v>9852</v>
      </c>
      <c r="C12714" s="59" t="s">
        <v>9845</v>
      </c>
      <c r="D12714" s="60">
        <v>2</v>
      </c>
      <c r="E12714" s="75" t="s">
        <v>26</v>
      </c>
      <c r="F12714" s="62">
        <v>50000</v>
      </c>
      <c r="G12714" s="64">
        <f t="shared" si="394"/>
        <v>100000</v>
      </c>
      <c r="H12714" s="120" t="s">
        <v>2085</v>
      </c>
      <c r="I12714" s="120" t="s">
        <v>7548</v>
      </c>
    </row>
    <row r="12715" spans="1:9" x14ac:dyDescent="0.25">
      <c r="A12715" s="59" t="s">
        <v>10352</v>
      </c>
      <c r="B12715" s="59" t="s">
        <v>10359</v>
      </c>
      <c r="C12715" s="84" t="s">
        <v>10360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7548</v>
      </c>
    </row>
    <row r="12716" spans="1:9" x14ac:dyDescent="0.25">
      <c r="A12716" s="59" t="s">
        <v>10352</v>
      </c>
      <c r="B12716" s="59" t="s">
        <v>10359</v>
      </c>
      <c r="C12716" s="84" t="s">
        <v>10361</v>
      </c>
      <c r="D12716" s="141">
        <v>1</v>
      </c>
      <c r="E12716" s="75" t="s">
        <v>26</v>
      </c>
      <c r="F12716" s="210">
        <v>1335000</v>
      </c>
      <c r="G12716" s="64">
        <f>F12716*D12716</f>
        <v>1335000</v>
      </c>
      <c r="H12716" s="285" t="s">
        <v>2085</v>
      </c>
      <c r="I12716" s="120" t="s">
        <v>7548</v>
      </c>
    </row>
    <row r="12717" spans="1:9" x14ac:dyDescent="0.25">
      <c r="A12717" s="59" t="s">
        <v>10352</v>
      </c>
      <c r="B12717" s="59" t="s">
        <v>10362</v>
      </c>
      <c r="C12717" s="84" t="s">
        <v>361</v>
      </c>
      <c r="D12717" s="141">
        <v>2</v>
      </c>
      <c r="E12717" s="75" t="s">
        <v>26</v>
      </c>
      <c r="F12717" s="265">
        <v>165000</v>
      </c>
      <c r="G12717" s="64">
        <f>F12717*D12717</f>
        <v>330000</v>
      </c>
      <c r="H12717" s="285" t="s">
        <v>2085</v>
      </c>
      <c r="I12717" s="120" t="s">
        <v>7548</v>
      </c>
    </row>
    <row r="12718" spans="1:9" x14ac:dyDescent="0.25">
      <c r="A12718" s="59" t="s">
        <v>10352</v>
      </c>
      <c r="B12718" s="58" t="s">
        <v>10363</v>
      </c>
      <c r="C12718" s="59" t="s">
        <v>361</v>
      </c>
      <c r="D12718" s="141">
        <v>1</v>
      </c>
      <c r="E12718" s="75" t="s">
        <v>26</v>
      </c>
      <c r="F12718" s="265">
        <v>150000</v>
      </c>
      <c r="G12718" s="210">
        <f>F12718*D12718</f>
        <v>150000</v>
      </c>
      <c r="H12718" s="285" t="s">
        <v>2085</v>
      </c>
      <c r="I12718" s="120" t="s">
        <v>7548</v>
      </c>
    </row>
    <row r="12719" spans="1:9" x14ac:dyDescent="0.25">
      <c r="A12719" s="59" t="s">
        <v>10352</v>
      </c>
      <c r="B12719" s="59" t="s">
        <v>210</v>
      </c>
      <c r="C12719" s="59" t="s">
        <v>211</v>
      </c>
      <c r="D12719" s="60">
        <v>1</v>
      </c>
      <c r="E12719" s="75" t="s">
        <v>37</v>
      </c>
      <c r="F12719" s="63">
        <v>28200</v>
      </c>
      <c r="G12719" s="64">
        <f>F12719*D12719</f>
        <v>28200</v>
      </c>
      <c r="H12719" s="120" t="s">
        <v>2005</v>
      </c>
      <c r="I12719" s="120"/>
    </row>
    <row r="12720" spans="1:9" x14ac:dyDescent="0.25">
      <c r="A12720" s="59" t="s">
        <v>10352</v>
      </c>
      <c r="B12720" s="71" t="s">
        <v>10364</v>
      </c>
      <c r="C12720" s="59" t="s">
        <v>10365</v>
      </c>
      <c r="D12720" s="60">
        <v>1</v>
      </c>
      <c r="E12720" s="75" t="s">
        <v>26</v>
      </c>
      <c r="F12720" s="63">
        <v>1045000</v>
      </c>
      <c r="G12720" s="64">
        <f t="shared" si="394"/>
        <v>1045000</v>
      </c>
      <c r="H12720" s="120" t="s">
        <v>814</v>
      </c>
      <c r="I12720" s="120"/>
    </row>
    <row r="12721" spans="1:9" x14ac:dyDescent="0.25">
      <c r="A12721" s="59" t="s">
        <v>10352</v>
      </c>
      <c r="B12721" s="59" t="s">
        <v>8069</v>
      </c>
      <c r="C12721" s="84"/>
      <c r="D12721" s="60">
        <v>2</v>
      </c>
      <c r="E12721" s="75" t="s">
        <v>26</v>
      </c>
      <c r="F12721" s="73">
        <v>3000</v>
      </c>
      <c r="G12721" s="64">
        <f t="shared" si="394"/>
        <v>6000</v>
      </c>
      <c r="H12721" s="120" t="s">
        <v>623</v>
      </c>
      <c r="I12721" s="120"/>
    </row>
    <row r="12722" spans="1:9" x14ac:dyDescent="0.25">
      <c r="A12722" s="59" t="s">
        <v>10352</v>
      </c>
      <c r="B12722" s="59" t="s">
        <v>10366</v>
      </c>
      <c r="C12722" s="84"/>
      <c r="D12722" s="60">
        <v>1</v>
      </c>
      <c r="E12722" s="75" t="s">
        <v>26</v>
      </c>
      <c r="F12722" s="102">
        <v>12500</v>
      </c>
      <c r="G12722" s="64">
        <f t="shared" si="394"/>
        <v>12500</v>
      </c>
      <c r="H12722" s="120" t="s">
        <v>623</v>
      </c>
      <c r="I12722" s="120"/>
    </row>
    <row r="12723" spans="1:9" x14ac:dyDescent="0.25">
      <c r="A12723" s="59" t="s">
        <v>10352</v>
      </c>
      <c r="B12723" s="59" t="s">
        <v>7274</v>
      </c>
      <c r="C12723" s="84"/>
      <c r="D12723" s="60">
        <v>1</v>
      </c>
      <c r="E12723" s="75" t="s">
        <v>26</v>
      </c>
      <c r="F12723" s="102">
        <v>75000</v>
      </c>
      <c r="G12723" s="64">
        <f t="shared" si="394"/>
        <v>75000</v>
      </c>
      <c r="H12723" s="120" t="s">
        <v>623</v>
      </c>
      <c r="I12723" s="120"/>
    </row>
    <row r="12724" spans="1:9" x14ac:dyDescent="0.25">
      <c r="A12724" s="59" t="s">
        <v>10352</v>
      </c>
      <c r="B12724" s="71" t="s">
        <v>10367</v>
      </c>
      <c r="C12724" s="59" t="s">
        <v>48</v>
      </c>
      <c r="D12724" s="60">
        <v>1</v>
      </c>
      <c r="E12724" s="75" t="s">
        <v>26</v>
      </c>
      <c r="F12724" s="63">
        <v>400000</v>
      </c>
      <c r="G12724" s="64">
        <f t="shared" si="394"/>
        <v>400000</v>
      </c>
      <c r="H12724" s="120" t="s">
        <v>5929</v>
      </c>
      <c r="I12724" s="120"/>
    </row>
    <row r="12725" spans="1:9" x14ac:dyDescent="0.25">
      <c r="A12725" s="59" t="s">
        <v>10352</v>
      </c>
      <c r="B12725" s="66" t="s">
        <v>10368</v>
      </c>
      <c r="C12725" s="59" t="s">
        <v>48</v>
      </c>
      <c r="D12725" s="60">
        <v>1</v>
      </c>
      <c r="E12725" s="75" t="s">
        <v>26</v>
      </c>
      <c r="F12725" s="63">
        <v>75000</v>
      </c>
      <c r="G12725" s="64">
        <f t="shared" si="394"/>
        <v>75000</v>
      </c>
      <c r="H12725" s="120" t="s">
        <v>5929</v>
      </c>
      <c r="I12725" s="120"/>
    </row>
    <row r="12726" spans="1:9" x14ac:dyDescent="0.25">
      <c r="A12726" s="59" t="s">
        <v>10352</v>
      </c>
      <c r="B12726" s="59" t="s">
        <v>10369</v>
      </c>
      <c r="C12726" s="84" t="s">
        <v>486</v>
      </c>
      <c r="D12726" s="141">
        <v>2</v>
      </c>
      <c r="E12726" s="75" t="s">
        <v>26</v>
      </c>
      <c r="F12726" s="210">
        <v>5000</v>
      </c>
      <c r="G12726" s="64">
        <f>F12726*D12726</f>
        <v>10000</v>
      </c>
      <c r="H12726" s="120" t="s">
        <v>5929</v>
      </c>
      <c r="I12726" s="120"/>
    </row>
    <row r="12727" spans="1:9" x14ac:dyDescent="0.25">
      <c r="A12727" s="59" t="s">
        <v>10352</v>
      </c>
      <c r="B12727" s="58" t="s">
        <v>3077</v>
      </c>
      <c r="C12727" s="77" t="s">
        <v>361</v>
      </c>
      <c r="D12727" s="141">
        <v>1</v>
      </c>
      <c r="E12727" s="75" t="s">
        <v>26</v>
      </c>
      <c r="F12727" s="210">
        <v>12500</v>
      </c>
      <c r="G12727" s="64">
        <f>F12727*D12727</f>
        <v>12500</v>
      </c>
      <c r="H12727" s="120" t="s">
        <v>553</v>
      </c>
      <c r="I12727" s="120"/>
    </row>
    <row r="12728" spans="1:9" x14ac:dyDescent="0.25">
      <c r="A12728" s="59" t="s">
        <v>10352</v>
      </c>
      <c r="B12728" s="59" t="s">
        <v>10370</v>
      </c>
      <c r="C12728" s="83" t="s">
        <v>411</v>
      </c>
      <c r="D12728" s="60">
        <v>4</v>
      </c>
      <c r="E12728" s="75" t="s">
        <v>26</v>
      </c>
      <c r="F12728" s="63">
        <v>25000</v>
      </c>
      <c r="G12728" s="64">
        <f>F12728*D12728</f>
        <v>100000</v>
      </c>
      <c r="H12728" s="120" t="s">
        <v>553</v>
      </c>
      <c r="I12728" s="120"/>
    </row>
    <row r="12729" spans="1:9" x14ac:dyDescent="0.25">
      <c r="A12729" s="59" t="s">
        <v>10352</v>
      </c>
      <c r="B12729" s="58" t="s">
        <v>6582</v>
      </c>
      <c r="C12729" s="59" t="s">
        <v>6583</v>
      </c>
      <c r="D12729" s="60">
        <v>1</v>
      </c>
      <c r="E12729" s="75" t="s">
        <v>26</v>
      </c>
      <c r="F12729" s="63">
        <v>31000</v>
      </c>
      <c r="G12729" s="64">
        <f>F12729*D12729</f>
        <v>31000</v>
      </c>
      <c r="H12729" s="120" t="s">
        <v>553</v>
      </c>
      <c r="I12729" s="120"/>
    </row>
    <row r="12730" spans="1:9" x14ac:dyDescent="0.25">
      <c r="A12730" s="59" t="s">
        <v>10352</v>
      </c>
      <c r="B12730" s="59" t="s">
        <v>10371</v>
      </c>
      <c r="C12730" s="84" t="s">
        <v>2844</v>
      </c>
      <c r="D12730" s="141">
        <v>25</v>
      </c>
      <c r="E12730" s="75" t="s">
        <v>51</v>
      </c>
      <c r="F12730" s="210">
        <v>17000</v>
      </c>
      <c r="G12730" s="64">
        <f>F12730*D12730</f>
        <v>425000</v>
      </c>
      <c r="H12730" s="285" t="s">
        <v>522</v>
      </c>
      <c r="I12730" s="120" t="s">
        <v>10372</v>
      </c>
    </row>
    <row r="12731" spans="1:9" x14ac:dyDescent="0.25">
      <c r="A12731" s="59" t="s">
        <v>10352</v>
      </c>
      <c r="B12731" s="59" t="s">
        <v>10373</v>
      </c>
      <c r="C12731" s="59" t="s">
        <v>24</v>
      </c>
      <c r="D12731" s="60">
        <v>2</v>
      </c>
      <c r="E12731" s="75" t="s">
        <v>26</v>
      </c>
      <c r="F12731" s="63">
        <v>625000</v>
      </c>
      <c r="G12731" s="64">
        <f t="shared" si="394"/>
        <v>1250000</v>
      </c>
      <c r="H12731" s="120" t="s">
        <v>4287</v>
      </c>
      <c r="I12731" s="120" t="s">
        <v>10372</v>
      </c>
    </row>
    <row r="12732" spans="1:9" x14ac:dyDescent="0.25">
      <c r="A12732" s="59" t="s">
        <v>10352</v>
      </c>
      <c r="B12732" s="59" t="s">
        <v>7953</v>
      </c>
      <c r="C12732" s="59" t="s">
        <v>7954</v>
      </c>
      <c r="D12732" s="141">
        <v>2</v>
      </c>
      <c r="E12732" s="75" t="s">
        <v>184</v>
      </c>
      <c r="F12732" s="210">
        <v>1260468</v>
      </c>
      <c r="G12732" s="64">
        <f t="shared" si="394"/>
        <v>2520936</v>
      </c>
      <c r="H12732" s="120" t="s">
        <v>522</v>
      </c>
      <c r="I12732" s="120" t="s">
        <v>10372</v>
      </c>
    </row>
    <row r="12733" spans="1:9" x14ac:dyDescent="0.25">
      <c r="A12733" s="59" t="s">
        <v>10352</v>
      </c>
      <c r="B12733" s="81" t="s">
        <v>136</v>
      </c>
      <c r="C12733" s="59" t="s">
        <v>137</v>
      </c>
      <c r="D12733" s="60">
        <v>1</v>
      </c>
      <c r="E12733" s="75" t="s">
        <v>26</v>
      </c>
      <c r="F12733" s="63">
        <v>2250000</v>
      </c>
      <c r="G12733" s="64">
        <f t="shared" si="394"/>
        <v>2250000</v>
      </c>
      <c r="H12733" s="120" t="s">
        <v>5912</v>
      </c>
      <c r="I12733" s="120" t="s">
        <v>10372</v>
      </c>
    </row>
    <row r="12734" spans="1:9" x14ac:dyDescent="0.25">
      <c r="A12734" s="59" t="s">
        <v>10352</v>
      </c>
      <c r="B12734" s="59" t="s">
        <v>10373</v>
      </c>
      <c r="C12734" s="59" t="s">
        <v>24</v>
      </c>
      <c r="D12734" s="60">
        <v>1</v>
      </c>
      <c r="E12734" s="75" t="s">
        <v>26</v>
      </c>
      <c r="F12734" s="63">
        <v>625000</v>
      </c>
      <c r="G12734" s="64">
        <f t="shared" si="394"/>
        <v>625000</v>
      </c>
      <c r="H12734" s="120" t="s">
        <v>5912</v>
      </c>
      <c r="I12734" s="120" t="s">
        <v>10372</v>
      </c>
    </row>
    <row r="12735" spans="1:9" x14ac:dyDescent="0.25">
      <c r="A12735" s="59" t="s">
        <v>10352</v>
      </c>
      <c r="B12735" s="81" t="s">
        <v>10374</v>
      </c>
      <c r="C12735" s="84" t="s">
        <v>10375</v>
      </c>
      <c r="D12735" s="141">
        <v>1</v>
      </c>
      <c r="E12735" s="75" t="s">
        <v>26</v>
      </c>
      <c r="F12735" s="210">
        <v>75000</v>
      </c>
      <c r="G12735" s="64">
        <f>F12735*D12735</f>
        <v>75000</v>
      </c>
      <c r="H12735" s="285" t="s">
        <v>5989</v>
      </c>
      <c r="I12735" s="139"/>
    </row>
    <row r="12736" spans="1:9" x14ac:dyDescent="0.25">
      <c r="A12736" s="59" t="s">
        <v>10352</v>
      </c>
      <c r="B12736" s="59" t="s">
        <v>9825</v>
      </c>
      <c r="C12736" s="59" t="s">
        <v>9826</v>
      </c>
      <c r="D12736" s="60">
        <v>10</v>
      </c>
      <c r="E12736" s="75" t="s">
        <v>37</v>
      </c>
      <c r="F12736" s="63">
        <v>23206</v>
      </c>
      <c r="G12736" s="64">
        <f>F12736*D12736</f>
        <v>232060</v>
      </c>
      <c r="H12736" s="120" t="s">
        <v>5989</v>
      </c>
      <c r="I12736" s="120"/>
    </row>
    <row r="12737" spans="1:9" x14ac:dyDescent="0.25">
      <c r="A12737" s="59" t="s">
        <v>10352</v>
      </c>
      <c r="B12737" s="59" t="s">
        <v>2729</v>
      </c>
      <c r="C12737" s="59" t="s">
        <v>27</v>
      </c>
      <c r="D12737" s="60">
        <v>2</v>
      </c>
      <c r="E12737" s="75" t="s">
        <v>26</v>
      </c>
      <c r="F12737" s="63">
        <v>2500</v>
      </c>
      <c r="G12737" s="64">
        <f t="shared" si="394"/>
        <v>5000</v>
      </c>
      <c r="H12737" s="285" t="s">
        <v>814</v>
      </c>
      <c r="I12737" s="74"/>
    </row>
    <row r="12738" spans="1:9" x14ac:dyDescent="0.25">
      <c r="A12738" s="59" t="s">
        <v>10352</v>
      </c>
      <c r="B12738" s="59" t="s">
        <v>2729</v>
      </c>
      <c r="C12738" s="59" t="s">
        <v>27</v>
      </c>
      <c r="D12738" s="60">
        <v>4</v>
      </c>
      <c r="E12738" s="75" t="s">
        <v>26</v>
      </c>
      <c r="F12738" s="63">
        <v>2500</v>
      </c>
      <c r="G12738" s="64">
        <f t="shared" si="394"/>
        <v>10000</v>
      </c>
      <c r="H12738" s="120" t="s">
        <v>5989</v>
      </c>
      <c r="I12738" s="120"/>
    </row>
    <row r="12739" spans="1:9" x14ac:dyDescent="0.25">
      <c r="A12739" s="59" t="s">
        <v>10376</v>
      </c>
      <c r="B12739" s="59" t="s">
        <v>210</v>
      </c>
      <c r="C12739" s="59" t="s">
        <v>211</v>
      </c>
      <c r="D12739" s="60">
        <v>1</v>
      </c>
      <c r="E12739" s="75" t="s">
        <v>37</v>
      </c>
      <c r="F12739" s="63">
        <v>28200</v>
      </c>
      <c r="G12739" s="64">
        <f t="shared" si="394"/>
        <v>28200</v>
      </c>
      <c r="H12739" s="120" t="s">
        <v>5989</v>
      </c>
      <c r="I12739" s="120"/>
    </row>
    <row r="12740" spans="1:9" x14ac:dyDescent="0.25">
      <c r="A12740" s="59" t="s">
        <v>10376</v>
      </c>
      <c r="B12740" s="59" t="s">
        <v>10377</v>
      </c>
      <c r="C12740" s="59" t="s">
        <v>864</v>
      </c>
      <c r="D12740" s="60">
        <v>2</v>
      </c>
      <c r="E12740" s="75" t="s">
        <v>26</v>
      </c>
      <c r="F12740" s="63">
        <v>17000</v>
      </c>
      <c r="G12740" s="64">
        <f t="shared" si="394"/>
        <v>34000</v>
      </c>
      <c r="H12740" s="120" t="s">
        <v>5989</v>
      </c>
      <c r="I12740" s="120"/>
    </row>
    <row r="12741" spans="1:9" x14ac:dyDescent="0.25">
      <c r="A12741" s="59" t="s">
        <v>10376</v>
      </c>
      <c r="B12741" s="81" t="s">
        <v>9333</v>
      </c>
      <c r="C12741" s="59" t="s">
        <v>27</v>
      </c>
      <c r="D12741" s="60">
        <v>10</v>
      </c>
      <c r="E12741" s="75" t="s">
        <v>26</v>
      </c>
      <c r="F12741" s="63">
        <v>1000</v>
      </c>
      <c r="G12741" s="64">
        <f t="shared" si="394"/>
        <v>10000</v>
      </c>
      <c r="H12741" s="120" t="s">
        <v>5989</v>
      </c>
      <c r="I12741" s="120"/>
    </row>
    <row r="12742" spans="1:9" x14ac:dyDescent="0.25">
      <c r="A12742" s="59" t="s">
        <v>10376</v>
      </c>
      <c r="B12742" s="81" t="s">
        <v>9333</v>
      </c>
      <c r="C12742" s="59" t="s">
        <v>27</v>
      </c>
      <c r="D12742" s="60">
        <v>35</v>
      </c>
      <c r="E12742" s="75" t="s">
        <v>26</v>
      </c>
      <c r="F12742" s="63">
        <v>1000</v>
      </c>
      <c r="G12742" s="64">
        <f t="shared" si="394"/>
        <v>35000</v>
      </c>
      <c r="H12742" s="120" t="s">
        <v>10378</v>
      </c>
      <c r="I12742" s="120"/>
    </row>
    <row r="12743" spans="1:9" x14ac:dyDescent="0.25">
      <c r="A12743" s="59" t="s">
        <v>10376</v>
      </c>
      <c r="B12743" s="71" t="s">
        <v>10379</v>
      </c>
      <c r="C12743" s="59" t="s">
        <v>1311</v>
      </c>
      <c r="D12743" s="60">
        <v>1</v>
      </c>
      <c r="E12743" s="75" t="s">
        <v>26</v>
      </c>
      <c r="F12743" s="63">
        <v>16000</v>
      </c>
      <c r="G12743" s="64">
        <f t="shared" si="394"/>
        <v>16000</v>
      </c>
      <c r="H12743" s="120" t="s">
        <v>5998</v>
      </c>
      <c r="I12743" s="120"/>
    </row>
    <row r="12744" spans="1:9" x14ac:dyDescent="0.25">
      <c r="A12744" s="59" t="s">
        <v>10376</v>
      </c>
      <c r="B12744" s="59" t="s">
        <v>10073</v>
      </c>
      <c r="C12744" s="59" t="s">
        <v>864</v>
      </c>
      <c r="D12744" s="60">
        <v>15</v>
      </c>
      <c r="E12744" s="75" t="s">
        <v>37</v>
      </c>
      <c r="F12744" s="63">
        <v>17000</v>
      </c>
      <c r="G12744" s="64">
        <f t="shared" si="394"/>
        <v>255000</v>
      </c>
      <c r="H12744" s="120" t="s">
        <v>5998</v>
      </c>
      <c r="I12744" s="120"/>
    </row>
    <row r="12745" spans="1:9" x14ac:dyDescent="0.25">
      <c r="A12745" s="59" t="s">
        <v>10376</v>
      </c>
      <c r="B12745" s="59" t="s">
        <v>1874</v>
      </c>
      <c r="C12745" s="59" t="s">
        <v>27</v>
      </c>
      <c r="D12745" s="60">
        <v>2</v>
      </c>
      <c r="E12745" s="75" t="s">
        <v>26</v>
      </c>
      <c r="F12745" s="63">
        <v>14000</v>
      </c>
      <c r="G12745" s="64">
        <f t="shared" si="394"/>
        <v>28000</v>
      </c>
      <c r="H12745" s="120" t="s">
        <v>5998</v>
      </c>
      <c r="I12745" s="120"/>
    </row>
    <row r="12746" spans="1:9" x14ac:dyDescent="0.25">
      <c r="A12746" s="59" t="s">
        <v>10376</v>
      </c>
      <c r="B12746" s="59" t="s">
        <v>8068</v>
      </c>
      <c r="C12746" s="59" t="s">
        <v>27</v>
      </c>
      <c r="D12746" s="59">
        <v>1</v>
      </c>
      <c r="E12746" s="77" t="s">
        <v>26</v>
      </c>
      <c r="F12746" s="63">
        <v>12500</v>
      </c>
      <c r="G12746" s="64">
        <f t="shared" si="394"/>
        <v>12500</v>
      </c>
      <c r="H12746" s="120" t="s">
        <v>5998</v>
      </c>
      <c r="I12746" s="120"/>
    </row>
    <row r="12747" spans="1:9" x14ac:dyDescent="0.25">
      <c r="A12747" s="59" t="s">
        <v>10376</v>
      </c>
      <c r="B12747" s="81" t="s">
        <v>10380</v>
      </c>
      <c r="C12747" s="59" t="s">
        <v>10381</v>
      </c>
      <c r="D12747" s="60">
        <v>2</v>
      </c>
      <c r="E12747" s="75" t="s">
        <v>26</v>
      </c>
      <c r="F12747" s="63">
        <v>23000</v>
      </c>
      <c r="G12747" s="64">
        <f t="shared" si="394"/>
        <v>46000</v>
      </c>
      <c r="H12747" s="120" t="s">
        <v>5929</v>
      </c>
      <c r="I12747" s="120"/>
    </row>
    <row r="12748" spans="1:9" x14ac:dyDescent="0.25">
      <c r="A12748" s="59" t="s">
        <v>10376</v>
      </c>
      <c r="B12748" s="81" t="s">
        <v>9333</v>
      </c>
      <c r="C12748" s="59" t="s">
        <v>27</v>
      </c>
      <c r="D12748" s="60">
        <v>10</v>
      </c>
      <c r="E12748" s="75" t="s">
        <v>26</v>
      </c>
      <c r="F12748" s="63">
        <v>1000</v>
      </c>
      <c r="G12748" s="64">
        <f t="shared" si="394"/>
        <v>10000</v>
      </c>
      <c r="H12748" s="120" t="s">
        <v>623</v>
      </c>
      <c r="I12748" s="120"/>
    </row>
    <row r="12749" spans="1:9" x14ac:dyDescent="0.25">
      <c r="A12749" s="59" t="s">
        <v>10376</v>
      </c>
      <c r="B12749" s="59" t="s">
        <v>10382</v>
      </c>
      <c r="C12749" s="59" t="s">
        <v>27</v>
      </c>
      <c r="D12749" s="60">
        <v>10</v>
      </c>
      <c r="E12749" s="75" t="s">
        <v>26</v>
      </c>
      <c r="F12749" s="62">
        <v>850</v>
      </c>
      <c r="G12749" s="64">
        <f t="shared" ref="G12749:G12756" si="395">F12749*D12749</f>
        <v>8500</v>
      </c>
      <c r="H12749" s="120" t="s">
        <v>623</v>
      </c>
      <c r="I12749" s="120"/>
    </row>
    <row r="12750" spans="1:9" x14ac:dyDescent="0.25">
      <c r="A12750" s="59" t="s">
        <v>10376</v>
      </c>
      <c r="B12750" s="59" t="s">
        <v>3077</v>
      </c>
      <c r="C12750" s="59" t="s">
        <v>361</v>
      </c>
      <c r="D12750" s="60">
        <v>1</v>
      </c>
      <c r="E12750" s="75" t="s">
        <v>26</v>
      </c>
      <c r="F12750" s="210">
        <v>12500</v>
      </c>
      <c r="G12750" s="64">
        <f>F12750*D12750</f>
        <v>12500</v>
      </c>
      <c r="H12750" s="285" t="s">
        <v>504</v>
      </c>
      <c r="I12750" s="120"/>
    </row>
    <row r="12751" spans="1:9" x14ac:dyDescent="0.25">
      <c r="A12751" s="59" t="s">
        <v>10376</v>
      </c>
      <c r="B12751" s="59" t="s">
        <v>10275</v>
      </c>
      <c r="C12751" s="84" t="s">
        <v>361</v>
      </c>
      <c r="D12751" s="141">
        <v>1</v>
      </c>
      <c r="E12751" s="75" t="s">
        <v>26</v>
      </c>
      <c r="F12751" s="210">
        <v>275000</v>
      </c>
      <c r="G12751" s="64">
        <f>F12751*D12751</f>
        <v>275000</v>
      </c>
      <c r="H12751" s="285" t="s">
        <v>504</v>
      </c>
      <c r="I12751" s="120"/>
    </row>
    <row r="12752" spans="1:9" x14ac:dyDescent="0.25">
      <c r="A12752" s="59" t="s">
        <v>10376</v>
      </c>
      <c r="B12752" s="66" t="s">
        <v>220</v>
      </c>
      <c r="C12752" s="92" t="s">
        <v>221</v>
      </c>
      <c r="D12752" s="60">
        <v>5</v>
      </c>
      <c r="E12752" s="75" t="s">
        <v>26</v>
      </c>
      <c r="F12752" s="63">
        <v>34698</v>
      </c>
      <c r="G12752" s="64">
        <f>F12752*D12752</f>
        <v>173490</v>
      </c>
      <c r="H12752" s="120" t="s">
        <v>504</v>
      </c>
      <c r="I12752" s="120"/>
    </row>
    <row r="12753" spans="1:9" x14ac:dyDescent="0.25">
      <c r="A12753" s="59" t="s">
        <v>10376</v>
      </c>
      <c r="B12753" s="59" t="s">
        <v>9825</v>
      </c>
      <c r="C12753" s="59" t="s">
        <v>9826</v>
      </c>
      <c r="D12753" s="60">
        <v>6</v>
      </c>
      <c r="E12753" s="75" t="s">
        <v>37</v>
      </c>
      <c r="F12753" s="63">
        <v>23206</v>
      </c>
      <c r="G12753" s="64">
        <f t="shared" si="395"/>
        <v>139236</v>
      </c>
      <c r="H12753" s="120" t="s">
        <v>2897</v>
      </c>
      <c r="I12753" s="120"/>
    </row>
    <row r="12754" spans="1:9" x14ac:dyDescent="0.25">
      <c r="A12754" s="59" t="s">
        <v>10376</v>
      </c>
      <c r="B12754" s="59" t="s">
        <v>9836</v>
      </c>
      <c r="C12754" s="59" t="s">
        <v>173</v>
      </c>
      <c r="D12754" s="60">
        <v>1</v>
      </c>
      <c r="E12754" s="75" t="s">
        <v>26</v>
      </c>
      <c r="F12754" s="102">
        <v>36000</v>
      </c>
      <c r="G12754" s="64">
        <f t="shared" si="395"/>
        <v>36000</v>
      </c>
      <c r="H12754" s="120" t="s">
        <v>629</v>
      </c>
      <c r="I12754" s="120" t="s">
        <v>7588</v>
      </c>
    </row>
    <row r="12755" spans="1:9" x14ac:dyDescent="0.25">
      <c r="A12755" s="59" t="s">
        <v>10376</v>
      </c>
      <c r="B12755" s="59" t="s">
        <v>6323</v>
      </c>
      <c r="C12755" s="59" t="s">
        <v>6324</v>
      </c>
      <c r="D12755" s="60">
        <v>1</v>
      </c>
      <c r="E12755" s="75" t="s">
        <v>26</v>
      </c>
      <c r="F12755" s="102">
        <v>92500</v>
      </c>
      <c r="G12755" s="64">
        <f t="shared" si="395"/>
        <v>92500</v>
      </c>
      <c r="H12755" s="120" t="s">
        <v>629</v>
      </c>
      <c r="I12755" s="120" t="s">
        <v>7588</v>
      </c>
    </row>
    <row r="12756" spans="1:9" x14ac:dyDescent="0.25">
      <c r="A12756" s="59" t="s">
        <v>10376</v>
      </c>
      <c r="B12756" s="71" t="s">
        <v>10036</v>
      </c>
      <c r="C12756" s="77" t="s">
        <v>361</v>
      </c>
      <c r="D12756" s="60">
        <v>2</v>
      </c>
      <c r="E12756" s="75" t="s">
        <v>26</v>
      </c>
      <c r="F12756" s="63">
        <v>185000</v>
      </c>
      <c r="G12756" s="64">
        <f t="shared" si="395"/>
        <v>370000</v>
      </c>
      <c r="H12756" s="120" t="s">
        <v>629</v>
      </c>
      <c r="I12756" s="120" t="s">
        <v>7588</v>
      </c>
    </row>
    <row r="12757" spans="1:9" x14ac:dyDescent="0.25">
      <c r="A12757" s="59" t="s">
        <v>10376</v>
      </c>
      <c r="B12757" s="71" t="s">
        <v>9833</v>
      </c>
      <c r="C12757" s="59" t="s">
        <v>9834</v>
      </c>
      <c r="D12757" s="141">
        <v>1</v>
      </c>
      <c r="E12757" s="75" t="s">
        <v>26</v>
      </c>
      <c r="F12757" s="210">
        <v>187035</v>
      </c>
      <c r="G12757" s="64">
        <f>F12757*D12757</f>
        <v>187035</v>
      </c>
      <c r="H12757" s="120" t="s">
        <v>3126</v>
      </c>
      <c r="I12757" s="120" t="s">
        <v>7621</v>
      </c>
    </row>
    <row r="12758" spans="1:9" x14ac:dyDescent="0.25">
      <c r="A12758" s="59" t="s">
        <v>10376</v>
      </c>
      <c r="B12758" s="71" t="s">
        <v>6463</v>
      </c>
      <c r="C12758" s="59" t="s">
        <v>434</v>
      </c>
      <c r="D12758" s="60">
        <v>1</v>
      </c>
      <c r="E12758" s="75" t="s">
        <v>26</v>
      </c>
      <c r="F12758" s="63">
        <v>505000</v>
      </c>
      <c r="G12758" s="64">
        <f>F12758*D12758</f>
        <v>505000</v>
      </c>
      <c r="H12758" s="120" t="s">
        <v>665</v>
      </c>
      <c r="I12758" s="120" t="s">
        <v>10383</v>
      </c>
    </row>
    <row r="12759" spans="1:9" x14ac:dyDescent="0.25">
      <c r="A12759" s="59" t="s">
        <v>10376</v>
      </c>
      <c r="B12759" s="59" t="s">
        <v>9825</v>
      </c>
      <c r="C12759" s="59" t="s">
        <v>9826</v>
      </c>
      <c r="D12759" s="60">
        <v>5</v>
      </c>
      <c r="E12759" s="75" t="s">
        <v>37</v>
      </c>
      <c r="F12759" s="63">
        <v>23206</v>
      </c>
      <c r="G12759" s="64">
        <f t="shared" ref="G12759:G12794" si="396">F12759*D12759</f>
        <v>116030</v>
      </c>
      <c r="H12759" s="120" t="s">
        <v>2699</v>
      </c>
      <c r="I12759" s="120"/>
    </row>
    <row r="12760" spans="1:9" x14ac:dyDescent="0.25">
      <c r="A12760" s="59" t="s">
        <v>362</v>
      </c>
      <c r="B12760" s="207" t="s">
        <v>10384</v>
      </c>
      <c r="C12760" s="84" t="s">
        <v>2625</v>
      </c>
      <c r="D12760" s="142">
        <v>1</v>
      </c>
      <c r="E12760" s="222" t="s">
        <v>26</v>
      </c>
      <c r="F12760" s="599">
        <v>210000</v>
      </c>
      <c r="G12760" s="269">
        <f t="shared" si="396"/>
        <v>210000</v>
      </c>
      <c r="H12760" s="289" t="s">
        <v>455</v>
      </c>
      <c r="I12760" s="289" t="s">
        <v>7620</v>
      </c>
    </row>
    <row r="12761" spans="1:9" x14ac:dyDescent="0.25">
      <c r="A12761" s="59" t="s">
        <v>362</v>
      </c>
      <c r="B12761" s="93" t="s">
        <v>6953</v>
      </c>
      <c r="C12761" s="93" t="s">
        <v>6954</v>
      </c>
      <c r="D12761" s="141">
        <v>1</v>
      </c>
      <c r="E12761" s="75" t="s">
        <v>26</v>
      </c>
      <c r="F12761" s="265">
        <v>350000</v>
      </c>
      <c r="G12761" s="64">
        <f t="shared" si="396"/>
        <v>350000</v>
      </c>
      <c r="H12761" s="120" t="s">
        <v>455</v>
      </c>
      <c r="I12761" s="120" t="s">
        <v>7620</v>
      </c>
    </row>
    <row r="12762" spans="1:9" x14ac:dyDescent="0.25">
      <c r="A12762" s="59" t="s">
        <v>362</v>
      </c>
      <c r="B12762" s="59" t="s">
        <v>10385</v>
      </c>
      <c r="C12762" s="59" t="s">
        <v>10386</v>
      </c>
      <c r="D12762" s="141">
        <v>1</v>
      </c>
      <c r="E12762" s="75" t="s">
        <v>26</v>
      </c>
      <c r="F12762" s="265">
        <v>1335000</v>
      </c>
      <c r="G12762" s="64">
        <f>F12762*D12762</f>
        <v>1335000</v>
      </c>
      <c r="H12762" s="285" t="s">
        <v>455</v>
      </c>
      <c r="I12762" s="120" t="s">
        <v>7620</v>
      </c>
    </row>
    <row r="12763" spans="1:9" x14ac:dyDescent="0.25">
      <c r="A12763" s="59" t="s">
        <v>362</v>
      </c>
      <c r="B12763" s="58" t="s">
        <v>874</v>
      </c>
      <c r="C12763" s="59" t="s">
        <v>361</v>
      </c>
      <c r="D12763" s="141">
        <v>1</v>
      </c>
      <c r="E12763" s="75" t="s">
        <v>26</v>
      </c>
      <c r="F12763" s="265">
        <v>165000</v>
      </c>
      <c r="G12763" s="210">
        <f>F12763*D12763</f>
        <v>165000</v>
      </c>
      <c r="H12763" s="285" t="s">
        <v>455</v>
      </c>
      <c r="I12763" s="120" t="s">
        <v>7620</v>
      </c>
    </row>
    <row r="12764" spans="1:9" x14ac:dyDescent="0.25">
      <c r="A12764" s="59" t="s">
        <v>362</v>
      </c>
      <c r="B12764" s="71" t="s">
        <v>10387</v>
      </c>
      <c r="C12764" s="59" t="s">
        <v>10388</v>
      </c>
      <c r="D12764" s="60">
        <v>1</v>
      </c>
      <c r="E12764" s="75" t="s">
        <v>26</v>
      </c>
      <c r="F12764" s="63">
        <v>1750000</v>
      </c>
      <c r="G12764" s="64">
        <f t="shared" si="396"/>
        <v>1750000</v>
      </c>
      <c r="H12764" s="120" t="s">
        <v>763</v>
      </c>
      <c r="I12764" s="120" t="s">
        <v>7661</v>
      </c>
    </row>
    <row r="12765" spans="1:9" x14ac:dyDescent="0.25">
      <c r="A12765" s="59" t="s">
        <v>362</v>
      </c>
      <c r="B12765" s="71" t="s">
        <v>10387</v>
      </c>
      <c r="C12765" s="59" t="s">
        <v>10389</v>
      </c>
      <c r="D12765" s="60">
        <v>1</v>
      </c>
      <c r="E12765" s="75" t="s">
        <v>26</v>
      </c>
      <c r="F12765" s="63">
        <v>1750000</v>
      </c>
      <c r="G12765" s="64">
        <f t="shared" si="396"/>
        <v>1750000</v>
      </c>
      <c r="H12765" s="120" t="s">
        <v>763</v>
      </c>
      <c r="I12765" s="120" t="s">
        <v>7661</v>
      </c>
    </row>
    <row r="12766" spans="1:9" x14ac:dyDescent="0.25">
      <c r="A12766" s="59" t="s">
        <v>362</v>
      </c>
      <c r="B12766" s="71" t="s">
        <v>10036</v>
      </c>
      <c r="C12766" s="77" t="s">
        <v>361</v>
      </c>
      <c r="D12766" s="59">
        <v>2</v>
      </c>
      <c r="E12766" s="77" t="s">
        <v>26</v>
      </c>
      <c r="F12766" s="63">
        <v>185000</v>
      </c>
      <c r="G12766" s="64">
        <f t="shared" si="396"/>
        <v>370000</v>
      </c>
      <c r="H12766" s="120" t="s">
        <v>763</v>
      </c>
      <c r="I12766" s="120" t="s">
        <v>7661</v>
      </c>
    </row>
    <row r="12767" spans="1:9" x14ac:dyDescent="0.25">
      <c r="A12767" s="59" t="s">
        <v>362</v>
      </c>
      <c r="B12767" s="59" t="s">
        <v>9852</v>
      </c>
      <c r="C12767" s="59" t="s">
        <v>9845</v>
      </c>
      <c r="D12767" s="60">
        <v>2</v>
      </c>
      <c r="E12767" s="75" t="s">
        <v>26</v>
      </c>
      <c r="F12767" s="63">
        <v>50000</v>
      </c>
      <c r="G12767" s="64">
        <f t="shared" si="396"/>
        <v>100000</v>
      </c>
      <c r="H12767" s="120" t="s">
        <v>763</v>
      </c>
      <c r="I12767" s="120" t="s">
        <v>7661</v>
      </c>
    </row>
    <row r="12768" spans="1:9" x14ac:dyDescent="0.25">
      <c r="A12768" s="59" t="s">
        <v>362</v>
      </c>
      <c r="B12768" s="118" t="s">
        <v>288</v>
      </c>
      <c r="C12768" s="85" t="s">
        <v>6497</v>
      </c>
      <c r="D12768" s="60">
        <v>1</v>
      </c>
      <c r="E12768" s="75" t="s">
        <v>26</v>
      </c>
      <c r="F12768" s="63">
        <v>15000</v>
      </c>
      <c r="G12768" s="64">
        <f t="shared" si="396"/>
        <v>15000</v>
      </c>
      <c r="H12768" s="120" t="s">
        <v>763</v>
      </c>
      <c r="I12768" s="120" t="s">
        <v>7661</v>
      </c>
    </row>
    <row r="12769" spans="1:9" x14ac:dyDescent="0.25">
      <c r="A12769" s="59" t="s">
        <v>362</v>
      </c>
      <c r="B12769" s="58" t="s">
        <v>9830</v>
      </c>
      <c r="C12769" s="77" t="s">
        <v>74</v>
      </c>
      <c r="D12769" s="60">
        <v>1</v>
      </c>
      <c r="E12769" s="75" t="s">
        <v>26</v>
      </c>
      <c r="F12769" s="62">
        <v>65000</v>
      </c>
      <c r="G12769" s="64">
        <f t="shared" si="396"/>
        <v>65000</v>
      </c>
      <c r="H12769" s="120" t="s">
        <v>763</v>
      </c>
      <c r="I12769" s="120" t="s">
        <v>7661</v>
      </c>
    </row>
    <row r="12770" spans="1:9" x14ac:dyDescent="0.25">
      <c r="A12770" s="59" t="s">
        <v>362</v>
      </c>
      <c r="B12770" s="71" t="s">
        <v>9833</v>
      </c>
      <c r="C12770" s="59" t="s">
        <v>9834</v>
      </c>
      <c r="D12770" s="122">
        <v>2</v>
      </c>
      <c r="E12770" s="75" t="s">
        <v>26</v>
      </c>
      <c r="F12770" s="210">
        <v>187035</v>
      </c>
      <c r="G12770" s="64">
        <f>F12770*D12770</f>
        <v>374070</v>
      </c>
      <c r="H12770" s="285" t="s">
        <v>814</v>
      </c>
      <c r="I12770" s="120"/>
    </row>
    <row r="12771" spans="1:9" x14ac:dyDescent="0.25">
      <c r="A12771" s="59" t="s">
        <v>362</v>
      </c>
      <c r="B12771" s="66" t="s">
        <v>690</v>
      </c>
      <c r="C12771" s="92"/>
      <c r="D12771" s="60">
        <v>15</v>
      </c>
      <c r="E12771" s="75" t="s">
        <v>26</v>
      </c>
      <c r="F12771" s="63">
        <v>1000</v>
      </c>
      <c r="G12771" s="64">
        <f>F12771*D12771</f>
        <v>15000</v>
      </c>
      <c r="H12771" s="285" t="s">
        <v>814</v>
      </c>
      <c r="I12771" s="120"/>
    </row>
    <row r="12772" spans="1:9" x14ac:dyDescent="0.25">
      <c r="A12772" s="59" t="s">
        <v>362</v>
      </c>
      <c r="B12772" s="58" t="s">
        <v>9830</v>
      </c>
      <c r="C12772" s="77" t="s">
        <v>74</v>
      </c>
      <c r="D12772" s="60">
        <v>4</v>
      </c>
      <c r="E12772" s="75" t="s">
        <v>26</v>
      </c>
      <c r="F12772" s="102">
        <v>60000</v>
      </c>
      <c r="G12772" s="64">
        <f t="shared" si="396"/>
        <v>240000</v>
      </c>
      <c r="H12772" s="120" t="s">
        <v>3352</v>
      </c>
      <c r="I12772" s="120"/>
    </row>
    <row r="12773" spans="1:9" x14ac:dyDescent="0.25">
      <c r="A12773" s="59" t="s">
        <v>362</v>
      </c>
      <c r="B12773" s="58" t="s">
        <v>9830</v>
      </c>
      <c r="C12773" s="77" t="s">
        <v>74</v>
      </c>
      <c r="D12773" s="60">
        <v>2</v>
      </c>
      <c r="E12773" s="75" t="s">
        <v>26</v>
      </c>
      <c r="F12773" s="102">
        <v>65000</v>
      </c>
      <c r="G12773" s="64">
        <f t="shared" si="396"/>
        <v>130000</v>
      </c>
      <c r="H12773" s="120" t="s">
        <v>3352</v>
      </c>
      <c r="I12773" s="120"/>
    </row>
    <row r="12774" spans="1:9" x14ac:dyDescent="0.25">
      <c r="A12774" s="59" t="s">
        <v>362</v>
      </c>
      <c r="B12774" s="59" t="s">
        <v>10390</v>
      </c>
      <c r="C12774" s="84" t="s">
        <v>486</v>
      </c>
      <c r="D12774" s="141">
        <v>10</v>
      </c>
      <c r="E12774" s="75" t="s">
        <v>26</v>
      </c>
      <c r="F12774" s="210">
        <v>750</v>
      </c>
      <c r="G12774" s="64">
        <f>F12774*D12774</f>
        <v>7500</v>
      </c>
      <c r="H12774" s="285" t="s">
        <v>6003</v>
      </c>
      <c r="I12774" s="120"/>
    </row>
    <row r="12775" spans="1:9" x14ac:dyDescent="0.25">
      <c r="A12775" s="59" t="s">
        <v>362</v>
      </c>
      <c r="B12775" s="71" t="s">
        <v>10367</v>
      </c>
      <c r="C12775" s="59" t="s">
        <v>48</v>
      </c>
      <c r="D12775" s="60">
        <v>1</v>
      </c>
      <c r="E12775" s="75" t="s">
        <v>26</v>
      </c>
      <c r="F12775" s="63">
        <v>400000</v>
      </c>
      <c r="G12775" s="64">
        <f>F12775*D12775</f>
        <v>400000</v>
      </c>
      <c r="H12775" s="120" t="s">
        <v>5929</v>
      </c>
      <c r="I12775" s="120"/>
    </row>
    <row r="12776" spans="1:9" x14ac:dyDescent="0.25">
      <c r="A12776" s="59" t="s">
        <v>362</v>
      </c>
      <c r="B12776" s="59" t="s">
        <v>10391</v>
      </c>
      <c r="C12776" s="59" t="s">
        <v>361</v>
      </c>
      <c r="D12776" s="60">
        <v>1</v>
      </c>
      <c r="E12776" s="75" t="s">
        <v>26</v>
      </c>
      <c r="F12776" s="63">
        <v>20000</v>
      </c>
      <c r="G12776" s="64">
        <f>F12776*D12776</f>
        <v>20000</v>
      </c>
      <c r="H12776" s="285" t="s">
        <v>894</v>
      </c>
      <c r="I12776" s="120"/>
    </row>
    <row r="12777" spans="1:9" x14ac:dyDescent="0.25">
      <c r="A12777" s="59" t="s">
        <v>362</v>
      </c>
      <c r="B12777" s="71" t="s">
        <v>10379</v>
      </c>
      <c r="C12777" s="59" t="s">
        <v>1311</v>
      </c>
      <c r="D12777" s="60">
        <v>2</v>
      </c>
      <c r="E12777" s="75" t="s">
        <v>26</v>
      </c>
      <c r="F12777" s="63">
        <v>16000</v>
      </c>
      <c r="G12777" s="64">
        <f>F12777*D12777</f>
        <v>32000</v>
      </c>
      <c r="H12777" s="120" t="s">
        <v>5998</v>
      </c>
      <c r="I12777" s="120"/>
    </row>
    <row r="12778" spans="1:9" x14ac:dyDescent="0.25">
      <c r="A12778" s="59" t="s">
        <v>362</v>
      </c>
      <c r="B12778" s="58" t="s">
        <v>10392</v>
      </c>
      <c r="C12778" s="84" t="s">
        <v>533</v>
      </c>
      <c r="D12778" s="141">
        <v>10</v>
      </c>
      <c r="E12778" s="75" t="s">
        <v>26</v>
      </c>
      <c r="F12778" s="210">
        <v>4000</v>
      </c>
      <c r="G12778" s="64">
        <f>F12778*D12778</f>
        <v>40000</v>
      </c>
      <c r="H12778" s="285" t="s">
        <v>6002</v>
      </c>
      <c r="I12778" s="120"/>
    </row>
    <row r="12779" spans="1:9" x14ac:dyDescent="0.25">
      <c r="A12779" s="59" t="s">
        <v>362</v>
      </c>
      <c r="B12779" s="59" t="s">
        <v>9255</v>
      </c>
      <c r="C12779" s="59" t="s">
        <v>27</v>
      </c>
      <c r="D12779" s="60">
        <v>2</v>
      </c>
      <c r="E12779" s="75" t="s">
        <v>26</v>
      </c>
      <c r="F12779" s="63">
        <v>2500</v>
      </c>
      <c r="G12779" s="64">
        <f t="shared" si="396"/>
        <v>5000</v>
      </c>
      <c r="H12779" s="120" t="s">
        <v>6002</v>
      </c>
      <c r="I12779" s="120"/>
    </row>
    <row r="12780" spans="1:9" x14ac:dyDescent="0.25">
      <c r="A12780" s="59" t="s">
        <v>362</v>
      </c>
      <c r="B12780" s="66" t="s">
        <v>690</v>
      </c>
      <c r="C12780" s="92"/>
      <c r="D12780" s="60">
        <v>20</v>
      </c>
      <c r="E12780" s="75" t="s">
        <v>26</v>
      </c>
      <c r="F12780" s="63">
        <v>1000</v>
      </c>
      <c r="G12780" s="64">
        <f>F12780*D12780</f>
        <v>20000</v>
      </c>
      <c r="H12780" s="120" t="s">
        <v>6002</v>
      </c>
      <c r="I12780" s="139"/>
    </row>
    <row r="12781" spans="1:9" x14ac:dyDescent="0.25">
      <c r="A12781" s="59" t="s">
        <v>362</v>
      </c>
      <c r="B12781" s="59" t="s">
        <v>274</v>
      </c>
      <c r="C12781" s="192">
        <v>40493</v>
      </c>
      <c r="D12781" s="60">
        <v>6</v>
      </c>
      <c r="E12781" s="75" t="s">
        <v>26</v>
      </c>
      <c r="F12781" s="63">
        <v>10000</v>
      </c>
      <c r="G12781" s="64">
        <f>F12781*D12781</f>
        <v>60000</v>
      </c>
      <c r="H12781" s="120" t="s">
        <v>1918</v>
      </c>
      <c r="I12781" s="120" t="s">
        <v>7662</v>
      </c>
    </row>
    <row r="12782" spans="1:9" x14ac:dyDescent="0.25">
      <c r="A12782" s="59" t="s">
        <v>362</v>
      </c>
      <c r="B12782" s="59" t="s">
        <v>1792</v>
      </c>
      <c r="C12782" s="59" t="s">
        <v>76</v>
      </c>
      <c r="D12782" s="60">
        <v>0.4</v>
      </c>
      <c r="E12782" s="75" t="s">
        <v>37</v>
      </c>
      <c r="F12782" s="63">
        <v>82500</v>
      </c>
      <c r="G12782" s="64">
        <f t="shared" si="396"/>
        <v>33000</v>
      </c>
      <c r="H12782" s="285" t="s">
        <v>1918</v>
      </c>
      <c r="I12782" s="74" t="s">
        <v>7662</v>
      </c>
    </row>
    <row r="12783" spans="1:9" x14ac:dyDescent="0.25">
      <c r="A12783" s="59" t="s">
        <v>362</v>
      </c>
      <c r="B12783" s="59" t="s">
        <v>9825</v>
      </c>
      <c r="C12783" s="59" t="s">
        <v>9826</v>
      </c>
      <c r="D12783" s="60">
        <v>5</v>
      </c>
      <c r="E12783" s="75" t="s">
        <v>37</v>
      </c>
      <c r="F12783" s="63">
        <v>23206</v>
      </c>
      <c r="G12783" s="64">
        <f t="shared" si="396"/>
        <v>116030</v>
      </c>
      <c r="H12783" s="120" t="s">
        <v>5989</v>
      </c>
      <c r="I12783" s="120"/>
    </row>
    <row r="12784" spans="1:9" x14ac:dyDescent="0.25">
      <c r="A12784" s="59" t="s">
        <v>10393</v>
      </c>
      <c r="B12784" s="58" t="s">
        <v>10394</v>
      </c>
      <c r="C12784" s="81" t="s">
        <v>10395</v>
      </c>
      <c r="D12784" s="60">
        <v>1</v>
      </c>
      <c r="E12784" s="88" t="s">
        <v>25</v>
      </c>
      <c r="F12784" s="63">
        <v>40000</v>
      </c>
      <c r="G12784" s="78">
        <v>40000</v>
      </c>
      <c r="H12784" s="120" t="s">
        <v>5989</v>
      </c>
      <c r="I12784" s="289"/>
    </row>
    <row r="12785" spans="1:9" x14ac:dyDescent="0.25">
      <c r="A12785" s="59" t="s">
        <v>10393</v>
      </c>
      <c r="B12785" s="59" t="s">
        <v>10396</v>
      </c>
      <c r="C12785" s="59" t="s">
        <v>543</v>
      </c>
      <c r="D12785" s="60">
        <v>1</v>
      </c>
      <c r="E12785" s="75" t="s">
        <v>29</v>
      </c>
      <c r="F12785" s="73">
        <v>225000</v>
      </c>
      <c r="G12785" s="210">
        <f>F12785*D12785</f>
        <v>225000</v>
      </c>
      <c r="H12785" s="120" t="s">
        <v>5972</v>
      </c>
      <c r="I12785" s="120"/>
    </row>
    <row r="12786" spans="1:9" x14ac:dyDescent="0.25">
      <c r="A12786" s="59" t="s">
        <v>10393</v>
      </c>
      <c r="B12786" s="59" t="s">
        <v>2025</v>
      </c>
      <c r="C12786" s="59" t="s">
        <v>859</v>
      </c>
      <c r="D12786" s="60">
        <v>1</v>
      </c>
      <c r="E12786" s="75" t="s">
        <v>26</v>
      </c>
      <c r="F12786" s="73">
        <v>450000</v>
      </c>
      <c r="G12786" s="64">
        <f>F12786*D12786</f>
        <v>450000</v>
      </c>
      <c r="H12786" s="120" t="s">
        <v>5972</v>
      </c>
      <c r="I12786" s="120"/>
    </row>
    <row r="12787" spans="1:9" x14ac:dyDescent="0.25">
      <c r="A12787" s="59" t="s">
        <v>10393</v>
      </c>
      <c r="B12787" s="59" t="s">
        <v>10397</v>
      </c>
      <c r="C12787" s="59" t="s">
        <v>543</v>
      </c>
      <c r="D12787" s="60">
        <v>15</v>
      </c>
      <c r="E12787" s="75" t="s">
        <v>37</v>
      </c>
      <c r="F12787" s="63">
        <v>18000</v>
      </c>
      <c r="G12787" s="64">
        <f>F12787*D12787</f>
        <v>270000</v>
      </c>
      <c r="H12787" s="120" t="s">
        <v>5972</v>
      </c>
      <c r="I12787" s="120"/>
    </row>
    <row r="12788" spans="1:9" x14ac:dyDescent="0.25">
      <c r="A12788" s="59" t="s">
        <v>10393</v>
      </c>
      <c r="B12788" s="81" t="s">
        <v>2640</v>
      </c>
      <c r="C12788" s="59" t="s">
        <v>2703</v>
      </c>
      <c r="D12788" s="60">
        <v>1</v>
      </c>
      <c r="E12788" s="75" t="s">
        <v>51</v>
      </c>
      <c r="F12788" s="63">
        <v>75000</v>
      </c>
      <c r="G12788" s="64">
        <f>F12788*D12788</f>
        <v>75000</v>
      </c>
      <c r="H12788" s="120" t="s">
        <v>5998</v>
      </c>
      <c r="I12788" s="120"/>
    </row>
    <row r="12789" spans="1:9" x14ac:dyDescent="0.25">
      <c r="A12789" s="59" t="s">
        <v>10393</v>
      </c>
      <c r="B12789" s="59" t="s">
        <v>10158</v>
      </c>
      <c r="C12789" s="59" t="s">
        <v>2703</v>
      </c>
      <c r="D12789" s="60">
        <v>1</v>
      </c>
      <c r="E12789" s="75" t="s">
        <v>51</v>
      </c>
      <c r="F12789" s="73">
        <v>115000</v>
      </c>
      <c r="G12789" s="64">
        <f>F12789*D12789</f>
        <v>115000</v>
      </c>
      <c r="H12789" s="120" t="s">
        <v>5998</v>
      </c>
      <c r="I12789" s="120"/>
    </row>
    <row r="12790" spans="1:9" x14ac:dyDescent="0.25">
      <c r="A12790" s="59" t="s">
        <v>10393</v>
      </c>
      <c r="B12790" s="59" t="s">
        <v>10398</v>
      </c>
      <c r="C12790" s="84" t="s">
        <v>1054</v>
      </c>
      <c r="D12790" s="141">
        <v>2</v>
      </c>
      <c r="E12790" s="75" t="s">
        <v>51</v>
      </c>
      <c r="F12790" s="210">
        <v>210000</v>
      </c>
      <c r="G12790" s="64">
        <f t="shared" si="396"/>
        <v>420000</v>
      </c>
      <c r="H12790" s="120" t="s">
        <v>5998</v>
      </c>
      <c r="I12790" s="120"/>
    </row>
    <row r="12791" spans="1:9" x14ac:dyDescent="0.25">
      <c r="A12791" s="59" t="s">
        <v>10393</v>
      </c>
      <c r="B12791" s="58" t="s">
        <v>10399</v>
      </c>
      <c r="C12791" s="59" t="s">
        <v>859</v>
      </c>
      <c r="D12791" s="141">
        <v>1</v>
      </c>
      <c r="E12791" s="75" t="s">
        <v>26</v>
      </c>
      <c r="F12791" s="265">
        <v>75000</v>
      </c>
      <c r="G12791" s="210">
        <f t="shared" si="396"/>
        <v>75000</v>
      </c>
      <c r="H12791" s="285" t="s">
        <v>5972</v>
      </c>
      <c r="I12791" s="120"/>
    </row>
    <row r="12792" spans="1:9" x14ac:dyDescent="0.25">
      <c r="A12792" s="59" t="s">
        <v>10393</v>
      </c>
      <c r="B12792" s="59" t="s">
        <v>10400</v>
      </c>
      <c r="C12792" s="59" t="s">
        <v>859</v>
      </c>
      <c r="D12792" s="141">
        <v>2</v>
      </c>
      <c r="E12792" s="75" t="s">
        <v>26</v>
      </c>
      <c r="F12792" s="265">
        <v>70000</v>
      </c>
      <c r="G12792" s="210">
        <f t="shared" si="396"/>
        <v>140000</v>
      </c>
      <c r="H12792" s="285" t="s">
        <v>5972</v>
      </c>
      <c r="I12792" s="120"/>
    </row>
    <row r="12793" spans="1:9" x14ac:dyDescent="0.25">
      <c r="A12793" s="59" t="s">
        <v>10393</v>
      </c>
      <c r="B12793" s="59" t="s">
        <v>10401</v>
      </c>
      <c r="C12793" s="59" t="s">
        <v>361</v>
      </c>
      <c r="D12793" s="141">
        <v>2</v>
      </c>
      <c r="E12793" s="75" t="s">
        <v>26</v>
      </c>
      <c r="F12793" s="210">
        <v>20000</v>
      </c>
      <c r="G12793" s="210">
        <f t="shared" si="396"/>
        <v>40000</v>
      </c>
      <c r="H12793" s="120" t="s">
        <v>5972</v>
      </c>
      <c r="I12793" s="120"/>
    </row>
    <row r="12794" spans="1:9" x14ac:dyDescent="0.25">
      <c r="A12794" s="59" t="s">
        <v>10393</v>
      </c>
      <c r="B12794" s="59" t="s">
        <v>3570</v>
      </c>
      <c r="C12794" s="83" t="s">
        <v>361</v>
      </c>
      <c r="D12794" s="60">
        <v>8</v>
      </c>
      <c r="E12794" s="75" t="s">
        <v>25</v>
      </c>
      <c r="F12794" s="281">
        <v>20000</v>
      </c>
      <c r="G12794" s="64">
        <f t="shared" si="396"/>
        <v>160000</v>
      </c>
      <c r="H12794" s="120" t="s">
        <v>5972</v>
      </c>
      <c r="I12794" s="120"/>
    </row>
    <row r="12795" spans="1:9" x14ac:dyDescent="0.25">
      <c r="A12795" s="59" t="s">
        <v>10393</v>
      </c>
      <c r="B12795" s="66" t="s">
        <v>10402</v>
      </c>
      <c r="C12795" s="121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x14ac:dyDescent="0.25">
      <c r="A12796" s="59" t="s">
        <v>10393</v>
      </c>
      <c r="B12796" s="59" t="s">
        <v>10305</v>
      </c>
      <c r="C12796" s="59" t="s">
        <v>2234</v>
      </c>
      <c r="D12796" s="60">
        <v>1</v>
      </c>
      <c r="E12796" s="75" t="s">
        <v>26</v>
      </c>
      <c r="F12796" s="63">
        <v>90000</v>
      </c>
      <c r="G12796" s="64">
        <f>F12796*D12796</f>
        <v>90000</v>
      </c>
      <c r="H12796" s="120" t="s">
        <v>814</v>
      </c>
      <c r="I12796" s="120"/>
    </row>
    <row r="12797" spans="1:9" x14ac:dyDescent="0.25">
      <c r="A12797" s="59" t="s">
        <v>10393</v>
      </c>
      <c r="B12797" s="58" t="s">
        <v>4195</v>
      </c>
      <c r="C12797" s="77" t="s">
        <v>419</v>
      </c>
      <c r="D12797" s="60">
        <v>1</v>
      </c>
      <c r="E12797" s="75" t="s">
        <v>40</v>
      </c>
      <c r="F12797" s="63">
        <v>55000</v>
      </c>
      <c r="G12797" s="64">
        <f t="shared" ref="G12797:G12858" si="397">F12797*D12797</f>
        <v>55000</v>
      </c>
      <c r="H12797" s="120" t="s">
        <v>814</v>
      </c>
      <c r="I12797" s="120"/>
    </row>
    <row r="12798" spans="1:9" x14ac:dyDescent="0.25">
      <c r="A12798" s="59" t="s">
        <v>10393</v>
      </c>
      <c r="B12798" s="93" t="s">
        <v>3690</v>
      </c>
      <c r="C12798" s="93" t="s">
        <v>419</v>
      </c>
      <c r="D12798" s="60">
        <v>200</v>
      </c>
      <c r="E12798" s="75" t="s">
        <v>26</v>
      </c>
      <c r="F12798" s="63">
        <v>200</v>
      </c>
      <c r="G12798" s="64">
        <f t="shared" si="397"/>
        <v>40000</v>
      </c>
      <c r="H12798" s="120" t="s">
        <v>814</v>
      </c>
      <c r="I12798" s="120"/>
    </row>
    <row r="12799" spans="1:9" x14ac:dyDescent="0.25">
      <c r="A12799" s="59" t="s">
        <v>10393</v>
      </c>
      <c r="B12799" s="66" t="s">
        <v>10403</v>
      </c>
      <c r="C12799" s="59" t="s">
        <v>419</v>
      </c>
      <c r="D12799" s="60">
        <v>4</v>
      </c>
      <c r="E12799" s="75" t="s">
        <v>26</v>
      </c>
      <c r="F12799" s="63">
        <v>5500</v>
      </c>
      <c r="G12799" s="64">
        <f t="shared" si="397"/>
        <v>22000</v>
      </c>
      <c r="H12799" s="120" t="s">
        <v>814</v>
      </c>
      <c r="I12799" s="120"/>
    </row>
    <row r="12800" spans="1:9" x14ac:dyDescent="0.25">
      <c r="A12800" s="59" t="s">
        <v>10393</v>
      </c>
      <c r="B12800" s="66" t="s">
        <v>10404</v>
      </c>
      <c r="C12800" s="59" t="s">
        <v>419</v>
      </c>
      <c r="D12800" s="60">
        <v>4</v>
      </c>
      <c r="E12800" s="75" t="s">
        <v>26</v>
      </c>
      <c r="F12800" s="63">
        <v>1000</v>
      </c>
      <c r="G12800" s="64">
        <f t="shared" si="397"/>
        <v>4000</v>
      </c>
      <c r="H12800" s="120" t="s">
        <v>814</v>
      </c>
      <c r="I12800" s="120"/>
    </row>
    <row r="12801" spans="1:9" x14ac:dyDescent="0.25">
      <c r="A12801" s="59" t="s">
        <v>10393</v>
      </c>
      <c r="B12801" s="59" t="s">
        <v>10405</v>
      </c>
      <c r="C12801" s="59" t="s">
        <v>434</v>
      </c>
      <c r="D12801" s="141">
        <v>1</v>
      </c>
      <c r="E12801" s="75" t="s">
        <v>111</v>
      </c>
      <c r="F12801" s="210">
        <v>1800000</v>
      </c>
      <c r="G12801" s="210">
        <f t="shared" si="397"/>
        <v>1800000</v>
      </c>
      <c r="H12801" s="120" t="s">
        <v>814</v>
      </c>
      <c r="I12801" s="120"/>
    </row>
    <row r="12802" spans="1:9" x14ac:dyDescent="0.25">
      <c r="A12802" s="59" t="s">
        <v>10393</v>
      </c>
      <c r="B12802" s="59" t="s">
        <v>10406</v>
      </c>
      <c r="C12802" s="59" t="s">
        <v>27</v>
      </c>
      <c r="D12802" s="60">
        <v>1</v>
      </c>
      <c r="E12802" s="75" t="s">
        <v>26</v>
      </c>
      <c r="F12802" s="73">
        <v>125000</v>
      </c>
      <c r="G12802" s="210">
        <f t="shared" si="397"/>
        <v>125000</v>
      </c>
      <c r="H12802" s="120" t="s">
        <v>710</v>
      </c>
      <c r="I12802" s="120"/>
    </row>
    <row r="12803" spans="1:9" x14ac:dyDescent="0.25">
      <c r="A12803" s="59" t="s">
        <v>10393</v>
      </c>
      <c r="B12803" s="59" t="s">
        <v>10407</v>
      </c>
      <c r="C12803" s="59" t="s">
        <v>361</v>
      </c>
      <c r="D12803" s="141">
        <v>1</v>
      </c>
      <c r="E12803" s="75" t="s">
        <v>26</v>
      </c>
      <c r="F12803" s="210">
        <v>350000</v>
      </c>
      <c r="G12803" s="210">
        <f t="shared" si="397"/>
        <v>350000</v>
      </c>
      <c r="H12803" s="120" t="s">
        <v>710</v>
      </c>
      <c r="I12803" s="120"/>
    </row>
    <row r="12804" spans="1:9" x14ac:dyDescent="0.25">
      <c r="A12804" s="59" t="s">
        <v>10393</v>
      </c>
      <c r="B12804" s="59" t="s">
        <v>210</v>
      </c>
      <c r="C12804" s="59" t="s">
        <v>211</v>
      </c>
      <c r="D12804" s="60">
        <v>1</v>
      </c>
      <c r="E12804" s="75" t="s">
        <v>37</v>
      </c>
      <c r="F12804" s="63">
        <v>28200</v>
      </c>
      <c r="G12804" s="210">
        <f t="shared" si="397"/>
        <v>28200</v>
      </c>
      <c r="H12804" s="120" t="s">
        <v>432</v>
      </c>
      <c r="I12804" s="120"/>
    </row>
    <row r="12805" spans="1:9" x14ac:dyDescent="0.25">
      <c r="A12805" s="59" t="s">
        <v>10393</v>
      </c>
      <c r="B12805" s="59" t="s">
        <v>210</v>
      </c>
      <c r="C12805" s="59" t="s">
        <v>211</v>
      </c>
      <c r="D12805" s="60">
        <v>8</v>
      </c>
      <c r="E12805" s="75" t="s">
        <v>37</v>
      </c>
      <c r="F12805" s="63">
        <v>28200</v>
      </c>
      <c r="G12805" s="64">
        <f t="shared" si="397"/>
        <v>225600</v>
      </c>
      <c r="H12805" s="285" t="s">
        <v>466</v>
      </c>
      <c r="I12805" s="120" t="s">
        <v>7679</v>
      </c>
    </row>
    <row r="12806" spans="1:9" x14ac:dyDescent="0.25">
      <c r="A12806" s="59" t="s">
        <v>10393</v>
      </c>
      <c r="B12806" s="59" t="s">
        <v>210</v>
      </c>
      <c r="C12806" s="59" t="s">
        <v>211</v>
      </c>
      <c r="D12806" s="60">
        <v>9</v>
      </c>
      <c r="E12806" s="75" t="s">
        <v>37</v>
      </c>
      <c r="F12806" s="63">
        <v>28200</v>
      </c>
      <c r="G12806" s="64">
        <f t="shared" si="397"/>
        <v>253800</v>
      </c>
      <c r="H12806" s="120" t="s">
        <v>665</v>
      </c>
      <c r="I12806" s="120" t="s">
        <v>10408</v>
      </c>
    </row>
    <row r="12807" spans="1:9" x14ac:dyDescent="0.25">
      <c r="A12807" s="59" t="s">
        <v>10393</v>
      </c>
      <c r="B12807" s="59" t="s">
        <v>9828</v>
      </c>
      <c r="C12807" s="59" t="s">
        <v>217</v>
      </c>
      <c r="D12807" s="60">
        <v>1</v>
      </c>
      <c r="E12807" s="75" t="s">
        <v>26</v>
      </c>
      <c r="F12807" s="63">
        <v>87791</v>
      </c>
      <c r="G12807" s="64">
        <f t="shared" si="397"/>
        <v>87791</v>
      </c>
      <c r="H12807" s="120" t="s">
        <v>665</v>
      </c>
      <c r="I12807" s="120" t="s">
        <v>10408</v>
      </c>
    </row>
    <row r="12808" spans="1:9" x14ac:dyDescent="0.25">
      <c r="A12808" s="59" t="s">
        <v>10393</v>
      </c>
      <c r="B12808" s="59" t="s">
        <v>9825</v>
      </c>
      <c r="C12808" s="59" t="s">
        <v>9826</v>
      </c>
      <c r="D12808" s="60">
        <v>5</v>
      </c>
      <c r="E12808" s="75" t="s">
        <v>37</v>
      </c>
      <c r="F12808" s="63">
        <v>23206</v>
      </c>
      <c r="G12808" s="64">
        <f t="shared" si="397"/>
        <v>116030</v>
      </c>
      <c r="H12808" s="120" t="s">
        <v>5989</v>
      </c>
      <c r="I12808" s="120"/>
    </row>
    <row r="12809" spans="1:9" x14ac:dyDescent="0.25">
      <c r="A12809" s="59" t="s">
        <v>10409</v>
      </c>
      <c r="B12809" s="59" t="s">
        <v>210</v>
      </c>
      <c r="C12809" s="59" t="s">
        <v>211</v>
      </c>
      <c r="D12809" s="60">
        <v>1</v>
      </c>
      <c r="E12809" s="75" t="s">
        <v>37</v>
      </c>
      <c r="F12809" s="63">
        <v>28200</v>
      </c>
      <c r="G12809" s="210">
        <f>F12809*D12809</f>
        <v>28200</v>
      </c>
      <c r="H12809" s="120" t="s">
        <v>5989</v>
      </c>
      <c r="I12809" s="289"/>
    </row>
    <row r="12810" spans="1:9" x14ac:dyDescent="0.25">
      <c r="A12810" s="59" t="s">
        <v>10409</v>
      </c>
      <c r="B12810" s="59" t="s">
        <v>210</v>
      </c>
      <c r="C12810" s="59" t="s">
        <v>211</v>
      </c>
      <c r="D12810" s="60">
        <v>8</v>
      </c>
      <c r="E12810" s="75" t="s">
        <v>37</v>
      </c>
      <c r="F12810" s="63">
        <v>28200</v>
      </c>
      <c r="G12810" s="210">
        <f>F12810*D12810</f>
        <v>225600</v>
      </c>
      <c r="H12810" s="120" t="s">
        <v>953</v>
      </c>
      <c r="I12810" s="120" t="s">
        <v>7704</v>
      </c>
    </row>
    <row r="12811" spans="1:9" x14ac:dyDescent="0.25">
      <c r="A12811" s="59" t="s">
        <v>10409</v>
      </c>
      <c r="B12811" s="59" t="s">
        <v>9825</v>
      </c>
      <c r="C12811" s="59" t="s">
        <v>9826</v>
      </c>
      <c r="D12811" s="60">
        <v>5</v>
      </c>
      <c r="E12811" s="75" t="s">
        <v>37</v>
      </c>
      <c r="F12811" s="63">
        <v>23206</v>
      </c>
      <c r="G12811" s="64">
        <f>F12811*D12811</f>
        <v>116030</v>
      </c>
      <c r="H12811" s="120" t="s">
        <v>432</v>
      </c>
      <c r="I12811" s="120"/>
    </row>
    <row r="12812" spans="1:9" x14ac:dyDescent="0.25">
      <c r="A12812" s="59" t="s">
        <v>10409</v>
      </c>
      <c r="B12812" s="59" t="s">
        <v>210</v>
      </c>
      <c r="C12812" s="59" t="s">
        <v>211</v>
      </c>
      <c r="D12812" s="60">
        <v>9</v>
      </c>
      <c r="E12812" s="75" t="s">
        <v>37</v>
      </c>
      <c r="F12812" s="63">
        <v>28200</v>
      </c>
      <c r="G12812" s="64">
        <f>F12812*D12812</f>
        <v>253800</v>
      </c>
      <c r="H12812" s="120" t="s">
        <v>947</v>
      </c>
      <c r="I12812" s="120" t="s">
        <v>10410</v>
      </c>
    </row>
    <row r="12813" spans="1:9" x14ac:dyDescent="0.25">
      <c r="A12813" s="59" t="s">
        <v>10409</v>
      </c>
      <c r="B12813" s="59" t="s">
        <v>9828</v>
      </c>
      <c r="C12813" s="59" t="s">
        <v>217</v>
      </c>
      <c r="D12813" s="60">
        <v>1</v>
      </c>
      <c r="E12813" s="75" t="s">
        <v>26</v>
      </c>
      <c r="F12813" s="73">
        <v>87791</v>
      </c>
      <c r="G12813" s="64">
        <f>F12813*D12813</f>
        <v>87791</v>
      </c>
      <c r="H12813" s="120" t="s">
        <v>947</v>
      </c>
      <c r="I12813" s="120" t="s">
        <v>10410</v>
      </c>
    </row>
    <row r="12814" spans="1:9" x14ac:dyDescent="0.25">
      <c r="A12814" s="59" t="s">
        <v>10409</v>
      </c>
      <c r="B12814" s="59" t="s">
        <v>9836</v>
      </c>
      <c r="C12814" s="59" t="s">
        <v>173</v>
      </c>
      <c r="D12814" s="141">
        <v>1</v>
      </c>
      <c r="E12814" s="75" t="s">
        <v>26</v>
      </c>
      <c r="F12814" s="210">
        <v>36000</v>
      </c>
      <c r="G12814" s="64">
        <f t="shared" si="397"/>
        <v>36000</v>
      </c>
      <c r="H12814" s="120" t="s">
        <v>947</v>
      </c>
      <c r="I12814" s="120" t="s">
        <v>10410</v>
      </c>
    </row>
    <row r="12815" spans="1:9" x14ac:dyDescent="0.25">
      <c r="A12815" s="59" t="s">
        <v>10409</v>
      </c>
      <c r="B12815" s="59" t="s">
        <v>6323</v>
      </c>
      <c r="C12815" s="59" t="s">
        <v>6324</v>
      </c>
      <c r="D12815" s="141">
        <v>1</v>
      </c>
      <c r="E12815" s="75" t="s">
        <v>26</v>
      </c>
      <c r="F12815" s="265">
        <v>92500</v>
      </c>
      <c r="G12815" s="210">
        <f t="shared" si="397"/>
        <v>92500</v>
      </c>
      <c r="H12815" s="285" t="s">
        <v>947</v>
      </c>
      <c r="I12815" s="120" t="s">
        <v>10410</v>
      </c>
    </row>
    <row r="12816" spans="1:9" x14ac:dyDescent="0.25">
      <c r="A12816" s="59" t="s">
        <v>10409</v>
      </c>
      <c r="B12816" s="59" t="s">
        <v>9875</v>
      </c>
      <c r="C12816" s="59" t="s">
        <v>33</v>
      </c>
      <c r="D12816" s="141">
        <v>1</v>
      </c>
      <c r="E12816" s="75" t="s">
        <v>26</v>
      </c>
      <c r="F12816" s="210">
        <v>207050</v>
      </c>
      <c r="G12816" s="210">
        <f t="shared" si="397"/>
        <v>207050</v>
      </c>
      <c r="H12816" s="120" t="s">
        <v>882</v>
      </c>
      <c r="I12816" s="120" t="s">
        <v>10411</v>
      </c>
    </row>
    <row r="12817" spans="1:9" x14ac:dyDescent="0.25">
      <c r="A12817" s="59" t="s">
        <v>10409</v>
      </c>
      <c r="B12817" s="59" t="s">
        <v>210</v>
      </c>
      <c r="C12817" s="59" t="s">
        <v>211</v>
      </c>
      <c r="D12817" s="60">
        <v>9</v>
      </c>
      <c r="E12817" s="75" t="s">
        <v>37</v>
      </c>
      <c r="F12817" s="63">
        <v>28200</v>
      </c>
      <c r="G12817" s="64">
        <f t="shared" si="397"/>
        <v>253800</v>
      </c>
      <c r="H12817" s="120" t="s">
        <v>882</v>
      </c>
      <c r="I12817" s="120" t="s">
        <v>10411</v>
      </c>
    </row>
    <row r="12818" spans="1:9" x14ac:dyDescent="0.25">
      <c r="A12818" s="59" t="s">
        <v>10409</v>
      </c>
      <c r="B12818" s="59" t="s">
        <v>9828</v>
      </c>
      <c r="C12818" s="59" t="s">
        <v>217</v>
      </c>
      <c r="D12818" s="60">
        <v>1</v>
      </c>
      <c r="E12818" s="75" t="s">
        <v>26</v>
      </c>
      <c r="F12818" s="73">
        <v>87791</v>
      </c>
      <c r="G12818" s="64">
        <f>F12818*D12818</f>
        <v>87791</v>
      </c>
      <c r="H12818" s="120" t="s">
        <v>882</v>
      </c>
      <c r="I12818" s="120" t="s">
        <v>10411</v>
      </c>
    </row>
    <row r="12819" spans="1:9" x14ac:dyDescent="0.25">
      <c r="A12819" s="59" t="s">
        <v>10409</v>
      </c>
      <c r="B12819" s="59" t="s">
        <v>10341</v>
      </c>
      <c r="C12819" s="59" t="s">
        <v>27</v>
      </c>
      <c r="D12819" s="141">
        <v>20</v>
      </c>
      <c r="E12819" s="75" t="s">
        <v>26</v>
      </c>
      <c r="F12819" s="210">
        <v>1000</v>
      </c>
      <c r="G12819" s="64">
        <f>F12819*D12819</f>
        <v>20000</v>
      </c>
      <c r="H12819" s="120" t="s">
        <v>5935</v>
      </c>
      <c r="I12819" s="120"/>
    </row>
    <row r="12820" spans="1:9" x14ac:dyDescent="0.25">
      <c r="A12820" s="59" t="s">
        <v>10409</v>
      </c>
      <c r="B12820" s="59" t="s">
        <v>10342</v>
      </c>
      <c r="C12820" s="84" t="s">
        <v>27</v>
      </c>
      <c r="D12820" s="60">
        <v>15</v>
      </c>
      <c r="E12820" s="75" t="s">
        <v>26</v>
      </c>
      <c r="F12820" s="73">
        <v>1565</v>
      </c>
      <c r="G12820" s="64">
        <f>F12820*D12820</f>
        <v>23475</v>
      </c>
      <c r="H12820" s="120" t="s">
        <v>5935</v>
      </c>
      <c r="I12820" s="120"/>
    </row>
    <row r="12821" spans="1:9" x14ac:dyDescent="0.25">
      <c r="A12821" s="59" t="s">
        <v>10409</v>
      </c>
      <c r="B12821" s="58" t="s">
        <v>10194</v>
      </c>
      <c r="C12821" s="77"/>
      <c r="D12821" s="60">
        <v>1</v>
      </c>
      <c r="E12821" s="75" t="s">
        <v>26</v>
      </c>
      <c r="F12821" s="63">
        <v>7500</v>
      </c>
      <c r="G12821" s="64">
        <f t="shared" ref="G12821:G12830" si="398">F12821*D12821</f>
        <v>7500</v>
      </c>
      <c r="H12821" s="120" t="s">
        <v>5935</v>
      </c>
      <c r="I12821" s="120"/>
    </row>
    <row r="12822" spans="1:9" x14ac:dyDescent="0.25">
      <c r="A12822" s="59" t="s">
        <v>10409</v>
      </c>
      <c r="B12822" s="93" t="s">
        <v>810</v>
      </c>
      <c r="C12822" s="93" t="s">
        <v>27</v>
      </c>
      <c r="D12822" s="60">
        <v>1</v>
      </c>
      <c r="E12822" s="75" t="s">
        <v>1525</v>
      </c>
      <c r="F12822" s="63">
        <v>75000</v>
      </c>
      <c r="G12822" s="64">
        <f t="shared" si="398"/>
        <v>75000</v>
      </c>
      <c r="H12822" s="120" t="s">
        <v>5935</v>
      </c>
      <c r="I12822" s="120"/>
    </row>
    <row r="12823" spans="1:9" x14ac:dyDescent="0.25">
      <c r="A12823" s="59" t="s">
        <v>10409</v>
      </c>
      <c r="B12823" s="66" t="s">
        <v>10412</v>
      </c>
      <c r="C12823" s="121" t="s">
        <v>533</v>
      </c>
      <c r="D12823" s="60">
        <v>1</v>
      </c>
      <c r="E12823" s="75" t="s">
        <v>26</v>
      </c>
      <c r="F12823" s="63">
        <v>60000</v>
      </c>
      <c r="G12823" s="64">
        <f t="shared" si="398"/>
        <v>60000</v>
      </c>
      <c r="H12823" s="120" t="s">
        <v>6005</v>
      </c>
      <c r="I12823" s="120"/>
    </row>
    <row r="12824" spans="1:9" x14ac:dyDescent="0.25">
      <c r="A12824" s="59" t="s">
        <v>10409</v>
      </c>
      <c r="B12824" s="71" t="s">
        <v>10379</v>
      </c>
      <c r="C12824" s="59" t="s">
        <v>1311</v>
      </c>
      <c r="D12824" s="60">
        <v>1</v>
      </c>
      <c r="E12824" s="75" t="s">
        <v>26</v>
      </c>
      <c r="F12824" s="63">
        <v>16000</v>
      </c>
      <c r="G12824" s="210">
        <f t="shared" si="398"/>
        <v>16000</v>
      </c>
      <c r="H12824" s="120" t="s">
        <v>5972</v>
      </c>
      <c r="I12824" s="120"/>
    </row>
    <row r="12825" spans="1:9" x14ac:dyDescent="0.25">
      <c r="A12825" s="59" t="s">
        <v>10409</v>
      </c>
      <c r="B12825" s="59" t="s">
        <v>2842</v>
      </c>
      <c r="C12825" s="59" t="s">
        <v>766</v>
      </c>
      <c r="D12825" s="60">
        <v>2</v>
      </c>
      <c r="E12825" s="75" t="s">
        <v>26</v>
      </c>
      <c r="F12825" s="63">
        <v>6000</v>
      </c>
      <c r="G12825" s="64">
        <f t="shared" si="398"/>
        <v>12000</v>
      </c>
      <c r="H12825" s="120" t="s">
        <v>5972</v>
      </c>
      <c r="I12825" s="120"/>
    </row>
    <row r="12826" spans="1:9" x14ac:dyDescent="0.25">
      <c r="A12826" s="59" t="s">
        <v>10409</v>
      </c>
      <c r="B12826" s="58" t="s">
        <v>10413</v>
      </c>
      <c r="C12826" s="77" t="s">
        <v>1777</v>
      </c>
      <c r="D12826" s="60">
        <v>3</v>
      </c>
      <c r="E12826" s="75" t="s">
        <v>26</v>
      </c>
      <c r="F12826" s="63">
        <v>15000</v>
      </c>
      <c r="G12826" s="64">
        <f t="shared" si="398"/>
        <v>45000</v>
      </c>
      <c r="H12826" s="120" t="s">
        <v>484</v>
      </c>
      <c r="I12826" s="120"/>
    </row>
    <row r="12827" spans="1:9" x14ac:dyDescent="0.25">
      <c r="A12827" s="59" t="s">
        <v>10409</v>
      </c>
      <c r="B12827" s="93" t="s">
        <v>10414</v>
      </c>
      <c r="C12827" s="93" t="s">
        <v>1777</v>
      </c>
      <c r="D12827" s="60">
        <v>3</v>
      </c>
      <c r="E12827" s="75" t="s">
        <v>26</v>
      </c>
      <c r="F12827" s="63">
        <v>5000</v>
      </c>
      <c r="G12827" s="64">
        <f t="shared" si="398"/>
        <v>15000</v>
      </c>
      <c r="H12827" s="120" t="s">
        <v>484</v>
      </c>
      <c r="I12827" s="120"/>
    </row>
    <row r="12828" spans="1:9" x14ac:dyDescent="0.25">
      <c r="A12828" s="59" t="s">
        <v>10409</v>
      </c>
      <c r="B12828" s="66" t="s">
        <v>10415</v>
      </c>
      <c r="C12828" s="59" t="s">
        <v>10416</v>
      </c>
      <c r="D12828" s="60">
        <v>3</v>
      </c>
      <c r="E12828" s="75" t="s">
        <v>26</v>
      </c>
      <c r="F12828" s="63">
        <v>15000</v>
      </c>
      <c r="G12828" s="64">
        <f t="shared" si="398"/>
        <v>45000</v>
      </c>
      <c r="H12828" s="120" t="s">
        <v>484</v>
      </c>
      <c r="I12828" s="120"/>
    </row>
    <row r="12829" spans="1:9" x14ac:dyDescent="0.25">
      <c r="A12829" s="59" t="s">
        <v>10409</v>
      </c>
      <c r="B12829" s="66" t="s">
        <v>10417</v>
      </c>
      <c r="C12829" s="59" t="s">
        <v>10416</v>
      </c>
      <c r="D12829" s="60">
        <v>3</v>
      </c>
      <c r="E12829" s="75" t="s">
        <v>26</v>
      </c>
      <c r="F12829" s="63">
        <v>5000</v>
      </c>
      <c r="G12829" s="64">
        <f t="shared" si="398"/>
        <v>15000</v>
      </c>
      <c r="H12829" s="120" t="s">
        <v>484</v>
      </c>
      <c r="I12829" s="120"/>
    </row>
    <row r="12830" spans="1:9" x14ac:dyDescent="0.25">
      <c r="A12830" s="59" t="s">
        <v>10409</v>
      </c>
      <c r="B12830" s="59" t="s">
        <v>10418</v>
      </c>
      <c r="C12830" s="59" t="s">
        <v>10416</v>
      </c>
      <c r="D12830" s="60">
        <v>5</v>
      </c>
      <c r="E12830" s="75" t="s">
        <v>118</v>
      </c>
      <c r="F12830" s="73">
        <v>11500</v>
      </c>
      <c r="G12830" s="64">
        <f t="shared" si="398"/>
        <v>57500</v>
      </c>
      <c r="H12830" s="120" t="s">
        <v>484</v>
      </c>
      <c r="I12830" s="120"/>
    </row>
    <row r="12831" spans="1:9" x14ac:dyDescent="0.25">
      <c r="A12831" s="59" t="s">
        <v>10409</v>
      </c>
      <c r="B12831" s="59" t="s">
        <v>10318</v>
      </c>
      <c r="C12831" s="59" t="s">
        <v>140</v>
      </c>
      <c r="D12831" s="60">
        <v>1</v>
      </c>
      <c r="E12831" s="75" t="s">
        <v>26</v>
      </c>
      <c r="F12831" s="63">
        <v>900000</v>
      </c>
      <c r="G12831" s="64">
        <f t="shared" si="397"/>
        <v>900000</v>
      </c>
      <c r="H12831" s="120" t="s">
        <v>1877</v>
      </c>
      <c r="I12831" s="120" t="s">
        <v>8445</v>
      </c>
    </row>
    <row r="12832" spans="1:9" x14ac:dyDescent="0.25">
      <c r="A12832" s="59" t="s">
        <v>10409</v>
      </c>
      <c r="B12832" s="59" t="s">
        <v>210</v>
      </c>
      <c r="C12832" s="59" t="s">
        <v>211</v>
      </c>
      <c r="D12832" s="60">
        <v>8</v>
      </c>
      <c r="E12832" s="75" t="s">
        <v>37</v>
      </c>
      <c r="F12832" s="63">
        <v>28200</v>
      </c>
      <c r="G12832" s="64">
        <f>F12832*D12832</f>
        <v>225600</v>
      </c>
      <c r="H12832" s="285" t="s">
        <v>427</v>
      </c>
      <c r="I12832" s="120" t="s">
        <v>7693</v>
      </c>
    </row>
    <row r="12833" spans="1:9" x14ac:dyDescent="0.25">
      <c r="A12833" s="59" t="s">
        <v>10409</v>
      </c>
      <c r="B12833" s="83" t="s">
        <v>2</v>
      </c>
      <c r="C12833" s="83" t="s">
        <v>10419</v>
      </c>
      <c r="D12833" s="59">
        <v>2</v>
      </c>
      <c r="E12833" s="59" t="s">
        <v>26</v>
      </c>
      <c r="F12833" s="61">
        <v>5000</v>
      </c>
      <c r="G12833" s="64">
        <f>F12833*D12833</f>
        <v>10000</v>
      </c>
      <c r="H12833" s="120" t="s">
        <v>3352</v>
      </c>
      <c r="I12833" s="139"/>
    </row>
    <row r="12834" spans="1:9" x14ac:dyDescent="0.25">
      <c r="A12834" s="59" t="s">
        <v>10409</v>
      </c>
      <c r="B12834" s="59" t="s">
        <v>274</v>
      </c>
      <c r="C12834" s="192">
        <v>40493</v>
      </c>
      <c r="D12834" s="60">
        <v>12</v>
      </c>
      <c r="E12834" s="75" t="s">
        <v>26</v>
      </c>
      <c r="F12834" s="63">
        <v>10000</v>
      </c>
      <c r="G12834" s="64">
        <f>F12834*D12834</f>
        <v>120000</v>
      </c>
      <c r="H12834" s="120" t="s">
        <v>3801</v>
      </c>
      <c r="I12834" s="120" t="s">
        <v>7702</v>
      </c>
    </row>
    <row r="12835" spans="1:9" x14ac:dyDescent="0.25">
      <c r="A12835" s="59" t="s">
        <v>10409</v>
      </c>
      <c r="B12835" s="59" t="s">
        <v>9825</v>
      </c>
      <c r="C12835" s="59" t="s">
        <v>9826</v>
      </c>
      <c r="D12835" s="60">
        <v>3</v>
      </c>
      <c r="E12835" s="75" t="s">
        <v>37</v>
      </c>
      <c r="F12835" s="63">
        <v>23206</v>
      </c>
      <c r="G12835" s="64">
        <f t="shared" si="397"/>
        <v>69618</v>
      </c>
      <c r="H12835" s="120" t="s">
        <v>3801</v>
      </c>
      <c r="I12835" s="120" t="s">
        <v>7702</v>
      </c>
    </row>
    <row r="12836" spans="1:9" x14ac:dyDescent="0.25">
      <c r="A12836" s="59" t="s">
        <v>10409</v>
      </c>
      <c r="B12836" s="59" t="s">
        <v>1792</v>
      </c>
      <c r="C12836" s="59" t="s">
        <v>76</v>
      </c>
      <c r="D12836" s="60">
        <v>0.6</v>
      </c>
      <c r="E12836" s="75" t="s">
        <v>37</v>
      </c>
      <c r="F12836" s="63">
        <v>82500</v>
      </c>
      <c r="G12836" s="64">
        <f t="shared" si="397"/>
        <v>49500</v>
      </c>
      <c r="H12836" s="120" t="s">
        <v>3801</v>
      </c>
      <c r="I12836" s="120" t="s">
        <v>7702</v>
      </c>
    </row>
    <row r="12837" spans="1:9" x14ac:dyDescent="0.25">
      <c r="A12837" s="59" t="s">
        <v>10409</v>
      </c>
      <c r="B12837" s="588" t="s">
        <v>6463</v>
      </c>
      <c r="C12837" s="531" t="s">
        <v>434</v>
      </c>
      <c r="D12837" s="526">
        <v>1</v>
      </c>
      <c r="E12837" s="527" t="s">
        <v>26</v>
      </c>
      <c r="F12837" s="528">
        <v>505000</v>
      </c>
      <c r="G12837" s="529">
        <f t="shared" si="397"/>
        <v>505000</v>
      </c>
      <c r="H12837" s="591" t="s">
        <v>3801</v>
      </c>
      <c r="I12837" s="591" t="s">
        <v>7702</v>
      </c>
    </row>
    <row r="12838" spans="1:9" x14ac:dyDescent="0.25">
      <c r="A12838" s="59" t="s">
        <v>10409</v>
      </c>
      <c r="B12838" s="71" t="s">
        <v>6463</v>
      </c>
      <c r="C12838" s="59" t="s">
        <v>4265</v>
      </c>
      <c r="D12838" s="141">
        <v>2</v>
      </c>
      <c r="E12838" s="75" t="s">
        <v>26</v>
      </c>
      <c r="F12838" s="210">
        <v>520000</v>
      </c>
      <c r="G12838" s="64">
        <f t="shared" si="397"/>
        <v>1040000</v>
      </c>
      <c r="H12838" s="285" t="s">
        <v>1784</v>
      </c>
      <c r="I12838" s="74" t="s">
        <v>7703</v>
      </c>
    </row>
    <row r="12839" spans="1:9" x14ac:dyDescent="0.25">
      <c r="A12839" s="59" t="s">
        <v>10409</v>
      </c>
      <c r="B12839" s="58" t="s">
        <v>10194</v>
      </c>
      <c r="C12839" s="77"/>
      <c r="D12839" s="60">
        <v>1</v>
      </c>
      <c r="E12839" s="75" t="s">
        <v>26</v>
      </c>
      <c r="F12839" s="63">
        <v>7500</v>
      </c>
      <c r="G12839" s="64">
        <f t="shared" si="397"/>
        <v>7500</v>
      </c>
      <c r="H12839" s="285" t="s">
        <v>1784</v>
      </c>
      <c r="I12839" s="74" t="s">
        <v>7703</v>
      </c>
    </row>
    <row r="12840" spans="1:9" x14ac:dyDescent="0.25">
      <c r="A12840" s="59" t="s">
        <v>10409</v>
      </c>
      <c r="B12840" s="71" t="s">
        <v>6689</v>
      </c>
      <c r="C12840" s="85" t="s">
        <v>239</v>
      </c>
      <c r="D12840" s="60">
        <v>1</v>
      </c>
      <c r="E12840" s="75" t="s">
        <v>26</v>
      </c>
      <c r="F12840" s="63">
        <v>180000</v>
      </c>
      <c r="G12840" s="210">
        <f t="shared" si="397"/>
        <v>180000</v>
      </c>
      <c r="H12840" s="120" t="s">
        <v>1784</v>
      </c>
      <c r="I12840" s="74" t="s">
        <v>7703</v>
      </c>
    </row>
    <row r="12841" spans="1:9" x14ac:dyDescent="0.25">
      <c r="A12841" s="59" t="s">
        <v>10409</v>
      </c>
      <c r="B12841" s="118" t="s">
        <v>9919</v>
      </c>
      <c r="C12841" s="85" t="s">
        <v>6497</v>
      </c>
      <c r="D12841" s="141">
        <v>1</v>
      </c>
      <c r="E12841" s="75" t="s">
        <v>26</v>
      </c>
      <c r="F12841" s="210">
        <v>20000</v>
      </c>
      <c r="G12841" s="210">
        <f t="shared" si="397"/>
        <v>20000</v>
      </c>
      <c r="H12841" s="120" t="s">
        <v>1784</v>
      </c>
      <c r="I12841" s="74" t="s">
        <v>7703</v>
      </c>
    </row>
    <row r="12842" spans="1:9" x14ac:dyDescent="0.25">
      <c r="A12842" s="59" t="s">
        <v>10409</v>
      </c>
      <c r="B12842" s="59" t="s">
        <v>1792</v>
      </c>
      <c r="C12842" s="59" t="s">
        <v>76</v>
      </c>
      <c r="D12842" s="60">
        <v>0.6</v>
      </c>
      <c r="E12842" s="75" t="s">
        <v>37</v>
      </c>
      <c r="F12842" s="63">
        <v>82500</v>
      </c>
      <c r="G12842" s="64">
        <f t="shared" si="397"/>
        <v>49500</v>
      </c>
      <c r="H12842" s="120" t="s">
        <v>1784</v>
      </c>
      <c r="I12842" s="74" t="s">
        <v>7703</v>
      </c>
    </row>
    <row r="12843" spans="1:9" x14ac:dyDescent="0.25">
      <c r="A12843" s="59" t="s">
        <v>10409</v>
      </c>
      <c r="B12843" s="59" t="s">
        <v>9825</v>
      </c>
      <c r="C12843" s="59" t="s">
        <v>9826</v>
      </c>
      <c r="D12843" s="60">
        <v>0.5</v>
      </c>
      <c r="E12843" s="75" t="s">
        <v>37</v>
      </c>
      <c r="F12843" s="63">
        <v>23206</v>
      </c>
      <c r="G12843" s="64">
        <f>F12843*D12843</f>
        <v>11603</v>
      </c>
      <c r="H12843" s="120" t="s">
        <v>1784</v>
      </c>
      <c r="I12843" s="74" t="s">
        <v>7703</v>
      </c>
    </row>
    <row r="12844" spans="1:9" x14ac:dyDescent="0.25">
      <c r="A12844" s="59" t="s">
        <v>10409</v>
      </c>
      <c r="B12844" s="58" t="s">
        <v>9830</v>
      </c>
      <c r="C12844" s="77" t="s">
        <v>74</v>
      </c>
      <c r="D12844" s="60">
        <v>2</v>
      </c>
      <c r="E12844" s="75" t="s">
        <v>26</v>
      </c>
      <c r="F12844" s="73">
        <v>65000</v>
      </c>
      <c r="G12844" s="64">
        <f t="shared" si="397"/>
        <v>130000</v>
      </c>
      <c r="H12844" s="120" t="s">
        <v>553</v>
      </c>
      <c r="I12844" s="139" t="s">
        <v>8447</v>
      </c>
    </row>
    <row r="12845" spans="1:9" x14ac:dyDescent="0.25">
      <c r="A12845" s="59" t="s">
        <v>10409</v>
      </c>
      <c r="B12845" s="59" t="s">
        <v>10200</v>
      </c>
      <c r="C12845" s="59" t="s">
        <v>10201</v>
      </c>
      <c r="D12845" s="60">
        <v>1</v>
      </c>
      <c r="E12845" s="75" t="s">
        <v>26</v>
      </c>
      <c r="F12845" s="63">
        <v>45000</v>
      </c>
      <c r="G12845" s="64">
        <f t="shared" si="397"/>
        <v>45000</v>
      </c>
      <c r="H12845" s="120" t="s">
        <v>553</v>
      </c>
      <c r="I12845" s="139" t="s">
        <v>8447</v>
      </c>
    </row>
    <row r="12846" spans="1:9" x14ac:dyDescent="0.25">
      <c r="A12846" s="59" t="s">
        <v>10409</v>
      </c>
      <c r="B12846" s="58" t="s">
        <v>10420</v>
      </c>
      <c r="C12846" s="59" t="s">
        <v>10421</v>
      </c>
      <c r="D12846" s="60">
        <v>1</v>
      </c>
      <c r="E12846" s="126" t="s">
        <v>25</v>
      </c>
      <c r="F12846" s="73">
        <v>575000</v>
      </c>
      <c r="G12846" s="64">
        <f t="shared" si="397"/>
        <v>575000</v>
      </c>
      <c r="H12846" s="120" t="s">
        <v>1529</v>
      </c>
      <c r="I12846" s="139"/>
    </row>
    <row r="12847" spans="1:9" x14ac:dyDescent="0.25">
      <c r="A12847" s="59" t="s">
        <v>10409</v>
      </c>
      <c r="B12847" s="59" t="s">
        <v>2842</v>
      </c>
      <c r="C12847" s="59" t="s">
        <v>766</v>
      </c>
      <c r="D12847" s="60">
        <v>1</v>
      </c>
      <c r="E12847" s="75" t="s">
        <v>26</v>
      </c>
      <c r="F12847" s="63">
        <v>6000</v>
      </c>
      <c r="G12847" s="64">
        <f t="shared" si="397"/>
        <v>6000</v>
      </c>
      <c r="H12847" s="120" t="s">
        <v>535</v>
      </c>
      <c r="I12847" s="120" t="s">
        <v>10422</v>
      </c>
    </row>
    <row r="12848" spans="1:9" x14ac:dyDescent="0.25">
      <c r="A12848" s="59" t="s">
        <v>10423</v>
      </c>
      <c r="B12848" s="71" t="s">
        <v>10424</v>
      </c>
      <c r="C12848" s="59" t="s">
        <v>859</v>
      </c>
      <c r="D12848" s="60">
        <v>3</v>
      </c>
      <c r="E12848" s="75" t="s">
        <v>26</v>
      </c>
      <c r="F12848" s="63">
        <v>350000</v>
      </c>
      <c r="G12848" s="210">
        <f t="shared" si="397"/>
        <v>1050000</v>
      </c>
      <c r="H12848" s="120" t="s">
        <v>535</v>
      </c>
      <c r="I12848" s="120" t="s">
        <v>10422</v>
      </c>
    </row>
    <row r="12849" spans="1:9" x14ac:dyDescent="0.25">
      <c r="A12849" s="59" t="s">
        <v>10423</v>
      </c>
      <c r="B12849" s="59" t="s">
        <v>10425</v>
      </c>
      <c r="C12849" s="59" t="s">
        <v>859</v>
      </c>
      <c r="D12849" s="141">
        <v>5</v>
      </c>
      <c r="E12849" s="75" t="s">
        <v>26</v>
      </c>
      <c r="F12849" s="265">
        <v>300000</v>
      </c>
      <c r="G12849" s="210">
        <f t="shared" si="397"/>
        <v>1500000</v>
      </c>
      <c r="H12849" s="120" t="s">
        <v>535</v>
      </c>
      <c r="I12849" s="120" t="s">
        <v>10422</v>
      </c>
    </row>
    <row r="12850" spans="1:9" x14ac:dyDescent="0.25">
      <c r="A12850" s="59" t="s">
        <v>10423</v>
      </c>
      <c r="B12850" s="59" t="s">
        <v>10332</v>
      </c>
      <c r="C12850" s="59" t="s">
        <v>10333</v>
      </c>
      <c r="D12850" s="60">
        <v>3</v>
      </c>
      <c r="E12850" s="75" t="s">
        <v>26</v>
      </c>
      <c r="F12850" s="73">
        <v>80000</v>
      </c>
      <c r="G12850" s="64">
        <f t="shared" si="397"/>
        <v>240000</v>
      </c>
      <c r="H12850" s="120" t="s">
        <v>535</v>
      </c>
      <c r="I12850" s="120" t="s">
        <v>10422</v>
      </c>
    </row>
    <row r="12851" spans="1:9" x14ac:dyDescent="0.25">
      <c r="A12851" s="59" t="s">
        <v>10423</v>
      </c>
      <c r="B12851" s="59" t="s">
        <v>10287</v>
      </c>
      <c r="C12851" s="59" t="s">
        <v>9845</v>
      </c>
      <c r="D12851" s="60">
        <v>3</v>
      </c>
      <c r="E12851" s="75" t="s">
        <v>26</v>
      </c>
      <c r="F12851" s="63">
        <v>90000</v>
      </c>
      <c r="G12851" s="64">
        <f t="shared" si="397"/>
        <v>270000</v>
      </c>
      <c r="H12851" s="120" t="s">
        <v>535</v>
      </c>
      <c r="I12851" s="120" t="s">
        <v>10422</v>
      </c>
    </row>
    <row r="12852" spans="1:9" x14ac:dyDescent="0.25">
      <c r="A12852" s="59" t="s">
        <v>10423</v>
      </c>
      <c r="B12852" s="59" t="s">
        <v>10426</v>
      </c>
      <c r="C12852" s="59" t="s">
        <v>10427</v>
      </c>
      <c r="D12852" s="60">
        <v>1</v>
      </c>
      <c r="E12852" s="75" t="s">
        <v>26</v>
      </c>
      <c r="F12852" s="63">
        <v>1550000</v>
      </c>
      <c r="G12852" s="64">
        <f t="shared" si="397"/>
        <v>1550000</v>
      </c>
      <c r="H12852" s="120" t="s">
        <v>535</v>
      </c>
      <c r="I12852" s="120" t="s">
        <v>10422</v>
      </c>
    </row>
    <row r="12853" spans="1:9" x14ac:dyDescent="0.25">
      <c r="A12853" s="59" t="s">
        <v>10423</v>
      </c>
      <c r="B12853" s="59" t="s">
        <v>10426</v>
      </c>
      <c r="C12853" s="59" t="s">
        <v>10428</v>
      </c>
      <c r="D12853" s="60">
        <v>1</v>
      </c>
      <c r="E12853" s="75" t="s">
        <v>26</v>
      </c>
      <c r="F12853" s="63">
        <v>1550000</v>
      </c>
      <c r="G12853" s="64">
        <f t="shared" si="397"/>
        <v>1550000</v>
      </c>
      <c r="H12853" s="120" t="s">
        <v>535</v>
      </c>
      <c r="I12853" s="120" t="s">
        <v>10422</v>
      </c>
    </row>
    <row r="12854" spans="1:9" x14ac:dyDescent="0.25">
      <c r="A12854" s="59" t="s">
        <v>10423</v>
      </c>
      <c r="B12854" s="59" t="s">
        <v>10429</v>
      </c>
      <c r="C12854" s="59" t="s">
        <v>10430</v>
      </c>
      <c r="D12854" s="141">
        <v>1</v>
      </c>
      <c r="E12854" s="75" t="s">
        <v>26</v>
      </c>
      <c r="F12854" s="63">
        <v>1550000</v>
      </c>
      <c r="G12854" s="64">
        <f t="shared" si="397"/>
        <v>1550000</v>
      </c>
      <c r="H12854" s="120" t="s">
        <v>535</v>
      </c>
      <c r="I12854" s="120" t="s">
        <v>10422</v>
      </c>
    </row>
    <row r="12855" spans="1:9" x14ac:dyDescent="0.25">
      <c r="A12855" s="59" t="s">
        <v>10423</v>
      </c>
      <c r="B12855" s="59" t="s">
        <v>10429</v>
      </c>
      <c r="C12855" s="59" t="s">
        <v>10431</v>
      </c>
      <c r="D12855" s="141">
        <v>1</v>
      </c>
      <c r="E12855" s="75" t="s">
        <v>26</v>
      </c>
      <c r="F12855" s="63">
        <v>1550000</v>
      </c>
      <c r="G12855" s="210">
        <f t="shared" si="397"/>
        <v>1550000</v>
      </c>
      <c r="H12855" s="120" t="s">
        <v>535</v>
      </c>
      <c r="I12855" s="120" t="s">
        <v>10422</v>
      </c>
    </row>
    <row r="12856" spans="1:9" x14ac:dyDescent="0.25">
      <c r="A12856" s="59" t="s">
        <v>10423</v>
      </c>
      <c r="B12856" s="59" t="s">
        <v>10426</v>
      </c>
      <c r="C12856" s="59" t="s">
        <v>10432</v>
      </c>
      <c r="D12856" s="141">
        <v>1</v>
      </c>
      <c r="E12856" s="75" t="s">
        <v>26</v>
      </c>
      <c r="F12856" s="63">
        <v>1550000</v>
      </c>
      <c r="G12856" s="210">
        <f t="shared" si="397"/>
        <v>1550000</v>
      </c>
      <c r="H12856" s="120" t="s">
        <v>535</v>
      </c>
      <c r="I12856" s="120" t="s">
        <v>10422</v>
      </c>
    </row>
    <row r="12857" spans="1:9" x14ac:dyDescent="0.25">
      <c r="A12857" s="59" t="s">
        <v>10423</v>
      </c>
      <c r="B12857" s="59" t="s">
        <v>10426</v>
      </c>
      <c r="C12857" s="59" t="s">
        <v>10433</v>
      </c>
      <c r="D12857" s="141">
        <v>1</v>
      </c>
      <c r="E12857" s="75" t="s">
        <v>26</v>
      </c>
      <c r="F12857" s="63">
        <v>1550000</v>
      </c>
      <c r="G12857" s="210">
        <f t="shared" si="397"/>
        <v>1550000</v>
      </c>
      <c r="H12857" s="120" t="s">
        <v>535</v>
      </c>
      <c r="I12857" s="120" t="s">
        <v>10422</v>
      </c>
    </row>
    <row r="12858" spans="1:9" x14ac:dyDescent="0.25">
      <c r="A12858" s="59" t="s">
        <v>10423</v>
      </c>
      <c r="B12858" s="59" t="s">
        <v>10429</v>
      </c>
      <c r="C12858" s="59" t="s">
        <v>10434</v>
      </c>
      <c r="D12858" s="60">
        <v>1</v>
      </c>
      <c r="E12858" s="75" t="s">
        <v>26</v>
      </c>
      <c r="F12858" s="63">
        <v>1550000</v>
      </c>
      <c r="G12858" s="64">
        <f t="shared" si="397"/>
        <v>1550000</v>
      </c>
      <c r="H12858" s="120" t="s">
        <v>535</v>
      </c>
      <c r="I12858" s="120" t="s">
        <v>10422</v>
      </c>
    </row>
    <row r="12859" spans="1:9" x14ac:dyDescent="0.25">
      <c r="A12859" s="59" t="s">
        <v>10423</v>
      </c>
      <c r="B12859" s="59" t="s">
        <v>10429</v>
      </c>
      <c r="C12859" s="59" t="s">
        <v>10435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10422</v>
      </c>
    </row>
    <row r="12860" spans="1:9" x14ac:dyDescent="0.25">
      <c r="A12860" s="59" t="s">
        <v>10423</v>
      </c>
      <c r="B12860" s="59" t="s">
        <v>10429</v>
      </c>
      <c r="C12860" s="59" t="s">
        <v>10436</v>
      </c>
      <c r="D12860" s="60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10437</v>
      </c>
    </row>
    <row r="12861" spans="1:9" x14ac:dyDescent="0.25">
      <c r="A12861" s="59" t="s">
        <v>10423</v>
      </c>
      <c r="B12861" s="59" t="s">
        <v>10429</v>
      </c>
      <c r="C12861" s="59" t="s">
        <v>10438</v>
      </c>
      <c r="D12861" s="141">
        <v>1</v>
      </c>
      <c r="E12861" s="75" t="s">
        <v>26</v>
      </c>
      <c r="F12861" s="63">
        <v>1550000</v>
      </c>
      <c r="G12861" s="64">
        <f>F12861*D12861</f>
        <v>1550000</v>
      </c>
      <c r="H12861" s="120" t="s">
        <v>535</v>
      </c>
      <c r="I12861" s="120" t="s">
        <v>10437</v>
      </c>
    </row>
    <row r="12862" spans="1:9" x14ac:dyDescent="0.25">
      <c r="A12862" s="59" t="s">
        <v>10423</v>
      </c>
      <c r="B12862" s="59" t="s">
        <v>10439</v>
      </c>
      <c r="C12862" s="84" t="s">
        <v>361</v>
      </c>
      <c r="D12862" s="60">
        <v>1</v>
      </c>
      <c r="E12862" s="75" t="s">
        <v>26</v>
      </c>
      <c r="F12862" s="73">
        <v>1</v>
      </c>
      <c r="G12862" s="64">
        <f>F12862*D12862</f>
        <v>1</v>
      </c>
      <c r="H12862" s="120" t="s">
        <v>890</v>
      </c>
      <c r="I12862" s="120" t="s">
        <v>7744</v>
      </c>
    </row>
    <row r="12863" spans="1:9" x14ac:dyDescent="0.25">
      <c r="A12863" s="59" t="s">
        <v>10423</v>
      </c>
      <c r="B12863" s="59" t="s">
        <v>1792</v>
      </c>
      <c r="C12863" s="59" t="s">
        <v>76</v>
      </c>
      <c r="D12863" s="60">
        <v>0.8</v>
      </c>
      <c r="E12863" s="75" t="s">
        <v>37</v>
      </c>
      <c r="F12863" s="63">
        <v>82500</v>
      </c>
      <c r="G12863" s="64">
        <f t="shared" ref="G12863:G12901" si="399">F12863*D12863</f>
        <v>66000</v>
      </c>
      <c r="H12863" s="120" t="s">
        <v>890</v>
      </c>
      <c r="I12863" s="120" t="s">
        <v>7744</v>
      </c>
    </row>
    <row r="12864" spans="1:9" x14ac:dyDescent="0.25">
      <c r="A12864" s="59" t="s">
        <v>10423</v>
      </c>
      <c r="B12864" s="59" t="s">
        <v>203</v>
      </c>
      <c r="C12864" s="59" t="s">
        <v>204</v>
      </c>
      <c r="D12864" s="60">
        <v>1</v>
      </c>
      <c r="E12864" s="75" t="s">
        <v>29</v>
      </c>
      <c r="F12864" s="63">
        <v>250000</v>
      </c>
      <c r="G12864" s="64">
        <f t="shared" si="399"/>
        <v>250000</v>
      </c>
      <c r="H12864" s="120" t="s">
        <v>890</v>
      </c>
      <c r="I12864" s="120" t="s">
        <v>7744</v>
      </c>
    </row>
    <row r="12865" spans="1:9" x14ac:dyDescent="0.25">
      <c r="A12865" s="59" t="s">
        <v>10423</v>
      </c>
      <c r="B12865" s="66" t="s">
        <v>10440</v>
      </c>
      <c r="C12865" s="121" t="s">
        <v>361</v>
      </c>
      <c r="D12865" s="60">
        <v>1</v>
      </c>
      <c r="E12865" s="75" t="s">
        <v>26</v>
      </c>
      <c r="F12865" s="63">
        <v>1</v>
      </c>
      <c r="G12865" s="64">
        <f t="shared" si="399"/>
        <v>1</v>
      </c>
      <c r="H12865" s="120" t="s">
        <v>3352</v>
      </c>
      <c r="I12865" s="120" t="s">
        <v>7722</v>
      </c>
    </row>
    <row r="12866" spans="1:9" x14ac:dyDescent="0.25">
      <c r="A12866" s="59" t="s">
        <v>10423</v>
      </c>
      <c r="B12866" s="59" t="s">
        <v>274</v>
      </c>
      <c r="C12866" s="192">
        <v>40493</v>
      </c>
      <c r="D12866" s="60">
        <v>4</v>
      </c>
      <c r="E12866" s="75" t="s">
        <v>26</v>
      </c>
      <c r="F12866" s="63">
        <v>10000</v>
      </c>
      <c r="G12866" s="64">
        <f t="shared" si="399"/>
        <v>40000</v>
      </c>
      <c r="H12866" s="120" t="s">
        <v>3352</v>
      </c>
      <c r="I12866" s="120" t="s">
        <v>7722</v>
      </c>
    </row>
    <row r="12867" spans="1:9" x14ac:dyDescent="0.25">
      <c r="A12867" s="59" t="s">
        <v>10423</v>
      </c>
      <c r="B12867" s="59" t="s">
        <v>4073</v>
      </c>
      <c r="C12867" s="59" t="s">
        <v>264</v>
      </c>
      <c r="D12867" s="60">
        <v>4</v>
      </c>
      <c r="E12867" s="75" t="s">
        <v>26</v>
      </c>
      <c r="F12867" s="63">
        <v>5000</v>
      </c>
      <c r="G12867" s="210">
        <f t="shared" si="399"/>
        <v>20000</v>
      </c>
      <c r="H12867" s="120" t="s">
        <v>3352</v>
      </c>
      <c r="I12867" s="120" t="s">
        <v>7722</v>
      </c>
    </row>
    <row r="12868" spans="1:9" x14ac:dyDescent="0.25">
      <c r="A12868" s="59" t="s">
        <v>10423</v>
      </c>
      <c r="B12868" s="59" t="s">
        <v>1792</v>
      </c>
      <c r="C12868" s="59" t="s">
        <v>76</v>
      </c>
      <c r="D12868" s="60">
        <v>0.6</v>
      </c>
      <c r="E12868" s="75" t="s">
        <v>37</v>
      </c>
      <c r="F12868" s="63">
        <v>82500</v>
      </c>
      <c r="G12868" s="64">
        <f t="shared" si="399"/>
        <v>49500</v>
      </c>
      <c r="H12868" s="120" t="s">
        <v>3352</v>
      </c>
      <c r="I12868" s="120" t="s">
        <v>7722</v>
      </c>
    </row>
    <row r="12869" spans="1:9" x14ac:dyDescent="0.25">
      <c r="A12869" s="59" t="s">
        <v>10423</v>
      </c>
      <c r="B12869" s="71" t="s">
        <v>9840</v>
      </c>
      <c r="C12869" s="77" t="s">
        <v>9841</v>
      </c>
      <c r="D12869" s="60">
        <v>1</v>
      </c>
      <c r="E12869" s="75" t="s">
        <v>26</v>
      </c>
      <c r="F12869" s="63">
        <v>255000</v>
      </c>
      <c r="G12869" s="64">
        <f t="shared" si="399"/>
        <v>255000</v>
      </c>
      <c r="H12869" s="120" t="s">
        <v>3352</v>
      </c>
      <c r="I12869" s="120" t="s">
        <v>7722</v>
      </c>
    </row>
    <row r="12870" spans="1:9" x14ac:dyDescent="0.25">
      <c r="A12870" s="59" t="s">
        <v>10423</v>
      </c>
      <c r="B12870" s="59" t="s">
        <v>10441</v>
      </c>
      <c r="C12870" s="59" t="s">
        <v>50</v>
      </c>
      <c r="D12870" s="60">
        <v>1</v>
      </c>
      <c r="E12870" s="75" t="s">
        <v>26</v>
      </c>
      <c r="F12870" s="63">
        <v>50000</v>
      </c>
      <c r="G12870" s="64">
        <f t="shared" si="399"/>
        <v>50000</v>
      </c>
      <c r="H12870" s="120" t="s">
        <v>3352</v>
      </c>
      <c r="I12870" s="120" t="s">
        <v>7722</v>
      </c>
    </row>
    <row r="12871" spans="1:9" x14ac:dyDescent="0.25">
      <c r="A12871" s="59" t="s">
        <v>10423</v>
      </c>
      <c r="B12871" s="93" t="s">
        <v>10442</v>
      </c>
      <c r="C12871" s="93" t="s">
        <v>361</v>
      </c>
      <c r="D12871" s="60">
        <v>1</v>
      </c>
      <c r="E12871" s="75" t="s">
        <v>26</v>
      </c>
      <c r="F12871" s="63">
        <v>1</v>
      </c>
      <c r="G12871" s="64">
        <f t="shared" si="399"/>
        <v>1</v>
      </c>
      <c r="H12871" s="120" t="s">
        <v>3352</v>
      </c>
      <c r="I12871" s="120" t="s">
        <v>7722</v>
      </c>
    </row>
    <row r="12872" spans="1:9" x14ac:dyDescent="0.25">
      <c r="A12872" s="59" t="s">
        <v>10423</v>
      </c>
      <c r="B12872" s="59" t="s">
        <v>10443</v>
      </c>
      <c r="C12872" s="59" t="s">
        <v>10444</v>
      </c>
      <c r="D12872" s="60">
        <v>1</v>
      </c>
      <c r="E12872" s="75" t="s">
        <v>26</v>
      </c>
      <c r="F12872" s="63">
        <v>1340000</v>
      </c>
      <c r="G12872" s="64">
        <f t="shared" si="399"/>
        <v>1340000</v>
      </c>
      <c r="H12872" s="120" t="s">
        <v>1468</v>
      </c>
      <c r="I12872" s="120" t="s">
        <v>7705</v>
      </c>
    </row>
    <row r="12873" spans="1:9" x14ac:dyDescent="0.25">
      <c r="A12873" s="59" t="s">
        <v>10423</v>
      </c>
      <c r="B12873" s="83" t="s">
        <v>874</v>
      </c>
      <c r="C12873" s="121" t="s">
        <v>1594</v>
      </c>
      <c r="D12873" s="60">
        <v>1</v>
      </c>
      <c r="E12873" s="75" t="s">
        <v>26</v>
      </c>
      <c r="F12873" s="63">
        <v>165000</v>
      </c>
      <c r="G12873" s="64">
        <f t="shared" si="399"/>
        <v>165000</v>
      </c>
      <c r="H12873" s="120" t="s">
        <v>1468</v>
      </c>
      <c r="I12873" s="120" t="s">
        <v>7705</v>
      </c>
    </row>
    <row r="12874" spans="1:9" x14ac:dyDescent="0.25">
      <c r="A12874" s="59" t="s">
        <v>10423</v>
      </c>
      <c r="B12874" s="59" t="s">
        <v>9847</v>
      </c>
      <c r="C12874" s="124" t="s">
        <v>10445</v>
      </c>
      <c r="D12874" s="60">
        <v>1</v>
      </c>
      <c r="E12874" s="75" t="s">
        <v>26</v>
      </c>
      <c r="F12874" s="73">
        <v>1545000</v>
      </c>
      <c r="G12874" s="64">
        <f t="shared" si="399"/>
        <v>1545000</v>
      </c>
      <c r="H12874" s="120" t="s">
        <v>1468</v>
      </c>
      <c r="I12874" s="120" t="s">
        <v>7705</v>
      </c>
    </row>
    <row r="12875" spans="1:9" x14ac:dyDescent="0.25">
      <c r="A12875" s="59" t="s">
        <v>10423</v>
      </c>
      <c r="B12875" s="59" t="s">
        <v>9847</v>
      </c>
      <c r="C12875" s="124" t="s">
        <v>10446</v>
      </c>
      <c r="D12875" s="60">
        <v>1</v>
      </c>
      <c r="E12875" s="75" t="s">
        <v>26</v>
      </c>
      <c r="F12875" s="73">
        <v>1545000</v>
      </c>
      <c r="G12875" s="64">
        <f t="shared" si="399"/>
        <v>1545000</v>
      </c>
      <c r="H12875" s="120" t="s">
        <v>1468</v>
      </c>
      <c r="I12875" s="120" t="s">
        <v>7705</v>
      </c>
    </row>
    <row r="12876" spans="1:9" x14ac:dyDescent="0.25">
      <c r="A12876" s="59" t="s">
        <v>10423</v>
      </c>
      <c r="B12876" s="71" t="s">
        <v>10036</v>
      </c>
      <c r="C12876" s="77" t="s">
        <v>361</v>
      </c>
      <c r="D12876" s="60">
        <v>2</v>
      </c>
      <c r="E12876" s="75" t="s">
        <v>26</v>
      </c>
      <c r="F12876" s="63">
        <v>185000</v>
      </c>
      <c r="G12876" s="64">
        <f t="shared" si="399"/>
        <v>370000</v>
      </c>
      <c r="H12876" s="120" t="s">
        <v>1468</v>
      </c>
      <c r="I12876" s="120" t="s">
        <v>7705</v>
      </c>
    </row>
    <row r="12877" spans="1:9" x14ac:dyDescent="0.25">
      <c r="A12877" s="59" t="s">
        <v>10423</v>
      </c>
      <c r="B12877" s="59" t="s">
        <v>210</v>
      </c>
      <c r="C12877" s="59" t="s">
        <v>211</v>
      </c>
      <c r="D12877" s="60">
        <v>8</v>
      </c>
      <c r="E12877" s="75" t="s">
        <v>37</v>
      </c>
      <c r="F12877" s="63">
        <v>28200</v>
      </c>
      <c r="G12877" s="210">
        <f t="shared" si="399"/>
        <v>225600</v>
      </c>
      <c r="H12877" s="120" t="s">
        <v>1468</v>
      </c>
      <c r="I12877" s="120" t="s">
        <v>7705</v>
      </c>
    </row>
    <row r="12878" spans="1:9" x14ac:dyDescent="0.25">
      <c r="A12878" s="59" t="s">
        <v>10423</v>
      </c>
      <c r="B12878" s="59" t="s">
        <v>56</v>
      </c>
      <c r="C12878" s="59" t="s">
        <v>57</v>
      </c>
      <c r="D12878" s="60">
        <v>1.5</v>
      </c>
      <c r="E12878" s="75" t="s">
        <v>37</v>
      </c>
      <c r="F12878" s="63">
        <v>24650</v>
      </c>
      <c r="G12878" s="64">
        <f>F12878*D12878</f>
        <v>36975</v>
      </c>
      <c r="H12878" s="285" t="s">
        <v>2985</v>
      </c>
      <c r="I12878" s="120"/>
    </row>
    <row r="12879" spans="1:9" x14ac:dyDescent="0.25">
      <c r="A12879" s="59" t="s">
        <v>10423</v>
      </c>
      <c r="B12879" s="71" t="s">
        <v>8069</v>
      </c>
      <c r="C12879" s="59"/>
      <c r="D12879" s="60">
        <v>2</v>
      </c>
      <c r="E12879" s="75" t="s">
        <v>26</v>
      </c>
      <c r="F12879" s="63">
        <v>2500</v>
      </c>
      <c r="G12879" s="64">
        <f>F12879*D12879</f>
        <v>5000</v>
      </c>
      <c r="H12879" s="120" t="s">
        <v>5929</v>
      </c>
      <c r="I12879" s="120"/>
    </row>
    <row r="12880" spans="1:9" x14ac:dyDescent="0.25">
      <c r="A12880" s="59" t="s">
        <v>10423</v>
      </c>
      <c r="B12880" s="59" t="s">
        <v>10366</v>
      </c>
      <c r="C12880" s="59"/>
      <c r="D12880" s="60">
        <v>2</v>
      </c>
      <c r="E12880" s="75" t="s">
        <v>26</v>
      </c>
      <c r="F12880" s="63">
        <v>7500</v>
      </c>
      <c r="G12880" s="64">
        <f>F12880*D12880</f>
        <v>15000</v>
      </c>
      <c r="H12880" s="285" t="s">
        <v>5929</v>
      </c>
      <c r="I12880" s="120"/>
    </row>
    <row r="12881" spans="1:9" x14ac:dyDescent="0.25">
      <c r="A12881" s="59" t="s">
        <v>10423</v>
      </c>
      <c r="B12881" s="58" t="s">
        <v>10447</v>
      </c>
      <c r="C12881" s="77" t="s">
        <v>10448</v>
      </c>
      <c r="D12881" s="60">
        <v>1</v>
      </c>
      <c r="E12881" s="75" t="s">
        <v>26</v>
      </c>
      <c r="F12881" s="63">
        <v>40000</v>
      </c>
      <c r="G12881" s="64">
        <f t="shared" si="399"/>
        <v>40000</v>
      </c>
      <c r="H12881" s="120" t="s">
        <v>626</v>
      </c>
      <c r="I12881" s="139"/>
    </row>
    <row r="12882" spans="1:9" x14ac:dyDescent="0.25">
      <c r="A12882" s="59" t="s">
        <v>10423</v>
      </c>
      <c r="B12882" s="93" t="s">
        <v>10449</v>
      </c>
      <c r="C12882" s="93" t="s">
        <v>10448</v>
      </c>
      <c r="D12882" s="60">
        <v>10</v>
      </c>
      <c r="E12882" s="75" t="s">
        <v>26</v>
      </c>
      <c r="F12882" s="63">
        <v>1500</v>
      </c>
      <c r="G12882" s="64">
        <f t="shared" si="399"/>
        <v>15000</v>
      </c>
      <c r="H12882" s="120" t="s">
        <v>484</v>
      </c>
      <c r="I12882" s="120"/>
    </row>
    <row r="12883" spans="1:9" x14ac:dyDescent="0.25">
      <c r="A12883" s="59" t="s">
        <v>10423</v>
      </c>
      <c r="B12883" s="59" t="s">
        <v>210</v>
      </c>
      <c r="C12883" s="59" t="s">
        <v>211</v>
      </c>
      <c r="D12883" s="141">
        <v>1</v>
      </c>
      <c r="E12883" s="75" t="s">
        <v>102</v>
      </c>
      <c r="F12883" s="210">
        <v>5950000</v>
      </c>
      <c r="G12883" s="64">
        <f t="shared" si="399"/>
        <v>5950000</v>
      </c>
      <c r="H12883" s="120" t="s">
        <v>522</v>
      </c>
      <c r="I12883" s="120" t="s">
        <v>10450</v>
      </c>
    </row>
    <row r="12884" spans="1:9" x14ac:dyDescent="0.25">
      <c r="A12884" s="59" t="s">
        <v>10423</v>
      </c>
      <c r="B12884" s="118" t="s">
        <v>10451</v>
      </c>
      <c r="C12884" s="59" t="s">
        <v>24</v>
      </c>
      <c r="D12884" s="141">
        <v>4</v>
      </c>
      <c r="E12884" s="75" t="s">
        <v>26</v>
      </c>
      <c r="F12884" s="210">
        <v>185000</v>
      </c>
      <c r="G12884" s="64">
        <f t="shared" si="399"/>
        <v>740000</v>
      </c>
      <c r="H12884" s="120" t="s">
        <v>10452</v>
      </c>
      <c r="I12884" s="120" t="s">
        <v>10450</v>
      </c>
    </row>
    <row r="12885" spans="1:9" x14ac:dyDescent="0.25">
      <c r="A12885" s="59" t="s">
        <v>10423</v>
      </c>
      <c r="B12885" s="118" t="s">
        <v>10453</v>
      </c>
      <c r="C12885" s="59" t="s">
        <v>24</v>
      </c>
      <c r="D12885" s="60">
        <v>2</v>
      </c>
      <c r="E12885" s="75" t="s">
        <v>26</v>
      </c>
      <c r="F12885" s="210">
        <v>225000</v>
      </c>
      <c r="G12885" s="64">
        <f t="shared" si="399"/>
        <v>450000</v>
      </c>
      <c r="H12885" s="120" t="s">
        <v>10452</v>
      </c>
      <c r="I12885" s="120" t="s">
        <v>10450</v>
      </c>
    </row>
    <row r="12886" spans="1:9" x14ac:dyDescent="0.25">
      <c r="A12886" s="59" t="s">
        <v>10423</v>
      </c>
      <c r="B12886" s="58" t="s">
        <v>10454</v>
      </c>
      <c r="C12886" s="59" t="s">
        <v>24</v>
      </c>
      <c r="D12886" s="60">
        <v>2</v>
      </c>
      <c r="E12886" s="126" t="s">
        <v>25</v>
      </c>
      <c r="F12886" s="73">
        <v>225000</v>
      </c>
      <c r="G12886" s="64">
        <f t="shared" si="399"/>
        <v>450000</v>
      </c>
      <c r="H12886" s="120" t="s">
        <v>10452</v>
      </c>
      <c r="I12886" s="120" t="s">
        <v>10450</v>
      </c>
    </row>
    <row r="12887" spans="1:9" x14ac:dyDescent="0.25">
      <c r="A12887" s="59" t="s">
        <v>10423</v>
      </c>
      <c r="B12887" s="59" t="s">
        <v>10455</v>
      </c>
      <c r="C12887" s="59" t="s">
        <v>24</v>
      </c>
      <c r="D12887" s="141">
        <v>4</v>
      </c>
      <c r="E12887" s="75" t="s">
        <v>26</v>
      </c>
      <c r="F12887" s="210">
        <v>17500</v>
      </c>
      <c r="G12887" s="64">
        <f t="shared" si="399"/>
        <v>70000</v>
      </c>
      <c r="H12887" s="120" t="s">
        <v>10452</v>
      </c>
      <c r="I12887" s="120" t="s">
        <v>10450</v>
      </c>
    </row>
    <row r="12888" spans="1:9" x14ac:dyDescent="0.25">
      <c r="A12888" s="59" t="s">
        <v>10423</v>
      </c>
      <c r="B12888" s="58" t="s">
        <v>10456</v>
      </c>
      <c r="C12888" s="59" t="s">
        <v>24</v>
      </c>
      <c r="D12888" s="141">
        <v>4</v>
      </c>
      <c r="E12888" s="75" t="s">
        <v>26</v>
      </c>
      <c r="F12888" s="210">
        <v>22500</v>
      </c>
      <c r="G12888" s="210">
        <f t="shared" si="399"/>
        <v>90000</v>
      </c>
      <c r="H12888" s="120" t="s">
        <v>10452</v>
      </c>
      <c r="I12888" s="120" t="s">
        <v>10450</v>
      </c>
    </row>
    <row r="12889" spans="1:9" x14ac:dyDescent="0.25">
      <c r="A12889" s="59" t="s">
        <v>10423</v>
      </c>
      <c r="B12889" s="59" t="s">
        <v>7274</v>
      </c>
      <c r="C12889" s="59"/>
      <c r="D12889" s="60">
        <v>1</v>
      </c>
      <c r="E12889" s="75" t="s">
        <v>1525</v>
      </c>
      <c r="F12889" s="63">
        <v>75000</v>
      </c>
      <c r="G12889" s="64">
        <f t="shared" si="399"/>
        <v>75000</v>
      </c>
      <c r="H12889" s="120" t="s">
        <v>522</v>
      </c>
      <c r="I12889" s="74" t="s">
        <v>10457</v>
      </c>
    </row>
    <row r="12890" spans="1:9" x14ac:dyDescent="0.25">
      <c r="A12890" s="59" t="s">
        <v>10423</v>
      </c>
      <c r="B12890" s="59" t="s">
        <v>10458</v>
      </c>
      <c r="C12890" s="59" t="s">
        <v>2442</v>
      </c>
      <c r="D12890" s="141">
        <v>1</v>
      </c>
      <c r="E12890" s="75" t="s">
        <v>111</v>
      </c>
      <c r="F12890" s="210">
        <v>22260000</v>
      </c>
      <c r="G12890" s="64">
        <f>F12890*D12890</f>
        <v>22260000</v>
      </c>
      <c r="H12890" s="120" t="s">
        <v>6006</v>
      </c>
      <c r="I12890" s="74"/>
    </row>
    <row r="12891" spans="1:9" x14ac:dyDescent="0.25">
      <c r="A12891" s="59" t="s">
        <v>10423</v>
      </c>
      <c r="B12891" s="59" t="s">
        <v>10341</v>
      </c>
      <c r="C12891" s="59" t="s">
        <v>27</v>
      </c>
      <c r="D12891" s="141">
        <v>20</v>
      </c>
      <c r="E12891" s="75" t="s">
        <v>26</v>
      </c>
      <c r="F12891" s="210">
        <v>1000</v>
      </c>
      <c r="G12891" s="64">
        <f t="shared" si="399"/>
        <v>20000</v>
      </c>
      <c r="H12891" s="120" t="s">
        <v>814</v>
      </c>
      <c r="I12891" s="139"/>
    </row>
    <row r="12892" spans="1:9" x14ac:dyDescent="0.25">
      <c r="A12892" s="59" t="s">
        <v>10423</v>
      </c>
      <c r="B12892" s="59" t="s">
        <v>9823</v>
      </c>
      <c r="C12892" s="59" t="s">
        <v>636</v>
      </c>
      <c r="D12892" s="60">
        <v>1</v>
      </c>
      <c r="E12892" s="75" t="s">
        <v>607</v>
      </c>
      <c r="F12892" s="73">
        <v>106000</v>
      </c>
      <c r="G12892" s="64">
        <f t="shared" si="399"/>
        <v>106000</v>
      </c>
      <c r="H12892" s="285" t="s">
        <v>5929</v>
      </c>
      <c r="I12892" s="120"/>
    </row>
    <row r="12893" spans="1:9" x14ac:dyDescent="0.25">
      <c r="A12893" s="59" t="s">
        <v>6008</v>
      </c>
      <c r="B12893" s="59" t="s">
        <v>1427</v>
      </c>
      <c r="C12893" s="83" t="s">
        <v>1426</v>
      </c>
      <c r="D12893" s="60">
        <v>2</v>
      </c>
      <c r="E12893" s="75" t="s">
        <v>26</v>
      </c>
      <c r="F12893" s="63">
        <v>888079</v>
      </c>
      <c r="G12893" s="210">
        <f t="shared" si="399"/>
        <v>1776158</v>
      </c>
      <c r="H12893" s="120" t="s">
        <v>5929</v>
      </c>
      <c r="I12893" s="120"/>
    </row>
    <row r="12894" spans="1:9" x14ac:dyDescent="0.25">
      <c r="A12894" s="59" t="s">
        <v>6008</v>
      </c>
      <c r="B12894" s="59" t="s">
        <v>10459</v>
      </c>
      <c r="C12894" s="59" t="s">
        <v>501</v>
      </c>
      <c r="D12894" s="60">
        <v>5</v>
      </c>
      <c r="E12894" s="75" t="s">
        <v>118</v>
      </c>
      <c r="F12894" s="63">
        <v>7500</v>
      </c>
      <c r="G12894" s="64">
        <f t="shared" si="399"/>
        <v>37500</v>
      </c>
      <c r="H12894" s="120" t="s">
        <v>5929</v>
      </c>
      <c r="I12894" s="120"/>
    </row>
    <row r="12895" spans="1:9" x14ac:dyDescent="0.25">
      <c r="A12895" s="59" t="s">
        <v>6008</v>
      </c>
      <c r="B12895" s="59" t="s">
        <v>10194</v>
      </c>
      <c r="C12895" s="59" t="s">
        <v>27</v>
      </c>
      <c r="D12895" s="60">
        <v>1</v>
      </c>
      <c r="E12895" s="75" t="s">
        <v>26</v>
      </c>
      <c r="F12895" s="73">
        <v>7500</v>
      </c>
      <c r="G12895" s="64">
        <f t="shared" si="399"/>
        <v>7500</v>
      </c>
      <c r="H12895" s="120" t="s">
        <v>5929</v>
      </c>
      <c r="I12895" s="120"/>
    </row>
    <row r="12896" spans="1:9" x14ac:dyDescent="0.25">
      <c r="A12896" s="59" t="s">
        <v>6008</v>
      </c>
      <c r="B12896" s="59" t="s">
        <v>210</v>
      </c>
      <c r="C12896" s="59" t="s">
        <v>211</v>
      </c>
      <c r="D12896" s="60">
        <v>1.5</v>
      </c>
      <c r="E12896" s="75" t="s">
        <v>37</v>
      </c>
      <c r="F12896" s="63">
        <v>28200</v>
      </c>
      <c r="G12896" s="64">
        <f t="shared" si="399"/>
        <v>42300</v>
      </c>
      <c r="H12896" s="120" t="s">
        <v>2005</v>
      </c>
      <c r="I12896" s="120"/>
    </row>
    <row r="12897" spans="1:9" x14ac:dyDescent="0.25">
      <c r="A12897" s="59" t="s">
        <v>6008</v>
      </c>
      <c r="B12897" s="59" t="s">
        <v>2729</v>
      </c>
      <c r="C12897" s="59" t="s">
        <v>27</v>
      </c>
      <c r="D12897" s="60">
        <v>1</v>
      </c>
      <c r="E12897" s="75" t="s">
        <v>26</v>
      </c>
      <c r="F12897" s="63">
        <v>2500</v>
      </c>
      <c r="G12897" s="64">
        <f t="shared" si="399"/>
        <v>2500</v>
      </c>
      <c r="H12897" s="120" t="s">
        <v>5989</v>
      </c>
      <c r="I12897" s="120"/>
    </row>
    <row r="12898" spans="1:9" x14ac:dyDescent="0.25">
      <c r="A12898" s="59" t="s">
        <v>6008</v>
      </c>
      <c r="B12898" s="59" t="s">
        <v>10460</v>
      </c>
      <c r="C12898" s="59" t="s">
        <v>10461</v>
      </c>
      <c r="D12898" s="141">
        <v>1</v>
      </c>
      <c r="E12898" s="75" t="s">
        <v>29</v>
      </c>
      <c r="F12898" s="63">
        <v>615000</v>
      </c>
      <c r="G12898" s="64">
        <f t="shared" si="399"/>
        <v>615000</v>
      </c>
      <c r="H12898" s="120" t="s">
        <v>5989</v>
      </c>
      <c r="I12898" s="120"/>
    </row>
    <row r="12899" spans="1:9" x14ac:dyDescent="0.25">
      <c r="A12899" s="59" t="s">
        <v>6008</v>
      </c>
      <c r="B12899" s="59" t="s">
        <v>9825</v>
      </c>
      <c r="C12899" s="59" t="s">
        <v>9826</v>
      </c>
      <c r="D12899" s="141">
        <v>30</v>
      </c>
      <c r="E12899" s="75" t="s">
        <v>37</v>
      </c>
      <c r="F12899" s="63">
        <v>23206</v>
      </c>
      <c r="G12899" s="210">
        <f t="shared" si="399"/>
        <v>696180</v>
      </c>
      <c r="H12899" s="120" t="s">
        <v>5989</v>
      </c>
      <c r="I12899" s="120"/>
    </row>
    <row r="12900" spans="1:9" x14ac:dyDescent="0.25">
      <c r="A12900" s="59" t="s">
        <v>6008</v>
      </c>
      <c r="B12900" s="59" t="s">
        <v>10181</v>
      </c>
      <c r="C12900" s="59" t="s">
        <v>361</v>
      </c>
      <c r="D12900" s="141">
        <v>1</v>
      </c>
      <c r="E12900" s="75" t="s">
        <v>26</v>
      </c>
      <c r="F12900" s="63">
        <v>10000</v>
      </c>
      <c r="G12900" s="210">
        <f t="shared" si="399"/>
        <v>10000</v>
      </c>
      <c r="H12900" s="120" t="s">
        <v>5989</v>
      </c>
      <c r="I12900" s="120"/>
    </row>
    <row r="12901" spans="1:9" x14ac:dyDescent="0.25">
      <c r="A12901" s="59" t="s">
        <v>6008</v>
      </c>
      <c r="B12901" s="83" t="s">
        <v>10462</v>
      </c>
      <c r="C12901" s="121" t="s">
        <v>766</v>
      </c>
      <c r="D12901" s="60">
        <v>2</v>
      </c>
      <c r="E12901" s="75" t="s">
        <v>26</v>
      </c>
      <c r="F12901" s="63">
        <v>6000</v>
      </c>
      <c r="G12901" s="64">
        <f t="shared" si="399"/>
        <v>12000</v>
      </c>
      <c r="H12901" s="120" t="s">
        <v>2897</v>
      </c>
      <c r="I12901" s="120"/>
    </row>
    <row r="12902" spans="1:9" x14ac:dyDescent="0.25">
      <c r="A12902" s="59" t="s">
        <v>6008</v>
      </c>
      <c r="B12902" s="59" t="s">
        <v>10463</v>
      </c>
      <c r="C12902" s="59" t="s">
        <v>361</v>
      </c>
      <c r="D12902" s="141">
        <v>1</v>
      </c>
      <c r="E12902" s="75" t="s">
        <v>26</v>
      </c>
      <c r="F12902" s="265">
        <v>175000</v>
      </c>
      <c r="G12902" s="64">
        <f>F12902*D12902</f>
        <v>175000</v>
      </c>
      <c r="H12902" s="120" t="s">
        <v>1784</v>
      </c>
      <c r="I12902" s="120" t="s">
        <v>10464</v>
      </c>
    </row>
    <row r="12903" spans="1:9" x14ac:dyDescent="0.25">
      <c r="A12903" s="59" t="s">
        <v>6008</v>
      </c>
      <c r="B12903" s="58" t="s">
        <v>10465</v>
      </c>
      <c r="C12903" s="77" t="s">
        <v>48</v>
      </c>
      <c r="D12903" s="60">
        <v>1</v>
      </c>
      <c r="E12903" s="75" t="s">
        <v>26</v>
      </c>
      <c r="F12903" s="63">
        <v>62500</v>
      </c>
      <c r="G12903" s="64">
        <f t="shared" ref="G12903:G12915" si="400">F12903*D12903</f>
        <v>62500</v>
      </c>
      <c r="H12903" s="120" t="s">
        <v>2315</v>
      </c>
      <c r="I12903" s="120"/>
    </row>
    <row r="12904" spans="1:9" x14ac:dyDescent="0.25">
      <c r="A12904" s="59" t="s">
        <v>6008</v>
      </c>
      <c r="B12904" s="59" t="s">
        <v>210</v>
      </c>
      <c r="C12904" s="59" t="s">
        <v>211</v>
      </c>
      <c r="D12904" s="60">
        <v>8</v>
      </c>
      <c r="E12904" s="75" t="s">
        <v>37</v>
      </c>
      <c r="F12904" s="63">
        <v>28200</v>
      </c>
      <c r="G12904" s="64">
        <f t="shared" si="400"/>
        <v>225600</v>
      </c>
      <c r="H12904" s="120" t="s">
        <v>2315</v>
      </c>
      <c r="I12904" s="120"/>
    </row>
    <row r="12905" spans="1:9" x14ac:dyDescent="0.25">
      <c r="A12905" s="59" t="s">
        <v>6008</v>
      </c>
      <c r="B12905" s="59" t="s">
        <v>210</v>
      </c>
      <c r="C12905" s="59" t="s">
        <v>211</v>
      </c>
      <c r="D12905" s="60">
        <v>1</v>
      </c>
      <c r="E12905" s="75" t="s">
        <v>37</v>
      </c>
      <c r="F12905" s="73">
        <v>28200</v>
      </c>
      <c r="G12905" s="64">
        <f t="shared" si="400"/>
        <v>28200</v>
      </c>
      <c r="H12905" s="285" t="s">
        <v>710</v>
      </c>
      <c r="I12905" s="120"/>
    </row>
    <row r="12906" spans="1:9" x14ac:dyDescent="0.25">
      <c r="A12906" s="585">
        <v>44598</v>
      </c>
      <c r="B12906" s="59" t="s">
        <v>9825</v>
      </c>
      <c r="C12906" s="59" t="s">
        <v>9826</v>
      </c>
      <c r="D12906" s="60">
        <v>1.5</v>
      </c>
      <c r="E12906" s="75" t="s">
        <v>37</v>
      </c>
      <c r="F12906" s="63">
        <v>23206</v>
      </c>
      <c r="G12906" s="210">
        <f t="shared" si="400"/>
        <v>34809</v>
      </c>
      <c r="H12906" s="120" t="s">
        <v>2985</v>
      </c>
      <c r="I12906" s="120"/>
    </row>
    <row r="12907" spans="1:9" x14ac:dyDescent="0.25">
      <c r="A12907" s="144">
        <v>44598</v>
      </c>
      <c r="B12907" s="58" t="s">
        <v>10466</v>
      </c>
      <c r="C12907" s="59" t="s">
        <v>1020</v>
      </c>
      <c r="D12907" s="141">
        <v>2</v>
      </c>
      <c r="E12907" s="75" t="s">
        <v>26</v>
      </c>
      <c r="F12907" s="265">
        <v>35000</v>
      </c>
      <c r="G12907" s="210">
        <f t="shared" si="400"/>
        <v>70000</v>
      </c>
      <c r="H12907" s="285" t="s">
        <v>2699</v>
      </c>
      <c r="I12907" s="120"/>
    </row>
    <row r="12908" spans="1:9" x14ac:dyDescent="0.25">
      <c r="A12908" s="144">
        <v>44598</v>
      </c>
      <c r="B12908" s="59" t="s">
        <v>10194</v>
      </c>
      <c r="C12908" s="59" t="s">
        <v>27</v>
      </c>
      <c r="D12908" s="60">
        <v>1</v>
      </c>
      <c r="E12908" s="75" t="s">
        <v>26</v>
      </c>
      <c r="F12908" s="73">
        <v>7500</v>
      </c>
      <c r="G12908" s="64">
        <f t="shared" si="400"/>
        <v>7500</v>
      </c>
      <c r="H12908" s="120" t="s">
        <v>623</v>
      </c>
      <c r="I12908" s="120"/>
    </row>
    <row r="12909" spans="1:9" x14ac:dyDescent="0.25">
      <c r="A12909" s="144">
        <v>44598</v>
      </c>
      <c r="B12909" s="85" t="s">
        <v>6677</v>
      </c>
      <c r="C12909" s="600" t="s">
        <v>10467</v>
      </c>
      <c r="D12909" s="60">
        <v>20</v>
      </c>
      <c r="E12909" s="75" t="s">
        <v>26</v>
      </c>
      <c r="F12909" s="102">
        <v>850</v>
      </c>
      <c r="G12909" s="64">
        <f t="shared" si="400"/>
        <v>17000</v>
      </c>
      <c r="H12909" s="120" t="s">
        <v>623</v>
      </c>
      <c r="I12909" s="120"/>
    </row>
    <row r="12910" spans="1:9" x14ac:dyDescent="0.25">
      <c r="A12910" s="144">
        <v>44598</v>
      </c>
      <c r="B12910" s="59" t="s">
        <v>728</v>
      </c>
      <c r="C12910" s="59" t="s">
        <v>27</v>
      </c>
      <c r="D12910" s="60">
        <v>10</v>
      </c>
      <c r="E12910" s="75" t="s">
        <v>26</v>
      </c>
      <c r="F12910" s="102">
        <v>1000</v>
      </c>
      <c r="G12910" s="64">
        <f t="shared" si="400"/>
        <v>10000</v>
      </c>
      <c r="H12910" s="120" t="s">
        <v>623</v>
      </c>
      <c r="I12910" s="120"/>
    </row>
    <row r="12911" spans="1:9" x14ac:dyDescent="0.25">
      <c r="A12911" s="144">
        <v>44598</v>
      </c>
      <c r="B12911" s="59" t="s">
        <v>10425</v>
      </c>
      <c r="C12911" s="59" t="s">
        <v>859</v>
      </c>
      <c r="D12911" s="141">
        <v>5</v>
      </c>
      <c r="E12911" s="75" t="s">
        <v>26</v>
      </c>
      <c r="F12911" s="265">
        <v>300000</v>
      </c>
      <c r="G12911" s="64">
        <f t="shared" si="400"/>
        <v>1500000</v>
      </c>
      <c r="H12911" s="120" t="s">
        <v>522</v>
      </c>
      <c r="I12911" s="120" t="s">
        <v>10468</v>
      </c>
    </row>
    <row r="12912" spans="1:9" x14ac:dyDescent="0.25">
      <c r="A12912" s="144">
        <v>44598</v>
      </c>
      <c r="B12912" s="59" t="s">
        <v>10469</v>
      </c>
      <c r="C12912" s="81" t="s">
        <v>10470</v>
      </c>
      <c r="D12912" s="141">
        <v>1</v>
      </c>
      <c r="E12912" s="75" t="s">
        <v>26</v>
      </c>
      <c r="F12912" s="63">
        <v>1550000</v>
      </c>
      <c r="G12912" s="64">
        <f t="shared" si="400"/>
        <v>1550000</v>
      </c>
      <c r="H12912" s="120" t="s">
        <v>522</v>
      </c>
      <c r="I12912" s="120" t="s">
        <v>10468</v>
      </c>
    </row>
    <row r="12913" spans="1:9" x14ac:dyDescent="0.25">
      <c r="A12913" s="144">
        <v>44598</v>
      </c>
      <c r="B12913" s="59" t="s">
        <v>10469</v>
      </c>
      <c r="C12913" s="81" t="s">
        <v>10471</v>
      </c>
      <c r="D12913" s="141">
        <v>1</v>
      </c>
      <c r="E12913" s="75" t="s">
        <v>26</v>
      </c>
      <c r="F12913" s="63">
        <v>1550000</v>
      </c>
      <c r="G12913" s="210">
        <f t="shared" si="400"/>
        <v>1550000</v>
      </c>
      <c r="H12913" s="120" t="s">
        <v>522</v>
      </c>
      <c r="I12913" s="120" t="s">
        <v>10468</v>
      </c>
    </row>
    <row r="12914" spans="1:9" x14ac:dyDescent="0.25">
      <c r="A12914" s="144">
        <v>44598</v>
      </c>
      <c r="B12914" s="59" t="s">
        <v>10469</v>
      </c>
      <c r="C12914" s="81" t="s">
        <v>10472</v>
      </c>
      <c r="D12914" s="141">
        <v>1</v>
      </c>
      <c r="E12914" s="75" t="s">
        <v>26</v>
      </c>
      <c r="F12914" s="63">
        <v>1550000</v>
      </c>
      <c r="G12914" s="210">
        <f t="shared" si="400"/>
        <v>1550000</v>
      </c>
      <c r="H12914" s="120" t="s">
        <v>522</v>
      </c>
      <c r="I12914" s="120" t="s">
        <v>10468</v>
      </c>
    </row>
    <row r="12915" spans="1:9" x14ac:dyDescent="0.25">
      <c r="A12915" s="144">
        <v>44598</v>
      </c>
      <c r="B12915" s="59" t="s">
        <v>10469</v>
      </c>
      <c r="C12915" s="81" t="s">
        <v>10473</v>
      </c>
      <c r="D12915" s="60">
        <v>1</v>
      </c>
      <c r="E12915" s="75" t="s">
        <v>26</v>
      </c>
      <c r="F12915" s="63">
        <v>1550000</v>
      </c>
      <c r="G12915" s="64">
        <f t="shared" si="400"/>
        <v>1550000</v>
      </c>
      <c r="H12915" s="120" t="s">
        <v>522</v>
      </c>
      <c r="I12915" s="120" t="s">
        <v>10468</v>
      </c>
    </row>
    <row r="12916" spans="1:9" x14ac:dyDescent="0.25">
      <c r="A12916" s="144">
        <v>44598</v>
      </c>
      <c r="B12916" s="59" t="s">
        <v>10469</v>
      </c>
      <c r="C12916" s="81" t="s">
        <v>10474</v>
      </c>
      <c r="D12916" s="141">
        <v>1</v>
      </c>
      <c r="E12916" s="75" t="s">
        <v>26</v>
      </c>
      <c r="F12916" s="63">
        <v>1550000</v>
      </c>
      <c r="G12916" s="64">
        <f>F12916*D12916</f>
        <v>1550000</v>
      </c>
      <c r="H12916" s="120" t="s">
        <v>522</v>
      </c>
      <c r="I12916" s="120" t="s">
        <v>10468</v>
      </c>
    </row>
    <row r="12917" spans="1:9" x14ac:dyDescent="0.25">
      <c r="A12917" s="144">
        <v>44598</v>
      </c>
      <c r="B12917" s="59" t="s">
        <v>10469</v>
      </c>
      <c r="C12917" s="81" t="s">
        <v>10475</v>
      </c>
      <c r="D12917" s="60">
        <v>1</v>
      </c>
      <c r="E12917" s="75" t="s">
        <v>26</v>
      </c>
      <c r="F12917" s="63">
        <v>1550000</v>
      </c>
      <c r="G12917" s="64">
        <f t="shared" ref="G12917:G12941" si="401">F12917*D12917</f>
        <v>1550000</v>
      </c>
      <c r="H12917" s="120" t="s">
        <v>522</v>
      </c>
      <c r="I12917" s="120" t="s">
        <v>10468</v>
      </c>
    </row>
    <row r="12918" spans="1:9" x14ac:dyDescent="0.25">
      <c r="A12918" s="144">
        <v>44598</v>
      </c>
      <c r="B12918" s="59" t="s">
        <v>10476</v>
      </c>
      <c r="C12918" s="84" t="s">
        <v>1594</v>
      </c>
      <c r="D12918" s="141">
        <v>1</v>
      </c>
      <c r="E12918" s="75" t="s">
        <v>63</v>
      </c>
      <c r="F12918" s="210">
        <v>1200000</v>
      </c>
      <c r="G12918" s="64">
        <f>F12918*D12918</f>
        <v>1200000</v>
      </c>
      <c r="H12918" s="285" t="s">
        <v>2097</v>
      </c>
      <c r="I12918" s="120" t="s">
        <v>10477</v>
      </c>
    </row>
    <row r="12919" spans="1:9" x14ac:dyDescent="0.25">
      <c r="A12919" s="144">
        <v>44598</v>
      </c>
      <c r="B12919" s="66" t="s">
        <v>10478</v>
      </c>
      <c r="C12919" s="59" t="s">
        <v>636</v>
      </c>
      <c r="D12919" s="60">
        <v>4</v>
      </c>
      <c r="E12919" s="75" t="s">
        <v>51</v>
      </c>
      <c r="F12919" s="63">
        <v>73000</v>
      </c>
      <c r="G12919" s="64">
        <f t="shared" si="401"/>
        <v>292000</v>
      </c>
      <c r="H12919" s="120" t="s">
        <v>5929</v>
      </c>
      <c r="I12919" s="120"/>
    </row>
    <row r="12920" spans="1:9" x14ac:dyDescent="0.25">
      <c r="A12920" s="144">
        <v>44598</v>
      </c>
      <c r="B12920" s="59" t="s">
        <v>2729</v>
      </c>
      <c r="C12920" s="192" t="s">
        <v>27</v>
      </c>
      <c r="D12920" s="60">
        <v>1</v>
      </c>
      <c r="E12920" s="75" t="s">
        <v>26</v>
      </c>
      <c r="F12920" s="63">
        <v>2500</v>
      </c>
      <c r="G12920" s="64">
        <f t="shared" si="401"/>
        <v>2500</v>
      </c>
      <c r="H12920" s="120" t="s">
        <v>5929</v>
      </c>
      <c r="I12920" s="120"/>
    </row>
    <row r="12921" spans="1:9" x14ac:dyDescent="0.25">
      <c r="A12921" s="144">
        <v>44598</v>
      </c>
      <c r="B12921" s="71" t="s">
        <v>10479</v>
      </c>
      <c r="C12921" s="59" t="s">
        <v>419</v>
      </c>
      <c r="D12921" s="60">
        <v>5</v>
      </c>
      <c r="E12921" s="75" t="s">
        <v>26</v>
      </c>
      <c r="F12921" s="63">
        <v>2500</v>
      </c>
      <c r="G12921" s="64">
        <f>F12921*D12921</f>
        <v>12500</v>
      </c>
      <c r="H12921" s="120" t="s">
        <v>5929</v>
      </c>
      <c r="I12921" s="120"/>
    </row>
    <row r="12922" spans="1:9" x14ac:dyDescent="0.25">
      <c r="A12922" s="144">
        <v>44598</v>
      </c>
      <c r="B12922" s="59" t="s">
        <v>10480</v>
      </c>
      <c r="C12922" s="59" t="s">
        <v>419</v>
      </c>
      <c r="D12922" s="141">
        <v>5</v>
      </c>
      <c r="E12922" s="75" t="s">
        <v>26</v>
      </c>
      <c r="F12922" s="265">
        <v>3000</v>
      </c>
      <c r="G12922" s="64">
        <f>F12922*D12922</f>
        <v>15000</v>
      </c>
      <c r="H12922" s="120" t="s">
        <v>5929</v>
      </c>
      <c r="I12922" s="120"/>
    </row>
    <row r="12923" spans="1:9" x14ac:dyDescent="0.25">
      <c r="A12923" s="144">
        <v>44598</v>
      </c>
      <c r="B12923" s="59" t="s">
        <v>10481</v>
      </c>
      <c r="C12923" s="59" t="s">
        <v>482</v>
      </c>
      <c r="D12923" s="60">
        <v>10</v>
      </c>
      <c r="E12923" s="75" t="s">
        <v>26</v>
      </c>
      <c r="F12923" s="63">
        <v>3000</v>
      </c>
      <c r="G12923" s="64">
        <f t="shared" si="401"/>
        <v>30000</v>
      </c>
      <c r="H12923" s="120" t="s">
        <v>6007</v>
      </c>
      <c r="I12923" s="120"/>
    </row>
    <row r="12924" spans="1:9" x14ac:dyDescent="0.25">
      <c r="A12924" s="144">
        <v>44598</v>
      </c>
      <c r="B12924" s="83" t="s">
        <v>10482</v>
      </c>
      <c r="C12924" s="59" t="s">
        <v>482</v>
      </c>
      <c r="D12924" s="60">
        <v>6</v>
      </c>
      <c r="E12924" s="75" t="s">
        <v>26</v>
      </c>
      <c r="F12924" s="63">
        <v>10000</v>
      </c>
      <c r="G12924" s="64">
        <f t="shared" si="401"/>
        <v>60000</v>
      </c>
      <c r="H12924" s="120" t="s">
        <v>6007</v>
      </c>
      <c r="I12924" s="120"/>
    </row>
    <row r="12925" spans="1:9" x14ac:dyDescent="0.25">
      <c r="A12925" s="144">
        <v>44598</v>
      </c>
      <c r="B12925" s="58" t="s">
        <v>10483</v>
      </c>
      <c r="C12925" s="59" t="s">
        <v>482</v>
      </c>
      <c r="D12925" s="60">
        <v>10</v>
      </c>
      <c r="E12925" s="75" t="s">
        <v>26</v>
      </c>
      <c r="F12925" s="63">
        <v>500</v>
      </c>
      <c r="G12925" s="64">
        <f t="shared" si="401"/>
        <v>5000</v>
      </c>
      <c r="H12925" s="120" t="s">
        <v>6007</v>
      </c>
      <c r="I12925" s="120"/>
    </row>
    <row r="12926" spans="1:9" x14ac:dyDescent="0.25">
      <c r="A12926" s="144">
        <v>44598</v>
      </c>
      <c r="B12926" s="93" t="s">
        <v>10484</v>
      </c>
      <c r="C12926" s="59" t="s">
        <v>482</v>
      </c>
      <c r="D12926" s="60">
        <v>6</v>
      </c>
      <c r="E12926" s="75" t="s">
        <v>26</v>
      </c>
      <c r="F12926" s="63">
        <v>1000</v>
      </c>
      <c r="G12926" s="64">
        <f t="shared" si="401"/>
        <v>6000</v>
      </c>
      <c r="H12926" s="120" t="s">
        <v>6007</v>
      </c>
      <c r="I12926" s="120"/>
    </row>
    <row r="12927" spans="1:9" x14ac:dyDescent="0.25">
      <c r="A12927" s="144">
        <v>44598</v>
      </c>
      <c r="B12927" s="59" t="s">
        <v>7274</v>
      </c>
      <c r="C12927" s="59" t="s">
        <v>27</v>
      </c>
      <c r="D12927" s="60">
        <v>1</v>
      </c>
      <c r="E12927" s="75" t="s">
        <v>26</v>
      </c>
      <c r="F12927" s="63">
        <v>75000</v>
      </c>
      <c r="G12927" s="64">
        <f t="shared" si="401"/>
        <v>75000</v>
      </c>
      <c r="H12927" s="120" t="s">
        <v>6007</v>
      </c>
      <c r="I12927" s="120"/>
    </row>
    <row r="12928" spans="1:9" x14ac:dyDescent="0.25">
      <c r="A12928" s="144">
        <v>44598</v>
      </c>
      <c r="B12928" s="83" t="s">
        <v>2729</v>
      </c>
      <c r="C12928" s="121" t="s">
        <v>27</v>
      </c>
      <c r="D12928" s="60">
        <v>1</v>
      </c>
      <c r="E12928" s="75" t="s">
        <v>26</v>
      </c>
      <c r="F12928" s="63">
        <v>2500</v>
      </c>
      <c r="G12928" s="64">
        <f t="shared" si="401"/>
        <v>2500</v>
      </c>
      <c r="H12928" s="120" t="s">
        <v>6007</v>
      </c>
      <c r="I12928" s="120"/>
    </row>
    <row r="12929" spans="1:9" x14ac:dyDescent="0.25">
      <c r="A12929" s="144">
        <v>44598</v>
      </c>
      <c r="B12929" s="59" t="s">
        <v>10485</v>
      </c>
      <c r="C12929" s="59" t="s">
        <v>364</v>
      </c>
      <c r="D12929" s="141">
        <v>1</v>
      </c>
      <c r="E12929" s="75" t="s">
        <v>26</v>
      </c>
      <c r="F12929" s="265">
        <v>273000</v>
      </c>
      <c r="G12929" s="210">
        <f t="shared" si="401"/>
        <v>273000</v>
      </c>
      <c r="H12929" s="285" t="s">
        <v>1156</v>
      </c>
      <c r="I12929" s="120"/>
    </row>
    <row r="12930" spans="1:9" x14ac:dyDescent="0.25">
      <c r="A12930" s="144">
        <v>44598</v>
      </c>
      <c r="B12930" s="59" t="s">
        <v>10486</v>
      </c>
      <c r="C12930" s="59" t="s">
        <v>147</v>
      </c>
      <c r="D12930" s="141">
        <v>1</v>
      </c>
      <c r="E12930" s="75" t="s">
        <v>26</v>
      </c>
      <c r="F12930" s="210">
        <v>71000</v>
      </c>
      <c r="G12930" s="210">
        <f t="shared" si="401"/>
        <v>71000</v>
      </c>
      <c r="H12930" s="120" t="s">
        <v>6006</v>
      </c>
      <c r="I12930" s="120"/>
    </row>
    <row r="12931" spans="1:9" x14ac:dyDescent="0.25">
      <c r="A12931" s="144">
        <v>44598</v>
      </c>
      <c r="B12931" s="588" t="s">
        <v>6463</v>
      </c>
      <c r="C12931" s="531" t="s">
        <v>434</v>
      </c>
      <c r="D12931" s="526">
        <v>1</v>
      </c>
      <c r="E12931" s="527" t="s">
        <v>26</v>
      </c>
      <c r="F12931" s="528">
        <v>505000</v>
      </c>
      <c r="G12931" s="529">
        <f t="shared" si="401"/>
        <v>505000</v>
      </c>
      <c r="H12931" s="595" t="s">
        <v>466</v>
      </c>
      <c r="I12931" s="591" t="s">
        <v>7761</v>
      </c>
    </row>
    <row r="12932" spans="1:9" x14ac:dyDescent="0.25">
      <c r="A12932" s="144">
        <v>44598</v>
      </c>
      <c r="B12932" s="59" t="s">
        <v>10487</v>
      </c>
      <c r="C12932" s="59" t="s">
        <v>140</v>
      </c>
      <c r="D12932" s="60">
        <v>5</v>
      </c>
      <c r="E12932" s="75" t="s">
        <v>37</v>
      </c>
      <c r="F12932" s="73">
        <v>1</v>
      </c>
      <c r="G12932" s="210">
        <f t="shared" si="401"/>
        <v>5</v>
      </c>
      <c r="H12932" s="120" t="s">
        <v>2148</v>
      </c>
      <c r="I12932" s="120"/>
    </row>
    <row r="12933" spans="1:9" x14ac:dyDescent="0.25">
      <c r="A12933" s="144">
        <v>44598</v>
      </c>
      <c r="B12933" s="66" t="s">
        <v>10478</v>
      </c>
      <c r="C12933" s="59" t="s">
        <v>636</v>
      </c>
      <c r="D12933" s="60">
        <v>3</v>
      </c>
      <c r="E12933" s="75" t="s">
        <v>51</v>
      </c>
      <c r="F12933" s="63">
        <v>73000</v>
      </c>
      <c r="G12933" s="210">
        <f t="shared" si="401"/>
        <v>219000</v>
      </c>
      <c r="H12933" s="120" t="s">
        <v>5929</v>
      </c>
      <c r="I12933" s="120"/>
    </row>
    <row r="12934" spans="1:9" x14ac:dyDescent="0.25">
      <c r="A12934" s="144">
        <v>44626</v>
      </c>
      <c r="B12934" s="58" t="s">
        <v>1013</v>
      </c>
      <c r="C12934" s="59" t="s">
        <v>864</v>
      </c>
      <c r="D12934" s="60">
        <v>15</v>
      </c>
      <c r="E12934" s="75" t="s">
        <v>37</v>
      </c>
      <c r="F12934" s="63">
        <v>17000</v>
      </c>
      <c r="G12934" s="64">
        <f t="shared" si="401"/>
        <v>255000</v>
      </c>
      <c r="H12934" s="120" t="s">
        <v>5929</v>
      </c>
      <c r="I12934" s="120"/>
    </row>
    <row r="12935" spans="1:9" x14ac:dyDescent="0.25">
      <c r="A12935" s="144">
        <v>44626</v>
      </c>
      <c r="B12935" s="93" t="s">
        <v>10488</v>
      </c>
      <c r="C12935" s="59" t="s">
        <v>416</v>
      </c>
      <c r="D12935" s="60">
        <v>10</v>
      </c>
      <c r="E12935" s="75" t="s">
        <v>26</v>
      </c>
      <c r="F12935" s="63">
        <v>6000</v>
      </c>
      <c r="G12935" s="64">
        <f t="shared" si="401"/>
        <v>60000</v>
      </c>
      <c r="H12935" s="120" t="s">
        <v>5929</v>
      </c>
      <c r="I12935" s="120"/>
    </row>
    <row r="12936" spans="1:9" x14ac:dyDescent="0.25">
      <c r="A12936" s="144">
        <v>44626</v>
      </c>
      <c r="B12936" s="66" t="s">
        <v>10489</v>
      </c>
      <c r="C12936" s="59" t="s">
        <v>416</v>
      </c>
      <c r="D12936" s="60">
        <v>10</v>
      </c>
      <c r="E12936" s="75" t="s">
        <v>26</v>
      </c>
      <c r="F12936" s="63">
        <v>2200</v>
      </c>
      <c r="G12936" s="64">
        <f t="shared" si="401"/>
        <v>22000</v>
      </c>
      <c r="H12936" s="120" t="s">
        <v>5929</v>
      </c>
      <c r="I12936" s="120"/>
    </row>
    <row r="12937" spans="1:9" x14ac:dyDescent="0.25">
      <c r="A12937" s="144">
        <v>44626</v>
      </c>
      <c r="B12937" s="66" t="s">
        <v>10490</v>
      </c>
      <c r="C12937" s="59" t="s">
        <v>416</v>
      </c>
      <c r="D12937" s="60">
        <v>20</v>
      </c>
      <c r="E12937" s="75" t="s">
        <v>26</v>
      </c>
      <c r="F12937" s="63">
        <v>800</v>
      </c>
      <c r="G12937" s="64">
        <f t="shared" si="401"/>
        <v>16000</v>
      </c>
      <c r="H12937" s="120" t="s">
        <v>5929</v>
      </c>
      <c r="I12937" s="120"/>
    </row>
    <row r="12938" spans="1:9" x14ac:dyDescent="0.25">
      <c r="A12938" s="144">
        <v>44626</v>
      </c>
      <c r="B12938" s="59" t="s">
        <v>10491</v>
      </c>
      <c r="C12938" s="59" t="s">
        <v>416</v>
      </c>
      <c r="D12938" s="60">
        <v>20</v>
      </c>
      <c r="E12938" s="75" t="s">
        <v>26</v>
      </c>
      <c r="F12938" s="73">
        <v>300</v>
      </c>
      <c r="G12938" s="64">
        <f t="shared" si="401"/>
        <v>6000</v>
      </c>
      <c r="H12938" s="120" t="s">
        <v>5929</v>
      </c>
      <c r="I12938" s="120"/>
    </row>
    <row r="12939" spans="1:9" x14ac:dyDescent="0.25">
      <c r="A12939" s="144">
        <v>44626</v>
      </c>
      <c r="B12939" s="59" t="s">
        <v>1820</v>
      </c>
      <c r="C12939" s="59" t="s">
        <v>1311</v>
      </c>
      <c r="D12939" s="141">
        <v>2</v>
      </c>
      <c r="E12939" s="75" t="s">
        <v>26</v>
      </c>
      <c r="F12939" s="210">
        <v>75000</v>
      </c>
      <c r="G12939" s="64">
        <f t="shared" si="401"/>
        <v>150000</v>
      </c>
      <c r="H12939" s="120" t="s">
        <v>5929</v>
      </c>
      <c r="I12939" s="120"/>
    </row>
    <row r="12940" spans="1:9" x14ac:dyDescent="0.25">
      <c r="A12940" s="144">
        <v>44626</v>
      </c>
      <c r="B12940" s="58" t="s">
        <v>10492</v>
      </c>
      <c r="C12940" s="59" t="s">
        <v>543</v>
      </c>
      <c r="D12940" s="60">
        <v>2</v>
      </c>
      <c r="E12940" s="126" t="s">
        <v>25</v>
      </c>
      <c r="F12940" s="73">
        <v>80000</v>
      </c>
      <c r="G12940" s="64">
        <f t="shared" si="401"/>
        <v>160000</v>
      </c>
      <c r="H12940" s="120" t="s">
        <v>5929</v>
      </c>
      <c r="I12940" s="120"/>
    </row>
    <row r="12941" spans="1:9" x14ac:dyDescent="0.25">
      <c r="A12941" s="144">
        <v>44626</v>
      </c>
      <c r="B12941" s="59" t="s">
        <v>210</v>
      </c>
      <c r="C12941" s="59" t="s">
        <v>211</v>
      </c>
      <c r="D12941" s="60">
        <v>9</v>
      </c>
      <c r="E12941" s="75" t="s">
        <v>37</v>
      </c>
      <c r="F12941" s="73">
        <v>28200</v>
      </c>
      <c r="G12941" s="64">
        <f t="shared" si="401"/>
        <v>253800</v>
      </c>
      <c r="H12941" s="120" t="s">
        <v>998</v>
      </c>
      <c r="I12941" s="120" t="s">
        <v>7762</v>
      </c>
    </row>
    <row r="12942" spans="1:9" x14ac:dyDescent="0.25">
      <c r="A12942" s="144">
        <v>44626</v>
      </c>
      <c r="B12942" s="59" t="s">
        <v>9828</v>
      </c>
      <c r="C12942" s="59" t="s">
        <v>217</v>
      </c>
      <c r="D12942" s="601">
        <v>1</v>
      </c>
      <c r="E12942" s="75" t="s">
        <v>26</v>
      </c>
      <c r="F12942" s="64">
        <v>87791</v>
      </c>
      <c r="G12942" s="64">
        <v>87791</v>
      </c>
      <c r="H12942" s="120" t="s">
        <v>998</v>
      </c>
      <c r="I12942" s="120" t="s">
        <v>7762</v>
      </c>
    </row>
    <row r="12943" spans="1:9" x14ac:dyDescent="0.25">
      <c r="A12943" s="144">
        <v>44626</v>
      </c>
      <c r="B12943" s="66" t="s">
        <v>220</v>
      </c>
      <c r="C12943" s="92" t="s">
        <v>221</v>
      </c>
      <c r="D12943" s="141">
        <v>4</v>
      </c>
      <c r="E12943" s="75" t="s">
        <v>37</v>
      </c>
      <c r="F12943" s="64">
        <v>34689</v>
      </c>
      <c r="G12943" s="64">
        <f t="shared" ref="G12943:G13006" si="402">F12943*D12943</f>
        <v>138756</v>
      </c>
      <c r="H12943" s="120" t="s">
        <v>998</v>
      </c>
      <c r="I12943" s="120" t="s">
        <v>7762</v>
      </c>
    </row>
    <row r="12944" spans="1:9" x14ac:dyDescent="0.25">
      <c r="A12944" s="144">
        <v>44626</v>
      </c>
      <c r="B12944" s="59" t="s">
        <v>3077</v>
      </c>
      <c r="C12944" s="59" t="s">
        <v>27</v>
      </c>
      <c r="D12944" s="60">
        <v>1</v>
      </c>
      <c r="E12944" s="75" t="s">
        <v>26</v>
      </c>
      <c r="F12944" s="73">
        <v>12500</v>
      </c>
      <c r="G12944" s="64">
        <f t="shared" si="402"/>
        <v>12500</v>
      </c>
      <c r="H12944" s="285" t="s">
        <v>998</v>
      </c>
      <c r="I12944" s="120" t="s">
        <v>7762</v>
      </c>
    </row>
    <row r="12945" spans="1:9" x14ac:dyDescent="0.25">
      <c r="A12945" s="144">
        <v>44626</v>
      </c>
      <c r="B12945" s="59" t="s">
        <v>10493</v>
      </c>
      <c r="C12945" s="83" t="s">
        <v>755</v>
      </c>
      <c r="D12945" s="141">
        <v>2</v>
      </c>
      <c r="E12945" s="75" t="s">
        <v>26</v>
      </c>
      <c r="F12945" s="210">
        <v>115000</v>
      </c>
      <c r="G12945" s="64">
        <f t="shared" si="402"/>
        <v>230000</v>
      </c>
      <c r="H12945" s="120" t="s">
        <v>998</v>
      </c>
      <c r="I12945" s="120" t="s">
        <v>7762</v>
      </c>
    </row>
    <row r="12946" spans="1:9" x14ac:dyDescent="0.25">
      <c r="A12946" s="144">
        <v>44626</v>
      </c>
      <c r="B12946" s="59" t="s">
        <v>10494</v>
      </c>
      <c r="C12946" s="59" t="s">
        <v>755</v>
      </c>
      <c r="D12946" s="141">
        <v>2</v>
      </c>
      <c r="E12946" s="75" t="s">
        <v>25</v>
      </c>
      <c r="F12946" s="210">
        <v>20000</v>
      </c>
      <c r="G12946" s="64">
        <f t="shared" si="402"/>
        <v>40000</v>
      </c>
      <c r="H12946" s="120" t="s">
        <v>998</v>
      </c>
      <c r="I12946" s="120" t="s">
        <v>7762</v>
      </c>
    </row>
    <row r="12947" spans="1:9" x14ac:dyDescent="0.25">
      <c r="A12947" s="144">
        <v>44626</v>
      </c>
      <c r="B12947" s="59" t="s">
        <v>6299</v>
      </c>
      <c r="C12947" s="59" t="s">
        <v>89</v>
      </c>
      <c r="D12947" s="60">
        <v>1</v>
      </c>
      <c r="E12947" s="75" t="s">
        <v>26</v>
      </c>
      <c r="F12947" s="78">
        <v>193500</v>
      </c>
      <c r="G12947" s="64">
        <f t="shared" si="402"/>
        <v>193500</v>
      </c>
      <c r="H12947" s="120" t="s">
        <v>892</v>
      </c>
      <c r="I12947" s="120" t="s">
        <v>7760</v>
      </c>
    </row>
    <row r="12948" spans="1:9" x14ac:dyDescent="0.25">
      <c r="A12948" s="144">
        <v>44626</v>
      </c>
      <c r="B12948" s="71" t="s">
        <v>9833</v>
      </c>
      <c r="C12948" s="59" t="s">
        <v>9834</v>
      </c>
      <c r="D12948" s="141">
        <v>1</v>
      </c>
      <c r="E12948" s="75" t="s">
        <v>26</v>
      </c>
      <c r="F12948" s="78">
        <v>187035</v>
      </c>
      <c r="G12948" s="64">
        <f t="shared" si="402"/>
        <v>187035</v>
      </c>
      <c r="H12948" s="120" t="s">
        <v>892</v>
      </c>
      <c r="I12948" s="120" t="s">
        <v>7760</v>
      </c>
    </row>
    <row r="12949" spans="1:9" x14ac:dyDescent="0.25">
      <c r="A12949" s="144">
        <v>44626</v>
      </c>
      <c r="B12949" s="59" t="s">
        <v>634</v>
      </c>
      <c r="C12949" s="59" t="s">
        <v>99</v>
      </c>
      <c r="D12949" s="60">
        <v>1</v>
      </c>
      <c r="E12949" s="75" t="s">
        <v>26</v>
      </c>
      <c r="F12949" s="63">
        <v>40000</v>
      </c>
      <c r="G12949" s="64">
        <f t="shared" si="402"/>
        <v>40000</v>
      </c>
      <c r="H12949" s="120" t="s">
        <v>892</v>
      </c>
      <c r="I12949" s="120" t="s">
        <v>7760</v>
      </c>
    </row>
    <row r="12950" spans="1:9" x14ac:dyDescent="0.25">
      <c r="A12950" s="144">
        <v>44626</v>
      </c>
      <c r="B12950" s="66" t="s">
        <v>220</v>
      </c>
      <c r="C12950" s="92" t="s">
        <v>221</v>
      </c>
      <c r="D12950" s="141">
        <v>5</v>
      </c>
      <c r="E12950" s="75" t="s">
        <v>37</v>
      </c>
      <c r="F12950" s="64">
        <v>34689</v>
      </c>
      <c r="G12950" s="64">
        <f t="shared" si="402"/>
        <v>173445</v>
      </c>
      <c r="H12950" s="120" t="s">
        <v>892</v>
      </c>
      <c r="I12950" s="120" t="s">
        <v>7760</v>
      </c>
    </row>
    <row r="12951" spans="1:9" x14ac:dyDescent="0.25">
      <c r="A12951" s="144">
        <v>44626</v>
      </c>
      <c r="B12951" s="59" t="s">
        <v>3077</v>
      </c>
      <c r="C12951" s="59" t="s">
        <v>27</v>
      </c>
      <c r="D12951" s="60">
        <v>1</v>
      </c>
      <c r="E12951" s="75" t="s">
        <v>26</v>
      </c>
      <c r="F12951" s="73">
        <v>12500</v>
      </c>
      <c r="G12951" s="210">
        <f>F12951*D12951</f>
        <v>12500</v>
      </c>
      <c r="H12951" s="120" t="s">
        <v>892</v>
      </c>
      <c r="I12951" s="120" t="s">
        <v>7760</v>
      </c>
    </row>
    <row r="12952" spans="1:9" x14ac:dyDescent="0.25">
      <c r="A12952" s="144">
        <v>44626</v>
      </c>
      <c r="B12952" s="59" t="s">
        <v>1792</v>
      </c>
      <c r="C12952" s="59" t="s">
        <v>76</v>
      </c>
      <c r="D12952" s="60">
        <v>0.3</v>
      </c>
      <c r="E12952" s="75" t="s">
        <v>37</v>
      </c>
      <c r="F12952" s="63">
        <v>82500</v>
      </c>
      <c r="G12952" s="64">
        <f t="shared" si="402"/>
        <v>24750</v>
      </c>
      <c r="H12952" s="120" t="s">
        <v>892</v>
      </c>
      <c r="I12952" s="120" t="s">
        <v>7760</v>
      </c>
    </row>
    <row r="12953" spans="1:9" x14ac:dyDescent="0.25">
      <c r="A12953" s="144">
        <v>44626</v>
      </c>
      <c r="B12953" s="59" t="s">
        <v>10495</v>
      </c>
      <c r="C12953" s="59" t="s">
        <v>361</v>
      </c>
      <c r="D12953" s="141">
        <v>2</v>
      </c>
      <c r="E12953" s="75" t="s">
        <v>26</v>
      </c>
      <c r="F12953" s="210">
        <v>1000000</v>
      </c>
      <c r="G12953" s="64">
        <f t="shared" si="402"/>
        <v>2000000</v>
      </c>
      <c r="H12953" s="120" t="s">
        <v>892</v>
      </c>
      <c r="I12953" s="120" t="s">
        <v>7760</v>
      </c>
    </row>
    <row r="12954" spans="1:9" x14ac:dyDescent="0.25">
      <c r="A12954" s="144">
        <v>44626</v>
      </c>
      <c r="B12954" s="59" t="s">
        <v>10496</v>
      </c>
      <c r="C12954" s="59" t="s">
        <v>24</v>
      </c>
      <c r="D12954" s="141">
        <v>1</v>
      </c>
      <c r="E12954" s="75" t="s">
        <v>26</v>
      </c>
      <c r="F12954" s="210">
        <v>1</v>
      </c>
      <c r="G12954" s="64">
        <f>F12954*D12954</f>
        <v>1</v>
      </c>
      <c r="H12954" s="120" t="s">
        <v>10497</v>
      </c>
      <c r="I12954" s="120" t="s">
        <v>10498</v>
      </c>
    </row>
    <row r="12955" spans="1:9" x14ac:dyDescent="0.25">
      <c r="A12955" s="144">
        <v>44626</v>
      </c>
      <c r="B12955" s="59" t="s">
        <v>10499</v>
      </c>
      <c r="C12955" s="84" t="s">
        <v>4032</v>
      </c>
      <c r="D12955" s="141">
        <v>1</v>
      </c>
      <c r="E12955" s="75" t="s">
        <v>26</v>
      </c>
      <c r="F12955" s="210">
        <v>225000</v>
      </c>
      <c r="G12955" s="64">
        <f>F12955*D12955</f>
        <v>225000</v>
      </c>
      <c r="H12955" s="285" t="s">
        <v>1529</v>
      </c>
      <c r="I12955" s="120"/>
    </row>
    <row r="12956" spans="1:9" x14ac:dyDescent="0.25">
      <c r="A12956" s="144">
        <v>44626</v>
      </c>
      <c r="B12956" s="59" t="s">
        <v>9814</v>
      </c>
      <c r="C12956" s="59" t="s">
        <v>9815</v>
      </c>
      <c r="D12956" s="60">
        <v>1</v>
      </c>
      <c r="E12956" s="75" t="s">
        <v>26</v>
      </c>
      <c r="F12956" s="73">
        <v>50000</v>
      </c>
      <c r="G12956" s="210">
        <f t="shared" si="402"/>
        <v>50000</v>
      </c>
      <c r="H12956" s="285" t="s">
        <v>1529</v>
      </c>
      <c r="I12956" s="120"/>
    </row>
    <row r="12957" spans="1:9" x14ac:dyDescent="0.25">
      <c r="A12957" s="144">
        <v>44626</v>
      </c>
      <c r="B12957" s="71" t="s">
        <v>10500</v>
      </c>
      <c r="C12957" s="59"/>
      <c r="D12957" s="60">
        <v>1</v>
      </c>
      <c r="E12957" s="75" t="s">
        <v>26</v>
      </c>
      <c r="F12957" s="63">
        <v>7000</v>
      </c>
      <c r="G12957" s="64">
        <f t="shared" si="402"/>
        <v>7000</v>
      </c>
      <c r="H12957" s="285" t="s">
        <v>1529</v>
      </c>
      <c r="I12957" s="120"/>
    </row>
    <row r="12958" spans="1:9" x14ac:dyDescent="0.25">
      <c r="A12958" s="144">
        <v>44626</v>
      </c>
      <c r="B12958" s="59" t="s">
        <v>10501</v>
      </c>
      <c r="C12958" s="59"/>
      <c r="D12958" s="141">
        <v>1</v>
      </c>
      <c r="E12958" s="75" t="s">
        <v>26</v>
      </c>
      <c r="F12958" s="265">
        <v>6000</v>
      </c>
      <c r="G12958" s="64">
        <f t="shared" si="402"/>
        <v>6000</v>
      </c>
      <c r="H12958" s="285" t="s">
        <v>1529</v>
      </c>
      <c r="I12958" s="120"/>
    </row>
    <row r="12959" spans="1:9" x14ac:dyDescent="0.25">
      <c r="A12959" s="144">
        <v>44626</v>
      </c>
      <c r="B12959" s="58" t="s">
        <v>6582</v>
      </c>
      <c r="C12959" s="59" t="s">
        <v>6583</v>
      </c>
      <c r="D12959" s="60">
        <v>1</v>
      </c>
      <c r="E12959" s="75" t="s">
        <v>26</v>
      </c>
      <c r="F12959" s="63">
        <v>31000</v>
      </c>
      <c r="G12959" s="64">
        <f t="shared" si="402"/>
        <v>31000</v>
      </c>
      <c r="H12959" s="120" t="s">
        <v>749</v>
      </c>
      <c r="I12959" s="139" t="s">
        <v>7765</v>
      </c>
    </row>
    <row r="12960" spans="1:9" x14ac:dyDescent="0.25">
      <c r="A12960" s="144">
        <v>44626</v>
      </c>
      <c r="B12960" s="66" t="s">
        <v>220</v>
      </c>
      <c r="C12960" s="92" t="s">
        <v>221</v>
      </c>
      <c r="D12960" s="141">
        <v>2</v>
      </c>
      <c r="E12960" s="75" t="s">
        <v>37</v>
      </c>
      <c r="F12960" s="64">
        <v>34689</v>
      </c>
      <c r="G12960" s="64">
        <f t="shared" si="402"/>
        <v>69378</v>
      </c>
      <c r="H12960" s="120" t="s">
        <v>749</v>
      </c>
      <c r="I12960" s="139" t="s">
        <v>7765</v>
      </c>
    </row>
    <row r="12961" spans="1:9" x14ac:dyDescent="0.25">
      <c r="A12961" s="144">
        <v>44626</v>
      </c>
      <c r="B12961" s="59" t="s">
        <v>10502</v>
      </c>
      <c r="C12961" s="59" t="s">
        <v>10503</v>
      </c>
      <c r="D12961" s="141">
        <v>1</v>
      </c>
      <c r="E12961" s="75" t="s">
        <v>26</v>
      </c>
      <c r="F12961" s="265">
        <v>1385000</v>
      </c>
      <c r="G12961" s="210">
        <f t="shared" si="402"/>
        <v>1385000</v>
      </c>
      <c r="H12961" s="285" t="s">
        <v>763</v>
      </c>
      <c r="I12961" s="120"/>
    </row>
    <row r="12962" spans="1:9" x14ac:dyDescent="0.25">
      <c r="A12962" s="144">
        <v>44626</v>
      </c>
      <c r="B12962" s="59" t="s">
        <v>7993</v>
      </c>
      <c r="C12962" s="59" t="s">
        <v>361</v>
      </c>
      <c r="D12962" s="141">
        <v>1</v>
      </c>
      <c r="E12962" s="75" t="s">
        <v>26</v>
      </c>
      <c r="F12962" s="210">
        <v>165000</v>
      </c>
      <c r="G12962" s="210">
        <f t="shared" si="402"/>
        <v>165000</v>
      </c>
      <c r="H12962" s="120" t="s">
        <v>763</v>
      </c>
      <c r="I12962" s="120"/>
    </row>
    <row r="12963" spans="1:9" x14ac:dyDescent="0.25">
      <c r="A12963" s="144">
        <v>44626</v>
      </c>
      <c r="B12963" s="59" t="s">
        <v>210</v>
      </c>
      <c r="C12963" s="59" t="s">
        <v>211</v>
      </c>
      <c r="D12963" s="60">
        <v>2</v>
      </c>
      <c r="E12963" s="75" t="s">
        <v>37</v>
      </c>
      <c r="F12963" s="73">
        <v>28200</v>
      </c>
      <c r="G12963" s="210">
        <f t="shared" si="402"/>
        <v>56400</v>
      </c>
      <c r="H12963" s="120" t="s">
        <v>2148</v>
      </c>
      <c r="I12963" s="120"/>
    </row>
    <row r="12964" spans="1:9" x14ac:dyDescent="0.25">
      <c r="A12964" s="144">
        <v>44657</v>
      </c>
      <c r="B12964" s="59" t="s">
        <v>6665</v>
      </c>
      <c r="C12964" s="171" t="s">
        <v>243</v>
      </c>
      <c r="D12964" s="60">
        <v>1</v>
      </c>
      <c r="E12964" s="75" t="s">
        <v>26</v>
      </c>
      <c r="F12964" s="63">
        <v>120000</v>
      </c>
      <c r="G12964" s="64">
        <f t="shared" si="402"/>
        <v>120000</v>
      </c>
      <c r="H12964" s="120" t="s">
        <v>3801</v>
      </c>
      <c r="I12964" s="120" t="s">
        <v>8481</v>
      </c>
    </row>
    <row r="12965" spans="1:9" x14ac:dyDescent="0.25">
      <c r="A12965" s="144">
        <v>44657</v>
      </c>
      <c r="B12965" s="59" t="s">
        <v>210</v>
      </c>
      <c r="C12965" s="59" t="s">
        <v>211</v>
      </c>
      <c r="D12965" s="60">
        <v>8</v>
      </c>
      <c r="E12965" s="75" t="s">
        <v>37</v>
      </c>
      <c r="F12965" s="73">
        <v>28200</v>
      </c>
      <c r="G12965" s="64">
        <f t="shared" si="402"/>
        <v>225600</v>
      </c>
      <c r="H12965" s="120" t="s">
        <v>3801</v>
      </c>
      <c r="I12965" s="120" t="s">
        <v>8481</v>
      </c>
    </row>
    <row r="12966" spans="1:9" x14ac:dyDescent="0.25">
      <c r="A12966" s="144">
        <v>44657</v>
      </c>
      <c r="B12966" s="59" t="s">
        <v>9836</v>
      </c>
      <c r="C12966" s="59" t="s">
        <v>173</v>
      </c>
      <c r="D12966" s="60">
        <v>1</v>
      </c>
      <c r="E12966" s="75" t="s">
        <v>26</v>
      </c>
      <c r="F12966" s="102">
        <v>36000</v>
      </c>
      <c r="G12966" s="64">
        <f t="shared" si="402"/>
        <v>36000</v>
      </c>
      <c r="H12966" s="120" t="s">
        <v>3801</v>
      </c>
      <c r="I12966" s="120" t="s">
        <v>8481</v>
      </c>
    </row>
    <row r="12967" spans="1:9" x14ac:dyDescent="0.25">
      <c r="A12967" s="144">
        <v>44657</v>
      </c>
      <c r="B12967" s="59" t="s">
        <v>6323</v>
      </c>
      <c r="C12967" s="59" t="s">
        <v>6324</v>
      </c>
      <c r="D12967" s="60">
        <v>1</v>
      </c>
      <c r="E12967" s="75" t="s">
        <v>26</v>
      </c>
      <c r="F12967" s="102">
        <v>92500</v>
      </c>
      <c r="G12967" s="64">
        <f t="shared" si="402"/>
        <v>92500</v>
      </c>
      <c r="H12967" s="120" t="s">
        <v>3801</v>
      </c>
      <c r="I12967" s="120" t="s">
        <v>8481</v>
      </c>
    </row>
    <row r="12968" spans="1:9" x14ac:dyDescent="0.25">
      <c r="A12968" s="144">
        <v>44657</v>
      </c>
      <c r="B12968" s="59" t="s">
        <v>10504</v>
      </c>
      <c r="C12968" s="84" t="s">
        <v>1015</v>
      </c>
      <c r="D12968" s="141">
        <v>1</v>
      </c>
      <c r="E12968" s="75" t="s">
        <v>51</v>
      </c>
      <c r="F12968" s="210">
        <v>74000</v>
      </c>
      <c r="G12968" s="64">
        <f t="shared" si="402"/>
        <v>74000</v>
      </c>
      <c r="H12968" s="120" t="s">
        <v>5929</v>
      </c>
      <c r="I12968" s="120"/>
    </row>
    <row r="12969" spans="1:9" x14ac:dyDescent="0.25">
      <c r="A12969" s="144">
        <v>44657</v>
      </c>
      <c r="B12969" s="59" t="s">
        <v>10505</v>
      </c>
      <c r="C12969" s="59" t="s">
        <v>1015</v>
      </c>
      <c r="D12969" s="60">
        <v>3</v>
      </c>
      <c r="E12969" s="75" t="s">
        <v>51</v>
      </c>
      <c r="F12969" s="63">
        <v>74000</v>
      </c>
      <c r="G12969" s="64">
        <f t="shared" si="402"/>
        <v>222000</v>
      </c>
      <c r="H12969" s="120" t="s">
        <v>5929</v>
      </c>
      <c r="I12969" s="120"/>
    </row>
    <row r="12970" spans="1:9" x14ac:dyDescent="0.25">
      <c r="A12970" s="144">
        <v>44657</v>
      </c>
      <c r="B12970" s="59" t="s">
        <v>10073</v>
      </c>
      <c r="C12970" s="59" t="s">
        <v>864</v>
      </c>
      <c r="D12970" s="60">
        <v>15</v>
      </c>
      <c r="E12970" s="75" t="s">
        <v>37</v>
      </c>
      <c r="F12970" s="63">
        <v>17000</v>
      </c>
      <c r="G12970" s="64">
        <f t="shared" si="402"/>
        <v>255000</v>
      </c>
      <c r="H12970" s="120" t="s">
        <v>5929</v>
      </c>
      <c r="I12970" s="120"/>
    </row>
    <row r="12971" spans="1:9" x14ac:dyDescent="0.25">
      <c r="A12971" s="144">
        <v>44657</v>
      </c>
      <c r="B12971" s="66" t="s">
        <v>10506</v>
      </c>
      <c r="C12971" s="59" t="s">
        <v>636</v>
      </c>
      <c r="D12971" s="60">
        <v>1</v>
      </c>
      <c r="E12971" s="75" t="s">
        <v>26</v>
      </c>
      <c r="F12971" s="63">
        <v>75000</v>
      </c>
      <c r="G12971" s="64">
        <f t="shared" si="402"/>
        <v>75000</v>
      </c>
      <c r="H12971" s="120" t="s">
        <v>5929</v>
      </c>
      <c r="I12971" s="120"/>
    </row>
    <row r="12972" spans="1:9" x14ac:dyDescent="0.25">
      <c r="A12972" s="144">
        <v>44657</v>
      </c>
      <c r="B12972" s="59" t="s">
        <v>10073</v>
      </c>
      <c r="C12972" s="59" t="s">
        <v>864</v>
      </c>
      <c r="D12972" s="60">
        <v>18</v>
      </c>
      <c r="E12972" s="75" t="s">
        <v>37</v>
      </c>
      <c r="F12972" s="63">
        <v>17000</v>
      </c>
      <c r="G12972" s="64">
        <f t="shared" si="402"/>
        <v>306000</v>
      </c>
      <c r="H12972" s="120" t="s">
        <v>5929</v>
      </c>
      <c r="I12972" s="120"/>
    </row>
    <row r="12973" spans="1:9" x14ac:dyDescent="0.25">
      <c r="A12973" s="144">
        <v>44657</v>
      </c>
      <c r="B12973" s="58" t="s">
        <v>222</v>
      </c>
      <c r="C12973" s="77" t="s">
        <v>1476</v>
      </c>
      <c r="D12973" s="60">
        <v>20</v>
      </c>
      <c r="E12973" s="75" t="s">
        <v>37</v>
      </c>
      <c r="F12973" s="73">
        <v>32300</v>
      </c>
      <c r="G12973" s="64">
        <f t="shared" si="402"/>
        <v>646000</v>
      </c>
      <c r="H12973" s="120" t="s">
        <v>10507</v>
      </c>
      <c r="I12973" s="120" t="s">
        <v>10508</v>
      </c>
    </row>
    <row r="12974" spans="1:9" x14ac:dyDescent="0.25">
      <c r="A12974" s="144">
        <v>44657</v>
      </c>
      <c r="B12974" s="59" t="s">
        <v>2729</v>
      </c>
      <c r="C12974" s="59" t="s">
        <v>27</v>
      </c>
      <c r="D12974" s="601">
        <v>1</v>
      </c>
      <c r="E12974" s="75" t="s">
        <v>26</v>
      </c>
      <c r="F12974" s="64">
        <v>2500</v>
      </c>
      <c r="G12974" s="64">
        <f t="shared" si="402"/>
        <v>2500</v>
      </c>
      <c r="H12974" s="120" t="s">
        <v>2897</v>
      </c>
      <c r="I12974" s="120"/>
    </row>
    <row r="12975" spans="1:9" x14ac:dyDescent="0.25">
      <c r="A12975" s="144">
        <v>44657</v>
      </c>
      <c r="B12975" s="81" t="s">
        <v>10509</v>
      </c>
      <c r="C12975" s="101" t="s">
        <v>686</v>
      </c>
      <c r="D12975" s="141">
        <v>1</v>
      </c>
      <c r="E12975" s="75" t="s">
        <v>26</v>
      </c>
      <c r="F12975" s="210">
        <v>40000</v>
      </c>
      <c r="G12975" s="64">
        <f t="shared" si="402"/>
        <v>40000</v>
      </c>
      <c r="H12975" s="120" t="s">
        <v>2897</v>
      </c>
      <c r="I12975" s="120"/>
    </row>
    <row r="12976" spans="1:9" x14ac:dyDescent="0.25">
      <c r="A12976" s="144">
        <v>44657</v>
      </c>
      <c r="B12976" s="59" t="s">
        <v>4004</v>
      </c>
      <c r="C12976" s="59" t="s">
        <v>27</v>
      </c>
      <c r="D12976" s="60">
        <v>20</v>
      </c>
      <c r="E12976" s="75" t="s">
        <v>26</v>
      </c>
      <c r="F12976" s="73">
        <v>1000</v>
      </c>
      <c r="G12976" s="64">
        <f t="shared" si="402"/>
        <v>20000</v>
      </c>
      <c r="H12976" s="285" t="s">
        <v>2897</v>
      </c>
      <c r="I12976" s="120"/>
    </row>
    <row r="12977" spans="1:9" x14ac:dyDescent="0.25">
      <c r="A12977" s="144">
        <v>44657</v>
      </c>
      <c r="B12977" s="58" t="s">
        <v>10318</v>
      </c>
      <c r="C12977" s="59" t="s">
        <v>361</v>
      </c>
      <c r="D12977" s="60">
        <v>2</v>
      </c>
      <c r="E12977" s="75" t="s">
        <v>26</v>
      </c>
      <c r="F12977" s="63">
        <v>775000</v>
      </c>
      <c r="G12977" s="64">
        <f t="shared" si="402"/>
        <v>1550000</v>
      </c>
      <c r="H12977" s="120" t="s">
        <v>953</v>
      </c>
      <c r="I12977" s="120" t="s">
        <v>8478</v>
      </c>
    </row>
    <row r="12978" spans="1:9" x14ac:dyDescent="0.25">
      <c r="A12978" s="144">
        <v>44657</v>
      </c>
      <c r="B12978" s="59" t="s">
        <v>10200</v>
      </c>
      <c r="C12978" s="59" t="s">
        <v>10201</v>
      </c>
      <c r="D12978" s="60">
        <v>1</v>
      </c>
      <c r="E12978" s="75" t="s">
        <v>26</v>
      </c>
      <c r="F12978" s="78">
        <v>45000</v>
      </c>
      <c r="G12978" s="64">
        <f t="shared" si="402"/>
        <v>45000</v>
      </c>
      <c r="H12978" s="120" t="s">
        <v>953</v>
      </c>
      <c r="I12978" s="120" t="s">
        <v>8478</v>
      </c>
    </row>
    <row r="12979" spans="1:9" x14ac:dyDescent="0.25">
      <c r="A12979" s="144">
        <v>44657</v>
      </c>
      <c r="B12979" s="59" t="s">
        <v>6663</v>
      </c>
      <c r="C12979" s="171" t="s">
        <v>241</v>
      </c>
      <c r="D12979" s="141">
        <v>1</v>
      </c>
      <c r="E12979" s="75" t="s">
        <v>26</v>
      </c>
      <c r="F12979" s="78">
        <v>185000</v>
      </c>
      <c r="G12979" s="64">
        <f t="shared" si="402"/>
        <v>185000</v>
      </c>
      <c r="H12979" s="120" t="s">
        <v>953</v>
      </c>
      <c r="I12979" s="120" t="s">
        <v>8478</v>
      </c>
    </row>
    <row r="12980" spans="1:9" x14ac:dyDescent="0.25">
      <c r="A12980" s="144">
        <v>44657</v>
      </c>
      <c r="B12980" s="59" t="s">
        <v>10510</v>
      </c>
      <c r="C12980" s="59" t="s">
        <v>361</v>
      </c>
      <c r="D12980" s="141">
        <v>2</v>
      </c>
      <c r="E12980" s="75" t="s">
        <v>25</v>
      </c>
      <c r="F12980" s="210">
        <v>1000000</v>
      </c>
      <c r="G12980" s="64">
        <f t="shared" si="402"/>
        <v>2000000</v>
      </c>
      <c r="H12980" s="120" t="s">
        <v>629</v>
      </c>
      <c r="I12980" s="120" t="s">
        <v>6625</v>
      </c>
    </row>
    <row r="12981" spans="1:9" x14ac:dyDescent="0.25">
      <c r="A12981" s="144">
        <v>44657</v>
      </c>
      <c r="B12981" s="59" t="s">
        <v>6299</v>
      </c>
      <c r="C12981" s="59" t="s">
        <v>89</v>
      </c>
      <c r="D12981" s="141">
        <v>1</v>
      </c>
      <c r="E12981" s="75" t="s">
        <v>26</v>
      </c>
      <c r="F12981" s="64">
        <v>193500</v>
      </c>
      <c r="G12981" s="64">
        <f t="shared" si="402"/>
        <v>193500</v>
      </c>
      <c r="H12981" s="120" t="s">
        <v>629</v>
      </c>
      <c r="I12981" s="120" t="s">
        <v>6625</v>
      </c>
    </row>
    <row r="12982" spans="1:9" x14ac:dyDescent="0.25">
      <c r="A12982" s="144">
        <v>44657</v>
      </c>
      <c r="B12982" s="71" t="s">
        <v>9833</v>
      </c>
      <c r="C12982" s="59" t="s">
        <v>9834</v>
      </c>
      <c r="D12982" s="60">
        <v>1</v>
      </c>
      <c r="E12982" s="75" t="s">
        <v>26</v>
      </c>
      <c r="F12982" s="73">
        <v>187035</v>
      </c>
      <c r="G12982" s="210">
        <f t="shared" si="402"/>
        <v>187035</v>
      </c>
      <c r="H12982" s="120" t="s">
        <v>629</v>
      </c>
      <c r="I12982" s="120" t="s">
        <v>6625</v>
      </c>
    </row>
    <row r="12983" spans="1:9" x14ac:dyDescent="0.25">
      <c r="A12983" s="144">
        <v>44657</v>
      </c>
      <c r="B12983" s="59" t="s">
        <v>634</v>
      </c>
      <c r="C12983" s="59" t="s">
        <v>99</v>
      </c>
      <c r="D12983" s="60">
        <v>1</v>
      </c>
      <c r="E12983" s="75" t="s">
        <v>26</v>
      </c>
      <c r="F12983" s="63">
        <v>40000</v>
      </c>
      <c r="G12983" s="64">
        <f t="shared" si="402"/>
        <v>40000</v>
      </c>
      <c r="H12983" s="120" t="s">
        <v>629</v>
      </c>
      <c r="I12983" s="120" t="s">
        <v>6625</v>
      </c>
    </row>
    <row r="12984" spans="1:9" x14ac:dyDescent="0.25">
      <c r="A12984" s="144">
        <v>44657</v>
      </c>
      <c r="B12984" s="59" t="s">
        <v>10511</v>
      </c>
      <c r="C12984" s="59" t="s">
        <v>53</v>
      </c>
      <c r="D12984" s="141">
        <v>1</v>
      </c>
      <c r="E12984" s="75" t="s">
        <v>26</v>
      </c>
      <c r="F12984" s="210">
        <v>1100000</v>
      </c>
      <c r="G12984" s="64">
        <f t="shared" si="402"/>
        <v>1100000</v>
      </c>
      <c r="H12984" s="285" t="s">
        <v>629</v>
      </c>
      <c r="I12984" s="120" t="s">
        <v>6625</v>
      </c>
    </row>
    <row r="12985" spans="1:9" x14ac:dyDescent="0.25">
      <c r="A12985" s="144">
        <v>44657</v>
      </c>
      <c r="B12985" s="59" t="s">
        <v>3077</v>
      </c>
      <c r="C12985" s="59" t="s">
        <v>27</v>
      </c>
      <c r="D12985" s="60">
        <v>1</v>
      </c>
      <c r="E12985" s="75" t="s">
        <v>26</v>
      </c>
      <c r="F12985" s="73">
        <v>12500</v>
      </c>
      <c r="G12985" s="210">
        <f t="shared" si="402"/>
        <v>12500</v>
      </c>
      <c r="H12985" s="285" t="s">
        <v>629</v>
      </c>
      <c r="I12985" s="120" t="s">
        <v>6625</v>
      </c>
    </row>
    <row r="12986" spans="1:9" x14ac:dyDescent="0.25">
      <c r="A12986" s="144">
        <v>44657</v>
      </c>
      <c r="B12986" s="66" t="s">
        <v>220</v>
      </c>
      <c r="C12986" s="92" t="s">
        <v>221</v>
      </c>
      <c r="D12986" s="60">
        <v>5</v>
      </c>
      <c r="E12986" s="75" t="s">
        <v>37</v>
      </c>
      <c r="F12986" s="63">
        <v>34689</v>
      </c>
      <c r="G12986" s="64">
        <f t="shared" si="402"/>
        <v>173445</v>
      </c>
      <c r="H12986" s="285" t="s">
        <v>629</v>
      </c>
      <c r="I12986" s="120" t="s">
        <v>6625</v>
      </c>
    </row>
    <row r="12987" spans="1:9" x14ac:dyDescent="0.25">
      <c r="A12987" s="144">
        <v>44657</v>
      </c>
      <c r="B12987" s="59" t="s">
        <v>1792</v>
      </c>
      <c r="C12987" s="59" t="s">
        <v>76</v>
      </c>
      <c r="D12987" s="141">
        <v>0.6</v>
      </c>
      <c r="E12987" s="75" t="s">
        <v>37</v>
      </c>
      <c r="F12987" s="265">
        <v>82500</v>
      </c>
      <c r="G12987" s="64">
        <f t="shared" si="402"/>
        <v>49500</v>
      </c>
      <c r="H12987" s="285" t="s">
        <v>629</v>
      </c>
      <c r="I12987" s="120" t="s">
        <v>6625</v>
      </c>
    </row>
    <row r="12988" spans="1:9" x14ac:dyDescent="0.25">
      <c r="A12988" s="144">
        <v>44657</v>
      </c>
      <c r="B12988" s="59" t="s">
        <v>10205</v>
      </c>
      <c r="C12988" s="59" t="s">
        <v>361</v>
      </c>
      <c r="D12988" s="141">
        <v>1</v>
      </c>
      <c r="E12988" s="75" t="s">
        <v>26</v>
      </c>
      <c r="F12988" s="210">
        <v>125000</v>
      </c>
      <c r="G12988" s="64">
        <f t="shared" si="402"/>
        <v>125000</v>
      </c>
      <c r="H12988" s="120" t="s">
        <v>1653</v>
      </c>
      <c r="I12988" s="120" t="s">
        <v>8489</v>
      </c>
    </row>
    <row r="12989" spans="1:9" x14ac:dyDescent="0.25">
      <c r="A12989" s="144">
        <v>44657</v>
      </c>
      <c r="B12989" s="71" t="s">
        <v>6689</v>
      </c>
      <c r="C12989" s="85" t="s">
        <v>239</v>
      </c>
      <c r="D12989" s="141">
        <v>1</v>
      </c>
      <c r="E12989" s="75" t="s">
        <v>26</v>
      </c>
      <c r="F12989" s="210">
        <v>180000</v>
      </c>
      <c r="G12989" s="64">
        <f t="shared" si="402"/>
        <v>180000</v>
      </c>
      <c r="H12989" s="120" t="s">
        <v>1653</v>
      </c>
      <c r="I12989" s="120" t="s">
        <v>8489</v>
      </c>
    </row>
    <row r="12990" spans="1:9" x14ac:dyDescent="0.25">
      <c r="A12990" s="144">
        <v>44657</v>
      </c>
      <c r="B12990" s="59" t="s">
        <v>274</v>
      </c>
      <c r="C12990" s="192">
        <v>40493</v>
      </c>
      <c r="D12990" s="60">
        <v>8</v>
      </c>
      <c r="E12990" s="75" t="s">
        <v>26</v>
      </c>
      <c r="F12990" s="210">
        <v>10000</v>
      </c>
      <c r="G12990" s="64">
        <f t="shared" si="402"/>
        <v>80000</v>
      </c>
      <c r="H12990" s="120" t="s">
        <v>1653</v>
      </c>
      <c r="I12990" s="120" t="s">
        <v>8489</v>
      </c>
    </row>
    <row r="12991" spans="1:9" x14ac:dyDescent="0.25">
      <c r="A12991" s="144">
        <v>44657</v>
      </c>
      <c r="B12991" s="59" t="s">
        <v>1792</v>
      </c>
      <c r="C12991" s="59" t="s">
        <v>76</v>
      </c>
      <c r="D12991" s="141">
        <v>0.9</v>
      </c>
      <c r="E12991" s="75" t="s">
        <v>37</v>
      </c>
      <c r="F12991" s="265">
        <v>82500</v>
      </c>
      <c r="G12991" s="64">
        <f t="shared" si="402"/>
        <v>74250</v>
      </c>
      <c r="H12991" s="120" t="s">
        <v>1653</v>
      </c>
      <c r="I12991" s="120" t="s">
        <v>8489</v>
      </c>
    </row>
    <row r="12992" spans="1:9" x14ac:dyDescent="0.25">
      <c r="A12992" s="144">
        <v>44657</v>
      </c>
      <c r="B12992" s="66" t="s">
        <v>9829</v>
      </c>
      <c r="C12992" s="121" t="s">
        <v>65</v>
      </c>
      <c r="D12992" s="141">
        <v>1</v>
      </c>
      <c r="E12992" s="75" t="s">
        <v>26</v>
      </c>
      <c r="F12992" s="210">
        <v>65000</v>
      </c>
      <c r="G12992" s="210">
        <f t="shared" si="402"/>
        <v>65000</v>
      </c>
      <c r="H12992" s="120" t="s">
        <v>3352</v>
      </c>
      <c r="I12992" s="120" t="s">
        <v>8534</v>
      </c>
    </row>
    <row r="12993" spans="1:9" x14ac:dyDescent="0.25">
      <c r="A12993" s="144">
        <v>44657</v>
      </c>
      <c r="B12993" s="201" t="s">
        <v>292</v>
      </c>
      <c r="C12993" s="93" t="s">
        <v>293</v>
      </c>
      <c r="D12993" s="60">
        <v>2</v>
      </c>
      <c r="E12993" s="75" t="s">
        <v>26</v>
      </c>
      <c r="F12993" s="63">
        <v>45000</v>
      </c>
      <c r="G12993" s="64">
        <f t="shared" si="402"/>
        <v>90000</v>
      </c>
      <c r="H12993" s="120" t="s">
        <v>3352</v>
      </c>
      <c r="I12993" s="120" t="s">
        <v>8534</v>
      </c>
    </row>
    <row r="12994" spans="1:9" x14ac:dyDescent="0.25">
      <c r="A12994" s="144">
        <v>44657</v>
      </c>
      <c r="B12994" s="59" t="s">
        <v>10512</v>
      </c>
      <c r="C12994" s="59" t="s">
        <v>147</v>
      </c>
      <c r="D12994" s="60">
        <v>2</v>
      </c>
      <c r="E12994" s="75" t="s">
        <v>26</v>
      </c>
      <c r="F12994" s="63">
        <v>19000</v>
      </c>
      <c r="G12994" s="64">
        <f t="shared" si="402"/>
        <v>38000</v>
      </c>
      <c r="H12994" s="120" t="s">
        <v>3352</v>
      </c>
      <c r="I12994" s="120" t="s">
        <v>8534</v>
      </c>
    </row>
    <row r="12995" spans="1:9" x14ac:dyDescent="0.25">
      <c r="A12995" s="144">
        <v>44657</v>
      </c>
      <c r="B12995" s="59" t="s">
        <v>135</v>
      </c>
      <c r="C12995" s="59" t="s">
        <v>27</v>
      </c>
      <c r="D12995" s="60">
        <v>1</v>
      </c>
      <c r="E12995" s="75" t="s">
        <v>29</v>
      </c>
      <c r="F12995" s="63">
        <v>20000</v>
      </c>
      <c r="G12995" s="64">
        <f t="shared" si="402"/>
        <v>20000</v>
      </c>
      <c r="H12995" s="120" t="s">
        <v>3352</v>
      </c>
      <c r="I12995" s="139" t="s">
        <v>8534</v>
      </c>
    </row>
    <row r="12996" spans="1:9" x14ac:dyDescent="0.25">
      <c r="A12996" s="144">
        <v>44657</v>
      </c>
      <c r="B12996" s="71" t="s">
        <v>6687</v>
      </c>
      <c r="C12996" s="90" t="s">
        <v>237</v>
      </c>
      <c r="D12996" s="60">
        <v>1</v>
      </c>
      <c r="E12996" s="75" t="s">
        <v>26</v>
      </c>
      <c r="F12996" s="73">
        <v>220000</v>
      </c>
      <c r="G12996" s="64">
        <f t="shared" si="402"/>
        <v>220000</v>
      </c>
      <c r="H12996" s="120" t="s">
        <v>504</v>
      </c>
      <c r="I12996" s="139" t="s">
        <v>8514</v>
      </c>
    </row>
    <row r="12997" spans="1:9" x14ac:dyDescent="0.25">
      <c r="A12997" s="144">
        <v>44657</v>
      </c>
      <c r="B12997" s="66" t="s">
        <v>360</v>
      </c>
      <c r="C12997" s="59" t="s">
        <v>361</v>
      </c>
      <c r="D12997" s="60">
        <v>1</v>
      </c>
      <c r="E12997" s="75" t="s">
        <v>26</v>
      </c>
      <c r="F12997" s="63">
        <v>150000</v>
      </c>
      <c r="G12997" s="64">
        <f t="shared" si="402"/>
        <v>150000</v>
      </c>
      <c r="H12997" s="120" t="s">
        <v>504</v>
      </c>
      <c r="I12997" s="139" t="s">
        <v>8514</v>
      </c>
    </row>
    <row r="12998" spans="1:9" x14ac:dyDescent="0.25">
      <c r="A12998" s="144">
        <v>44657</v>
      </c>
      <c r="B12998" s="71" t="s">
        <v>9840</v>
      </c>
      <c r="C12998" s="77" t="s">
        <v>9841</v>
      </c>
      <c r="D12998" s="141">
        <v>1</v>
      </c>
      <c r="E12998" s="75" t="s">
        <v>26</v>
      </c>
      <c r="F12998" s="210">
        <v>255000</v>
      </c>
      <c r="G12998" s="64">
        <f t="shared" si="402"/>
        <v>255000</v>
      </c>
      <c r="H12998" s="120" t="s">
        <v>504</v>
      </c>
      <c r="I12998" s="139" t="s">
        <v>8514</v>
      </c>
    </row>
    <row r="12999" spans="1:9" x14ac:dyDescent="0.25">
      <c r="A12999" s="144">
        <v>44657</v>
      </c>
      <c r="B12999" s="59" t="s">
        <v>274</v>
      </c>
      <c r="C12999" s="192">
        <v>40493</v>
      </c>
      <c r="D12999" s="60">
        <v>12</v>
      </c>
      <c r="E12999" s="75" t="s">
        <v>26</v>
      </c>
      <c r="F12999" s="210">
        <v>10000</v>
      </c>
      <c r="G12999" s="64">
        <f t="shared" si="402"/>
        <v>120000</v>
      </c>
      <c r="H12999" s="120" t="s">
        <v>1908</v>
      </c>
      <c r="I12999" s="139" t="s">
        <v>8570</v>
      </c>
    </row>
    <row r="13000" spans="1:9" x14ac:dyDescent="0.25">
      <c r="A13000" s="144">
        <v>44657</v>
      </c>
      <c r="B13000" s="59" t="s">
        <v>1792</v>
      </c>
      <c r="C13000" s="59" t="s">
        <v>76</v>
      </c>
      <c r="D13000" s="141">
        <v>0.5</v>
      </c>
      <c r="E13000" s="75" t="s">
        <v>37</v>
      </c>
      <c r="F13000" s="265">
        <v>82500</v>
      </c>
      <c r="G13000" s="64">
        <f t="shared" si="402"/>
        <v>41250</v>
      </c>
      <c r="H13000" s="120" t="s">
        <v>1908</v>
      </c>
      <c r="I13000" s="139" t="s">
        <v>8570</v>
      </c>
    </row>
    <row r="13001" spans="1:9" x14ac:dyDescent="0.25">
      <c r="A13001" s="144">
        <v>44657</v>
      </c>
      <c r="B13001" s="59" t="s">
        <v>56</v>
      </c>
      <c r="C13001" s="59" t="s">
        <v>57</v>
      </c>
      <c r="D13001" s="60">
        <v>3</v>
      </c>
      <c r="E13001" s="75" t="s">
        <v>37</v>
      </c>
      <c r="F13001" s="63">
        <v>24650</v>
      </c>
      <c r="G13001" s="64">
        <f t="shared" si="402"/>
        <v>73950</v>
      </c>
      <c r="H13001" s="120" t="s">
        <v>432</v>
      </c>
      <c r="I13001" s="139"/>
    </row>
    <row r="13002" spans="1:9" x14ac:dyDescent="0.25">
      <c r="A13002" s="144">
        <v>44657</v>
      </c>
      <c r="B13002" s="59" t="s">
        <v>9825</v>
      </c>
      <c r="C13002" s="59" t="s">
        <v>9826</v>
      </c>
      <c r="D13002" s="60">
        <v>3</v>
      </c>
      <c r="E13002" s="75" t="s">
        <v>37</v>
      </c>
      <c r="F13002" s="62">
        <v>23206</v>
      </c>
      <c r="G13002" s="64">
        <f t="shared" si="402"/>
        <v>69618</v>
      </c>
      <c r="H13002" s="120" t="s">
        <v>432</v>
      </c>
      <c r="I13002" s="139"/>
    </row>
    <row r="13003" spans="1:9" x14ac:dyDescent="0.25">
      <c r="A13003" s="144">
        <v>44657</v>
      </c>
      <c r="B13003" s="66" t="s">
        <v>9829</v>
      </c>
      <c r="C13003" s="121" t="s">
        <v>65</v>
      </c>
      <c r="D13003" s="60">
        <v>2</v>
      </c>
      <c r="E13003" s="59" t="s">
        <v>26</v>
      </c>
      <c r="F13003" s="63">
        <v>65000</v>
      </c>
      <c r="G13003" s="64">
        <f t="shared" si="402"/>
        <v>130000</v>
      </c>
      <c r="H13003" s="120" t="s">
        <v>427</v>
      </c>
      <c r="I13003" s="139" t="s">
        <v>8491</v>
      </c>
    </row>
    <row r="13004" spans="1:9" x14ac:dyDescent="0.25">
      <c r="A13004" s="144">
        <v>44657</v>
      </c>
      <c r="B13004" s="58" t="s">
        <v>9830</v>
      </c>
      <c r="C13004" s="77" t="s">
        <v>74</v>
      </c>
      <c r="D13004" s="60">
        <v>1</v>
      </c>
      <c r="E13004" s="59" t="s">
        <v>26</v>
      </c>
      <c r="F13004" s="63">
        <v>65000</v>
      </c>
      <c r="G13004" s="64">
        <f t="shared" si="402"/>
        <v>65000</v>
      </c>
      <c r="H13004" s="120" t="s">
        <v>427</v>
      </c>
      <c r="I13004" s="139" t="s">
        <v>8491</v>
      </c>
    </row>
    <row r="13005" spans="1:9" x14ac:dyDescent="0.25">
      <c r="A13005" s="144">
        <v>44657</v>
      </c>
      <c r="B13005" s="59" t="s">
        <v>6299</v>
      </c>
      <c r="C13005" s="59" t="s">
        <v>89</v>
      </c>
      <c r="D13005" s="59">
        <v>1</v>
      </c>
      <c r="E13005" s="59" t="s">
        <v>26</v>
      </c>
      <c r="F13005" s="59">
        <v>193500</v>
      </c>
      <c r="G13005" s="64">
        <f t="shared" si="402"/>
        <v>193500</v>
      </c>
      <c r="H13005" s="120" t="s">
        <v>427</v>
      </c>
      <c r="I13005" s="139" t="s">
        <v>8491</v>
      </c>
    </row>
    <row r="13006" spans="1:9" x14ac:dyDescent="0.25">
      <c r="A13006" s="144">
        <v>44657</v>
      </c>
      <c r="B13006" s="59" t="s">
        <v>634</v>
      </c>
      <c r="C13006" s="59" t="s">
        <v>99</v>
      </c>
      <c r="D13006" s="59">
        <v>1</v>
      </c>
      <c r="E13006" s="59" t="s">
        <v>26</v>
      </c>
      <c r="F13006" s="59">
        <v>40000</v>
      </c>
      <c r="G13006" s="64">
        <f t="shared" si="402"/>
        <v>40000</v>
      </c>
      <c r="H13006" s="120" t="s">
        <v>427</v>
      </c>
      <c r="I13006" s="139" t="s">
        <v>8491</v>
      </c>
    </row>
    <row r="13007" spans="1:9" x14ac:dyDescent="0.25">
      <c r="A13007" s="144">
        <v>44657</v>
      </c>
      <c r="B13007" s="59" t="s">
        <v>10513</v>
      </c>
      <c r="C13007" s="59" t="s">
        <v>974</v>
      </c>
      <c r="D13007" s="60">
        <v>1</v>
      </c>
      <c r="E13007" s="75" t="s">
        <v>26</v>
      </c>
      <c r="F13007" s="73">
        <v>50000</v>
      </c>
      <c r="G13007" s="64">
        <f t="shared" ref="G13007:G13070" si="403">F13007*D13007</f>
        <v>50000</v>
      </c>
      <c r="H13007" s="120" t="s">
        <v>894</v>
      </c>
      <c r="I13007" s="59" t="s">
        <v>7838</v>
      </c>
    </row>
    <row r="13008" spans="1:9" x14ac:dyDescent="0.25">
      <c r="A13008" s="144">
        <v>44657</v>
      </c>
      <c r="B13008" s="81" t="s">
        <v>10192</v>
      </c>
      <c r="C13008" s="81" t="s">
        <v>10193</v>
      </c>
      <c r="D13008" s="59">
        <v>1</v>
      </c>
      <c r="E13008" s="59" t="s">
        <v>26</v>
      </c>
      <c r="F13008" s="59">
        <v>75000</v>
      </c>
      <c r="G13008" s="64">
        <f t="shared" si="403"/>
        <v>75000</v>
      </c>
      <c r="H13008" s="120" t="s">
        <v>894</v>
      </c>
      <c r="I13008" s="59" t="s">
        <v>7838</v>
      </c>
    </row>
    <row r="13009" spans="1:9" x14ac:dyDescent="0.25">
      <c r="A13009" s="144">
        <v>44657</v>
      </c>
      <c r="B13009" s="59" t="s">
        <v>1792</v>
      </c>
      <c r="C13009" s="59" t="s">
        <v>76</v>
      </c>
      <c r="D13009" s="141">
        <v>0.5</v>
      </c>
      <c r="E13009" s="75" t="s">
        <v>37</v>
      </c>
      <c r="F13009" s="265">
        <v>82500</v>
      </c>
      <c r="G13009" s="64">
        <f t="shared" si="403"/>
        <v>41250</v>
      </c>
      <c r="H13009" s="120" t="s">
        <v>894</v>
      </c>
      <c r="I13009" s="59" t="s">
        <v>7838</v>
      </c>
    </row>
    <row r="13010" spans="1:9" x14ac:dyDescent="0.25">
      <c r="A13010" s="144">
        <v>44657</v>
      </c>
      <c r="B13010" s="59" t="s">
        <v>210</v>
      </c>
      <c r="C13010" s="59" t="s">
        <v>211</v>
      </c>
      <c r="D13010" s="60">
        <v>8</v>
      </c>
      <c r="E13010" s="75" t="s">
        <v>37</v>
      </c>
      <c r="F13010" s="73">
        <v>28200</v>
      </c>
      <c r="G13010" s="64">
        <f t="shared" si="403"/>
        <v>225600</v>
      </c>
      <c r="H13010" s="120" t="s">
        <v>1929</v>
      </c>
      <c r="I13010" s="59" t="s">
        <v>7835</v>
      </c>
    </row>
    <row r="13011" spans="1:9" x14ac:dyDescent="0.25">
      <c r="A13011" s="144">
        <v>44657</v>
      </c>
      <c r="B13011" s="59" t="s">
        <v>172</v>
      </c>
      <c r="C13011" s="93" t="s">
        <v>173</v>
      </c>
      <c r="D13011" s="59">
        <v>1</v>
      </c>
      <c r="E13011" s="59" t="s">
        <v>26</v>
      </c>
      <c r="F13011" s="59">
        <v>38000</v>
      </c>
      <c r="G13011" s="64">
        <f t="shared" si="403"/>
        <v>38000</v>
      </c>
      <c r="H13011" s="120" t="s">
        <v>1929</v>
      </c>
      <c r="I13011" s="59" t="s">
        <v>7835</v>
      </c>
    </row>
    <row r="13012" spans="1:9" x14ac:dyDescent="0.25">
      <c r="A13012" s="144">
        <v>44657</v>
      </c>
      <c r="B13012" s="59" t="s">
        <v>6323</v>
      </c>
      <c r="C13012" s="59" t="s">
        <v>6324</v>
      </c>
      <c r="D13012" s="59">
        <v>1</v>
      </c>
      <c r="E13012" s="59" t="s">
        <v>26</v>
      </c>
      <c r="F13012" s="59">
        <v>92500</v>
      </c>
      <c r="G13012" s="64">
        <f t="shared" si="403"/>
        <v>92500</v>
      </c>
      <c r="H13012" s="120" t="s">
        <v>1929</v>
      </c>
      <c r="I13012" s="59" t="s">
        <v>7835</v>
      </c>
    </row>
    <row r="13013" spans="1:9" x14ac:dyDescent="0.25">
      <c r="A13013" s="144">
        <v>44657</v>
      </c>
      <c r="B13013" s="59" t="s">
        <v>210</v>
      </c>
      <c r="C13013" s="59" t="s">
        <v>211</v>
      </c>
      <c r="D13013" s="60">
        <v>5</v>
      </c>
      <c r="E13013" s="75" t="s">
        <v>37</v>
      </c>
      <c r="F13013" s="73">
        <v>28200</v>
      </c>
      <c r="G13013" s="64">
        <f t="shared" si="403"/>
        <v>141000</v>
      </c>
      <c r="H13013" s="120" t="s">
        <v>3352</v>
      </c>
      <c r="I13013" s="59"/>
    </row>
    <row r="13014" spans="1:9" x14ac:dyDescent="0.25">
      <c r="A13014" s="144">
        <v>44657</v>
      </c>
      <c r="B13014" s="59" t="s">
        <v>10514</v>
      </c>
      <c r="C13014" s="84" t="s">
        <v>48</v>
      </c>
      <c r="D13014" s="141">
        <v>1</v>
      </c>
      <c r="E13014" s="75" t="s">
        <v>29</v>
      </c>
      <c r="F13014" s="210">
        <v>350000</v>
      </c>
      <c r="G13014" s="64">
        <f>F13014*D13014</f>
        <v>350000</v>
      </c>
      <c r="H13014" s="285" t="s">
        <v>6011</v>
      </c>
      <c r="I13014" s="59" t="s">
        <v>10515</v>
      </c>
    </row>
    <row r="13015" spans="1:9" x14ac:dyDescent="0.25">
      <c r="A13015" s="144">
        <v>44657</v>
      </c>
      <c r="B13015" s="59" t="s">
        <v>62</v>
      </c>
      <c r="C13015" s="59" t="s">
        <v>10516</v>
      </c>
      <c r="D13015" s="59">
        <v>1</v>
      </c>
      <c r="E13015" s="59" t="s">
        <v>29</v>
      </c>
      <c r="F13015" s="61">
        <v>1900000</v>
      </c>
      <c r="G13015" s="64">
        <f t="shared" si="403"/>
        <v>1900000</v>
      </c>
      <c r="H13015" s="120" t="s">
        <v>1877</v>
      </c>
      <c r="I13015" s="59" t="s">
        <v>7846</v>
      </c>
    </row>
    <row r="13016" spans="1:9" x14ac:dyDescent="0.25">
      <c r="A13016" s="144">
        <v>44657</v>
      </c>
      <c r="B13016" s="59" t="s">
        <v>62</v>
      </c>
      <c r="C13016" s="59" t="s">
        <v>10517</v>
      </c>
      <c r="D13016" s="59">
        <v>1</v>
      </c>
      <c r="E13016" s="59" t="s">
        <v>29</v>
      </c>
      <c r="F13016" s="61">
        <v>1900000</v>
      </c>
      <c r="G13016" s="64">
        <f t="shared" si="403"/>
        <v>1900000</v>
      </c>
      <c r="H13016" s="120" t="s">
        <v>1877</v>
      </c>
      <c r="I13016" s="120" t="s">
        <v>7846</v>
      </c>
    </row>
    <row r="13017" spans="1:9" x14ac:dyDescent="0.25">
      <c r="A13017" s="144">
        <v>44657</v>
      </c>
      <c r="B13017" s="59" t="s">
        <v>62</v>
      </c>
      <c r="C13017" s="59" t="s">
        <v>10022</v>
      </c>
      <c r="D13017" s="59">
        <v>1</v>
      </c>
      <c r="E13017" s="59" t="s">
        <v>29</v>
      </c>
      <c r="F13017" s="61">
        <v>1900000</v>
      </c>
      <c r="G13017" s="64">
        <f t="shared" si="403"/>
        <v>1900000</v>
      </c>
      <c r="H13017" s="120" t="s">
        <v>1877</v>
      </c>
      <c r="I13017" s="120" t="s">
        <v>7846</v>
      </c>
    </row>
    <row r="13018" spans="1:9" x14ac:dyDescent="0.25">
      <c r="A13018" s="144">
        <v>44657</v>
      </c>
      <c r="B13018" s="59" t="s">
        <v>62</v>
      </c>
      <c r="C13018" s="59" t="s">
        <v>10516</v>
      </c>
      <c r="D13018" s="59">
        <v>1</v>
      </c>
      <c r="E13018" s="59" t="s">
        <v>29</v>
      </c>
      <c r="F13018" s="61">
        <v>1900000</v>
      </c>
      <c r="G13018" s="64">
        <f t="shared" si="403"/>
        <v>1900000</v>
      </c>
      <c r="H13018" s="120" t="s">
        <v>1877</v>
      </c>
      <c r="I13018" s="120" t="s">
        <v>7846</v>
      </c>
    </row>
    <row r="13019" spans="1:9" x14ac:dyDescent="0.25">
      <c r="A13019" s="144">
        <v>44657</v>
      </c>
      <c r="B13019" s="59" t="s">
        <v>210</v>
      </c>
      <c r="C13019" s="59" t="s">
        <v>211</v>
      </c>
      <c r="D13019" s="60">
        <v>9</v>
      </c>
      <c r="E13019" s="75" t="s">
        <v>37</v>
      </c>
      <c r="F13019" s="73">
        <v>28200</v>
      </c>
      <c r="G13019" s="64">
        <f t="shared" si="403"/>
        <v>253800</v>
      </c>
      <c r="H13019" s="120" t="s">
        <v>1877</v>
      </c>
      <c r="I13019" s="120" t="s">
        <v>7846</v>
      </c>
    </row>
    <row r="13020" spans="1:9" x14ac:dyDescent="0.25">
      <c r="A13020" s="144">
        <v>44657</v>
      </c>
      <c r="B13020" s="59" t="s">
        <v>9828</v>
      </c>
      <c r="C13020" s="59" t="s">
        <v>217</v>
      </c>
      <c r="D13020" s="59">
        <v>1</v>
      </c>
      <c r="E13020" s="59" t="s">
        <v>26</v>
      </c>
      <c r="F13020" s="61">
        <v>87791</v>
      </c>
      <c r="G13020" s="64">
        <f t="shared" si="403"/>
        <v>87791</v>
      </c>
      <c r="H13020" s="120" t="s">
        <v>1877</v>
      </c>
      <c r="I13020" s="120" t="s">
        <v>7846</v>
      </c>
    </row>
    <row r="13021" spans="1:9" x14ac:dyDescent="0.25">
      <c r="A13021" s="144">
        <v>44657</v>
      </c>
      <c r="B13021" s="59" t="s">
        <v>172</v>
      </c>
      <c r="C13021" s="93" t="s">
        <v>173</v>
      </c>
      <c r="D13021" s="59">
        <v>1</v>
      </c>
      <c r="E13021" s="59" t="s">
        <v>26</v>
      </c>
      <c r="F13021" s="61">
        <v>38000</v>
      </c>
      <c r="G13021" s="64">
        <f t="shared" si="403"/>
        <v>38000</v>
      </c>
      <c r="H13021" s="120" t="s">
        <v>1877</v>
      </c>
      <c r="I13021" s="120" t="s">
        <v>7846</v>
      </c>
    </row>
    <row r="13022" spans="1:9" x14ac:dyDescent="0.25">
      <c r="A13022" s="144">
        <v>44657</v>
      </c>
      <c r="B13022" s="59" t="s">
        <v>6323</v>
      </c>
      <c r="C13022" s="59" t="s">
        <v>6324</v>
      </c>
      <c r="D13022" s="59">
        <v>1</v>
      </c>
      <c r="E13022" s="59" t="s">
        <v>26</v>
      </c>
      <c r="F13022" s="59">
        <v>92500</v>
      </c>
      <c r="G13022" s="64">
        <f t="shared" si="403"/>
        <v>92500</v>
      </c>
      <c r="H13022" s="120" t="s">
        <v>1877</v>
      </c>
      <c r="I13022" s="120" t="s">
        <v>7846</v>
      </c>
    </row>
    <row r="13023" spans="1:9" x14ac:dyDescent="0.25">
      <c r="A13023" s="144">
        <v>44657</v>
      </c>
      <c r="B13023" s="83" t="s">
        <v>10518</v>
      </c>
      <c r="C13023" s="83" t="s">
        <v>10419</v>
      </c>
      <c r="D13023" s="59">
        <v>5</v>
      </c>
      <c r="E13023" s="59" t="s">
        <v>26</v>
      </c>
      <c r="F13023" s="61">
        <v>5000</v>
      </c>
      <c r="G13023" s="64">
        <f t="shared" si="403"/>
        <v>25000</v>
      </c>
      <c r="H13023" s="120" t="s">
        <v>890</v>
      </c>
      <c r="I13023" s="59" t="s">
        <v>8513</v>
      </c>
    </row>
    <row r="13024" spans="1:9" x14ac:dyDescent="0.25">
      <c r="A13024" s="144">
        <v>44657</v>
      </c>
      <c r="B13024" s="66" t="s">
        <v>10519</v>
      </c>
      <c r="C13024" s="59" t="s">
        <v>1594</v>
      </c>
      <c r="D13024" s="60">
        <v>1</v>
      </c>
      <c r="E13024" s="75" t="s">
        <v>26</v>
      </c>
      <c r="F13024" s="63">
        <v>200000</v>
      </c>
      <c r="G13024" s="64">
        <f t="shared" si="403"/>
        <v>200000</v>
      </c>
      <c r="H13024" s="120" t="s">
        <v>890</v>
      </c>
      <c r="I13024" s="59" t="s">
        <v>8513</v>
      </c>
    </row>
    <row r="13025" spans="1:9" x14ac:dyDescent="0.25">
      <c r="A13025" s="144">
        <v>44657</v>
      </c>
      <c r="B13025" s="71" t="s">
        <v>10520</v>
      </c>
      <c r="C13025" s="59" t="s">
        <v>905</v>
      </c>
      <c r="D13025" s="60">
        <v>2</v>
      </c>
      <c r="E13025" s="75" t="s">
        <v>26</v>
      </c>
      <c r="F13025" s="63">
        <v>500000</v>
      </c>
      <c r="G13025" s="64">
        <f>F13025*D13025</f>
        <v>1000000</v>
      </c>
      <c r="H13025" s="285" t="s">
        <v>892</v>
      </c>
      <c r="I13025" s="59"/>
    </row>
    <row r="13026" spans="1:9" x14ac:dyDescent="0.25">
      <c r="A13026" s="144">
        <v>44657</v>
      </c>
      <c r="B13026" s="59" t="s">
        <v>210</v>
      </c>
      <c r="C13026" s="59" t="s">
        <v>211</v>
      </c>
      <c r="D13026" s="60">
        <v>2</v>
      </c>
      <c r="E13026" s="75" t="s">
        <v>37</v>
      </c>
      <c r="F13026" s="73">
        <v>28200</v>
      </c>
      <c r="G13026" s="210">
        <f t="shared" si="403"/>
        <v>56400</v>
      </c>
      <c r="H13026" s="120" t="s">
        <v>432</v>
      </c>
      <c r="I13026" s="120"/>
    </row>
    <row r="13027" spans="1:9" x14ac:dyDescent="0.25">
      <c r="A13027" s="144">
        <v>44718</v>
      </c>
      <c r="B13027" s="71" t="s">
        <v>10379</v>
      </c>
      <c r="C13027" s="59" t="s">
        <v>1311</v>
      </c>
      <c r="D13027" s="60">
        <v>3</v>
      </c>
      <c r="E13027" s="75" t="s">
        <v>26</v>
      </c>
      <c r="F13027" s="63">
        <v>16000</v>
      </c>
      <c r="G13027" s="64">
        <f t="shared" si="403"/>
        <v>48000</v>
      </c>
      <c r="H13027" s="120" t="s">
        <v>5929</v>
      </c>
      <c r="I13027" s="120"/>
    </row>
    <row r="13028" spans="1:9" x14ac:dyDescent="0.25">
      <c r="A13028" s="144">
        <v>44718</v>
      </c>
      <c r="B13028" s="118" t="s">
        <v>10398</v>
      </c>
      <c r="C13028" s="59" t="s">
        <v>636</v>
      </c>
      <c r="D13028" s="60">
        <v>3</v>
      </c>
      <c r="E13028" s="75" t="s">
        <v>26</v>
      </c>
      <c r="F13028" s="210">
        <v>190000</v>
      </c>
      <c r="G13028" s="64">
        <f t="shared" si="403"/>
        <v>570000</v>
      </c>
      <c r="H13028" s="120" t="s">
        <v>5929</v>
      </c>
      <c r="I13028" s="120"/>
    </row>
    <row r="13029" spans="1:9" x14ac:dyDescent="0.25">
      <c r="A13029" s="144">
        <v>44718</v>
      </c>
      <c r="B13029" s="81" t="s">
        <v>9882</v>
      </c>
      <c r="C13029" s="59" t="s">
        <v>636</v>
      </c>
      <c r="D13029" s="60">
        <v>3</v>
      </c>
      <c r="E13029" s="75" t="s">
        <v>37</v>
      </c>
      <c r="F13029" s="63">
        <v>52500</v>
      </c>
      <c r="G13029" s="64">
        <f t="shared" si="403"/>
        <v>157500</v>
      </c>
      <c r="H13029" s="120" t="s">
        <v>5929</v>
      </c>
      <c r="I13029" s="120"/>
    </row>
    <row r="13030" spans="1:9" x14ac:dyDescent="0.25">
      <c r="A13030" s="144">
        <v>44718</v>
      </c>
      <c r="B13030" s="59" t="s">
        <v>1720</v>
      </c>
      <c r="C13030" s="59" t="s">
        <v>361</v>
      </c>
      <c r="D13030" s="141">
        <v>4</v>
      </c>
      <c r="E13030" s="75" t="s">
        <v>25</v>
      </c>
      <c r="F13030" s="210">
        <v>30000</v>
      </c>
      <c r="G13030" s="64">
        <f t="shared" si="403"/>
        <v>120000</v>
      </c>
      <c r="H13030" s="120" t="s">
        <v>5929</v>
      </c>
      <c r="I13030" s="120"/>
    </row>
    <row r="13031" spans="1:9" x14ac:dyDescent="0.25">
      <c r="A13031" s="144">
        <v>44718</v>
      </c>
      <c r="B13031" s="59" t="s">
        <v>10119</v>
      </c>
      <c r="C13031" s="59" t="s">
        <v>36</v>
      </c>
      <c r="D13031" s="60">
        <v>1</v>
      </c>
      <c r="E13031" s="75" t="s">
        <v>102</v>
      </c>
      <c r="F13031" s="63">
        <v>5555000</v>
      </c>
      <c r="G13031" s="64">
        <f t="shared" si="403"/>
        <v>5555000</v>
      </c>
      <c r="H13031" s="120" t="s">
        <v>556</v>
      </c>
      <c r="I13031" s="120" t="s">
        <v>10521</v>
      </c>
    </row>
    <row r="13032" spans="1:9" x14ac:dyDescent="0.25">
      <c r="A13032" s="144">
        <v>44718</v>
      </c>
      <c r="B13032" s="71" t="s">
        <v>9840</v>
      </c>
      <c r="C13032" s="77" t="s">
        <v>9841</v>
      </c>
      <c r="D13032" s="60">
        <v>1</v>
      </c>
      <c r="E13032" s="75" t="s">
        <v>26</v>
      </c>
      <c r="F13032" s="73">
        <v>255000</v>
      </c>
      <c r="G13032" s="64">
        <f t="shared" si="403"/>
        <v>255000</v>
      </c>
      <c r="H13032" s="120" t="s">
        <v>1500</v>
      </c>
      <c r="I13032" s="120" t="s">
        <v>8568</v>
      </c>
    </row>
    <row r="13033" spans="1:9" x14ac:dyDescent="0.25">
      <c r="A13033" s="144">
        <v>44718</v>
      </c>
      <c r="B13033" s="59" t="s">
        <v>8069</v>
      </c>
      <c r="C13033" s="59"/>
      <c r="D13033" s="60">
        <v>3</v>
      </c>
      <c r="E13033" s="75" t="s">
        <v>26</v>
      </c>
      <c r="F13033" s="102">
        <v>2500</v>
      </c>
      <c r="G13033" s="64">
        <f t="shared" si="403"/>
        <v>7500</v>
      </c>
      <c r="H13033" s="120" t="s">
        <v>1500</v>
      </c>
      <c r="I13033" s="120" t="s">
        <v>8568</v>
      </c>
    </row>
    <row r="13034" spans="1:9" x14ac:dyDescent="0.25">
      <c r="A13034" s="144">
        <v>44718</v>
      </c>
      <c r="B13034" s="71" t="s">
        <v>6687</v>
      </c>
      <c r="C13034" s="90" t="s">
        <v>237</v>
      </c>
      <c r="D13034" s="60">
        <v>1</v>
      </c>
      <c r="E13034" s="75" t="s">
        <v>26</v>
      </c>
      <c r="F13034" s="102">
        <v>220000</v>
      </c>
      <c r="G13034" s="64">
        <f t="shared" si="403"/>
        <v>220000</v>
      </c>
      <c r="H13034" s="120" t="s">
        <v>1500</v>
      </c>
      <c r="I13034" s="120" t="s">
        <v>8568</v>
      </c>
    </row>
    <row r="13035" spans="1:9" x14ac:dyDescent="0.25">
      <c r="A13035" s="144">
        <v>44718</v>
      </c>
      <c r="B13035" s="59" t="s">
        <v>6665</v>
      </c>
      <c r="C13035" s="171" t="s">
        <v>243</v>
      </c>
      <c r="D13035" s="141">
        <v>1</v>
      </c>
      <c r="E13035" s="75" t="s">
        <v>26</v>
      </c>
      <c r="F13035" s="210">
        <v>130000</v>
      </c>
      <c r="G13035" s="64">
        <f t="shared" si="403"/>
        <v>130000</v>
      </c>
      <c r="H13035" s="120" t="s">
        <v>1500</v>
      </c>
      <c r="I13035" s="120" t="s">
        <v>8568</v>
      </c>
    </row>
    <row r="13036" spans="1:9" x14ac:dyDescent="0.25">
      <c r="A13036" s="144">
        <v>44718</v>
      </c>
      <c r="B13036" s="118" t="s">
        <v>9919</v>
      </c>
      <c r="C13036" s="85" t="s">
        <v>6497</v>
      </c>
      <c r="D13036" s="60">
        <v>1</v>
      </c>
      <c r="E13036" s="75" t="s">
        <v>26</v>
      </c>
      <c r="F13036" s="63">
        <v>20000</v>
      </c>
      <c r="G13036" s="64">
        <f t="shared" si="403"/>
        <v>20000</v>
      </c>
      <c r="H13036" s="120" t="s">
        <v>1500</v>
      </c>
      <c r="I13036" s="120" t="s">
        <v>8568</v>
      </c>
    </row>
    <row r="13037" spans="1:9" x14ac:dyDescent="0.25">
      <c r="A13037" s="144">
        <v>44718</v>
      </c>
      <c r="B13037" s="71" t="s">
        <v>6689</v>
      </c>
      <c r="C13037" s="85" t="s">
        <v>239</v>
      </c>
      <c r="D13037" s="60">
        <v>1</v>
      </c>
      <c r="E13037" s="75" t="s">
        <v>26</v>
      </c>
      <c r="F13037" s="63">
        <v>180000</v>
      </c>
      <c r="G13037" s="64">
        <f t="shared" si="403"/>
        <v>180000</v>
      </c>
      <c r="H13037" s="120" t="s">
        <v>1500</v>
      </c>
      <c r="I13037" s="120" t="s">
        <v>8568</v>
      </c>
    </row>
    <row r="13038" spans="1:9" x14ac:dyDescent="0.25">
      <c r="A13038" s="144">
        <v>44718</v>
      </c>
      <c r="B13038" s="588" t="s">
        <v>6463</v>
      </c>
      <c r="C13038" s="531" t="s">
        <v>434</v>
      </c>
      <c r="D13038" s="526">
        <v>1</v>
      </c>
      <c r="E13038" s="527" t="s">
        <v>26</v>
      </c>
      <c r="F13038" s="528">
        <v>505000</v>
      </c>
      <c r="G13038" s="529">
        <f t="shared" si="403"/>
        <v>505000</v>
      </c>
      <c r="H13038" s="591" t="s">
        <v>1500</v>
      </c>
      <c r="I13038" s="591" t="s">
        <v>8568</v>
      </c>
    </row>
    <row r="13039" spans="1:9" x14ac:dyDescent="0.25">
      <c r="A13039" s="144">
        <v>44718</v>
      </c>
      <c r="B13039" s="58" t="s">
        <v>299</v>
      </c>
      <c r="C13039" s="85" t="s">
        <v>300</v>
      </c>
      <c r="D13039" s="60">
        <v>1</v>
      </c>
      <c r="E13039" s="75" t="s">
        <v>26</v>
      </c>
      <c r="F13039" s="73">
        <v>1000000</v>
      </c>
      <c r="G13039" s="64">
        <f t="shared" si="403"/>
        <v>1000000</v>
      </c>
      <c r="H13039" s="285" t="s">
        <v>629</v>
      </c>
      <c r="I13039" s="120"/>
    </row>
    <row r="13040" spans="1:9" x14ac:dyDescent="0.25">
      <c r="A13040" s="144">
        <v>44718</v>
      </c>
      <c r="B13040" s="59" t="s">
        <v>274</v>
      </c>
      <c r="C13040" s="192">
        <v>40493</v>
      </c>
      <c r="D13040" s="60">
        <v>2</v>
      </c>
      <c r="E13040" s="75" t="s">
        <v>26</v>
      </c>
      <c r="F13040" s="73">
        <v>10000</v>
      </c>
      <c r="G13040" s="64">
        <f t="shared" si="403"/>
        <v>20000</v>
      </c>
      <c r="H13040" s="285" t="s">
        <v>957</v>
      </c>
      <c r="I13040" s="120" t="s">
        <v>8567</v>
      </c>
    </row>
    <row r="13041" spans="1:9" x14ac:dyDescent="0.25">
      <c r="A13041" s="144">
        <v>44718</v>
      </c>
      <c r="B13041" s="58" t="s">
        <v>10150</v>
      </c>
      <c r="C13041" s="58" t="s">
        <v>281</v>
      </c>
      <c r="D13041" s="60">
        <v>1</v>
      </c>
      <c r="E13041" s="75" t="s">
        <v>26</v>
      </c>
      <c r="F13041" s="73">
        <v>21000</v>
      </c>
      <c r="G13041" s="64">
        <f t="shared" si="403"/>
        <v>21000</v>
      </c>
      <c r="H13041" s="285" t="s">
        <v>957</v>
      </c>
      <c r="I13041" s="120" t="s">
        <v>8567</v>
      </c>
    </row>
    <row r="13042" spans="1:9" x14ac:dyDescent="0.25">
      <c r="A13042" s="144">
        <v>44718</v>
      </c>
      <c r="B13042" s="59" t="s">
        <v>210</v>
      </c>
      <c r="C13042" s="59" t="s">
        <v>211</v>
      </c>
      <c r="D13042" s="60">
        <v>9</v>
      </c>
      <c r="E13042" s="75" t="s">
        <v>37</v>
      </c>
      <c r="F13042" s="73">
        <v>28200</v>
      </c>
      <c r="G13042" s="64">
        <f t="shared" si="403"/>
        <v>253800</v>
      </c>
      <c r="H13042" s="120" t="s">
        <v>957</v>
      </c>
      <c r="I13042" s="120" t="s">
        <v>8567</v>
      </c>
    </row>
    <row r="13043" spans="1:9" x14ac:dyDescent="0.25">
      <c r="A13043" s="144">
        <v>44718</v>
      </c>
      <c r="B13043" s="59" t="s">
        <v>9828</v>
      </c>
      <c r="C13043" s="59" t="s">
        <v>217</v>
      </c>
      <c r="D13043" s="60">
        <v>1</v>
      </c>
      <c r="E13043" s="75" t="s">
        <v>26</v>
      </c>
      <c r="F13043" s="102">
        <v>87791</v>
      </c>
      <c r="G13043" s="64">
        <f t="shared" si="403"/>
        <v>87791</v>
      </c>
      <c r="H13043" s="120" t="s">
        <v>957</v>
      </c>
      <c r="I13043" s="120" t="s">
        <v>8567</v>
      </c>
    </row>
    <row r="13044" spans="1:9" x14ac:dyDescent="0.25">
      <c r="A13044" s="144">
        <v>44718</v>
      </c>
      <c r="B13044" s="59" t="s">
        <v>172</v>
      </c>
      <c r="C13044" s="93" t="s">
        <v>173</v>
      </c>
      <c r="D13044" s="60">
        <v>1</v>
      </c>
      <c r="E13044" s="75" t="s">
        <v>26</v>
      </c>
      <c r="F13044" s="102">
        <v>38000</v>
      </c>
      <c r="G13044" s="64">
        <f t="shared" si="403"/>
        <v>38000</v>
      </c>
      <c r="H13044" s="120" t="s">
        <v>957</v>
      </c>
      <c r="I13044" s="120" t="s">
        <v>8567</v>
      </c>
    </row>
    <row r="13045" spans="1:9" x14ac:dyDescent="0.25">
      <c r="A13045" s="144">
        <v>44718</v>
      </c>
      <c r="B13045" s="59" t="s">
        <v>6323</v>
      </c>
      <c r="C13045" s="59" t="s">
        <v>6324</v>
      </c>
      <c r="D13045" s="60">
        <v>1</v>
      </c>
      <c r="E13045" s="75" t="s">
        <v>26</v>
      </c>
      <c r="F13045" s="102">
        <v>92500</v>
      </c>
      <c r="G13045" s="64">
        <f t="shared" si="403"/>
        <v>92500</v>
      </c>
      <c r="H13045" s="120" t="s">
        <v>957</v>
      </c>
      <c r="I13045" s="120" t="s">
        <v>8567</v>
      </c>
    </row>
    <row r="13046" spans="1:9" x14ac:dyDescent="0.25">
      <c r="A13046" s="144">
        <v>44718</v>
      </c>
      <c r="B13046" s="66" t="s">
        <v>3077</v>
      </c>
      <c r="C13046" s="59" t="s">
        <v>27</v>
      </c>
      <c r="D13046" s="60">
        <v>1</v>
      </c>
      <c r="E13046" s="75" t="s">
        <v>26</v>
      </c>
      <c r="F13046" s="63">
        <v>12500</v>
      </c>
      <c r="G13046" s="64">
        <f t="shared" si="403"/>
        <v>12500</v>
      </c>
      <c r="H13046" s="120" t="s">
        <v>957</v>
      </c>
      <c r="I13046" s="120" t="s">
        <v>8567</v>
      </c>
    </row>
    <row r="13047" spans="1:9" x14ac:dyDescent="0.25">
      <c r="A13047" s="144">
        <v>44718</v>
      </c>
      <c r="B13047" s="66" t="s">
        <v>220</v>
      </c>
      <c r="C13047" s="92" t="s">
        <v>221</v>
      </c>
      <c r="D13047" s="60">
        <v>5</v>
      </c>
      <c r="E13047" s="75" t="s">
        <v>37</v>
      </c>
      <c r="F13047" s="63">
        <v>34689</v>
      </c>
      <c r="G13047" s="64">
        <f t="shared" si="403"/>
        <v>173445</v>
      </c>
      <c r="H13047" s="120" t="s">
        <v>957</v>
      </c>
      <c r="I13047" s="120" t="s">
        <v>8567</v>
      </c>
    </row>
    <row r="13048" spans="1:9" x14ac:dyDescent="0.25">
      <c r="A13048" s="144">
        <v>44718</v>
      </c>
      <c r="B13048" s="59" t="s">
        <v>6532</v>
      </c>
      <c r="C13048" s="81" t="s">
        <v>10152</v>
      </c>
      <c r="D13048" s="141">
        <v>1</v>
      </c>
      <c r="E13048" s="75" t="s">
        <v>26</v>
      </c>
      <c r="F13048" s="78">
        <v>134500</v>
      </c>
      <c r="G13048" s="64">
        <f t="shared" si="403"/>
        <v>134500</v>
      </c>
      <c r="H13048" s="120" t="s">
        <v>957</v>
      </c>
      <c r="I13048" s="120" t="s">
        <v>8567</v>
      </c>
    </row>
    <row r="13049" spans="1:9" x14ac:dyDescent="0.25">
      <c r="A13049" s="144">
        <v>44718</v>
      </c>
      <c r="B13049" s="59" t="s">
        <v>10522</v>
      </c>
      <c r="C13049" s="59" t="s">
        <v>10523</v>
      </c>
      <c r="D13049" s="60">
        <v>1</v>
      </c>
      <c r="E13049" s="75" t="s">
        <v>26</v>
      </c>
      <c r="F13049" s="210">
        <v>1400000</v>
      </c>
      <c r="G13049" s="64">
        <f t="shared" si="403"/>
        <v>1400000</v>
      </c>
      <c r="H13049" s="120" t="s">
        <v>957</v>
      </c>
      <c r="I13049" s="120" t="s">
        <v>8567</v>
      </c>
    </row>
    <row r="13050" spans="1:9" x14ac:dyDescent="0.25">
      <c r="A13050" s="144">
        <v>44718</v>
      </c>
      <c r="B13050" s="59" t="s">
        <v>10522</v>
      </c>
      <c r="C13050" s="59" t="s">
        <v>10523</v>
      </c>
      <c r="D13050" s="60">
        <v>1</v>
      </c>
      <c r="E13050" s="75" t="s">
        <v>26</v>
      </c>
      <c r="F13050" s="210">
        <v>1400000</v>
      </c>
      <c r="G13050" s="64">
        <f t="shared" si="403"/>
        <v>1400000</v>
      </c>
      <c r="H13050" s="120" t="s">
        <v>957</v>
      </c>
      <c r="I13050" s="120" t="s">
        <v>8567</v>
      </c>
    </row>
    <row r="13051" spans="1:9" x14ac:dyDescent="0.25">
      <c r="A13051" s="144">
        <v>44718</v>
      </c>
      <c r="B13051" s="83" t="s">
        <v>10524</v>
      </c>
      <c r="C13051" s="59" t="s">
        <v>361</v>
      </c>
      <c r="D13051" s="141">
        <v>2</v>
      </c>
      <c r="E13051" s="75" t="s">
        <v>26</v>
      </c>
      <c r="F13051" s="210">
        <v>180000</v>
      </c>
      <c r="G13051" s="64">
        <f t="shared" si="403"/>
        <v>360000</v>
      </c>
      <c r="H13051" s="120" t="s">
        <v>957</v>
      </c>
      <c r="I13051" s="120" t="s">
        <v>8567</v>
      </c>
    </row>
    <row r="13052" spans="1:9" x14ac:dyDescent="0.25">
      <c r="A13052" s="144">
        <v>44718</v>
      </c>
      <c r="B13052" s="59" t="s">
        <v>9852</v>
      </c>
      <c r="C13052" s="59" t="s">
        <v>9845</v>
      </c>
      <c r="D13052" s="141">
        <v>2</v>
      </c>
      <c r="E13052" s="75" t="s">
        <v>26</v>
      </c>
      <c r="F13052" s="210">
        <v>50000</v>
      </c>
      <c r="G13052" s="64">
        <f t="shared" si="403"/>
        <v>100000</v>
      </c>
      <c r="H13052" s="120" t="s">
        <v>957</v>
      </c>
      <c r="I13052" s="120" t="s">
        <v>8567</v>
      </c>
    </row>
    <row r="13053" spans="1:9" x14ac:dyDescent="0.25">
      <c r="A13053" s="144">
        <v>44718</v>
      </c>
      <c r="B13053" s="66" t="s">
        <v>9829</v>
      </c>
      <c r="C13053" s="121" t="s">
        <v>65</v>
      </c>
      <c r="D13053" s="60">
        <v>1</v>
      </c>
      <c r="E13053" s="75" t="s">
        <v>26</v>
      </c>
      <c r="F13053" s="73">
        <v>65000</v>
      </c>
      <c r="G13053" s="210">
        <f t="shared" si="403"/>
        <v>65000</v>
      </c>
      <c r="H13053" s="120" t="s">
        <v>1656</v>
      </c>
      <c r="I13053" s="120" t="s">
        <v>10525</v>
      </c>
    </row>
    <row r="13054" spans="1:9" x14ac:dyDescent="0.25">
      <c r="A13054" s="144">
        <v>44718</v>
      </c>
      <c r="B13054" s="59" t="s">
        <v>56</v>
      </c>
      <c r="C13054" s="59" t="s">
        <v>57</v>
      </c>
      <c r="D13054" s="141">
        <v>10</v>
      </c>
      <c r="E13054" s="75" t="s">
        <v>37</v>
      </c>
      <c r="F13054" s="210">
        <v>24650</v>
      </c>
      <c r="G13054" s="64">
        <f t="shared" si="403"/>
        <v>246500</v>
      </c>
      <c r="H13054" s="120" t="s">
        <v>2315</v>
      </c>
      <c r="I13054" s="120"/>
    </row>
    <row r="13055" spans="1:9" x14ac:dyDescent="0.25">
      <c r="A13055" s="144">
        <v>44718</v>
      </c>
      <c r="B13055" s="59" t="s">
        <v>210</v>
      </c>
      <c r="C13055" s="59" t="s">
        <v>211</v>
      </c>
      <c r="D13055" s="60">
        <v>1</v>
      </c>
      <c r="E13055" s="75" t="s">
        <v>37</v>
      </c>
      <c r="F13055" s="73">
        <v>28200</v>
      </c>
      <c r="G13055" s="64">
        <f t="shared" si="403"/>
        <v>28200</v>
      </c>
      <c r="H13055" s="285" t="s">
        <v>890</v>
      </c>
      <c r="I13055" s="120"/>
    </row>
    <row r="13056" spans="1:9" x14ac:dyDescent="0.25">
      <c r="A13056" s="144">
        <v>44718</v>
      </c>
      <c r="B13056" s="71" t="s">
        <v>9840</v>
      </c>
      <c r="C13056" s="77" t="s">
        <v>9841</v>
      </c>
      <c r="D13056" s="60">
        <v>1</v>
      </c>
      <c r="E13056" s="75" t="s">
        <v>26</v>
      </c>
      <c r="F13056" s="73">
        <v>255000</v>
      </c>
      <c r="G13056" s="64">
        <f t="shared" si="403"/>
        <v>255000</v>
      </c>
      <c r="H13056" s="285" t="s">
        <v>3801</v>
      </c>
      <c r="I13056" s="120" t="s">
        <v>8582</v>
      </c>
    </row>
    <row r="13057" spans="1:9" x14ac:dyDescent="0.25">
      <c r="A13057" s="144">
        <v>44718</v>
      </c>
      <c r="B13057" s="59" t="s">
        <v>210</v>
      </c>
      <c r="C13057" s="59" t="s">
        <v>211</v>
      </c>
      <c r="D13057" s="60">
        <v>5</v>
      </c>
      <c r="E13057" s="75" t="s">
        <v>37</v>
      </c>
      <c r="F13057" s="73">
        <v>28200</v>
      </c>
      <c r="G13057" s="64">
        <f t="shared" si="403"/>
        <v>141000</v>
      </c>
      <c r="H13057" s="285" t="s">
        <v>9735</v>
      </c>
      <c r="I13057" s="120"/>
    </row>
    <row r="13058" spans="1:9" x14ac:dyDescent="0.25">
      <c r="A13058" s="144">
        <v>44718</v>
      </c>
      <c r="B13058" s="59" t="s">
        <v>10526</v>
      </c>
      <c r="C13058" s="59" t="s">
        <v>361</v>
      </c>
      <c r="D13058" s="141">
        <v>1</v>
      </c>
      <c r="E13058" s="75" t="s">
        <v>26</v>
      </c>
      <c r="F13058" s="210">
        <v>10000</v>
      </c>
      <c r="G13058" s="64">
        <f t="shared" si="403"/>
        <v>10000</v>
      </c>
      <c r="H13058" s="120" t="s">
        <v>1529</v>
      </c>
      <c r="I13058" s="120"/>
    </row>
    <row r="13059" spans="1:9" x14ac:dyDescent="0.25">
      <c r="A13059" s="144">
        <v>44718</v>
      </c>
      <c r="B13059" s="59" t="s">
        <v>10527</v>
      </c>
      <c r="C13059" s="59" t="s">
        <v>416</v>
      </c>
      <c r="D13059" s="141">
        <v>2</v>
      </c>
      <c r="E13059" s="75" t="s">
        <v>26</v>
      </c>
      <c r="F13059" s="265">
        <v>6000</v>
      </c>
      <c r="G13059" s="64">
        <f t="shared" si="403"/>
        <v>12000</v>
      </c>
      <c r="H13059" s="285" t="s">
        <v>1529</v>
      </c>
      <c r="I13059" s="120"/>
    </row>
    <row r="13060" spans="1:9" x14ac:dyDescent="0.25">
      <c r="A13060" s="144">
        <v>44718</v>
      </c>
      <c r="B13060" s="58" t="s">
        <v>10528</v>
      </c>
      <c r="C13060" s="59" t="s">
        <v>416</v>
      </c>
      <c r="D13060" s="141">
        <v>2</v>
      </c>
      <c r="E13060" s="75" t="s">
        <v>26</v>
      </c>
      <c r="F13060" s="265">
        <v>4500</v>
      </c>
      <c r="G13060" s="210">
        <f t="shared" si="403"/>
        <v>9000</v>
      </c>
      <c r="H13060" s="285" t="s">
        <v>1529</v>
      </c>
      <c r="I13060" s="120"/>
    </row>
    <row r="13061" spans="1:9" x14ac:dyDescent="0.25">
      <c r="A13061" s="144">
        <v>44718</v>
      </c>
      <c r="B13061" s="71" t="s">
        <v>10529</v>
      </c>
      <c r="C13061" s="59" t="s">
        <v>486</v>
      </c>
      <c r="D13061" s="60">
        <v>3</v>
      </c>
      <c r="E13061" s="75" t="s">
        <v>26</v>
      </c>
      <c r="F13061" s="63">
        <v>35000</v>
      </c>
      <c r="G13061" s="64">
        <f t="shared" si="403"/>
        <v>105000</v>
      </c>
      <c r="H13061" s="285" t="s">
        <v>6013</v>
      </c>
      <c r="I13061" s="120"/>
    </row>
    <row r="13062" spans="1:9" x14ac:dyDescent="0.25">
      <c r="A13062" s="144">
        <v>44718</v>
      </c>
      <c r="B13062" s="59" t="s">
        <v>210</v>
      </c>
      <c r="C13062" s="59" t="s">
        <v>211</v>
      </c>
      <c r="D13062" s="60">
        <v>8</v>
      </c>
      <c r="E13062" s="75" t="s">
        <v>37</v>
      </c>
      <c r="F13062" s="73">
        <v>28200</v>
      </c>
      <c r="G13062" s="64">
        <f t="shared" si="403"/>
        <v>225600</v>
      </c>
      <c r="H13062" s="120" t="s">
        <v>1784</v>
      </c>
      <c r="I13062" s="120" t="s">
        <v>8482</v>
      </c>
    </row>
    <row r="13063" spans="1:9" x14ac:dyDescent="0.25">
      <c r="A13063" s="144">
        <v>44718</v>
      </c>
      <c r="B13063" s="59" t="s">
        <v>6532</v>
      </c>
      <c r="C13063" s="81" t="s">
        <v>10152</v>
      </c>
      <c r="D13063" s="60">
        <v>1</v>
      </c>
      <c r="E13063" s="75" t="s">
        <v>26</v>
      </c>
      <c r="F13063" s="78">
        <v>134500</v>
      </c>
      <c r="G13063" s="64">
        <f t="shared" si="403"/>
        <v>134500</v>
      </c>
      <c r="H13063" s="120" t="s">
        <v>3352</v>
      </c>
      <c r="I13063" s="120" t="s">
        <v>10530</v>
      </c>
    </row>
    <row r="13064" spans="1:9" x14ac:dyDescent="0.25">
      <c r="A13064" s="144">
        <v>44718</v>
      </c>
      <c r="B13064" s="59" t="s">
        <v>6402</v>
      </c>
      <c r="C13064" s="59" t="s">
        <v>10153</v>
      </c>
      <c r="D13064" s="60">
        <v>1</v>
      </c>
      <c r="E13064" s="75" t="s">
        <v>26</v>
      </c>
      <c r="F13064" s="63">
        <v>60000</v>
      </c>
      <c r="G13064" s="64">
        <f t="shared" si="403"/>
        <v>60000</v>
      </c>
      <c r="H13064" s="120" t="s">
        <v>3352</v>
      </c>
      <c r="I13064" s="120" t="s">
        <v>10530</v>
      </c>
    </row>
    <row r="13065" spans="1:9" x14ac:dyDescent="0.25">
      <c r="A13065" s="144">
        <v>44718</v>
      </c>
      <c r="B13065" s="58" t="s">
        <v>10150</v>
      </c>
      <c r="C13065" s="58" t="s">
        <v>281</v>
      </c>
      <c r="D13065" s="60">
        <v>1</v>
      </c>
      <c r="E13065" s="75" t="s">
        <v>26</v>
      </c>
      <c r="F13065" s="73">
        <v>21000</v>
      </c>
      <c r="G13065" s="64">
        <f t="shared" si="403"/>
        <v>21000</v>
      </c>
      <c r="H13065" s="120" t="s">
        <v>3352</v>
      </c>
      <c r="I13065" s="120" t="s">
        <v>10530</v>
      </c>
    </row>
    <row r="13066" spans="1:9" x14ac:dyDescent="0.25">
      <c r="A13066" s="144">
        <v>44718</v>
      </c>
      <c r="B13066" s="58" t="s">
        <v>302</v>
      </c>
      <c r="C13066" s="207" t="s">
        <v>27</v>
      </c>
      <c r="D13066" s="60">
        <v>2</v>
      </c>
      <c r="E13066" s="75" t="s">
        <v>26</v>
      </c>
      <c r="F13066" s="63">
        <v>10000</v>
      </c>
      <c r="G13066" s="64">
        <f t="shared" si="403"/>
        <v>20000</v>
      </c>
      <c r="H13066" s="120" t="s">
        <v>3352</v>
      </c>
      <c r="I13066" s="120" t="s">
        <v>10530</v>
      </c>
    </row>
    <row r="13067" spans="1:9" x14ac:dyDescent="0.25">
      <c r="A13067" s="144">
        <v>44718</v>
      </c>
      <c r="B13067" s="59" t="s">
        <v>56</v>
      </c>
      <c r="C13067" s="59" t="s">
        <v>57</v>
      </c>
      <c r="D13067" s="60">
        <v>5</v>
      </c>
      <c r="E13067" s="75" t="s">
        <v>37</v>
      </c>
      <c r="F13067" s="73">
        <v>24650</v>
      </c>
      <c r="G13067" s="210">
        <f t="shared" si="403"/>
        <v>123250</v>
      </c>
      <c r="H13067" s="120" t="s">
        <v>5989</v>
      </c>
      <c r="I13067" s="120"/>
    </row>
    <row r="13068" spans="1:9" x14ac:dyDescent="0.25">
      <c r="A13068" s="144">
        <v>44748</v>
      </c>
      <c r="B13068" s="59" t="s">
        <v>9825</v>
      </c>
      <c r="C13068" s="59" t="s">
        <v>9826</v>
      </c>
      <c r="D13068" s="60">
        <v>3</v>
      </c>
      <c r="E13068" s="75" t="s">
        <v>37</v>
      </c>
      <c r="F13068" s="73">
        <v>23206</v>
      </c>
      <c r="G13068" s="64">
        <f t="shared" si="403"/>
        <v>69618</v>
      </c>
      <c r="H13068" s="120" t="s">
        <v>2148</v>
      </c>
      <c r="I13068" s="120"/>
    </row>
    <row r="13069" spans="1:9" x14ac:dyDescent="0.25">
      <c r="A13069" s="144">
        <v>44748</v>
      </c>
      <c r="B13069" s="118" t="s">
        <v>10531</v>
      </c>
      <c r="C13069" s="59"/>
      <c r="D13069" s="60">
        <v>1</v>
      </c>
      <c r="E13069" s="75" t="s">
        <v>26</v>
      </c>
      <c r="F13069" s="210">
        <v>41000</v>
      </c>
      <c r="G13069" s="64">
        <f t="shared" si="403"/>
        <v>41000</v>
      </c>
      <c r="H13069" s="120" t="s">
        <v>2699</v>
      </c>
      <c r="I13069" s="120"/>
    </row>
    <row r="13070" spans="1:9" x14ac:dyDescent="0.25">
      <c r="A13070" s="144">
        <v>44748</v>
      </c>
      <c r="B13070" s="71" t="s">
        <v>10532</v>
      </c>
      <c r="C13070" s="77" t="s">
        <v>48</v>
      </c>
      <c r="D13070" s="60">
        <v>2</v>
      </c>
      <c r="E13070" s="75" t="s">
        <v>26</v>
      </c>
      <c r="F13070" s="63">
        <v>95000</v>
      </c>
      <c r="G13070" s="64">
        <f t="shared" si="403"/>
        <v>190000</v>
      </c>
      <c r="H13070" s="120" t="s">
        <v>5929</v>
      </c>
      <c r="I13070" s="120"/>
    </row>
    <row r="13071" spans="1:9" x14ac:dyDescent="0.25">
      <c r="A13071" s="144">
        <v>44748</v>
      </c>
      <c r="B13071" s="83" t="s">
        <v>10533</v>
      </c>
      <c r="C13071" s="59" t="s">
        <v>7086</v>
      </c>
      <c r="D13071" s="141">
        <v>1</v>
      </c>
      <c r="E13071" s="75" t="s">
        <v>111</v>
      </c>
      <c r="F13071" s="210">
        <v>450000</v>
      </c>
      <c r="G13071" s="64">
        <f t="shared" ref="G13071:G13134" si="404">F13071*D13071</f>
        <v>450000</v>
      </c>
      <c r="H13071" s="120" t="s">
        <v>5929</v>
      </c>
      <c r="I13071" s="120"/>
    </row>
    <row r="13072" spans="1:9" x14ac:dyDescent="0.25">
      <c r="A13072" s="144">
        <v>44748</v>
      </c>
      <c r="B13072" s="59" t="s">
        <v>9907</v>
      </c>
      <c r="C13072" s="59" t="s">
        <v>10534</v>
      </c>
      <c r="D13072" s="60">
        <v>1</v>
      </c>
      <c r="E13072" s="75" t="s">
        <v>26</v>
      </c>
      <c r="F13072" s="210">
        <v>111000</v>
      </c>
      <c r="G13072" s="64">
        <f t="shared" si="404"/>
        <v>111000</v>
      </c>
      <c r="H13072" s="120" t="s">
        <v>6093</v>
      </c>
      <c r="I13072" s="120"/>
    </row>
    <row r="13073" spans="1:9" x14ac:dyDescent="0.25">
      <c r="A13073" s="144">
        <v>44748</v>
      </c>
      <c r="B13073" s="59" t="s">
        <v>10535</v>
      </c>
      <c r="C13073" s="59" t="s">
        <v>419</v>
      </c>
      <c r="D13073" s="60">
        <v>15</v>
      </c>
      <c r="E13073" s="75" t="s">
        <v>26</v>
      </c>
      <c r="F13073" s="63">
        <v>2500</v>
      </c>
      <c r="G13073" s="64">
        <f t="shared" si="404"/>
        <v>37500</v>
      </c>
      <c r="H13073" s="120" t="s">
        <v>1529</v>
      </c>
      <c r="I13073" s="120"/>
    </row>
    <row r="13074" spans="1:9" x14ac:dyDescent="0.25">
      <c r="A13074" s="144">
        <v>44748</v>
      </c>
      <c r="B13074" s="71" t="s">
        <v>10536</v>
      </c>
      <c r="C13074" s="59" t="s">
        <v>419</v>
      </c>
      <c r="D13074" s="60">
        <v>15</v>
      </c>
      <c r="E13074" s="75" t="s">
        <v>26</v>
      </c>
      <c r="F13074" s="63">
        <v>200</v>
      </c>
      <c r="G13074" s="64">
        <f t="shared" si="404"/>
        <v>3000</v>
      </c>
      <c r="H13074" s="120" t="s">
        <v>1529</v>
      </c>
      <c r="I13074" s="120"/>
    </row>
    <row r="13075" spans="1:9" x14ac:dyDescent="0.25">
      <c r="A13075" s="144">
        <v>44748</v>
      </c>
      <c r="B13075" s="71" t="s">
        <v>9935</v>
      </c>
      <c r="C13075" s="59"/>
      <c r="D13075" s="60">
        <v>1</v>
      </c>
      <c r="E13075" s="75" t="s">
        <v>26</v>
      </c>
      <c r="F13075" s="63">
        <v>2500</v>
      </c>
      <c r="G13075" s="64">
        <f t="shared" si="404"/>
        <v>2500</v>
      </c>
      <c r="H13075" s="120" t="s">
        <v>1529</v>
      </c>
      <c r="I13075" s="120"/>
    </row>
    <row r="13076" spans="1:9" x14ac:dyDescent="0.25">
      <c r="A13076" s="144">
        <v>44748</v>
      </c>
      <c r="B13076" s="59" t="s">
        <v>9825</v>
      </c>
      <c r="C13076" s="59" t="s">
        <v>9826</v>
      </c>
      <c r="D13076" s="60">
        <v>1</v>
      </c>
      <c r="E13076" s="75" t="s">
        <v>37</v>
      </c>
      <c r="F13076" s="73">
        <v>23206</v>
      </c>
      <c r="G13076" s="64">
        <f t="shared" si="404"/>
        <v>23206</v>
      </c>
      <c r="H13076" s="120" t="s">
        <v>1529</v>
      </c>
      <c r="I13076" s="120"/>
    </row>
    <row r="13077" spans="1:9" x14ac:dyDescent="0.25">
      <c r="A13077" s="144">
        <v>44748</v>
      </c>
      <c r="B13077" s="59" t="s">
        <v>210</v>
      </c>
      <c r="C13077" s="59" t="s">
        <v>211</v>
      </c>
      <c r="D13077" s="60">
        <v>8</v>
      </c>
      <c r="E13077" s="75" t="s">
        <v>37</v>
      </c>
      <c r="F13077" s="73">
        <v>28200</v>
      </c>
      <c r="G13077" s="64">
        <f t="shared" si="404"/>
        <v>225600</v>
      </c>
      <c r="H13077" s="120" t="s">
        <v>1529</v>
      </c>
      <c r="I13077" s="120"/>
    </row>
    <row r="13078" spans="1:9" x14ac:dyDescent="0.25">
      <c r="A13078" s="144">
        <v>44748</v>
      </c>
      <c r="B13078" s="71" t="s">
        <v>4004</v>
      </c>
      <c r="C13078" s="90"/>
      <c r="D13078" s="60">
        <v>20</v>
      </c>
      <c r="E13078" s="75" t="s">
        <v>26</v>
      </c>
      <c r="F13078" s="102">
        <v>1000</v>
      </c>
      <c r="G13078" s="64">
        <f t="shared" si="404"/>
        <v>20000</v>
      </c>
      <c r="H13078" s="120" t="s">
        <v>432</v>
      </c>
      <c r="I13078" s="120"/>
    </row>
    <row r="13079" spans="1:9" x14ac:dyDescent="0.25">
      <c r="A13079" s="144">
        <v>44748</v>
      </c>
      <c r="B13079" s="59" t="s">
        <v>3228</v>
      </c>
      <c r="C13079" s="171"/>
      <c r="D13079" s="141">
        <v>1</v>
      </c>
      <c r="E13079" s="75" t="s">
        <v>26</v>
      </c>
      <c r="F13079" s="210">
        <v>75000</v>
      </c>
      <c r="G13079" s="64">
        <f t="shared" si="404"/>
        <v>75000</v>
      </c>
      <c r="H13079" s="120" t="s">
        <v>432</v>
      </c>
      <c r="I13079" s="120"/>
    </row>
    <row r="13080" spans="1:9" x14ac:dyDescent="0.25">
      <c r="A13080" s="144">
        <v>44748</v>
      </c>
      <c r="B13080" s="118" t="s">
        <v>8538</v>
      </c>
      <c r="C13080" s="85"/>
      <c r="D13080" s="60">
        <v>20</v>
      </c>
      <c r="E13080" s="75" t="s">
        <v>26</v>
      </c>
      <c r="F13080" s="63">
        <v>1565</v>
      </c>
      <c r="G13080" s="64">
        <f t="shared" si="404"/>
        <v>31300</v>
      </c>
      <c r="H13080" s="120" t="s">
        <v>432</v>
      </c>
      <c r="I13080" s="120"/>
    </row>
    <row r="13081" spans="1:9" x14ac:dyDescent="0.25">
      <c r="A13081" s="144">
        <v>44748</v>
      </c>
      <c r="B13081" s="71" t="s">
        <v>6463</v>
      </c>
      <c r="C13081" s="59" t="s">
        <v>10537</v>
      </c>
      <c r="D13081" s="141">
        <v>1</v>
      </c>
      <c r="E13081" s="75" t="s">
        <v>26</v>
      </c>
      <c r="F13081" s="265">
        <v>520000</v>
      </c>
      <c r="G13081" s="210">
        <f>F13081*D13081</f>
        <v>520000</v>
      </c>
      <c r="H13081" s="285" t="s">
        <v>998</v>
      </c>
      <c r="I13081" s="120" t="s">
        <v>8599</v>
      </c>
    </row>
    <row r="13082" spans="1:9" x14ac:dyDescent="0.25">
      <c r="A13082" s="144">
        <v>44748</v>
      </c>
      <c r="B13082" s="588" t="s">
        <v>6463</v>
      </c>
      <c r="C13082" s="531" t="s">
        <v>10537</v>
      </c>
      <c r="D13082" s="526">
        <v>1</v>
      </c>
      <c r="E13082" s="527" t="s">
        <v>26</v>
      </c>
      <c r="F13082" s="602">
        <v>520000</v>
      </c>
      <c r="G13082" s="596">
        <f>F13082*D13082</f>
        <v>520000</v>
      </c>
      <c r="H13082" s="595" t="s">
        <v>3126</v>
      </c>
      <c r="I13082" s="591" t="s">
        <v>8594</v>
      </c>
    </row>
    <row r="13083" spans="1:9" x14ac:dyDescent="0.25">
      <c r="A13083" s="144">
        <v>44748</v>
      </c>
      <c r="B13083" s="59" t="s">
        <v>1427</v>
      </c>
      <c r="C13083" s="83" t="s">
        <v>1426</v>
      </c>
      <c r="D13083" s="601">
        <v>1</v>
      </c>
      <c r="E13083" s="75" t="s">
        <v>26</v>
      </c>
      <c r="F13083" s="64">
        <v>888079</v>
      </c>
      <c r="G13083" s="64">
        <f t="shared" si="404"/>
        <v>888079</v>
      </c>
      <c r="H13083" s="120" t="s">
        <v>1468</v>
      </c>
      <c r="I13083" s="120" t="s">
        <v>8600</v>
      </c>
    </row>
    <row r="13084" spans="1:9" x14ac:dyDescent="0.25">
      <c r="A13084" s="144">
        <v>44748</v>
      </c>
      <c r="B13084" s="71" t="s">
        <v>10538</v>
      </c>
      <c r="C13084" s="90" t="s">
        <v>361</v>
      </c>
      <c r="D13084" s="60">
        <v>1</v>
      </c>
      <c r="E13084" s="75" t="s">
        <v>26</v>
      </c>
      <c r="F13084" s="63">
        <v>1400000</v>
      </c>
      <c r="G13084" s="64">
        <f t="shared" si="404"/>
        <v>1400000</v>
      </c>
      <c r="H13084" s="120" t="s">
        <v>2097</v>
      </c>
      <c r="I13084" s="120"/>
    </row>
    <row r="13085" spans="1:9" x14ac:dyDescent="0.25">
      <c r="A13085" s="144">
        <v>44748</v>
      </c>
      <c r="B13085" s="71" t="s">
        <v>10539</v>
      </c>
      <c r="C13085" s="85" t="s">
        <v>361</v>
      </c>
      <c r="D13085" s="60">
        <v>1</v>
      </c>
      <c r="E13085" s="75" t="s">
        <v>26</v>
      </c>
      <c r="F13085" s="63">
        <v>1250000</v>
      </c>
      <c r="G13085" s="64">
        <f t="shared" si="404"/>
        <v>1250000</v>
      </c>
      <c r="H13085" s="120" t="s">
        <v>2097</v>
      </c>
      <c r="I13085" s="120"/>
    </row>
    <row r="13086" spans="1:9" x14ac:dyDescent="0.25">
      <c r="A13086" s="144">
        <v>44748</v>
      </c>
      <c r="B13086" s="59" t="s">
        <v>10540</v>
      </c>
      <c r="C13086" s="171" t="s">
        <v>361</v>
      </c>
      <c r="D13086" s="60">
        <v>2</v>
      </c>
      <c r="E13086" s="75" t="s">
        <v>26</v>
      </c>
      <c r="F13086" s="63">
        <v>950000</v>
      </c>
      <c r="G13086" s="64">
        <f t="shared" si="404"/>
        <v>1900000</v>
      </c>
      <c r="H13086" s="120" t="s">
        <v>3967</v>
      </c>
      <c r="I13086" s="120"/>
    </row>
    <row r="13087" spans="1:9" x14ac:dyDescent="0.25">
      <c r="A13087" s="144">
        <v>44748</v>
      </c>
      <c r="B13087" s="59" t="s">
        <v>6423</v>
      </c>
      <c r="C13087" s="59" t="s">
        <v>6424</v>
      </c>
      <c r="D13087" s="60">
        <v>0.6</v>
      </c>
      <c r="E13087" s="75" t="s">
        <v>37</v>
      </c>
      <c r="F13087" s="73">
        <v>82500</v>
      </c>
      <c r="G13087" s="64">
        <f t="shared" si="404"/>
        <v>49500</v>
      </c>
      <c r="H13087" s="120" t="s">
        <v>953</v>
      </c>
      <c r="I13087" s="120"/>
    </row>
    <row r="13088" spans="1:9" x14ac:dyDescent="0.25">
      <c r="A13088" s="144">
        <v>44748</v>
      </c>
      <c r="B13088" s="59" t="s">
        <v>9935</v>
      </c>
      <c r="C13088" s="59"/>
      <c r="D13088" s="60">
        <v>1</v>
      </c>
      <c r="E13088" s="75" t="s">
        <v>26</v>
      </c>
      <c r="F13088" s="102">
        <v>2500</v>
      </c>
      <c r="G13088" s="64">
        <f t="shared" si="404"/>
        <v>2500</v>
      </c>
      <c r="H13088" s="120" t="s">
        <v>10541</v>
      </c>
      <c r="I13088" s="120"/>
    </row>
    <row r="13089" spans="1:9" x14ac:dyDescent="0.25">
      <c r="A13089" s="144">
        <v>44748</v>
      </c>
      <c r="B13089" s="588" t="s">
        <v>6463</v>
      </c>
      <c r="C13089" s="570" t="s">
        <v>905</v>
      </c>
      <c r="D13089" s="526">
        <v>1</v>
      </c>
      <c r="E13089" s="527" t="s">
        <v>26</v>
      </c>
      <c r="F13089" s="529">
        <v>570000</v>
      </c>
      <c r="G13089" s="529">
        <f t="shared" si="404"/>
        <v>570000</v>
      </c>
      <c r="H13089" s="591" t="s">
        <v>1877</v>
      </c>
      <c r="I13089" s="591"/>
    </row>
    <row r="13090" spans="1:9" x14ac:dyDescent="0.25">
      <c r="A13090" s="144">
        <v>44748</v>
      </c>
      <c r="B13090" s="71" t="s">
        <v>6463</v>
      </c>
      <c r="C13090" s="77" t="s">
        <v>905</v>
      </c>
      <c r="D13090" s="60">
        <v>1</v>
      </c>
      <c r="E13090" s="75" t="s">
        <v>26</v>
      </c>
      <c r="F13090" s="73">
        <v>570000</v>
      </c>
      <c r="G13090" s="64">
        <f t="shared" si="404"/>
        <v>570000</v>
      </c>
      <c r="H13090" s="120" t="s">
        <v>3421</v>
      </c>
      <c r="I13090" s="120"/>
    </row>
    <row r="13091" spans="1:9" x14ac:dyDescent="0.25">
      <c r="A13091" s="144">
        <v>44748</v>
      </c>
      <c r="B13091" s="59" t="s">
        <v>10542</v>
      </c>
      <c r="C13091" s="77" t="s">
        <v>905</v>
      </c>
      <c r="D13091" s="141">
        <v>1</v>
      </c>
      <c r="E13091" s="75" t="s">
        <v>25</v>
      </c>
      <c r="F13091" s="210">
        <v>60000</v>
      </c>
      <c r="G13091" s="64">
        <f t="shared" si="404"/>
        <v>60000</v>
      </c>
      <c r="H13091" s="120" t="s">
        <v>3421</v>
      </c>
      <c r="I13091" s="120"/>
    </row>
    <row r="13092" spans="1:9" x14ac:dyDescent="0.25">
      <c r="A13092" s="144">
        <v>44748</v>
      </c>
      <c r="B13092" s="59" t="s">
        <v>10543</v>
      </c>
      <c r="C13092" s="59" t="s">
        <v>4265</v>
      </c>
      <c r="D13092" s="60">
        <v>1</v>
      </c>
      <c r="E13092" s="75" t="s">
        <v>26</v>
      </c>
      <c r="F13092" s="210">
        <v>520000</v>
      </c>
      <c r="G13092" s="64">
        <f t="shared" si="404"/>
        <v>520000</v>
      </c>
      <c r="H13092" s="120" t="s">
        <v>1656</v>
      </c>
      <c r="I13092" s="120" t="s">
        <v>10525</v>
      </c>
    </row>
    <row r="13093" spans="1:9" x14ac:dyDescent="0.25">
      <c r="A13093" s="144">
        <v>44748</v>
      </c>
      <c r="B13093" s="59" t="s">
        <v>274</v>
      </c>
      <c r="C13093" s="192">
        <v>40493</v>
      </c>
      <c r="D13093" s="60">
        <v>2</v>
      </c>
      <c r="E13093" s="75" t="s">
        <v>26</v>
      </c>
      <c r="F13093" s="210">
        <v>10000</v>
      </c>
      <c r="G13093" s="64">
        <f t="shared" si="404"/>
        <v>20000</v>
      </c>
      <c r="H13093" s="120" t="s">
        <v>1929</v>
      </c>
      <c r="I13093" s="120"/>
    </row>
    <row r="13094" spans="1:9" x14ac:dyDescent="0.25">
      <c r="A13094" s="144">
        <v>44748</v>
      </c>
      <c r="B13094" s="59" t="s">
        <v>10544</v>
      </c>
      <c r="C13094" s="59" t="s">
        <v>1594</v>
      </c>
      <c r="D13094" s="60">
        <v>1</v>
      </c>
      <c r="E13094" s="75" t="s">
        <v>26</v>
      </c>
      <c r="F13094" s="73">
        <v>175000</v>
      </c>
      <c r="G13094" s="64">
        <f t="shared" si="404"/>
        <v>175000</v>
      </c>
      <c r="H13094" s="120" t="s">
        <v>1929</v>
      </c>
      <c r="I13094" s="120"/>
    </row>
    <row r="13095" spans="1:9" x14ac:dyDescent="0.25">
      <c r="A13095" s="144">
        <v>44748</v>
      </c>
      <c r="B13095" s="59" t="s">
        <v>1792</v>
      </c>
      <c r="C13095" s="59" t="s">
        <v>76</v>
      </c>
      <c r="D13095" s="141">
        <v>0.6</v>
      </c>
      <c r="E13095" s="75" t="s">
        <v>37</v>
      </c>
      <c r="F13095" s="210">
        <v>82500</v>
      </c>
      <c r="G13095" s="64">
        <f t="shared" si="404"/>
        <v>49500</v>
      </c>
      <c r="H13095" s="120" t="s">
        <v>1929</v>
      </c>
      <c r="I13095" s="120"/>
    </row>
    <row r="13096" spans="1:9" x14ac:dyDescent="0.25">
      <c r="A13096" s="144">
        <v>44748</v>
      </c>
      <c r="B13096" s="59" t="s">
        <v>3077</v>
      </c>
      <c r="C13096" s="59"/>
      <c r="D13096" s="60">
        <v>1</v>
      </c>
      <c r="E13096" s="75" t="s">
        <v>26</v>
      </c>
      <c r="F13096" s="210">
        <v>13333</v>
      </c>
      <c r="G13096" s="210">
        <f t="shared" si="404"/>
        <v>13333</v>
      </c>
      <c r="H13096" s="120" t="s">
        <v>6138</v>
      </c>
      <c r="I13096" s="120"/>
    </row>
    <row r="13097" spans="1:9" x14ac:dyDescent="0.25">
      <c r="A13097" s="144">
        <v>44779</v>
      </c>
      <c r="B13097" s="66" t="s">
        <v>10545</v>
      </c>
      <c r="C13097" s="59" t="s">
        <v>361</v>
      </c>
      <c r="D13097" s="60">
        <v>1</v>
      </c>
      <c r="E13097" s="75" t="s">
        <v>26</v>
      </c>
      <c r="F13097" s="64">
        <v>75000</v>
      </c>
      <c r="G13097" s="64">
        <f t="shared" si="404"/>
        <v>75000</v>
      </c>
      <c r="H13097" s="120" t="s">
        <v>6138</v>
      </c>
      <c r="I13097" s="120"/>
    </row>
    <row r="13098" spans="1:9" x14ac:dyDescent="0.25">
      <c r="A13098" s="144">
        <v>44779</v>
      </c>
      <c r="B13098" s="59" t="s">
        <v>10546</v>
      </c>
      <c r="C13098" s="59" t="s">
        <v>10547</v>
      </c>
      <c r="D13098" s="60">
        <v>2</v>
      </c>
      <c r="E13098" s="75" t="s">
        <v>1320</v>
      </c>
      <c r="F13098" s="63">
        <v>5000</v>
      </c>
      <c r="G13098" s="64">
        <f t="shared" si="404"/>
        <v>10000</v>
      </c>
      <c r="H13098" s="120" t="s">
        <v>6138</v>
      </c>
      <c r="I13098" s="120"/>
    </row>
    <row r="13099" spans="1:9" x14ac:dyDescent="0.25">
      <c r="A13099" s="144">
        <v>44779</v>
      </c>
      <c r="B13099" s="59" t="s">
        <v>10548</v>
      </c>
      <c r="C13099" s="59" t="s">
        <v>361</v>
      </c>
      <c r="D13099" s="60">
        <v>1</v>
      </c>
      <c r="E13099" s="75" t="s">
        <v>26</v>
      </c>
      <c r="F13099" s="63">
        <v>8000</v>
      </c>
      <c r="G13099" s="64">
        <f>F13099*D13099</f>
        <v>8000</v>
      </c>
      <c r="H13099" s="120" t="s">
        <v>6138</v>
      </c>
      <c r="I13099" s="120"/>
    </row>
    <row r="13100" spans="1:9" x14ac:dyDescent="0.25">
      <c r="A13100" s="144">
        <v>44779</v>
      </c>
      <c r="B13100" s="59" t="s">
        <v>10549</v>
      </c>
      <c r="C13100" s="59" t="s">
        <v>419</v>
      </c>
      <c r="D13100" s="60">
        <v>5</v>
      </c>
      <c r="E13100" s="75" t="s">
        <v>26</v>
      </c>
      <c r="F13100" s="63">
        <v>7500</v>
      </c>
      <c r="G13100" s="64">
        <f>F13100*D13100</f>
        <v>37500</v>
      </c>
      <c r="H13100" s="120" t="s">
        <v>6138</v>
      </c>
      <c r="I13100" s="120"/>
    </row>
    <row r="13101" spans="1:9" x14ac:dyDescent="0.25">
      <c r="A13101" s="144">
        <v>44779</v>
      </c>
      <c r="B13101" s="71" t="s">
        <v>10550</v>
      </c>
      <c r="C13101" s="59" t="s">
        <v>419</v>
      </c>
      <c r="D13101" s="60">
        <v>5</v>
      </c>
      <c r="E13101" s="75" t="s">
        <v>26</v>
      </c>
      <c r="F13101" s="63">
        <v>10000</v>
      </c>
      <c r="G13101" s="64">
        <f>F13101*D13101</f>
        <v>50000</v>
      </c>
      <c r="H13101" s="120" t="s">
        <v>6138</v>
      </c>
      <c r="I13101" s="120"/>
    </row>
    <row r="13102" spans="1:9" x14ac:dyDescent="0.25">
      <c r="A13102" s="144">
        <v>44779</v>
      </c>
      <c r="B13102" s="71" t="s">
        <v>10551</v>
      </c>
      <c r="C13102" s="77" t="s">
        <v>482</v>
      </c>
      <c r="D13102" s="60">
        <v>1</v>
      </c>
      <c r="E13102" s="75" t="s">
        <v>26</v>
      </c>
      <c r="F13102" s="63">
        <v>5000</v>
      </c>
      <c r="G13102" s="64">
        <f>F13102*D13102</f>
        <v>5000</v>
      </c>
      <c r="H13102" s="120" t="s">
        <v>1529</v>
      </c>
      <c r="I13102" s="120"/>
    </row>
    <row r="13103" spans="1:9" x14ac:dyDescent="0.25">
      <c r="A13103" s="144">
        <v>44779</v>
      </c>
      <c r="B13103" s="118" t="s">
        <v>2729</v>
      </c>
      <c r="C13103" s="85" t="s">
        <v>27</v>
      </c>
      <c r="D13103" s="60">
        <v>1</v>
      </c>
      <c r="E13103" s="75" t="s">
        <v>26</v>
      </c>
      <c r="F13103" s="63">
        <v>2500</v>
      </c>
      <c r="G13103" s="64">
        <f t="shared" si="404"/>
        <v>2500</v>
      </c>
      <c r="H13103" s="120" t="s">
        <v>2897</v>
      </c>
      <c r="I13103" s="120"/>
    </row>
    <row r="13104" spans="1:9" x14ac:dyDescent="0.25">
      <c r="A13104" s="144">
        <v>44779</v>
      </c>
      <c r="B13104" s="59" t="s">
        <v>10531</v>
      </c>
      <c r="C13104" s="59" t="s">
        <v>27</v>
      </c>
      <c r="D13104" s="141">
        <v>1</v>
      </c>
      <c r="E13104" s="75" t="s">
        <v>26</v>
      </c>
      <c r="F13104" s="265">
        <v>41000</v>
      </c>
      <c r="G13104" s="210">
        <f t="shared" si="404"/>
        <v>41000</v>
      </c>
      <c r="H13104" s="285" t="s">
        <v>623</v>
      </c>
      <c r="I13104" s="120"/>
    </row>
    <row r="13105" spans="1:9" x14ac:dyDescent="0.25">
      <c r="A13105" s="144">
        <v>44779</v>
      </c>
      <c r="B13105" s="59" t="s">
        <v>2496</v>
      </c>
      <c r="C13105" s="59" t="s">
        <v>859</v>
      </c>
      <c r="D13105" s="141">
        <v>5</v>
      </c>
      <c r="E13105" s="75" t="s">
        <v>26</v>
      </c>
      <c r="F13105" s="210">
        <v>100000</v>
      </c>
      <c r="G13105" s="64">
        <f t="shared" si="404"/>
        <v>500000</v>
      </c>
      <c r="H13105" s="120" t="s">
        <v>10552</v>
      </c>
      <c r="I13105" s="120" t="s">
        <v>10553</v>
      </c>
    </row>
    <row r="13106" spans="1:9" x14ac:dyDescent="0.25">
      <c r="A13106" s="144">
        <v>44779</v>
      </c>
      <c r="B13106" s="71" t="s">
        <v>54</v>
      </c>
      <c r="C13106" s="59" t="s">
        <v>10554</v>
      </c>
      <c r="D13106" s="60">
        <v>1</v>
      </c>
      <c r="E13106" s="75" t="s">
        <v>26</v>
      </c>
      <c r="F13106" s="63">
        <v>3150000</v>
      </c>
      <c r="G13106" s="64">
        <f t="shared" si="404"/>
        <v>3150000</v>
      </c>
      <c r="H13106" s="120" t="s">
        <v>1782</v>
      </c>
      <c r="I13106" s="120" t="s">
        <v>10553</v>
      </c>
    </row>
    <row r="13107" spans="1:9" x14ac:dyDescent="0.25">
      <c r="A13107" s="144">
        <v>44779</v>
      </c>
      <c r="B13107" s="71" t="s">
        <v>54</v>
      </c>
      <c r="C13107" s="59" t="s">
        <v>10555</v>
      </c>
      <c r="D13107" s="60">
        <v>1</v>
      </c>
      <c r="E13107" s="75" t="s">
        <v>26</v>
      </c>
      <c r="F13107" s="63">
        <v>3150000</v>
      </c>
      <c r="G13107" s="64">
        <f t="shared" si="404"/>
        <v>3150000</v>
      </c>
      <c r="H13107" s="120" t="s">
        <v>1782</v>
      </c>
      <c r="I13107" s="120" t="s">
        <v>10553</v>
      </c>
    </row>
    <row r="13108" spans="1:9" x14ac:dyDescent="0.25">
      <c r="A13108" s="144">
        <v>44779</v>
      </c>
      <c r="B13108" s="59" t="s">
        <v>210</v>
      </c>
      <c r="C13108" s="59" t="s">
        <v>211</v>
      </c>
      <c r="D13108" s="60">
        <v>9</v>
      </c>
      <c r="E13108" s="75" t="s">
        <v>37</v>
      </c>
      <c r="F13108" s="63">
        <v>28200</v>
      </c>
      <c r="G13108" s="64">
        <f t="shared" si="404"/>
        <v>253800</v>
      </c>
      <c r="H13108" s="120" t="s">
        <v>414</v>
      </c>
      <c r="I13108" s="120" t="s">
        <v>8601</v>
      </c>
    </row>
    <row r="13109" spans="1:9" x14ac:dyDescent="0.25">
      <c r="A13109" s="144">
        <v>44779</v>
      </c>
      <c r="B13109" s="59" t="s">
        <v>9828</v>
      </c>
      <c r="C13109" s="59" t="s">
        <v>217</v>
      </c>
      <c r="D13109" s="60">
        <v>1</v>
      </c>
      <c r="E13109" s="75" t="s">
        <v>26</v>
      </c>
      <c r="F13109" s="63">
        <v>87791</v>
      </c>
      <c r="G13109" s="64">
        <f t="shared" si="404"/>
        <v>87791</v>
      </c>
      <c r="H13109" s="120" t="s">
        <v>414</v>
      </c>
      <c r="I13109" s="120" t="s">
        <v>8601</v>
      </c>
    </row>
    <row r="13110" spans="1:9" x14ac:dyDescent="0.25">
      <c r="A13110" s="144">
        <v>44779</v>
      </c>
      <c r="B13110" s="59" t="s">
        <v>6323</v>
      </c>
      <c r="C13110" s="59" t="s">
        <v>6324</v>
      </c>
      <c r="D13110" s="60">
        <v>1</v>
      </c>
      <c r="E13110" s="75" t="s">
        <v>26</v>
      </c>
      <c r="F13110" s="73">
        <v>92500</v>
      </c>
      <c r="G13110" s="64">
        <f t="shared" si="404"/>
        <v>92500</v>
      </c>
      <c r="H13110" s="120" t="s">
        <v>414</v>
      </c>
      <c r="I13110" s="120" t="s">
        <v>8601</v>
      </c>
    </row>
    <row r="13111" spans="1:9" x14ac:dyDescent="0.25">
      <c r="A13111" s="144">
        <v>44779</v>
      </c>
      <c r="B13111" s="59" t="s">
        <v>172</v>
      </c>
      <c r="C13111" s="93" t="s">
        <v>173</v>
      </c>
      <c r="D13111" s="60">
        <v>1</v>
      </c>
      <c r="E13111" s="75" t="s">
        <v>26</v>
      </c>
      <c r="F13111" s="102">
        <v>38000</v>
      </c>
      <c r="G13111" s="64">
        <f t="shared" si="404"/>
        <v>38000</v>
      </c>
      <c r="H13111" s="120" t="s">
        <v>414</v>
      </c>
      <c r="I13111" s="120" t="s">
        <v>8601</v>
      </c>
    </row>
    <row r="13112" spans="1:9" x14ac:dyDescent="0.25">
      <c r="A13112" s="144">
        <v>44779</v>
      </c>
      <c r="B13112" s="58" t="s">
        <v>2693</v>
      </c>
      <c r="C13112" s="77" t="s">
        <v>27</v>
      </c>
      <c r="D13112" s="60">
        <v>21</v>
      </c>
      <c r="E13112" s="75" t="s">
        <v>26</v>
      </c>
      <c r="F13112" s="73">
        <v>1565</v>
      </c>
      <c r="G13112" s="64">
        <f t="shared" si="404"/>
        <v>32865</v>
      </c>
      <c r="H13112" s="120" t="s">
        <v>998</v>
      </c>
      <c r="I13112" s="120"/>
    </row>
    <row r="13113" spans="1:9" x14ac:dyDescent="0.25">
      <c r="A13113" s="144">
        <v>44779</v>
      </c>
      <c r="B13113" s="59" t="s">
        <v>4004</v>
      </c>
      <c r="C13113" s="77" t="s">
        <v>27</v>
      </c>
      <c r="D13113" s="141">
        <v>20</v>
      </c>
      <c r="E13113" s="75" t="s">
        <v>25</v>
      </c>
      <c r="F13113" s="210">
        <v>1000</v>
      </c>
      <c r="G13113" s="64">
        <f t="shared" si="404"/>
        <v>20000</v>
      </c>
      <c r="H13113" s="120" t="s">
        <v>998</v>
      </c>
      <c r="I13113" s="120"/>
    </row>
    <row r="13114" spans="1:9" x14ac:dyDescent="0.25">
      <c r="A13114" s="144">
        <v>44779</v>
      </c>
      <c r="B13114" s="71" t="s">
        <v>10556</v>
      </c>
      <c r="C13114" s="90" t="s">
        <v>416</v>
      </c>
      <c r="D13114" s="60">
        <v>1</v>
      </c>
      <c r="E13114" s="75" t="s">
        <v>26</v>
      </c>
      <c r="F13114" s="63">
        <v>120000</v>
      </c>
      <c r="G13114" s="64">
        <f t="shared" si="404"/>
        <v>120000</v>
      </c>
      <c r="H13114" s="120" t="s">
        <v>998</v>
      </c>
      <c r="I13114" s="120"/>
    </row>
    <row r="13115" spans="1:9" x14ac:dyDescent="0.25">
      <c r="A13115" s="144">
        <v>44779</v>
      </c>
      <c r="B13115" s="59" t="s">
        <v>274</v>
      </c>
      <c r="C13115" s="192">
        <v>40493</v>
      </c>
      <c r="D13115" s="60">
        <v>2</v>
      </c>
      <c r="E13115" s="75" t="s">
        <v>26</v>
      </c>
      <c r="F13115" s="210">
        <v>10000</v>
      </c>
      <c r="G13115" s="64">
        <f t="shared" si="404"/>
        <v>20000</v>
      </c>
      <c r="H13115" s="120" t="s">
        <v>1784</v>
      </c>
      <c r="I13115" s="120" t="s">
        <v>8642</v>
      </c>
    </row>
    <row r="13116" spans="1:9" x14ac:dyDescent="0.25">
      <c r="A13116" s="144">
        <v>44779</v>
      </c>
      <c r="B13116" s="59" t="s">
        <v>1792</v>
      </c>
      <c r="C13116" s="59" t="s">
        <v>76</v>
      </c>
      <c r="D13116" s="141">
        <v>0.6</v>
      </c>
      <c r="E13116" s="75" t="s">
        <v>37</v>
      </c>
      <c r="F13116" s="210">
        <v>82500</v>
      </c>
      <c r="G13116" s="64">
        <f t="shared" si="404"/>
        <v>49500</v>
      </c>
      <c r="H13116" s="120" t="s">
        <v>1784</v>
      </c>
      <c r="I13116" s="120" t="s">
        <v>8642</v>
      </c>
    </row>
    <row r="13117" spans="1:9" x14ac:dyDescent="0.25">
      <c r="A13117" s="144">
        <v>44779</v>
      </c>
      <c r="B13117" s="71" t="s">
        <v>10205</v>
      </c>
      <c r="C13117" s="71" t="s">
        <v>10206</v>
      </c>
      <c r="D13117" s="141">
        <v>1</v>
      </c>
      <c r="E13117" s="75" t="s">
        <v>26</v>
      </c>
      <c r="F13117" s="210">
        <v>130000</v>
      </c>
      <c r="G13117" s="64">
        <f t="shared" si="404"/>
        <v>130000</v>
      </c>
      <c r="H13117" s="120" t="s">
        <v>1784</v>
      </c>
      <c r="I13117" s="120" t="s">
        <v>8642</v>
      </c>
    </row>
    <row r="13118" spans="1:9" x14ac:dyDescent="0.25">
      <c r="A13118" s="144">
        <v>44779</v>
      </c>
      <c r="B13118" s="59" t="s">
        <v>9825</v>
      </c>
      <c r="C13118" s="59" t="s">
        <v>9826</v>
      </c>
      <c r="D13118" s="60">
        <v>1</v>
      </c>
      <c r="E13118" s="75" t="s">
        <v>37</v>
      </c>
      <c r="F13118" s="73">
        <v>23206</v>
      </c>
      <c r="G13118" s="210">
        <f t="shared" si="404"/>
        <v>23206</v>
      </c>
      <c r="H13118" s="120" t="s">
        <v>1784</v>
      </c>
      <c r="I13118" s="120" t="s">
        <v>8642</v>
      </c>
    </row>
    <row r="13119" spans="1:9" x14ac:dyDescent="0.25">
      <c r="A13119" s="144">
        <v>44779</v>
      </c>
      <c r="B13119" s="71" t="s">
        <v>10557</v>
      </c>
      <c r="C13119" s="85" t="s">
        <v>10558</v>
      </c>
      <c r="D13119" s="60">
        <v>1</v>
      </c>
      <c r="E13119" s="75" t="s">
        <v>26</v>
      </c>
      <c r="F13119" s="63">
        <v>40000</v>
      </c>
      <c r="G13119" s="64">
        <f t="shared" si="404"/>
        <v>40000</v>
      </c>
      <c r="H13119" s="120" t="s">
        <v>2985</v>
      </c>
      <c r="I13119" s="120" t="s">
        <v>6625</v>
      </c>
    </row>
    <row r="13120" spans="1:9" x14ac:dyDescent="0.25">
      <c r="A13120" s="144">
        <v>44779</v>
      </c>
      <c r="B13120" s="59" t="s">
        <v>3077</v>
      </c>
      <c r="C13120" s="59"/>
      <c r="D13120" s="60">
        <v>1</v>
      </c>
      <c r="E13120" s="75" t="s">
        <v>26</v>
      </c>
      <c r="F13120" s="210">
        <v>13333</v>
      </c>
      <c r="G13120" s="64">
        <f t="shared" si="404"/>
        <v>13333</v>
      </c>
      <c r="H13120" s="120" t="s">
        <v>2985</v>
      </c>
      <c r="I13120" s="120" t="s">
        <v>6625</v>
      </c>
    </row>
    <row r="13121" spans="1:9" x14ac:dyDescent="0.25">
      <c r="A13121" s="144">
        <v>44779</v>
      </c>
      <c r="B13121" s="59" t="s">
        <v>10557</v>
      </c>
      <c r="C13121" s="171" t="s">
        <v>10558</v>
      </c>
      <c r="D13121" s="60">
        <v>1</v>
      </c>
      <c r="E13121" s="75" t="s">
        <v>26</v>
      </c>
      <c r="F13121" s="63">
        <v>40000</v>
      </c>
      <c r="G13121" s="64">
        <f t="shared" si="404"/>
        <v>40000</v>
      </c>
      <c r="H13121" s="120" t="s">
        <v>2985</v>
      </c>
      <c r="I13121" s="120" t="s">
        <v>6625</v>
      </c>
    </row>
    <row r="13122" spans="1:9" x14ac:dyDescent="0.25">
      <c r="A13122" s="144">
        <v>44779</v>
      </c>
      <c r="B13122" s="71" t="s">
        <v>10559</v>
      </c>
      <c r="C13122" s="59" t="s">
        <v>434</v>
      </c>
      <c r="D13122" s="60">
        <v>1</v>
      </c>
      <c r="E13122" s="75" t="s">
        <v>26</v>
      </c>
      <c r="F13122" s="73">
        <v>100000</v>
      </c>
      <c r="G13122" s="64">
        <f t="shared" si="404"/>
        <v>100000</v>
      </c>
      <c r="H13122" s="285" t="s">
        <v>10560</v>
      </c>
      <c r="I13122" s="120" t="s">
        <v>10561</v>
      </c>
    </row>
    <row r="13123" spans="1:9" x14ac:dyDescent="0.25">
      <c r="A13123" s="144">
        <v>44779</v>
      </c>
      <c r="B13123" s="59" t="s">
        <v>9825</v>
      </c>
      <c r="C13123" s="59" t="s">
        <v>9826</v>
      </c>
      <c r="D13123" s="60">
        <v>23</v>
      </c>
      <c r="E13123" s="75" t="s">
        <v>37</v>
      </c>
      <c r="F13123" s="210">
        <v>23206</v>
      </c>
      <c r="G13123" s="210">
        <f t="shared" si="404"/>
        <v>533738</v>
      </c>
      <c r="H13123" s="120" t="s">
        <v>535</v>
      </c>
      <c r="I13123" s="120" t="s">
        <v>10562</v>
      </c>
    </row>
    <row r="13124" spans="1:9" x14ac:dyDescent="0.25">
      <c r="A13124" s="144">
        <v>44810</v>
      </c>
      <c r="B13124" s="59" t="s">
        <v>9856</v>
      </c>
      <c r="C13124" s="59" t="s">
        <v>9857</v>
      </c>
      <c r="D13124" s="60">
        <v>1</v>
      </c>
      <c r="E13124" s="75" t="s">
        <v>184</v>
      </c>
      <c r="F13124" s="64">
        <v>1261000</v>
      </c>
      <c r="G13124" s="64">
        <f t="shared" si="404"/>
        <v>1261000</v>
      </c>
      <c r="H13124" s="120" t="s">
        <v>535</v>
      </c>
      <c r="I13124" s="120" t="s">
        <v>10562</v>
      </c>
    </row>
    <row r="13125" spans="1:9" x14ac:dyDescent="0.25">
      <c r="A13125" s="144">
        <v>44810</v>
      </c>
      <c r="B13125" s="59" t="s">
        <v>210</v>
      </c>
      <c r="C13125" s="59" t="s">
        <v>211</v>
      </c>
      <c r="D13125" s="60">
        <v>1.5</v>
      </c>
      <c r="E13125" s="75" t="s">
        <v>37</v>
      </c>
      <c r="F13125" s="63">
        <v>28200</v>
      </c>
      <c r="G13125" s="64">
        <f t="shared" si="404"/>
        <v>42300</v>
      </c>
      <c r="H13125" s="120" t="s">
        <v>2005</v>
      </c>
      <c r="I13125" s="120"/>
    </row>
    <row r="13126" spans="1:9" x14ac:dyDescent="0.25">
      <c r="A13126" s="144">
        <v>44810</v>
      </c>
      <c r="B13126" s="59" t="s">
        <v>10563</v>
      </c>
      <c r="C13126" s="59" t="s">
        <v>48</v>
      </c>
      <c r="D13126" s="60">
        <v>2</v>
      </c>
      <c r="E13126" s="75" t="s">
        <v>26</v>
      </c>
      <c r="F13126" s="210">
        <v>25000</v>
      </c>
      <c r="G13126" s="64">
        <f t="shared" si="404"/>
        <v>50000</v>
      </c>
      <c r="H13126" s="120" t="s">
        <v>2097</v>
      </c>
      <c r="I13126" s="120"/>
    </row>
    <row r="13127" spans="1:9" x14ac:dyDescent="0.25">
      <c r="A13127" s="144">
        <v>44810</v>
      </c>
      <c r="B13127" s="66" t="s">
        <v>220</v>
      </c>
      <c r="C13127" s="92" t="s">
        <v>221</v>
      </c>
      <c r="D13127" s="141">
        <v>4</v>
      </c>
      <c r="E13127" s="75" t="s">
        <v>37</v>
      </c>
      <c r="F13127" s="210">
        <v>34689</v>
      </c>
      <c r="G13127" s="64">
        <f t="shared" si="404"/>
        <v>138756</v>
      </c>
      <c r="H13127" s="120" t="s">
        <v>2985</v>
      </c>
      <c r="I13127" s="120" t="s">
        <v>6625</v>
      </c>
    </row>
    <row r="13128" spans="1:9" x14ac:dyDescent="0.25">
      <c r="A13128" s="144">
        <v>44810</v>
      </c>
      <c r="B13128" s="59" t="s">
        <v>10564</v>
      </c>
      <c r="C13128" s="59" t="s">
        <v>361</v>
      </c>
      <c r="D13128" s="60">
        <v>1</v>
      </c>
      <c r="E13128" s="75" t="s">
        <v>26</v>
      </c>
      <c r="F13128" s="63">
        <v>800000</v>
      </c>
      <c r="G13128" s="64">
        <f t="shared" si="404"/>
        <v>800000</v>
      </c>
      <c r="H13128" s="120" t="s">
        <v>2985</v>
      </c>
      <c r="I13128" s="120" t="s">
        <v>6625</v>
      </c>
    </row>
    <row r="13129" spans="1:9" x14ac:dyDescent="0.25">
      <c r="A13129" s="144">
        <v>44810</v>
      </c>
      <c r="B13129" s="59" t="s">
        <v>3077</v>
      </c>
      <c r="C13129" s="59"/>
      <c r="D13129" s="60">
        <v>1</v>
      </c>
      <c r="E13129" s="75" t="s">
        <v>26</v>
      </c>
      <c r="F13129" s="210">
        <v>13333</v>
      </c>
      <c r="G13129" s="64">
        <f>F13129*D13129</f>
        <v>13333</v>
      </c>
      <c r="H13129" s="120" t="s">
        <v>2985</v>
      </c>
      <c r="I13129" s="120" t="s">
        <v>6625</v>
      </c>
    </row>
    <row r="13130" spans="1:9" x14ac:dyDescent="0.25">
      <c r="A13130" s="144">
        <v>44810</v>
      </c>
      <c r="B13130" s="59" t="s">
        <v>210</v>
      </c>
      <c r="C13130" s="59" t="s">
        <v>211</v>
      </c>
      <c r="D13130" s="60">
        <v>2</v>
      </c>
      <c r="E13130" s="75" t="s">
        <v>37</v>
      </c>
      <c r="F13130" s="63">
        <v>28200</v>
      </c>
      <c r="G13130" s="64">
        <f>F13130*D13130</f>
        <v>56400</v>
      </c>
      <c r="H13130" s="120" t="s">
        <v>2985</v>
      </c>
      <c r="I13130" s="120" t="s">
        <v>6625</v>
      </c>
    </row>
    <row r="13131" spans="1:9" x14ac:dyDescent="0.25">
      <c r="A13131" s="144">
        <v>44810</v>
      </c>
      <c r="B13131" s="58" t="s">
        <v>222</v>
      </c>
      <c r="C13131" s="77" t="s">
        <v>1476</v>
      </c>
      <c r="D13131" s="60">
        <v>2</v>
      </c>
      <c r="E13131" s="75" t="s">
        <v>37</v>
      </c>
      <c r="F13131" s="63">
        <v>32300</v>
      </c>
      <c r="G13131" s="64">
        <f>F13131*D13131</f>
        <v>64600</v>
      </c>
      <c r="H13131" s="120" t="s">
        <v>2985</v>
      </c>
      <c r="I13131" s="120" t="s">
        <v>6625</v>
      </c>
    </row>
    <row r="13132" spans="1:9" x14ac:dyDescent="0.25">
      <c r="A13132" s="144">
        <v>44810</v>
      </c>
      <c r="B13132" s="71" t="s">
        <v>10565</v>
      </c>
      <c r="C13132" s="59" t="s">
        <v>361</v>
      </c>
      <c r="D13132" s="60">
        <v>7</v>
      </c>
      <c r="E13132" s="75" t="s">
        <v>26</v>
      </c>
      <c r="F13132" s="63">
        <v>10000</v>
      </c>
      <c r="G13132" s="64">
        <f t="shared" si="404"/>
        <v>70000</v>
      </c>
      <c r="H13132" s="120" t="s">
        <v>2985</v>
      </c>
      <c r="I13132" s="120" t="s">
        <v>6625</v>
      </c>
    </row>
    <row r="13133" spans="1:9" x14ac:dyDescent="0.25">
      <c r="A13133" s="144">
        <v>44810</v>
      </c>
      <c r="B13133" s="58" t="s">
        <v>222</v>
      </c>
      <c r="C13133" s="77" t="s">
        <v>1476</v>
      </c>
      <c r="D13133" s="60">
        <v>2</v>
      </c>
      <c r="E13133" s="75" t="s">
        <v>37</v>
      </c>
      <c r="F13133" s="63">
        <v>32300</v>
      </c>
      <c r="G13133" s="210">
        <f t="shared" si="404"/>
        <v>64600</v>
      </c>
      <c r="H13133" s="285" t="s">
        <v>2148</v>
      </c>
      <c r="I13133" s="120"/>
    </row>
    <row r="13134" spans="1:9" x14ac:dyDescent="0.25">
      <c r="A13134" s="144">
        <v>44810</v>
      </c>
      <c r="B13134" s="59" t="s">
        <v>9825</v>
      </c>
      <c r="C13134" s="59" t="s">
        <v>9826</v>
      </c>
      <c r="D13134" s="60">
        <v>2</v>
      </c>
      <c r="E13134" s="75" t="s">
        <v>37</v>
      </c>
      <c r="F13134" s="210">
        <v>23206</v>
      </c>
      <c r="G13134" s="64">
        <f t="shared" si="404"/>
        <v>46412</v>
      </c>
      <c r="H13134" s="120" t="s">
        <v>2148</v>
      </c>
      <c r="I13134" s="120"/>
    </row>
    <row r="13135" spans="1:9" x14ac:dyDescent="0.25">
      <c r="A13135" s="144">
        <v>44810</v>
      </c>
      <c r="B13135" s="59" t="s">
        <v>210</v>
      </c>
      <c r="C13135" s="59" t="s">
        <v>211</v>
      </c>
      <c r="D13135" s="60">
        <v>2</v>
      </c>
      <c r="E13135" s="75" t="s">
        <v>37</v>
      </c>
      <c r="F13135" s="63">
        <v>28200</v>
      </c>
      <c r="G13135" s="64">
        <f t="shared" ref="G13135:G13198" si="405">F13135*D13135</f>
        <v>56400</v>
      </c>
      <c r="H13135" s="120" t="s">
        <v>10566</v>
      </c>
      <c r="I13135" s="120"/>
    </row>
    <row r="13136" spans="1:9" x14ac:dyDescent="0.25">
      <c r="A13136" s="144">
        <v>44810</v>
      </c>
      <c r="B13136" s="58" t="s">
        <v>222</v>
      </c>
      <c r="C13136" s="77" t="s">
        <v>1476</v>
      </c>
      <c r="D13136" s="60">
        <v>2</v>
      </c>
      <c r="E13136" s="75" t="s">
        <v>37</v>
      </c>
      <c r="F13136" s="63">
        <v>32300</v>
      </c>
      <c r="G13136" s="64">
        <f t="shared" si="405"/>
        <v>64600</v>
      </c>
      <c r="H13136" s="120" t="s">
        <v>10566</v>
      </c>
      <c r="I13136" s="120"/>
    </row>
    <row r="13137" spans="1:9" x14ac:dyDescent="0.25">
      <c r="A13137" s="144">
        <v>44810</v>
      </c>
      <c r="B13137" s="59" t="s">
        <v>10567</v>
      </c>
      <c r="C13137" s="59" t="s">
        <v>10568</v>
      </c>
      <c r="D13137" s="141">
        <v>2</v>
      </c>
      <c r="E13137" s="75" t="s">
        <v>26</v>
      </c>
      <c r="F13137" s="265">
        <v>40000</v>
      </c>
      <c r="G13137" s="210">
        <f t="shared" si="405"/>
        <v>80000</v>
      </c>
      <c r="H13137" s="285" t="s">
        <v>998</v>
      </c>
      <c r="I13137" s="120"/>
    </row>
    <row r="13138" spans="1:9" x14ac:dyDescent="0.25">
      <c r="A13138" s="144">
        <v>44810</v>
      </c>
      <c r="B13138" s="59" t="s">
        <v>10569</v>
      </c>
      <c r="C13138" s="59" t="s">
        <v>361</v>
      </c>
      <c r="D13138" s="141">
        <v>4</v>
      </c>
      <c r="E13138" s="75" t="s">
        <v>25</v>
      </c>
      <c r="F13138" s="210">
        <v>200000</v>
      </c>
      <c r="G13138" s="64">
        <f t="shared" si="405"/>
        <v>800000</v>
      </c>
      <c r="H13138" s="120" t="s">
        <v>998</v>
      </c>
      <c r="I13138" s="120"/>
    </row>
    <row r="13139" spans="1:9" x14ac:dyDescent="0.25">
      <c r="A13139" s="144">
        <v>44810</v>
      </c>
      <c r="B13139" s="59" t="s">
        <v>9838</v>
      </c>
      <c r="C13139" s="59" t="s">
        <v>2703</v>
      </c>
      <c r="D13139" s="60">
        <v>2</v>
      </c>
      <c r="E13139" s="75" t="s">
        <v>51</v>
      </c>
      <c r="F13139" s="63">
        <v>72000</v>
      </c>
      <c r="G13139" s="64">
        <f t="shared" si="405"/>
        <v>144000</v>
      </c>
      <c r="H13139" s="120" t="s">
        <v>998</v>
      </c>
      <c r="I13139" s="120"/>
    </row>
    <row r="13140" spans="1:9" x14ac:dyDescent="0.25">
      <c r="A13140" s="144">
        <v>44810</v>
      </c>
      <c r="B13140" s="71" t="s">
        <v>10570</v>
      </c>
      <c r="C13140" s="59" t="s">
        <v>361</v>
      </c>
      <c r="D13140" s="60">
        <v>1</v>
      </c>
      <c r="E13140" s="75" t="s">
        <v>26</v>
      </c>
      <c r="F13140" s="63">
        <v>40000</v>
      </c>
      <c r="G13140" s="64">
        <f t="shared" si="405"/>
        <v>40000</v>
      </c>
      <c r="H13140" s="120" t="s">
        <v>1529</v>
      </c>
      <c r="I13140" s="120"/>
    </row>
    <row r="13141" spans="1:9" x14ac:dyDescent="0.25">
      <c r="A13141" s="144">
        <v>44810</v>
      </c>
      <c r="B13141" s="71" t="s">
        <v>10571</v>
      </c>
      <c r="C13141" s="59" t="s">
        <v>361</v>
      </c>
      <c r="D13141" s="60">
        <v>20</v>
      </c>
      <c r="E13141" s="75" t="s">
        <v>26</v>
      </c>
      <c r="F13141" s="63">
        <v>2000</v>
      </c>
      <c r="G13141" s="64">
        <f t="shared" si="405"/>
        <v>40000</v>
      </c>
      <c r="H13141" s="120" t="s">
        <v>1529</v>
      </c>
      <c r="I13141" s="120"/>
    </row>
    <row r="13142" spans="1:9" x14ac:dyDescent="0.25">
      <c r="A13142" s="144">
        <v>44810</v>
      </c>
      <c r="B13142" s="71" t="s">
        <v>10572</v>
      </c>
      <c r="C13142" s="59"/>
      <c r="D13142" s="60">
        <v>1</v>
      </c>
      <c r="E13142" s="75" t="s">
        <v>29</v>
      </c>
      <c r="F13142" s="63">
        <v>500000</v>
      </c>
      <c r="G13142" s="64">
        <f t="shared" si="405"/>
        <v>500000</v>
      </c>
      <c r="H13142" s="120" t="s">
        <v>1529</v>
      </c>
      <c r="I13142" s="120"/>
    </row>
    <row r="13143" spans="1:9" x14ac:dyDescent="0.25">
      <c r="A13143" s="144">
        <v>44810</v>
      </c>
      <c r="B13143" s="66" t="s">
        <v>220</v>
      </c>
      <c r="C13143" s="92" t="s">
        <v>221</v>
      </c>
      <c r="D13143" s="141">
        <v>6</v>
      </c>
      <c r="E13143" s="75" t="s">
        <v>37</v>
      </c>
      <c r="F13143" s="210">
        <v>34689</v>
      </c>
      <c r="G13143" s="64">
        <f t="shared" si="405"/>
        <v>208134</v>
      </c>
      <c r="H13143" s="120" t="s">
        <v>957</v>
      </c>
      <c r="I13143" s="120"/>
    </row>
    <row r="13144" spans="1:9" x14ac:dyDescent="0.25">
      <c r="A13144" s="144">
        <v>44810</v>
      </c>
      <c r="B13144" s="59" t="s">
        <v>3077</v>
      </c>
      <c r="C13144" s="59"/>
      <c r="D13144" s="60">
        <v>1</v>
      </c>
      <c r="E13144" s="75" t="s">
        <v>26</v>
      </c>
      <c r="F13144" s="210">
        <v>13333</v>
      </c>
      <c r="G13144" s="64">
        <f t="shared" si="405"/>
        <v>13333</v>
      </c>
      <c r="H13144" s="120" t="s">
        <v>957</v>
      </c>
      <c r="I13144" s="120"/>
    </row>
    <row r="13145" spans="1:9" x14ac:dyDescent="0.25">
      <c r="A13145" s="144">
        <v>44810</v>
      </c>
      <c r="B13145" s="59" t="s">
        <v>8069</v>
      </c>
      <c r="C13145" s="59"/>
      <c r="D13145" s="141">
        <v>2</v>
      </c>
      <c r="E13145" s="75" t="s">
        <v>26</v>
      </c>
      <c r="F13145" s="210">
        <v>2500</v>
      </c>
      <c r="G13145" s="64">
        <f t="shared" si="405"/>
        <v>5000</v>
      </c>
      <c r="H13145" s="120" t="s">
        <v>6044</v>
      </c>
      <c r="I13145" s="120"/>
    </row>
    <row r="13146" spans="1:9" x14ac:dyDescent="0.25">
      <c r="A13146" s="144">
        <v>44810</v>
      </c>
      <c r="B13146" s="71" t="s">
        <v>810</v>
      </c>
      <c r="C13146" s="71" t="s">
        <v>27</v>
      </c>
      <c r="D13146" s="141">
        <v>1</v>
      </c>
      <c r="E13146" s="75" t="s">
        <v>1525</v>
      </c>
      <c r="F13146" s="210">
        <v>75000</v>
      </c>
      <c r="G13146" s="64">
        <f t="shared" si="405"/>
        <v>75000</v>
      </c>
      <c r="H13146" s="120" t="s">
        <v>6044</v>
      </c>
      <c r="I13146" s="120"/>
    </row>
    <row r="13147" spans="1:9" x14ac:dyDescent="0.25">
      <c r="A13147" s="144">
        <v>44810</v>
      </c>
      <c r="B13147" s="83" t="s">
        <v>10573</v>
      </c>
      <c r="C13147" s="59" t="s">
        <v>2283</v>
      </c>
      <c r="D13147" s="141">
        <v>1</v>
      </c>
      <c r="E13147" s="75" t="s">
        <v>34</v>
      </c>
      <c r="F13147" s="210">
        <v>25000</v>
      </c>
      <c r="G13147" s="64">
        <f t="shared" si="405"/>
        <v>25000</v>
      </c>
      <c r="H13147" s="120" t="s">
        <v>5929</v>
      </c>
      <c r="I13147" s="120"/>
    </row>
    <row r="13148" spans="1:9" x14ac:dyDescent="0.25">
      <c r="A13148" s="144">
        <v>44810</v>
      </c>
      <c r="B13148" s="59" t="s">
        <v>10574</v>
      </c>
      <c r="C13148" s="84" t="s">
        <v>361</v>
      </c>
      <c r="D13148" s="141">
        <v>1</v>
      </c>
      <c r="E13148" s="75" t="s">
        <v>1680</v>
      </c>
      <c r="F13148" s="210">
        <v>55000</v>
      </c>
      <c r="G13148" s="64">
        <f t="shared" si="405"/>
        <v>55000</v>
      </c>
      <c r="H13148" s="285" t="s">
        <v>5929</v>
      </c>
      <c r="I13148" s="120"/>
    </row>
    <row r="13149" spans="1:9" x14ac:dyDescent="0.25">
      <c r="A13149" s="144">
        <v>44810</v>
      </c>
      <c r="B13149" s="71" t="s">
        <v>10575</v>
      </c>
      <c r="C13149" s="59" t="s">
        <v>361</v>
      </c>
      <c r="D13149" s="60">
        <v>5</v>
      </c>
      <c r="E13149" s="75" t="s">
        <v>26</v>
      </c>
      <c r="F13149" s="63">
        <v>75000</v>
      </c>
      <c r="G13149" s="64">
        <f t="shared" si="405"/>
        <v>375000</v>
      </c>
      <c r="H13149" s="285" t="s">
        <v>5929</v>
      </c>
      <c r="I13149" s="120"/>
    </row>
    <row r="13150" spans="1:9" x14ac:dyDescent="0.25">
      <c r="A13150" s="144">
        <v>44810</v>
      </c>
      <c r="B13150" s="59" t="s">
        <v>10576</v>
      </c>
      <c r="C13150" s="83" t="s">
        <v>2287</v>
      </c>
      <c r="D13150" s="60">
        <v>1</v>
      </c>
      <c r="E13150" s="75" t="s">
        <v>43</v>
      </c>
      <c r="F13150" s="63">
        <v>550000</v>
      </c>
      <c r="G13150" s="64">
        <f t="shared" si="405"/>
        <v>550000</v>
      </c>
      <c r="H13150" s="120" t="s">
        <v>484</v>
      </c>
      <c r="I13150" s="120"/>
    </row>
    <row r="13151" spans="1:9" x14ac:dyDescent="0.25">
      <c r="A13151" s="144">
        <v>44810</v>
      </c>
      <c r="B13151" s="59" t="s">
        <v>4004</v>
      </c>
      <c r="C13151" s="77" t="s">
        <v>27</v>
      </c>
      <c r="D13151" s="141">
        <v>20</v>
      </c>
      <c r="E13151" s="75" t="s">
        <v>25</v>
      </c>
      <c r="F13151" s="210">
        <v>1000</v>
      </c>
      <c r="G13151" s="64">
        <f t="shared" si="405"/>
        <v>20000</v>
      </c>
      <c r="H13151" s="120" t="s">
        <v>998</v>
      </c>
      <c r="I13151" s="120"/>
    </row>
    <row r="13152" spans="1:9" x14ac:dyDescent="0.25">
      <c r="A13152" s="144">
        <v>44840</v>
      </c>
      <c r="B13152" s="59" t="s">
        <v>10577</v>
      </c>
      <c r="C13152" s="59" t="s">
        <v>361</v>
      </c>
      <c r="D13152" s="60">
        <v>1</v>
      </c>
      <c r="E13152" s="75" t="s">
        <v>29</v>
      </c>
      <c r="F13152" s="210">
        <v>1000000</v>
      </c>
      <c r="G13152" s="64">
        <f t="shared" si="405"/>
        <v>1000000</v>
      </c>
      <c r="H13152" s="120" t="s">
        <v>998</v>
      </c>
      <c r="I13152" s="120"/>
    </row>
    <row r="13153" spans="1:9" x14ac:dyDescent="0.25">
      <c r="A13153" s="144">
        <v>44840</v>
      </c>
      <c r="B13153" s="59" t="s">
        <v>10578</v>
      </c>
      <c r="C13153" s="59"/>
      <c r="D13153" s="60">
        <v>5</v>
      </c>
      <c r="E13153" s="75" t="s">
        <v>25</v>
      </c>
      <c r="F13153" s="63">
        <v>60000</v>
      </c>
      <c r="G13153" s="64">
        <f t="shared" si="405"/>
        <v>300000</v>
      </c>
      <c r="H13153" s="120" t="s">
        <v>998</v>
      </c>
      <c r="I13153" s="120"/>
    </row>
    <row r="13154" spans="1:9" x14ac:dyDescent="0.25">
      <c r="A13154" s="144">
        <v>44840</v>
      </c>
      <c r="B13154" s="59" t="s">
        <v>10579</v>
      </c>
      <c r="C13154" s="59" t="s">
        <v>361</v>
      </c>
      <c r="D13154" s="60">
        <v>1</v>
      </c>
      <c r="E13154" s="75" t="s">
        <v>26</v>
      </c>
      <c r="F13154" s="210">
        <v>225000</v>
      </c>
      <c r="G13154" s="64">
        <f t="shared" si="405"/>
        <v>225000</v>
      </c>
      <c r="H13154" s="120" t="s">
        <v>998</v>
      </c>
      <c r="I13154" s="120"/>
    </row>
    <row r="13155" spans="1:9" x14ac:dyDescent="0.25">
      <c r="A13155" s="144">
        <v>44840</v>
      </c>
      <c r="B13155" s="58" t="s">
        <v>1013</v>
      </c>
      <c r="C13155" s="59" t="s">
        <v>543</v>
      </c>
      <c r="D13155" s="141">
        <v>15</v>
      </c>
      <c r="E13155" s="75" t="s">
        <v>206</v>
      </c>
      <c r="F13155" s="265">
        <v>17000</v>
      </c>
      <c r="G13155" s="210">
        <f t="shared" si="405"/>
        <v>255000</v>
      </c>
      <c r="H13155" s="285" t="s">
        <v>998</v>
      </c>
      <c r="I13155" s="74"/>
    </row>
    <row r="13156" spans="1:9" x14ac:dyDescent="0.25">
      <c r="A13156" s="144">
        <v>44840</v>
      </c>
      <c r="B13156" s="59" t="s">
        <v>10580</v>
      </c>
      <c r="C13156" s="59" t="s">
        <v>543</v>
      </c>
      <c r="D13156" s="141">
        <v>2</v>
      </c>
      <c r="E13156" s="75" t="s">
        <v>26</v>
      </c>
      <c r="F13156" s="265">
        <v>78000</v>
      </c>
      <c r="G13156" s="210">
        <f t="shared" si="405"/>
        <v>156000</v>
      </c>
      <c r="H13156" s="285" t="s">
        <v>998</v>
      </c>
      <c r="I13156" s="74"/>
    </row>
    <row r="13157" spans="1:9" x14ac:dyDescent="0.25">
      <c r="A13157" s="144">
        <v>44840</v>
      </c>
      <c r="B13157" s="59" t="s">
        <v>9825</v>
      </c>
      <c r="C13157" s="59" t="s">
        <v>9826</v>
      </c>
      <c r="D13157" s="60">
        <v>3</v>
      </c>
      <c r="E13157" s="75" t="s">
        <v>37</v>
      </c>
      <c r="F13157" s="210">
        <v>23206</v>
      </c>
      <c r="G13157" s="210">
        <f t="shared" si="405"/>
        <v>69618</v>
      </c>
      <c r="H13157" s="120" t="s">
        <v>432</v>
      </c>
      <c r="I13157" s="120"/>
    </row>
    <row r="13158" spans="1:9" x14ac:dyDescent="0.25">
      <c r="A13158" s="144">
        <v>44840</v>
      </c>
      <c r="B13158" s="66" t="s">
        <v>9829</v>
      </c>
      <c r="C13158" s="121" t="s">
        <v>65</v>
      </c>
      <c r="D13158" s="60">
        <v>1</v>
      </c>
      <c r="E13158" s="75" t="s">
        <v>26</v>
      </c>
      <c r="F13158" s="210">
        <v>65000</v>
      </c>
      <c r="G13158" s="64">
        <f t="shared" si="405"/>
        <v>65000</v>
      </c>
      <c r="H13158" s="120" t="s">
        <v>1161</v>
      </c>
      <c r="I13158" s="120"/>
    </row>
    <row r="13159" spans="1:9" x14ac:dyDescent="0.25">
      <c r="A13159" s="144">
        <v>44840</v>
      </c>
      <c r="B13159" s="59" t="s">
        <v>10581</v>
      </c>
      <c r="C13159" s="59" t="s">
        <v>419</v>
      </c>
      <c r="D13159" s="60">
        <v>3</v>
      </c>
      <c r="E13159" s="75" t="s">
        <v>26</v>
      </c>
      <c r="F13159" s="73">
        <v>90000</v>
      </c>
      <c r="G13159" s="210">
        <f t="shared" si="405"/>
        <v>270000</v>
      </c>
      <c r="H13159" s="120" t="s">
        <v>814</v>
      </c>
      <c r="I13159" s="74"/>
    </row>
    <row r="13160" spans="1:9" x14ac:dyDescent="0.25">
      <c r="A13160" s="144">
        <v>44840</v>
      </c>
      <c r="B13160" s="59" t="s">
        <v>10582</v>
      </c>
      <c r="C13160" s="59" t="s">
        <v>419</v>
      </c>
      <c r="D13160" s="60">
        <v>3</v>
      </c>
      <c r="E13160" s="126" t="s">
        <v>25</v>
      </c>
      <c r="F13160" s="73">
        <v>7500</v>
      </c>
      <c r="G13160" s="210">
        <f t="shared" si="405"/>
        <v>22500</v>
      </c>
      <c r="H13160" s="120" t="s">
        <v>814</v>
      </c>
      <c r="I13160" s="74"/>
    </row>
    <row r="13161" spans="1:9" x14ac:dyDescent="0.25">
      <c r="A13161" s="144">
        <v>44840</v>
      </c>
      <c r="B13161" s="59" t="s">
        <v>10583</v>
      </c>
      <c r="C13161" s="59" t="s">
        <v>419</v>
      </c>
      <c r="D13161" s="60">
        <v>3</v>
      </c>
      <c r="E13161" s="126" t="s">
        <v>25</v>
      </c>
      <c r="F13161" s="73">
        <v>2000</v>
      </c>
      <c r="G13161" s="210">
        <f t="shared" si="405"/>
        <v>6000</v>
      </c>
      <c r="H13161" s="120" t="s">
        <v>814</v>
      </c>
      <c r="I13161" s="74"/>
    </row>
    <row r="13162" spans="1:9" x14ac:dyDescent="0.25">
      <c r="A13162" s="144">
        <v>44840</v>
      </c>
      <c r="B13162" s="59" t="s">
        <v>3228</v>
      </c>
      <c r="C13162" s="59"/>
      <c r="D13162" s="60">
        <v>2</v>
      </c>
      <c r="E13162" s="75" t="s">
        <v>1525</v>
      </c>
      <c r="F13162" s="63">
        <v>75000</v>
      </c>
      <c r="G13162" s="64">
        <f t="shared" si="405"/>
        <v>150000</v>
      </c>
      <c r="H13162" s="120" t="s">
        <v>814</v>
      </c>
      <c r="I13162" s="120"/>
    </row>
    <row r="13163" spans="1:9" x14ac:dyDescent="0.25">
      <c r="A13163" s="144">
        <v>44840</v>
      </c>
      <c r="B13163" s="59" t="s">
        <v>8069</v>
      </c>
      <c r="C13163" s="59"/>
      <c r="D13163" s="60">
        <v>3</v>
      </c>
      <c r="E13163" s="75" t="s">
        <v>26</v>
      </c>
      <c r="F13163" s="210">
        <v>2500</v>
      </c>
      <c r="G13163" s="64">
        <f>F13163*D13163</f>
        <v>7500</v>
      </c>
      <c r="H13163" s="120" t="s">
        <v>814</v>
      </c>
      <c r="I13163" s="120"/>
    </row>
    <row r="13164" spans="1:9" x14ac:dyDescent="0.25">
      <c r="A13164" s="144">
        <v>44840</v>
      </c>
      <c r="B13164" s="59" t="s">
        <v>10584</v>
      </c>
      <c r="C13164" s="59" t="s">
        <v>416</v>
      </c>
      <c r="D13164" s="60">
        <v>7</v>
      </c>
      <c r="E13164" s="75" t="s">
        <v>26</v>
      </c>
      <c r="F13164" s="63">
        <f>65800/7</f>
        <v>9400</v>
      </c>
      <c r="G13164" s="64">
        <f t="shared" ref="G13164:G13177" si="406">F13164*D13164</f>
        <v>65800</v>
      </c>
      <c r="H13164" s="120" t="s">
        <v>814</v>
      </c>
      <c r="I13164" s="120"/>
    </row>
    <row r="13165" spans="1:9" x14ac:dyDescent="0.25">
      <c r="A13165" s="144">
        <v>44840</v>
      </c>
      <c r="B13165" s="71" t="s">
        <v>10585</v>
      </c>
      <c r="C13165" s="59" t="s">
        <v>416</v>
      </c>
      <c r="D13165" s="60">
        <v>14</v>
      </c>
      <c r="E13165" s="75" t="s">
        <v>26</v>
      </c>
      <c r="F13165" s="63">
        <f>10500/14</f>
        <v>750</v>
      </c>
      <c r="G13165" s="64">
        <f t="shared" si="406"/>
        <v>10500</v>
      </c>
      <c r="H13165" s="120" t="s">
        <v>814</v>
      </c>
      <c r="I13165" s="120"/>
    </row>
    <row r="13166" spans="1:9" x14ac:dyDescent="0.25">
      <c r="A13166" s="144">
        <v>44840</v>
      </c>
      <c r="B13166" s="71" t="s">
        <v>10586</v>
      </c>
      <c r="C13166" s="59" t="s">
        <v>416</v>
      </c>
      <c r="D13166" s="60">
        <v>25</v>
      </c>
      <c r="E13166" s="75" t="s">
        <v>26</v>
      </c>
      <c r="F13166" s="63">
        <f>27500/25</f>
        <v>1100</v>
      </c>
      <c r="G13166" s="64">
        <f t="shared" si="406"/>
        <v>27500</v>
      </c>
      <c r="H13166" s="120" t="s">
        <v>814</v>
      </c>
      <c r="I13166" s="120"/>
    </row>
    <row r="13167" spans="1:9" x14ac:dyDescent="0.25">
      <c r="A13167" s="144">
        <v>44840</v>
      </c>
      <c r="B13167" s="71" t="s">
        <v>10587</v>
      </c>
      <c r="C13167" s="59" t="s">
        <v>416</v>
      </c>
      <c r="D13167" s="60">
        <v>25</v>
      </c>
      <c r="E13167" s="75" t="s">
        <v>26</v>
      </c>
      <c r="F13167" s="63">
        <f>7500/25</f>
        <v>300</v>
      </c>
      <c r="G13167" s="64">
        <f t="shared" si="406"/>
        <v>7500</v>
      </c>
      <c r="H13167" s="120" t="s">
        <v>814</v>
      </c>
      <c r="I13167" s="120"/>
    </row>
    <row r="13168" spans="1:9" x14ac:dyDescent="0.25">
      <c r="A13168" s="144">
        <v>44840</v>
      </c>
      <c r="B13168" s="71" t="s">
        <v>10588</v>
      </c>
      <c r="C13168" s="59" t="s">
        <v>442</v>
      </c>
      <c r="D13168" s="60">
        <v>30</v>
      </c>
      <c r="E13168" s="75" t="s">
        <v>26</v>
      </c>
      <c r="F13168" s="63">
        <v>2350</v>
      </c>
      <c r="G13168" s="64">
        <f t="shared" si="406"/>
        <v>70500</v>
      </c>
      <c r="H13168" s="120" t="s">
        <v>814</v>
      </c>
      <c r="I13168" s="120"/>
    </row>
    <row r="13169" spans="1:9" x14ac:dyDescent="0.25">
      <c r="A13169" s="144">
        <v>44840</v>
      </c>
      <c r="B13169" s="59" t="s">
        <v>10584</v>
      </c>
      <c r="C13169" s="59" t="s">
        <v>442</v>
      </c>
      <c r="D13169" s="60">
        <v>20</v>
      </c>
      <c r="E13169" s="75" t="s">
        <v>26</v>
      </c>
      <c r="F13169" s="63">
        <v>7940</v>
      </c>
      <c r="G13169" s="64">
        <f t="shared" si="406"/>
        <v>158800</v>
      </c>
      <c r="H13169" s="120" t="s">
        <v>814</v>
      </c>
      <c r="I13169" s="120"/>
    </row>
    <row r="13170" spans="1:9" x14ac:dyDescent="0.25">
      <c r="A13170" s="144">
        <v>44840</v>
      </c>
      <c r="B13170" s="66" t="s">
        <v>10589</v>
      </c>
      <c r="C13170" s="59" t="s">
        <v>442</v>
      </c>
      <c r="D13170" s="60">
        <v>15</v>
      </c>
      <c r="E13170" s="75" t="s">
        <v>26</v>
      </c>
      <c r="F13170" s="63">
        <v>500</v>
      </c>
      <c r="G13170" s="64">
        <f t="shared" si="406"/>
        <v>7500</v>
      </c>
      <c r="H13170" s="120" t="s">
        <v>814</v>
      </c>
      <c r="I13170" s="120"/>
    </row>
    <row r="13171" spans="1:9" x14ac:dyDescent="0.25">
      <c r="A13171" s="144">
        <v>44840</v>
      </c>
      <c r="B13171" s="58" t="s">
        <v>2890</v>
      </c>
      <c r="C13171" s="59" t="s">
        <v>442</v>
      </c>
      <c r="D13171" s="60">
        <v>30</v>
      </c>
      <c r="E13171" s="75" t="s">
        <v>26</v>
      </c>
      <c r="F13171" s="73">
        <v>500</v>
      </c>
      <c r="G13171" s="64">
        <f t="shared" si="406"/>
        <v>15000</v>
      </c>
      <c r="H13171" s="120" t="s">
        <v>814</v>
      </c>
      <c r="I13171" s="120"/>
    </row>
    <row r="13172" spans="1:9" x14ac:dyDescent="0.25">
      <c r="A13172" s="144">
        <v>44840</v>
      </c>
      <c r="B13172" s="58" t="s">
        <v>10590</v>
      </c>
      <c r="C13172" s="59" t="s">
        <v>113</v>
      </c>
      <c r="D13172" s="60">
        <v>1</v>
      </c>
      <c r="E13172" s="75" t="s">
        <v>25</v>
      </c>
      <c r="F13172" s="63">
        <v>222499</v>
      </c>
      <c r="G13172" s="64">
        <f t="shared" si="406"/>
        <v>222499</v>
      </c>
      <c r="H13172" s="120" t="s">
        <v>2985</v>
      </c>
      <c r="I13172" s="120"/>
    </row>
    <row r="13173" spans="1:9" x14ac:dyDescent="0.25">
      <c r="A13173" s="144">
        <v>44840</v>
      </c>
      <c r="B13173" s="58" t="s">
        <v>10591</v>
      </c>
      <c r="C13173" s="77"/>
      <c r="D13173" s="60">
        <v>1</v>
      </c>
      <c r="E13173" s="75" t="s">
        <v>25</v>
      </c>
      <c r="F13173" s="63">
        <v>13000</v>
      </c>
      <c r="G13173" s="64">
        <f t="shared" si="406"/>
        <v>13000</v>
      </c>
      <c r="H13173" s="120" t="s">
        <v>2985</v>
      </c>
      <c r="I13173" s="120"/>
    </row>
    <row r="13174" spans="1:9" x14ac:dyDescent="0.25">
      <c r="A13174" s="144">
        <v>44840</v>
      </c>
      <c r="B13174" s="58" t="s">
        <v>10592</v>
      </c>
      <c r="C13174" s="59" t="s">
        <v>411</v>
      </c>
      <c r="D13174" s="60">
        <v>4</v>
      </c>
      <c r="E13174" s="75" t="s">
        <v>26</v>
      </c>
      <c r="F13174" s="73">
        <v>20000</v>
      </c>
      <c r="G13174" s="64">
        <f t="shared" si="406"/>
        <v>80000</v>
      </c>
      <c r="H13174" s="120" t="s">
        <v>2985</v>
      </c>
      <c r="I13174" s="120"/>
    </row>
    <row r="13175" spans="1:9" x14ac:dyDescent="0.25">
      <c r="A13175" s="144">
        <v>44840</v>
      </c>
      <c r="B13175" s="59" t="s">
        <v>10593</v>
      </c>
      <c r="C13175" s="59" t="s">
        <v>361</v>
      </c>
      <c r="D13175" s="141">
        <v>1</v>
      </c>
      <c r="E13175" s="75" t="s">
        <v>25</v>
      </c>
      <c r="F13175" s="210">
        <v>1650000</v>
      </c>
      <c r="G13175" s="64">
        <f t="shared" si="406"/>
        <v>1650000</v>
      </c>
      <c r="H13175" s="120" t="s">
        <v>2985</v>
      </c>
      <c r="I13175" s="120"/>
    </row>
    <row r="13176" spans="1:9" x14ac:dyDescent="0.25">
      <c r="A13176" s="144">
        <v>44840</v>
      </c>
      <c r="B13176" s="59" t="s">
        <v>10594</v>
      </c>
      <c r="C13176" s="59" t="s">
        <v>361</v>
      </c>
      <c r="D13176" s="141">
        <v>1</v>
      </c>
      <c r="E13176" s="75" t="s">
        <v>25</v>
      </c>
      <c r="F13176" s="210">
        <v>60000</v>
      </c>
      <c r="G13176" s="64">
        <f t="shared" si="406"/>
        <v>60000</v>
      </c>
      <c r="H13176" s="120" t="s">
        <v>2985</v>
      </c>
      <c r="I13176" s="120"/>
    </row>
    <row r="13177" spans="1:9" x14ac:dyDescent="0.25">
      <c r="A13177" s="144">
        <v>44840</v>
      </c>
      <c r="B13177" s="59" t="s">
        <v>10595</v>
      </c>
      <c r="C13177" s="84" t="s">
        <v>364</v>
      </c>
      <c r="D13177" s="141">
        <v>1</v>
      </c>
      <c r="E13177" s="75" t="s">
        <v>29</v>
      </c>
      <c r="F13177" s="210">
        <v>378000</v>
      </c>
      <c r="G13177" s="64">
        <f t="shared" si="406"/>
        <v>378000</v>
      </c>
      <c r="H13177" s="285" t="s">
        <v>466</v>
      </c>
      <c r="I13177" s="120" t="s">
        <v>8479</v>
      </c>
    </row>
    <row r="13178" spans="1:9" x14ac:dyDescent="0.25">
      <c r="A13178" s="144">
        <v>44840</v>
      </c>
      <c r="B13178" s="59" t="s">
        <v>9825</v>
      </c>
      <c r="C13178" s="59" t="s">
        <v>9826</v>
      </c>
      <c r="D13178" s="60">
        <v>5</v>
      </c>
      <c r="E13178" s="75" t="s">
        <v>37</v>
      </c>
      <c r="F13178" s="210">
        <v>23206</v>
      </c>
      <c r="G13178" s="64">
        <f t="shared" si="405"/>
        <v>116030</v>
      </c>
      <c r="H13178" s="120" t="s">
        <v>623</v>
      </c>
      <c r="I13178" s="120"/>
    </row>
    <row r="13179" spans="1:9" x14ac:dyDescent="0.25">
      <c r="A13179" s="144">
        <v>44840</v>
      </c>
      <c r="B13179" s="59" t="s">
        <v>9825</v>
      </c>
      <c r="C13179" s="59" t="s">
        <v>9826</v>
      </c>
      <c r="D13179" s="60">
        <v>5</v>
      </c>
      <c r="E13179" s="75" t="s">
        <v>37</v>
      </c>
      <c r="F13179" s="210">
        <v>23206</v>
      </c>
      <c r="G13179" s="210">
        <f t="shared" si="405"/>
        <v>116030</v>
      </c>
      <c r="H13179" s="285" t="s">
        <v>10596</v>
      </c>
      <c r="I13179" s="120"/>
    </row>
    <row r="13180" spans="1:9" x14ac:dyDescent="0.25">
      <c r="A13180" s="144">
        <v>44840</v>
      </c>
      <c r="B13180" s="59" t="s">
        <v>210</v>
      </c>
      <c r="C13180" s="59" t="s">
        <v>211</v>
      </c>
      <c r="D13180" s="60">
        <v>1</v>
      </c>
      <c r="E13180" s="75" t="s">
        <v>37</v>
      </c>
      <c r="F13180" s="210">
        <v>28200</v>
      </c>
      <c r="G13180" s="64">
        <f t="shared" si="405"/>
        <v>28200</v>
      </c>
      <c r="H13180" s="285" t="s">
        <v>10596</v>
      </c>
      <c r="I13180" s="120"/>
    </row>
    <row r="13181" spans="1:9" x14ac:dyDescent="0.25">
      <c r="A13181" s="144">
        <v>44840</v>
      </c>
      <c r="B13181" s="58" t="s">
        <v>9829</v>
      </c>
      <c r="C13181" s="121" t="s">
        <v>65</v>
      </c>
      <c r="D13181" s="60">
        <v>3</v>
      </c>
      <c r="E13181" s="75" t="s">
        <v>25</v>
      </c>
      <c r="F13181" s="63">
        <v>65000</v>
      </c>
      <c r="G13181" s="64">
        <f t="shared" si="405"/>
        <v>195000</v>
      </c>
      <c r="H13181" s="120" t="s">
        <v>2626</v>
      </c>
      <c r="I13181" s="120" t="s">
        <v>10597</v>
      </c>
    </row>
    <row r="13182" spans="1:9" x14ac:dyDescent="0.25">
      <c r="A13182" s="144">
        <v>44840</v>
      </c>
      <c r="B13182" s="58" t="s">
        <v>10598</v>
      </c>
      <c r="C13182" s="121" t="s">
        <v>74</v>
      </c>
      <c r="D13182" s="141">
        <v>1</v>
      </c>
      <c r="E13182" s="75" t="s">
        <v>26</v>
      </c>
      <c r="F13182" s="265">
        <v>65000</v>
      </c>
      <c r="G13182" s="210">
        <f t="shared" si="405"/>
        <v>65000</v>
      </c>
      <c r="H13182" s="120" t="s">
        <v>2626</v>
      </c>
      <c r="I13182" s="120" t="s">
        <v>10597</v>
      </c>
    </row>
    <row r="13183" spans="1:9" x14ac:dyDescent="0.25">
      <c r="A13183" s="144">
        <v>44840</v>
      </c>
      <c r="B13183" s="71" t="s">
        <v>10599</v>
      </c>
      <c r="C13183" s="59" t="s">
        <v>10600</v>
      </c>
      <c r="D13183" s="60">
        <v>1</v>
      </c>
      <c r="E13183" s="75" t="s">
        <v>29</v>
      </c>
      <c r="F13183" s="63">
        <v>310000</v>
      </c>
      <c r="G13183" s="64">
        <f t="shared" si="405"/>
        <v>310000</v>
      </c>
      <c r="H13183" s="285" t="s">
        <v>2626</v>
      </c>
      <c r="I13183" s="120" t="s">
        <v>10597</v>
      </c>
    </row>
    <row r="13184" spans="1:9" x14ac:dyDescent="0.25">
      <c r="A13184" s="144">
        <v>44840</v>
      </c>
      <c r="B13184" s="59" t="s">
        <v>56</v>
      </c>
      <c r="C13184" s="59" t="s">
        <v>57</v>
      </c>
      <c r="D13184" s="60">
        <v>0.5</v>
      </c>
      <c r="E13184" s="75" t="s">
        <v>37</v>
      </c>
      <c r="F13184" s="63">
        <v>24650</v>
      </c>
      <c r="G13184" s="64">
        <f t="shared" si="405"/>
        <v>12325</v>
      </c>
      <c r="H13184" s="120" t="s">
        <v>794</v>
      </c>
      <c r="I13184" s="120"/>
    </row>
    <row r="13185" spans="1:9" x14ac:dyDescent="0.25">
      <c r="A13185" s="144">
        <v>44840</v>
      </c>
      <c r="B13185" s="66" t="s">
        <v>220</v>
      </c>
      <c r="C13185" s="92" t="s">
        <v>221</v>
      </c>
      <c r="D13185" s="60">
        <v>20</v>
      </c>
      <c r="E13185" s="75" t="s">
        <v>206</v>
      </c>
      <c r="F13185" s="63">
        <v>34698</v>
      </c>
      <c r="G13185" s="64">
        <f t="shared" si="405"/>
        <v>693960</v>
      </c>
      <c r="H13185" s="120" t="s">
        <v>10601</v>
      </c>
      <c r="I13185" s="120" t="s">
        <v>10602</v>
      </c>
    </row>
    <row r="13186" spans="1:9" x14ac:dyDescent="0.25">
      <c r="A13186" s="144">
        <v>44840</v>
      </c>
      <c r="B13186" s="59" t="s">
        <v>186</v>
      </c>
      <c r="C13186" s="59" t="s">
        <v>187</v>
      </c>
      <c r="D13186" s="60">
        <v>1</v>
      </c>
      <c r="E13186" s="75" t="s">
        <v>26</v>
      </c>
      <c r="F13186" s="63">
        <v>100000</v>
      </c>
      <c r="G13186" s="64">
        <f t="shared" si="405"/>
        <v>100000</v>
      </c>
      <c r="H13186" s="120" t="s">
        <v>1784</v>
      </c>
      <c r="I13186" s="120" t="s">
        <v>10603</v>
      </c>
    </row>
    <row r="13187" spans="1:9" x14ac:dyDescent="0.25">
      <c r="A13187" s="144">
        <v>44840</v>
      </c>
      <c r="B13187" s="71" t="s">
        <v>1672</v>
      </c>
      <c r="C13187" s="71"/>
      <c r="D13187" s="60">
        <v>2</v>
      </c>
      <c r="E13187" s="75" t="s">
        <v>25</v>
      </c>
      <c r="F13187" s="63">
        <v>10000</v>
      </c>
      <c r="G13187" s="64">
        <f t="shared" si="405"/>
        <v>20000</v>
      </c>
      <c r="H13187" s="120" t="s">
        <v>1784</v>
      </c>
      <c r="I13187" s="120" t="s">
        <v>10604</v>
      </c>
    </row>
    <row r="13188" spans="1:9" x14ac:dyDescent="0.25">
      <c r="A13188" s="144">
        <v>44840</v>
      </c>
      <c r="B13188" s="71" t="s">
        <v>10205</v>
      </c>
      <c r="C13188" s="71" t="s">
        <v>10206</v>
      </c>
      <c r="D13188" s="60">
        <v>1</v>
      </c>
      <c r="E13188" s="75" t="s">
        <v>26</v>
      </c>
      <c r="F13188" s="63">
        <v>130000</v>
      </c>
      <c r="G13188" s="64">
        <f t="shared" si="405"/>
        <v>130000</v>
      </c>
      <c r="H13188" s="120" t="s">
        <v>1784</v>
      </c>
      <c r="I13188" s="120" t="s">
        <v>10604</v>
      </c>
    </row>
    <row r="13189" spans="1:9" x14ac:dyDescent="0.25">
      <c r="A13189" s="144">
        <v>44840</v>
      </c>
      <c r="B13189" s="71" t="s">
        <v>7599</v>
      </c>
      <c r="C13189" s="71"/>
      <c r="D13189" s="60">
        <v>0.3</v>
      </c>
      <c r="E13189" s="75" t="s">
        <v>37</v>
      </c>
      <c r="F13189" s="63">
        <v>82500</v>
      </c>
      <c r="G13189" s="64">
        <f t="shared" si="405"/>
        <v>24750</v>
      </c>
      <c r="H13189" s="120" t="s">
        <v>1784</v>
      </c>
      <c r="I13189" s="120" t="s">
        <v>10604</v>
      </c>
    </row>
    <row r="13190" spans="1:9" x14ac:dyDescent="0.25">
      <c r="A13190" s="144">
        <v>44840</v>
      </c>
      <c r="B13190" s="59" t="s">
        <v>9825</v>
      </c>
      <c r="C13190" s="59" t="s">
        <v>9826</v>
      </c>
      <c r="D13190" s="60">
        <v>1</v>
      </c>
      <c r="E13190" s="75" t="s">
        <v>37</v>
      </c>
      <c r="F13190" s="210">
        <v>23206</v>
      </c>
      <c r="G13190" s="64">
        <f t="shared" si="405"/>
        <v>23206</v>
      </c>
      <c r="H13190" s="120" t="s">
        <v>1784</v>
      </c>
      <c r="I13190" s="120" t="s">
        <v>10604</v>
      </c>
    </row>
    <row r="13191" spans="1:9" x14ac:dyDescent="0.25">
      <c r="A13191" s="144">
        <v>44840</v>
      </c>
      <c r="B13191" s="66" t="s">
        <v>3228</v>
      </c>
      <c r="C13191" s="92"/>
      <c r="D13191" s="141">
        <v>1</v>
      </c>
      <c r="E13191" s="75" t="s">
        <v>1525</v>
      </c>
      <c r="F13191" s="210">
        <v>75000</v>
      </c>
      <c r="G13191" s="64">
        <f t="shared" si="405"/>
        <v>75000</v>
      </c>
      <c r="H13191" s="120" t="s">
        <v>522</v>
      </c>
      <c r="I13191" s="120" t="s">
        <v>10605</v>
      </c>
    </row>
    <row r="13192" spans="1:9" x14ac:dyDescent="0.25">
      <c r="A13192" s="144">
        <v>44840</v>
      </c>
      <c r="B13192" s="58" t="s">
        <v>9829</v>
      </c>
      <c r="C13192" s="121" t="s">
        <v>65</v>
      </c>
      <c r="D13192" s="60">
        <v>1</v>
      </c>
      <c r="E13192" s="75" t="s">
        <v>25</v>
      </c>
      <c r="F13192" s="63">
        <v>65000</v>
      </c>
      <c r="G13192" s="64">
        <f t="shared" si="405"/>
        <v>65000</v>
      </c>
      <c r="H13192" s="120" t="s">
        <v>890</v>
      </c>
      <c r="I13192" s="120" t="s">
        <v>10606</v>
      </c>
    </row>
    <row r="13193" spans="1:9" x14ac:dyDescent="0.25">
      <c r="A13193" s="144">
        <v>44840</v>
      </c>
      <c r="B13193" s="71" t="s">
        <v>6463</v>
      </c>
      <c r="C13193" s="71" t="s">
        <v>4265</v>
      </c>
      <c r="D13193" s="141">
        <v>1</v>
      </c>
      <c r="E13193" s="75" t="s">
        <v>25</v>
      </c>
      <c r="F13193" s="210">
        <v>520000</v>
      </c>
      <c r="G13193" s="64">
        <f t="shared" si="405"/>
        <v>520000</v>
      </c>
      <c r="H13193" s="120" t="s">
        <v>882</v>
      </c>
      <c r="I13193" s="120" t="s">
        <v>10607</v>
      </c>
    </row>
    <row r="13194" spans="1:9" x14ac:dyDescent="0.25">
      <c r="A13194" s="144">
        <v>44840</v>
      </c>
      <c r="B13194" s="81" t="s">
        <v>10097</v>
      </c>
      <c r="C13194" s="71"/>
      <c r="D13194" s="141">
        <v>1</v>
      </c>
      <c r="E13194" s="75" t="s">
        <v>25</v>
      </c>
      <c r="F13194" s="210">
        <v>150000</v>
      </c>
      <c r="G13194" s="64">
        <f t="shared" si="405"/>
        <v>150000</v>
      </c>
      <c r="H13194" s="120" t="s">
        <v>3801</v>
      </c>
      <c r="I13194" s="120" t="s">
        <v>10608</v>
      </c>
    </row>
    <row r="13195" spans="1:9" x14ac:dyDescent="0.25">
      <c r="A13195" s="144">
        <v>44840</v>
      </c>
      <c r="B13195" s="59" t="s">
        <v>10277</v>
      </c>
      <c r="C13195" s="59" t="s">
        <v>361</v>
      </c>
      <c r="D13195" s="60">
        <v>1</v>
      </c>
      <c r="E13195" s="75" t="s">
        <v>26</v>
      </c>
      <c r="F13195" s="63">
        <v>800000</v>
      </c>
      <c r="G13195" s="64">
        <f t="shared" si="405"/>
        <v>800000</v>
      </c>
      <c r="H13195" s="285" t="s">
        <v>894</v>
      </c>
      <c r="I13195" s="120" t="s">
        <v>10609</v>
      </c>
    </row>
    <row r="13196" spans="1:9" x14ac:dyDescent="0.25">
      <c r="A13196" s="144">
        <v>44840</v>
      </c>
      <c r="B13196" s="59" t="s">
        <v>10610</v>
      </c>
      <c r="C13196" s="59"/>
      <c r="D13196" s="141">
        <v>1</v>
      </c>
      <c r="E13196" s="75" t="s">
        <v>26</v>
      </c>
      <c r="F13196" s="210">
        <v>23000</v>
      </c>
      <c r="G13196" s="210">
        <f t="shared" si="405"/>
        <v>23000</v>
      </c>
      <c r="H13196" s="120" t="s">
        <v>484</v>
      </c>
      <c r="I13196" s="120"/>
    </row>
    <row r="13197" spans="1:9" x14ac:dyDescent="0.25">
      <c r="A13197" s="144">
        <v>44840</v>
      </c>
      <c r="B13197" s="71" t="s">
        <v>1672</v>
      </c>
      <c r="C13197" s="71"/>
      <c r="D13197" s="60">
        <v>6</v>
      </c>
      <c r="E13197" s="75" t="s">
        <v>25</v>
      </c>
      <c r="F13197" s="63">
        <v>10000</v>
      </c>
      <c r="G13197" s="210">
        <f t="shared" si="405"/>
        <v>60000</v>
      </c>
      <c r="H13197" s="120" t="s">
        <v>3421</v>
      </c>
      <c r="I13197" s="120" t="s">
        <v>7914</v>
      </c>
    </row>
    <row r="13198" spans="1:9" x14ac:dyDescent="0.25">
      <c r="A13198" s="144">
        <v>44840</v>
      </c>
      <c r="B13198" s="71" t="s">
        <v>7599</v>
      </c>
      <c r="C13198" s="71"/>
      <c r="D13198" s="60">
        <v>0.3</v>
      </c>
      <c r="E13198" s="75" t="s">
        <v>37</v>
      </c>
      <c r="F13198" s="63">
        <v>82500</v>
      </c>
      <c r="G13198" s="210">
        <f t="shared" si="405"/>
        <v>24750</v>
      </c>
      <c r="H13198" s="120" t="s">
        <v>3421</v>
      </c>
      <c r="I13198" s="120" t="s">
        <v>7914</v>
      </c>
    </row>
    <row r="13199" spans="1:9" x14ac:dyDescent="0.25">
      <c r="A13199" s="144">
        <v>44840</v>
      </c>
      <c r="B13199" s="59" t="s">
        <v>10611</v>
      </c>
      <c r="C13199" s="77"/>
      <c r="D13199" s="141">
        <v>30</v>
      </c>
      <c r="E13199" s="75" t="s">
        <v>25</v>
      </c>
      <c r="F13199" s="210">
        <v>1000</v>
      </c>
      <c r="G13199" s="64">
        <f t="shared" ref="G13199:G13214" si="407">F13199*D13199</f>
        <v>30000</v>
      </c>
      <c r="H13199" s="120" t="s">
        <v>814</v>
      </c>
      <c r="I13199" s="120"/>
    </row>
    <row r="13200" spans="1:9" x14ac:dyDescent="0.25">
      <c r="A13200" s="144">
        <v>44871</v>
      </c>
      <c r="B13200" s="59" t="s">
        <v>8069</v>
      </c>
      <c r="C13200" s="59"/>
      <c r="D13200" s="60">
        <v>3</v>
      </c>
      <c r="E13200" s="75" t="s">
        <v>25</v>
      </c>
      <c r="F13200" s="210">
        <v>2500</v>
      </c>
      <c r="G13200" s="64">
        <f t="shared" si="407"/>
        <v>7500</v>
      </c>
      <c r="H13200" s="120" t="s">
        <v>814</v>
      </c>
      <c r="I13200" s="120"/>
    </row>
    <row r="13201" spans="1:9" x14ac:dyDescent="0.25">
      <c r="A13201" s="144">
        <v>44871</v>
      </c>
      <c r="B13201" s="59" t="s">
        <v>10194</v>
      </c>
      <c r="C13201" s="59" t="s">
        <v>27</v>
      </c>
      <c r="D13201" s="60">
        <v>1</v>
      </c>
      <c r="E13201" s="75" t="s">
        <v>26</v>
      </c>
      <c r="F13201" s="73">
        <v>7500</v>
      </c>
      <c r="G13201" s="64">
        <f t="shared" si="407"/>
        <v>7500</v>
      </c>
      <c r="H13201" s="120" t="s">
        <v>814</v>
      </c>
      <c r="I13201" s="120"/>
    </row>
    <row r="13202" spans="1:9" x14ac:dyDescent="0.25">
      <c r="A13202" s="144">
        <v>44871</v>
      </c>
      <c r="B13202" s="59" t="s">
        <v>8069</v>
      </c>
      <c r="C13202" s="59"/>
      <c r="D13202" s="60">
        <v>1</v>
      </c>
      <c r="E13202" s="75" t="s">
        <v>25</v>
      </c>
      <c r="F13202" s="63">
        <v>2500</v>
      </c>
      <c r="G13202" s="64">
        <f t="shared" si="407"/>
        <v>2500</v>
      </c>
      <c r="H13202" s="120" t="s">
        <v>998</v>
      </c>
      <c r="I13202" s="120"/>
    </row>
    <row r="13203" spans="1:9" x14ac:dyDescent="0.25">
      <c r="A13203" s="144">
        <v>44871</v>
      </c>
      <c r="B13203" s="83" t="s">
        <v>10612</v>
      </c>
      <c r="C13203" s="59" t="s">
        <v>361</v>
      </c>
      <c r="D13203" s="141">
        <v>1</v>
      </c>
      <c r="E13203" s="75" t="s">
        <v>25</v>
      </c>
      <c r="F13203" s="265">
        <v>250000</v>
      </c>
      <c r="G13203" s="210">
        <f t="shared" si="407"/>
        <v>250000</v>
      </c>
      <c r="H13203" s="120" t="s">
        <v>998</v>
      </c>
      <c r="I13203" s="74"/>
    </row>
    <row r="13204" spans="1:9" x14ac:dyDescent="0.25">
      <c r="A13204" s="144">
        <v>44871</v>
      </c>
      <c r="B13204" s="59" t="s">
        <v>3077</v>
      </c>
      <c r="C13204" s="59"/>
      <c r="D13204" s="60">
        <v>1</v>
      </c>
      <c r="E13204" s="75" t="s">
        <v>26</v>
      </c>
      <c r="F13204" s="210">
        <v>13333</v>
      </c>
      <c r="G13204" s="64">
        <f>F13204*D13204</f>
        <v>13333</v>
      </c>
      <c r="H13204" s="120" t="s">
        <v>998</v>
      </c>
      <c r="I13204" s="74"/>
    </row>
    <row r="13205" spans="1:9" x14ac:dyDescent="0.25">
      <c r="A13205" s="144">
        <v>44871</v>
      </c>
      <c r="B13205" s="71" t="s">
        <v>10379</v>
      </c>
      <c r="C13205" s="59" t="s">
        <v>1311</v>
      </c>
      <c r="D13205" s="60">
        <v>1</v>
      </c>
      <c r="E13205" s="75" t="s">
        <v>26</v>
      </c>
      <c r="F13205" s="63">
        <v>16000</v>
      </c>
      <c r="G13205" s="64">
        <f>F13205*D13205</f>
        <v>16000</v>
      </c>
      <c r="H13205" s="120" t="s">
        <v>998</v>
      </c>
      <c r="I13205" s="120"/>
    </row>
    <row r="13206" spans="1:9" x14ac:dyDescent="0.25">
      <c r="A13206" s="144">
        <v>44871</v>
      </c>
      <c r="B13206" s="59" t="s">
        <v>10613</v>
      </c>
      <c r="C13206" s="59" t="s">
        <v>2</v>
      </c>
      <c r="D13206" s="60">
        <v>3</v>
      </c>
      <c r="E13206" s="75" t="s">
        <v>51</v>
      </c>
      <c r="F13206" s="63">
        <v>13000</v>
      </c>
      <c r="G13206" s="64">
        <f t="shared" si="407"/>
        <v>39000</v>
      </c>
      <c r="H13206" s="120" t="s">
        <v>1065</v>
      </c>
      <c r="I13206" s="74"/>
    </row>
    <row r="13207" spans="1:9" x14ac:dyDescent="0.25">
      <c r="A13207" s="144">
        <v>44871</v>
      </c>
      <c r="B13207" s="59" t="s">
        <v>9825</v>
      </c>
      <c r="C13207" s="59" t="s">
        <v>9826</v>
      </c>
      <c r="D13207" s="60">
        <v>25</v>
      </c>
      <c r="E13207" s="75" t="s">
        <v>206</v>
      </c>
      <c r="F13207" s="210">
        <v>23206</v>
      </c>
      <c r="G13207" s="210">
        <f t="shared" si="407"/>
        <v>580150</v>
      </c>
      <c r="H13207" s="120" t="s">
        <v>10596</v>
      </c>
      <c r="I13207" s="74"/>
    </row>
    <row r="13208" spans="1:9" x14ac:dyDescent="0.25">
      <c r="A13208" s="144">
        <v>44871</v>
      </c>
      <c r="B13208" s="59" t="s">
        <v>10614</v>
      </c>
      <c r="C13208" s="59" t="s">
        <v>180</v>
      </c>
      <c r="D13208" s="60">
        <v>1</v>
      </c>
      <c r="E13208" s="126" t="s">
        <v>25</v>
      </c>
      <c r="F13208" s="73">
        <v>225000</v>
      </c>
      <c r="G13208" s="210">
        <f t="shared" si="407"/>
        <v>225000</v>
      </c>
      <c r="H13208" s="120" t="s">
        <v>10596</v>
      </c>
      <c r="I13208" s="74"/>
    </row>
    <row r="13209" spans="1:9" x14ac:dyDescent="0.25">
      <c r="A13209" s="144">
        <v>44871</v>
      </c>
      <c r="B13209" s="59" t="s">
        <v>210</v>
      </c>
      <c r="C13209" s="59" t="s">
        <v>211</v>
      </c>
      <c r="D13209" s="60">
        <v>8</v>
      </c>
      <c r="E13209" s="75" t="s">
        <v>37</v>
      </c>
      <c r="F13209" s="63">
        <v>28200</v>
      </c>
      <c r="G13209" s="64">
        <f t="shared" si="407"/>
        <v>225600</v>
      </c>
      <c r="H13209" s="120" t="s">
        <v>504</v>
      </c>
      <c r="I13209" s="120" t="s">
        <v>8653</v>
      </c>
    </row>
    <row r="13210" spans="1:9" x14ac:dyDescent="0.25">
      <c r="A13210" s="144">
        <v>44871</v>
      </c>
      <c r="B13210" s="59" t="s">
        <v>6323</v>
      </c>
      <c r="C13210" s="59" t="s">
        <v>6324</v>
      </c>
      <c r="D13210" s="60">
        <v>1</v>
      </c>
      <c r="E13210" s="75" t="s">
        <v>26</v>
      </c>
      <c r="F13210" s="73">
        <v>92500</v>
      </c>
      <c r="G13210" s="64">
        <f t="shared" si="407"/>
        <v>92500</v>
      </c>
      <c r="H13210" s="120" t="s">
        <v>504</v>
      </c>
      <c r="I13210" s="120" t="s">
        <v>8653</v>
      </c>
    </row>
    <row r="13211" spans="1:9" x14ac:dyDescent="0.25">
      <c r="A13211" s="144">
        <v>44871</v>
      </c>
      <c r="B13211" s="59" t="s">
        <v>172</v>
      </c>
      <c r="C13211" s="93" t="s">
        <v>173</v>
      </c>
      <c r="D13211" s="60">
        <v>1</v>
      </c>
      <c r="E13211" s="75" t="s">
        <v>26</v>
      </c>
      <c r="F13211" s="102">
        <v>38000</v>
      </c>
      <c r="G13211" s="64">
        <f t="shared" si="407"/>
        <v>38000</v>
      </c>
      <c r="H13211" s="120" t="s">
        <v>504</v>
      </c>
      <c r="I13211" s="120" t="s">
        <v>8653</v>
      </c>
    </row>
    <row r="13212" spans="1:9" x14ac:dyDescent="0.25">
      <c r="A13212" s="144">
        <v>44871</v>
      </c>
      <c r="B13212" s="83" t="s">
        <v>874</v>
      </c>
      <c r="C13212" s="59" t="s">
        <v>361</v>
      </c>
      <c r="D13212" s="141">
        <v>1</v>
      </c>
      <c r="E13212" s="75" t="s">
        <v>25</v>
      </c>
      <c r="F13212" s="210">
        <v>165000</v>
      </c>
      <c r="G13212" s="64">
        <f t="shared" si="407"/>
        <v>165000</v>
      </c>
      <c r="H13212" s="120" t="s">
        <v>1161</v>
      </c>
      <c r="I13212" s="120" t="s">
        <v>7893</v>
      </c>
    </row>
    <row r="13213" spans="1:9" x14ac:dyDescent="0.25">
      <c r="A13213" s="144">
        <v>44871</v>
      </c>
      <c r="B13213" s="59" t="s">
        <v>10615</v>
      </c>
      <c r="C13213" s="59" t="s">
        <v>361</v>
      </c>
      <c r="D13213" s="60">
        <v>1</v>
      </c>
      <c r="E13213" s="75" t="s">
        <v>29</v>
      </c>
      <c r="F13213" s="210">
        <v>55000</v>
      </c>
      <c r="G13213" s="64">
        <f t="shared" si="407"/>
        <v>55000</v>
      </c>
      <c r="H13213" s="120" t="s">
        <v>1161</v>
      </c>
      <c r="I13213" s="120" t="s">
        <v>7893</v>
      </c>
    </row>
    <row r="13214" spans="1:9" x14ac:dyDescent="0.25">
      <c r="A13214" s="144">
        <v>44871</v>
      </c>
      <c r="B13214" s="59" t="s">
        <v>10616</v>
      </c>
      <c r="C13214" s="59" t="s">
        <v>636</v>
      </c>
      <c r="D13214" s="60">
        <v>2</v>
      </c>
      <c r="E13214" s="75" t="s">
        <v>26</v>
      </c>
      <c r="F13214" s="63">
        <v>217500</v>
      </c>
      <c r="G13214" s="64">
        <f t="shared" si="407"/>
        <v>435000</v>
      </c>
      <c r="H13214" s="120" t="s">
        <v>998</v>
      </c>
      <c r="I13214" s="120"/>
    </row>
    <row r="13215" spans="1:9" x14ac:dyDescent="0.25">
      <c r="A13215" s="144">
        <v>44871</v>
      </c>
      <c r="B13215" s="81" t="s">
        <v>9854</v>
      </c>
      <c r="C13215" s="59" t="s">
        <v>636</v>
      </c>
      <c r="D13215" s="60">
        <v>1</v>
      </c>
      <c r="E13215" s="75" t="s">
        <v>26</v>
      </c>
      <c r="F13215" s="63">
        <v>75000</v>
      </c>
      <c r="G13215" s="64">
        <f>F13215*D13215</f>
        <v>75000</v>
      </c>
      <c r="H13215" s="120" t="s">
        <v>998</v>
      </c>
      <c r="I13215" s="120"/>
    </row>
    <row r="13216" spans="1:9" x14ac:dyDescent="0.25">
      <c r="A13216" s="59" t="s">
        <v>10617</v>
      </c>
      <c r="B13216" s="71" t="s">
        <v>3587</v>
      </c>
      <c r="C13216" s="58" t="s">
        <v>1311</v>
      </c>
      <c r="D13216" s="60">
        <v>2</v>
      </c>
      <c r="E13216" s="75" t="s">
        <v>51</v>
      </c>
      <c r="F13216" s="73">
        <v>64000</v>
      </c>
      <c r="G13216" s="64">
        <f t="shared" ref="G13216:G13248" si="408">F13216*D13216</f>
        <v>128000</v>
      </c>
      <c r="H13216" s="120" t="s">
        <v>998</v>
      </c>
      <c r="I13216" s="120"/>
    </row>
    <row r="13217" spans="1:9" x14ac:dyDescent="0.25">
      <c r="A13217" s="59" t="s">
        <v>10617</v>
      </c>
      <c r="B13217" s="71" t="s">
        <v>10618</v>
      </c>
      <c r="C13217" s="59" t="s">
        <v>361</v>
      </c>
      <c r="D13217" s="60">
        <v>1</v>
      </c>
      <c r="E13217" s="75" t="s">
        <v>26</v>
      </c>
      <c r="F13217" s="63">
        <v>45000</v>
      </c>
      <c r="G13217" s="64">
        <f t="shared" si="408"/>
        <v>45000</v>
      </c>
      <c r="H13217" s="120" t="s">
        <v>998</v>
      </c>
      <c r="I13217" s="120"/>
    </row>
    <row r="13218" spans="1:9" x14ac:dyDescent="0.25">
      <c r="A13218" s="59" t="s">
        <v>10617</v>
      </c>
      <c r="B13218" s="59" t="s">
        <v>810</v>
      </c>
      <c r="C13218" s="59" t="s">
        <v>27</v>
      </c>
      <c r="D13218" s="60">
        <v>1</v>
      </c>
      <c r="E13218" s="75" t="s">
        <v>1525</v>
      </c>
      <c r="F13218" s="63">
        <v>75000</v>
      </c>
      <c r="G13218" s="64">
        <f t="shared" si="408"/>
        <v>75000</v>
      </c>
      <c r="H13218" s="120" t="s">
        <v>6023</v>
      </c>
      <c r="I13218" s="120"/>
    </row>
    <row r="13219" spans="1:9" x14ac:dyDescent="0.25">
      <c r="A13219" s="59" t="s">
        <v>10617</v>
      </c>
      <c r="B13219" s="93" t="s">
        <v>10112</v>
      </c>
      <c r="C13219" s="84" t="s">
        <v>501</v>
      </c>
      <c r="D13219" s="60">
        <v>1</v>
      </c>
      <c r="E13219" s="75" t="s">
        <v>607</v>
      </c>
      <c r="F13219" s="64">
        <v>110000</v>
      </c>
      <c r="G13219" s="210">
        <f t="shared" si="408"/>
        <v>110000</v>
      </c>
      <c r="H13219" s="120" t="s">
        <v>6023</v>
      </c>
      <c r="I13219" s="74"/>
    </row>
    <row r="13220" spans="1:9" x14ac:dyDescent="0.25">
      <c r="A13220" s="59" t="s">
        <v>10617</v>
      </c>
      <c r="B13220" s="59" t="s">
        <v>10619</v>
      </c>
      <c r="C13220" s="59" t="s">
        <v>361</v>
      </c>
      <c r="D13220" s="60">
        <v>1</v>
      </c>
      <c r="E13220" s="75" t="s">
        <v>26</v>
      </c>
      <c r="F13220" s="210">
        <v>10000</v>
      </c>
      <c r="G13220" s="64">
        <f>F13220*D13220</f>
        <v>10000</v>
      </c>
      <c r="H13220" s="120" t="s">
        <v>1929</v>
      </c>
      <c r="I13220" s="74"/>
    </row>
    <row r="13221" spans="1:9" x14ac:dyDescent="0.25">
      <c r="A13221" s="59" t="s">
        <v>10617</v>
      </c>
      <c r="B13221" s="71" t="s">
        <v>9840</v>
      </c>
      <c r="C13221" s="77" t="s">
        <v>9841</v>
      </c>
      <c r="D13221" s="60">
        <v>1</v>
      </c>
      <c r="E13221" s="75" t="s">
        <v>26</v>
      </c>
      <c r="F13221" s="63">
        <v>255000</v>
      </c>
      <c r="G13221" s="64">
        <f>F13221*D13221</f>
        <v>255000</v>
      </c>
      <c r="H13221" s="120" t="s">
        <v>1929</v>
      </c>
      <c r="I13221" s="120" t="s">
        <v>8685</v>
      </c>
    </row>
    <row r="13222" spans="1:9" x14ac:dyDescent="0.25">
      <c r="A13222" s="59" t="s">
        <v>10617</v>
      </c>
      <c r="B13222" s="118" t="s">
        <v>9919</v>
      </c>
      <c r="C13222" s="85" t="s">
        <v>6497</v>
      </c>
      <c r="D13222" s="60">
        <v>1</v>
      </c>
      <c r="E13222" s="75" t="s">
        <v>26</v>
      </c>
      <c r="F13222" s="63">
        <v>20000</v>
      </c>
      <c r="G13222" s="64">
        <f t="shared" si="408"/>
        <v>20000</v>
      </c>
      <c r="H13222" s="120" t="s">
        <v>1929</v>
      </c>
      <c r="I13222" s="74" t="s">
        <v>8685</v>
      </c>
    </row>
    <row r="13223" spans="1:9" x14ac:dyDescent="0.25">
      <c r="A13223" s="59" t="s">
        <v>10617</v>
      </c>
      <c r="B13223" s="59" t="s">
        <v>197</v>
      </c>
      <c r="C13223" s="59" t="s">
        <v>361</v>
      </c>
      <c r="D13223" s="60">
        <v>1</v>
      </c>
      <c r="E13223" s="75" t="s">
        <v>26</v>
      </c>
      <c r="F13223" s="210">
        <v>50000</v>
      </c>
      <c r="G13223" s="210">
        <f t="shared" si="408"/>
        <v>50000</v>
      </c>
      <c r="H13223" s="120" t="s">
        <v>1929</v>
      </c>
      <c r="I13223" s="74" t="s">
        <v>8685</v>
      </c>
    </row>
    <row r="13224" spans="1:9" x14ac:dyDescent="0.25">
      <c r="A13224" s="59" t="s">
        <v>10617</v>
      </c>
      <c r="B13224" s="59" t="s">
        <v>4327</v>
      </c>
      <c r="C13224" s="59" t="s">
        <v>361</v>
      </c>
      <c r="D13224" s="60">
        <v>2</v>
      </c>
      <c r="E13224" s="126" t="s">
        <v>25</v>
      </c>
      <c r="F13224" s="73">
        <v>10000</v>
      </c>
      <c r="G13224" s="210">
        <f t="shared" si="408"/>
        <v>20000</v>
      </c>
      <c r="H13224" s="120" t="s">
        <v>414</v>
      </c>
      <c r="I13224" s="74" t="s">
        <v>10620</v>
      </c>
    </row>
    <row r="13225" spans="1:9" x14ac:dyDescent="0.25">
      <c r="A13225" s="59" t="s">
        <v>10617</v>
      </c>
      <c r="B13225" s="58" t="s">
        <v>10621</v>
      </c>
      <c r="C13225" s="84" t="s">
        <v>2625</v>
      </c>
      <c r="D13225" s="141">
        <v>1</v>
      </c>
      <c r="E13225" s="75" t="s">
        <v>26</v>
      </c>
      <c r="F13225" s="210">
        <v>210000</v>
      </c>
      <c r="G13225" s="64">
        <f t="shared" si="408"/>
        <v>210000</v>
      </c>
      <c r="H13225" s="120" t="s">
        <v>953</v>
      </c>
      <c r="I13225" s="120"/>
    </row>
    <row r="13226" spans="1:9" x14ac:dyDescent="0.25">
      <c r="A13226" s="59" t="s">
        <v>10617</v>
      </c>
      <c r="B13226" s="93" t="s">
        <v>6953</v>
      </c>
      <c r="C13226" s="93" t="s">
        <v>6954</v>
      </c>
      <c r="D13226" s="60">
        <v>1</v>
      </c>
      <c r="E13226" s="75" t="s">
        <v>26</v>
      </c>
      <c r="F13226" s="73">
        <v>350000</v>
      </c>
      <c r="G13226" s="64">
        <f t="shared" si="408"/>
        <v>350000</v>
      </c>
      <c r="H13226" s="120" t="s">
        <v>953</v>
      </c>
      <c r="I13226" s="120"/>
    </row>
    <row r="13227" spans="1:9" x14ac:dyDescent="0.25">
      <c r="A13227" s="59" t="s">
        <v>10617</v>
      </c>
      <c r="B13227" s="71" t="s">
        <v>9833</v>
      </c>
      <c r="C13227" s="59" t="s">
        <v>9834</v>
      </c>
      <c r="D13227" s="60">
        <v>1</v>
      </c>
      <c r="E13227" s="75" t="s">
        <v>26</v>
      </c>
      <c r="F13227" s="102">
        <v>187035</v>
      </c>
      <c r="G13227" s="64">
        <f t="shared" si="408"/>
        <v>187035</v>
      </c>
      <c r="H13227" s="120" t="s">
        <v>953</v>
      </c>
      <c r="I13227" s="120"/>
    </row>
    <row r="13228" spans="1:9" x14ac:dyDescent="0.25">
      <c r="A13228" s="59" t="s">
        <v>10617</v>
      </c>
      <c r="B13228" s="71" t="s">
        <v>9923</v>
      </c>
      <c r="C13228" s="59" t="s">
        <v>50</v>
      </c>
      <c r="D13228" s="60">
        <v>1</v>
      </c>
      <c r="E13228" s="75" t="s">
        <v>26</v>
      </c>
      <c r="F13228" s="63">
        <v>350000</v>
      </c>
      <c r="G13228" s="64">
        <f t="shared" si="408"/>
        <v>350000</v>
      </c>
      <c r="H13228" s="120" t="s">
        <v>890</v>
      </c>
      <c r="I13228" s="120" t="s">
        <v>8718</v>
      </c>
    </row>
    <row r="13229" spans="1:9" x14ac:dyDescent="0.25">
      <c r="A13229" s="59" t="s">
        <v>10617</v>
      </c>
      <c r="B13229" s="71" t="s">
        <v>3077</v>
      </c>
      <c r="C13229" s="59"/>
      <c r="D13229" s="60">
        <v>1</v>
      </c>
      <c r="E13229" s="75" t="s">
        <v>26</v>
      </c>
      <c r="F13229" s="210">
        <v>13333</v>
      </c>
      <c r="G13229" s="64">
        <f t="shared" si="408"/>
        <v>13333</v>
      </c>
      <c r="H13229" s="120" t="s">
        <v>890</v>
      </c>
      <c r="I13229" s="120" t="s">
        <v>8718</v>
      </c>
    </row>
    <row r="13230" spans="1:9" x14ac:dyDescent="0.25">
      <c r="A13230" s="59" t="s">
        <v>10617</v>
      </c>
      <c r="B13230" s="59" t="s">
        <v>9868</v>
      </c>
      <c r="C13230" s="59" t="s">
        <v>361</v>
      </c>
      <c r="D13230" s="141">
        <v>1</v>
      </c>
      <c r="E13230" s="75" t="s">
        <v>26</v>
      </c>
      <c r="F13230" s="210">
        <v>10000</v>
      </c>
      <c r="G13230" s="210">
        <f t="shared" si="408"/>
        <v>10000</v>
      </c>
      <c r="H13230" s="120" t="s">
        <v>890</v>
      </c>
      <c r="I13230" s="120" t="s">
        <v>8718</v>
      </c>
    </row>
    <row r="13231" spans="1:9" x14ac:dyDescent="0.25">
      <c r="A13231" s="59" t="s">
        <v>10617</v>
      </c>
      <c r="B13231" s="66" t="s">
        <v>220</v>
      </c>
      <c r="C13231" s="92" t="s">
        <v>221</v>
      </c>
      <c r="D13231" s="60">
        <v>5</v>
      </c>
      <c r="E13231" s="75" t="s">
        <v>206</v>
      </c>
      <c r="F13231" s="63">
        <v>34698</v>
      </c>
      <c r="G13231" s="64">
        <f t="shared" si="408"/>
        <v>173490</v>
      </c>
      <c r="H13231" s="120" t="s">
        <v>890</v>
      </c>
      <c r="I13231" s="120" t="s">
        <v>8718</v>
      </c>
    </row>
    <row r="13232" spans="1:9" x14ac:dyDescent="0.25">
      <c r="A13232" s="59" t="s">
        <v>10617</v>
      </c>
      <c r="B13232" s="59" t="s">
        <v>9825</v>
      </c>
      <c r="C13232" s="59" t="s">
        <v>9826</v>
      </c>
      <c r="D13232" s="60">
        <v>1.5</v>
      </c>
      <c r="E13232" s="75" t="s">
        <v>37</v>
      </c>
      <c r="F13232" s="210">
        <v>23206</v>
      </c>
      <c r="G13232" s="210">
        <f t="shared" si="408"/>
        <v>34809</v>
      </c>
      <c r="H13232" s="120" t="s">
        <v>890</v>
      </c>
      <c r="I13232" s="120" t="s">
        <v>8718</v>
      </c>
    </row>
    <row r="13233" spans="1:9" x14ac:dyDescent="0.25">
      <c r="A13233" s="59" t="s">
        <v>10617</v>
      </c>
      <c r="B13233" s="59" t="s">
        <v>210</v>
      </c>
      <c r="C13233" s="59" t="s">
        <v>211</v>
      </c>
      <c r="D13233" s="60">
        <v>1.5</v>
      </c>
      <c r="E13233" s="75" t="s">
        <v>37</v>
      </c>
      <c r="F13233" s="63">
        <v>28200</v>
      </c>
      <c r="G13233" s="64">
        <f t="shared" si="408"/>
        <v>42300</v>
      </c>
      <c r="H13233" s="120" t="s">
        <v>890</v>
      </c>
      <c r="I13233" s="120" t="s">
        <v>8718</v>
      </c>
    </row>
    <row r="13234" spans="1:9" x14ac:dyDescent="0.25">
      <c r="A13234" s="59" t="s">
        <v>10617</v>
      </c>
      <c r="B13234" s="59" t="s">
        <v>10622</v>
      </c>
      <c r="C13234" s="59" t="s">
        <v>419</v>
      </c>
      <c r="D13234" s="60">
        <v>2</v>
      </c>
      <c r="E13234" s="75" t="s">
        <v>26</v>
      </c>
      <c r="F13234" s="210">
        <v>5000</v>
      </c>
      <c r="G13234" s="64">
        <f t="shared" si="408"/>
        <v>10000</v>
      </c>
      <c r="H13234" s="120" t="s">
        <v>890</v>
      </c>
      <c r="I13234" s="120" t="s">
        <v>8718</v>
      </c>
    </row>
    <row r="13235" spans="1:9" x14ac:dyDescent="0.25">
      <c r="A13235" s="59" t="s">
        <v>10617</v>
      </c>
      <c r="B13235" s="58" t="s">
        <v>222</v>
      </c>
      <c r="C13235" s="77" t="s">
        <v>1476</v>
      </c>
      <c r="D13235" s="60">
        <v>15</v>
      </c>
      <c r="E13235" s="75" t="s">
        <v>37</v>
      </c>
      <c r="F13235" s="63">
        <v>32300</v>
      </c>
      <c r="G13235" s="64">
        <f t="shared" si="408"/>
        <v>484500</v>
      </c>
      <c r="H13235" s="120" t="s">
        <v>2480</v>
      </c>
      <c r="I13235" s="120" t="s">
        <v>10623</v>
      </c>
    </row>
    <row r="13236" spans="1:9" x14ac:dyDescent="0.25">
      <c r="A13236" s="59" t="s">
        <v>10617</v>
      </c>
      <c r="B13236" s="59" t="s">
        <v>10624</v>
      </c>
      <c r="C13236" s="81" t="s">
        <v>10625</v>
      </c>
      <c r="D13236" s="60">
        <v>1</v>
      </c>
      <c r="E13236" s="75" t="s">
        <v>26</v>
      </c>
      <c r="F13236" s="63">
        <v>775000</v>
      </c>
      <c r="G13236" s="64">
        <f t="shared" si="408"/>
        <v>775000</v>
      </c>
      <c r="H13236" s="120" t="s">
        <v>522</v>
      </c>
      <c r="I13236" s="120" t="s">
        <v>10626</v>
      </c>
    </row>
    <row r="13237" spans="1:9" x14ac:dyDescent="0.25">
      <c r="A13237" s="59" t="s">
        <v>10617</v>
      </c>
      <c r="B13237" s="59" t="s">
        <v>10627</v>
      </c>
      <c r="C13237" s="81" t="s">
        <v>10628</v>
      </c>
      <c r="D13237" s="60">
        <v>1</v>
      </c>
      <c r="E13237" s="75" t="s">
        <v>26</v>
      </c>
      <c r="F13237" s="63">
        <v>1450000</v>
      </c>
      <c r="G13237" s="64">
        <f t="shared" si="408"/>
        <v>1450000</v>
      </c>
      <c r="H13237" s="120" t="s">
        <v>522</v>
      </c>
      <c r="I13237" s="120" t="s">
        <v>10626</v>
      </c>
    </row>
    <row r="13238" spans="1:9" x14ac:dyDescent="0.25">
      <c r="A13238" s="59" t="s">
        <v>10617</v>
      </c>
      <c r="B13238" s="59" t="s">
        <v>10627</v>
      </c>
      <c r="C13238" s="81" t="s">
        <v>10629</v>
      </c>
      <c r="D13238" s="60">
        <v>1</v>
      </c>
      <c r="E13238" s="75" t="s">
        <v>26</v>
      </c>
      <c r="F13238" s="63">
        <v>1450000</v>
      </c>
      <c r="G13238" s="64">
        <f t="shared" si="408"/>
        <v>1450000</v>
      </c>
      <c r="H13238" s="120" t="s">
        <v>522</v>
      </c>
      <c r="I13238" s="120" t="s">
        <v>10626</v>
      </c>
    </row>
    <row r="13239" spans="1:9" x14ac:dyDescent="0.25">
      <c r="A13239" s="59" t="s">
        <v>10617</v>
      </c>
      <c r="B13239" s="59" t="s">
        <v>10627</v>
      </c>
      <c r="C13239" s="81" t="s">
        <v>10630</v>
      </c>
      <c r="D13239" s="60">
        <v>1</v>
      </c>
      <c r="E13239" s="75" t="s">
        <v>25</v>
      </c>
      <c r="F13239" s="63">
        <v>1450000</v>
      </c>
      <c r="G13239" s="64">
        <f t="shared" si="408"/>
        <v>1450000</v>
      </c>
      <c r="H13239" s="120" t="s">
        <v>522</v>
      </c>
      <c r="I13239" s="120" t="s">
        <v>10626</v>
      </c>
    </row>
    <row r="13240" spans="1:9" x14ac:dyDescent="0.25">
      <c r="A13240" s="59" t="s">
        <v>10617</v>
      </c>
      <c r="B13240" s="59" t="s">
        <v>10627</v>
      </c>
      <c r="C13240" s="81" t="s">
        <v>10631</v>
      </c>
      <c r="D13240" s="60">
        <v>1</v>
      </c>
      <c r="E13240" s="75" t="s">
        <v>25</v>
      </c>
      <c r="F13240" s="63">
        <v>1450000</v>
      </c>
      <c r="G13240" s="64">
        <f t="shared" si="408"/>
        <v>1450000</v>
      </c>
      <c r="H13240" s="120" t="s">
        <v>522</v>
      </c>
      <c r="I13240" s="120" t="s">
        <v>10626</v>
      </c>
    </row>
    <row r="13241" spans="1:9" x14ac:dyDescent="0.25">
      <c r="A13241" s="59" t="s">
        <v>10617</v>
      </c>
      <c r="B13241" s="59" t="s">
        <v>10627</v>
      </c>
      <c r="C13241" s="81" t="s">
        <v>10632</v>
      </c>
      <c r="D13241" s="60">
        <v>1</v>
      </c>
      <c r="E13241" s="75" t="s">
        <v>26</v>
      </c>
      <c r="F13241" s="63">
        <v>1450000</v>
      </c>
      <c r="G13241" s="64">
        <f t="shared" si="408"/>
        <v>1450000</v>
      </c>
      <c r="H13241" s="120" t="s">
        <v>522</v>
      </c>
      <c r="I13241" s="120" t="s">
        <v>10626</v>
      </c>
    </row>
    <row r="13242" spans="1:9" x14ac:dyDescent="0.25">
      <c r="A13242" s="59" t="s">
        <v>10617</v>
      </c>
      <c r="B13242" s="59" t="s">
        <v>210</v>
      </c>
      <c r="C13242" s="59" t="s">
        <v>211</v>
      </c>
      <c r="D13242" s="60">
        <v>9</v>
      </c>
      <c r="E13242" s="75" t="s">
        <v>37</v>
      </c>
      <c r="F13242" s="63">
        <v>28200</v>
      </c>
      <c r="G13242" s="64">
        <f t="shared" si="408"/>
        <v>253800</v>
      </c>
      <c r="H13242" s="120" t="s">
        <v>455</v>
      </c>
      <c r="I13242" s="120" t="s">
        <v>8717</v>
      </c>
    </row>
    <row r="13243" spans="1:9" x14ac:dyDescent="0.25">
      <c r="A13243" s="59" t="s">
        <v>10617</v>
      </c>
      <c r="B13243" s="59" t="s">
        <v>9828</v>
      </c>
      <c r="C13243" s="59" t="s">
        <v>217</v>
      </c>
      <c r="D13243" s="141">
        <v>1</v>
      </c>
      <c r="E13243" s="75" t="s">
        <v>26</v>
      </c>
      <c r="F13243" s="210">
        <v>87791</v>
      </c>
      <c r="G13243" s="64">
        <f t="shared" si="408"/>
        <v>87791</v>
      </c>
      <c r="H13243" s="285" t="s">
        <v>455</v>
      </c>
      <c r="I13243" s="120" t="s">
        <v>8717</v>
      </c>
    </row>
    <row r="13244" spans="1:9" x14ac:dyDescent="0.25">
      <c r="A13244" s="59" t="s">
        <v>10617</v>
      </c>
      <c r="B13244" s="59" t="s">
        <v>172</v>
      </c>
      <c r="C13244" s="93" t="s">
        <v>173</v>
      </c>
      <c r="D13244" s="60">
        <v>1</v>
      </c>
      <c r="E13244" s="75" t="s">
        <v>26</v>
      </c>
      <c r="F13244" s="210">
        <v>38000</v>
      </c>
      <c r="G13244" s="64">
        <f t="shared" si="408"/>
        <v>38000</v>
      </c>
      <c r="H13244" s="120" t="s">
        <v>665</v>
      </c>
      <c r="I13244" s="120" t="s">
        <v>8730</v>
      </c>
    </row>
    <row r="13245" spans="1:9" x14ac:dyDescent="0.25">
      <c r="A13245" s="59" t="s">
        <v>10617</v>
      </c>
      <c r="B13245" s="59" t="s">
        <v>6323</v>
      </c>
      <c r="C13245" s="59" t="s">
        <v>6324</v>
      </c>
      <c r="D13245" s="60">
        <v>1</v>
      </c>
      <c r="E13245" s="75" t="s">
        <v>26</v>
      </c>
      <c r="F13245" s="210">
        <v>92500</v>
      </c>
      <c r="G13245" s="210">
        <f t="shared" si="408"/>
        <v>92500</v>
      </c>
      <c r="H13245" s="120" t="s">
        <v>665</v>
      </c>
      <c r="I13245" s="120" t="s">
        <v>8730</v>
      </c>
    </row>
    <row r="13246" spans="1:9" x14ac:dyDescent="0.25">
      <c r="A13246" s="59" t="s">
        <v>10617</v>
      </c>
      <c r="B13246" s="59" t="s">
        <v>1792</v>
      </c>
      <c r="C13246" s="59" t="s">
        <v>76</v>
      </c>
      <c r="D13246" s="60">
        <v>0.3</v>
      </c>
      <c r="E13246" s="75" t="s">
        <v>37</v>
      </c>
      <c r="F13246" s="210">
        <v>82500</v>
      </c>
      <c r="G13246" s="64">
        <f t="shared" si="408"/>
        <v>24750</v>
      </c>
      <c r="H13246" s="120" t="s">
        <v>665</v>
      </c>
      <c r="I13246" s="120" t="s">
        <v>8730</v>
      </c>
    </row>
    <row r="13247" spans="1:9" x14ac:dyDescent="0.25">
      <c r="A13247" s="59" t="s">
        <v>10617</v>
      </c>
      <c r="B13247" s="59" t="s">
        <v>62</v>
      </c>
      <c r="C13247" s="121" t="s">
        <v>10517</v>
      </c>
      <c r="D13247" s="141">
        <v>1</v>
      </c>
      <c r="E13247" s="75" t="s">
        <v>29</v>
      </c>
      <c r="F13247" s="265">
        <v>1900000</v>
      </c>
      <c r="G13247" s="210">
        <f t="shared" si="408"/>
        <v>1900000</v>
      </c>
      <c r="H13247" s="120" t="s">
        <v>892</v>
      </c>
      <c r="I13247" s="120" t="s">
        <v>8720</v>
      </c>
    </row>
    <row r="13248" spans="1:9" x14ac:dyDescent="0.25">
      <c r="A13248" s="59" t="s">
        <v>10617</v>
      </c>
      <c r="B13248" s="59" t="s">
        <v>62</v>
      </c>
      <c r="C13248" s="59" t="s">
        <v>10022</v>
      </c>
      <c r="D13248" s="60">
        <v>1</v>
      </c>
      <c r="E13248" s="75" t="s">
        <v>29</v>
      </c>
      <c r="F13248" s="63">
        <v>1900000</v>
      </c>
      <c r="G13248" s="64">
        <f t="shared" si="408"/>
        <v>1900000</v>
      </c>
      <c r="H13248" s="285" t="s">
        <v>892</v>
      </c>
      <c r="I13248" s="120" t="s">
        <v>8720</v>
      </c>
    </row>
    <row r="13249" spans="1:9" x14ac:dyDescent="0.25">
      <c r="A13249" s="59" t="s">
        <v>10617</v>
      </c>
      <c r="B13249" s="59" t="s">
        <v>210</v>
      </c>
      <c r="C13249" s="59" t="s">
        <v>211</v>
      </c>
      <c r="D13249" s="60">
        <v>1.5</v>
      </c>
      <c r="E13249" s="75" t="s">
        <v>37</v>
      </c>
      <c r="F13249" s="63">
        <v>28200</v>
      </c>
      <c r="G13249" s="64">
        <f>F13249*D13249</f>
        <v>42300</v>
      </c>
      <c r="H13249" s="120" t="s">
        <v>2005</v>
      </c>
      <c r="I13249" s="120"/>
    </row>
    <row r="13250" spans="1:9" x14ac:dyDescent="0.25">
      <c r="A13250" s="59" t="s">
        <v>10633</v>
      </c>
      <c r="B13250" s="59" t="s">
        <v>210</v>
      </c>
      <c r="C13250" s="59" t="s">
        <v>211</v>
      </c>
      <c r="D13250" s="60">
        <v>2</v>
      </c>
      <c r="E13250" s="75" t="s">
        <v>37</v>
      </c>
      <c r="F13250" s="63">
        <v>28200</v>
      </c>
      <c r="G13250" s="64">
        <f t="shared" ref="G13250:G13302" si="409">F13250*D13250</f>
        <v>56400</v>
      </c>
      <c r="H13250" s="120" t="s">
        <v>432</v>
      </c>
      <c r="I13250" s="120"/>
    </row>
    <row r="13251" spans="1:9" x14ac:dyDescent="0.25">
      <c r="A13251" s="59" t="s">
        <v>10633</v>
      </c>
      <c r="B13251" s="59" t="s">
        <v>4327</v>
      </c>
      <c r="C13251" s="59" t="s">
        <v>361</v>
      </c>
      <c r="D13251" s="60">
        <v>2</v>
      </c>
      <c r="E13251" s="126" t="s">
        <v>25</v>
      </c>
      <c r="F13251" s="73">
        <v>10000</v>
      </c>
      <c r="G13251" s="64">
        <f t="shared" si="409"/>
        <v>20000</v>
      </c>
      <c r="H13251" s="120" t="s">
        <v>414</v>
      </c>
      <c r="I13251" s="120"/>
    </row>
    <row r="13252" spans="1:9" x14ac:dyDescent="0.25">
      <c r="A13252" s="59" t="s">
        <v>10633</v>
      </c>
      <c r="B13252" s="59" t="s">
        <v>10634</v>
      </c>
      <c r="C13252" s="59" t="s">
        <v>501</v>
      </c>
      <c r="D13252" s="60">
        <v>3</v>
      </c>
      <c r="E13252" s="75" t="s">
        <v>51</v>
      </c>
      <c r="F13252" s="63">
        <v>21000</v>
      </c>
      <c r="G13252" s="64">
        <f t="shared" si="409"/>
        <v>63000</v>
      </c>
      <c r="H13252" s="120" t="s">
        <v>6023</v>
      </c>
      <c r="I13252" s="74"/>
    </row>
    <row r="13253" spans="1:9" x14ac:dyDescent="0.25">
      <c r="A13253" s="59" t="s">
        <v>10633</v>
      </c>
      <c r="B13253" s="71" t="s">
        <v>10635</v>
      </c>
      <c r="C13253" s="59" t="s">
        <v>501</v>
      </c>
      <c r="D13253" s="60">
        <v>3</v>
      </c>
      <c r="E13253" s="75" t="s">
        <v>118</v>
      </c>
      <c r="F13253" s="63">
        <v>7500</v>
      </c>
      <c r="G13253" s="64">
        <f t="shared" si="409"/>
        <v>22500</v>
      </c>
      <c r="H13253" s="120" t="s">
        <v>6023</v>
      </c>
      <c r="I13253" s="120"/>
    </row>
    <row r="13254" spans="1:9" x14ac:dyDescent="0.25">
      <c r="A13254" s="59" t="s">
        <v>10633</v>
      </c>
      <c r="B13254" s="93" t="s">
        <v>10194</v>
      </c>
      <c r="C13254" s="93" t="s">
        <v>27</v>
      </c>
      <c r="D13254" s="60">
        <v>1</v>
      </c>
      <c r="E13254" s="75" t="s">
        <v>26</v>
      </c>
      <c r="F13254" s="73">
        <v>7500</v>
      </c>
      <c r="G13254" s="64">
        <f t="shared" si="409"/>
        <v>7500</v>
      </c>
      <c r="H13254" s="120" t="s">
        <v>10636</v>
      </c>
      <c r="I13254" s="74"/>
    </row>
    <row r="13255" spans="1:9" x14ac:dyDescent="0.25">
      <c r="A13255" s="59" t="s">
        <v>10633</v>
      </c>
      <c r="B13255" s="59" t="s">
        <v>210</v>
      </c>
      <c r="C13255" s="59" t="s">
        <v>211</v>
      </c>
      <c r="D13255" s="60">
        <v>8</v>
      </c>
      <c r="E13255" s="75" t="s">
        <v>37</v>
      </c>
      <c r="F13255" s="62">
        <v>28200</v>
      </c>
      <c r="G13255" s="64">
        <f t="shared" si="409"/>
        <v>225600</v>
      </c>
      <c r="H13255" s="120" t="s">
        <v>5989</v>
      </c>
      <c r="I13255" s="74"/>
    </row>
    <row r="13256" spans="1:9" x14ac:dyDescent="0.25">
      <c r="A13256" s="59" t="s">
        <v>10633</v>
      </c>
      <c r="B13256" s="58" t="s">
        <v>2823</v>
      </c>
      <c r="C13256" s="85" t="s">
        <v>361</v>
      </c>
      <c r="D13256" s="60">
        <v>1</v>
      </c>
      <c r="E13256" s="75" t="s">
        <v>26</v>
      </c>
      <c r="F13256" s="73">
        <v>65000</v>
      </c>
      <c r="G13256" s="64">
        <f>F13256*D13256</f>
        <v>65000</v>
      </c>
      <c r="H13256" s="120" t="s">
        <v>5989</v>
      </c>
      <c r="I13256" s="74"/>
    </row>
    <row r="13257" spans="1:9" x14ac:dyDescent="0.25">
      <c r="A13257" s="59" t="s">
        <v>10633</v>
      </c>
      <c r="B13257" s="71" t="s">
        <v>10637</v>
      </c>
      <c r="C13257" s="59" t="s">
        <v>361</v>
      </c>
      <c r="D13257" s="141">
        <v>1</v>
      </c>
      <c r="E13257" s="75" t="s">
        <v>25</v>
      </c>
      <c r="F13257" s="210">
        <v>30000</v>
      </c>
      <c r="G13257" s="210">
        <f t="shared" si="409"/>
        <v>30000</v>
      </c>
      <c r="H13257" s="120" t="s">
        <v>5989</v>
      </c>
      <c r="I13257" s="74"/>
    </row>
    <row r="13258" spans="1:9" x14ac:dyDescent="0.25">
      <c r="A13258" s="59" t="s">
        <v>10633</v>
      </c>
      <c r="B13258" s="59" t="s">
        <v>10638</v>
      </c>
      <c r="C13258" s="85" t="s">
        <v>766</v>
      </c>
      <c r="D13258" s="60">
        <v>10</v>
      </c>
      <c r="E13258" s="126" t="s">
        <v>25</v>
      </c>
      <c r="F13258" s="73">
        <v>950</v>
      </c>
      <c r="G13258" s="210">
        <f t="shared" si="409"/>
        <v>9500</v>
      </c>
      <c r="H13258" s="120" t="s">
        <v>5989</v>
      </c>
      <c r="I13258" s="74"/>
    </row>
    <row r="13259" spans="1:9" x14ac:dyDescent="0.25">
      <c r="A13259" s="59" t="s">
        <v>10633</v>
      </c>
      <c r="B13259" s="59" t="s">
        <v>10342</v>
      </c>
      <c r="C13259" s="84" t="s">
        <v>27</v>
      </c>
      <c r="D13259" s="60">
        <v>5</v>
      </c>
      <c r="E13259" s="75" t="s">
        <v>26</v>
      </c>
      <c r="F13259" s="73">
        <v>1565</v>
      </c>
      <c r="G13259" s="64">
        <f t="shared" si="409"/>
        <v>7825</v>
      </c>
      <c r="H13259" s="120" t="s">
        <v>763</v>
      </c>
      <c r="I13259" s="120" t="s">
        <v>8762</v>
      </c>
    </row>
    <row r="13260" spans="1:9" x14ac:dyDescent="0.25">
      <c r="A13260" s="59" t="s">
        <v>10633</v>
      </c>
      <c r="B13260" s="93" t="s">
        <v>10194</v>
      </c>
      <c r="C13260" s="93" t="s">
        <v>27</v>
      </c>
      <c r="D13260" s="60">
        <v>1</v>
      </c>
      <c r="E13260" s="75" t="s">
        <v>26</v>
      </c>
      <c r="F13260" s="73">
        <v>7500</v>
      </c>
      <c r="G13260" s="64">
        <f t="shared" si="409"/>
        <v>7500</v>
      </c>
      <c r="H13260" s="120" t="s">
        <v>763</v>
      </c>
      <c r="I13260" s="120" t="s">
        <v>8762</v>
      </c>
    </row>
    <row r="13261" spans="1:9" x14ac:dyDescent="0.25">
      <c r="A13261" s="59" t="s">
        <v>10633</v>
      </c>
      <c r="B13261" s="59" t="s">
        <v>6665</v>
      </c>
      <c r="C13261" s="171" t="s">
        <v>243</v>
      </c>
      <c r="D13261" s="60">
        <v>1</v>
      </c>
      <c r="E13261" s="75" t="s">
        <v>26</v>
      </c>
      <c r="F13261" s="102">
        <v>130000</v>
      </c>
      <c r="G13261" s="64">
        <f t="shared" si="409"/>
        <v>130000</v>
      </c>
      <c r="H13261" s="120" t="s">
        <v>763</v>
      </c>
      <c r="I13261" s="120" t="s">
        <v>8762</v>
      </c>
    </row>
    <row r="13262" spans="1:9" x14ac:dyDescent="0.25">
      <c r="A13262" s="59" t="s">
        <v>10633</v>
      </c>
      <c r="B13262" s="118" t="s">
        <v>9919</v>
      </c>
      <c r="C13262" s="85" t="s">
        <v>361</v>
      </c>
      <c r="D13262" s="60">
        <v>1</v>
      </c>
      <c r="E13262" s="75" t="s">
        <v>26</v>
      </c>
      <c r="F13262" s="63">
        <v>20000</v>
      </c>
      <c r="G13262" s="64">
        <f t="shared" si="409"/>
        <v>20000</v>
      </c>
      <c r="H13262" s="120" t="s">
        <v>763</v>
      </c>
      <c r="I13262" s="120" t="s">
        <v>8762</v>
      </c>
    </row>
    <row r="13263" spans="1:9" x14ac:dyDescent="0.25">
      <c r="A13263" s="59" t="s">
        <v>10633</v>
      </c>
      <c r="B13263" s="59" t="s">
        <v>6533</v>
      </c>
      <c r="C13263" s="59" t="s">
        <v>6534</v>
      </c>
      <c r="D13263" s="60">
        <v>2</v>
      </c>
      <c r="E13263" s="75" t="s">
        <v>26</v>
      </c>
      <c r="F13263" s="210">
        <v>47000</v>
      </c>
      <c r="G13263" s="64">
        <f t="shared" si="409"/>
        <v>94000</v>
      </c>
      <c r="H13263" s="120" t="s">
        <v>763</v>
      </c>
      <c r="I13263" s="120" t="s">
        <v>8762</v>
      </c>
    </row>
    <row r="13264" spans="1:9" x14ac:dyDescent="0.25">
      <c r="A13264" s="59" t="s">
        <v>10633</v>
      </c>
      <c r="B13264" s="59" t="s">
        <v>10639</v>
      </c>
      <c r="C13264" s="59" t="s">
        <v>361</v>
      </c>
      <c r="D13264" s="141">
        <v>3</v>
      </c>
      <c r="E13264" s="75" t="s">
        <v>26</v>
      </c>
      <c r="F13264" s="210">
        <v>200000</v>
      </c>
      <c r="G13264" s="210">
        <f t="shared" si="409"/>
        <v>600000</v>
      </c>
      <c r="H13264" s="120" t="s">
        <v>763</v>
      </c>
      <c r="I13264" s="120" t="s">
        <v>8762</v>
      </c>
    </row>
    <row r="13265" spans="1:9" x14ac:dyDescent="0.25">
      <c r="A13265" s="59" t="s">
        <v>10633</v>
      </c>
      <c r="B13265" s="66" t="s">
        <v>6643</v>
      </c>
      <c r="C13265" s="92" t="s">
        <v>6424</v>
      </c>
      <c r="D13265" s="60">
        <v>0.15</v>
      </c>
      <c r="E13265" s="75" t="s">
        <v>206</v>
      </c>
      <c r="F13265" s="63">
        <v>82500</v>
      </c>
      <c r="G13265" s="64">
        <f t="shared" si="409"/>
        <v>12375</v>
      </c>
      <c r="H13265" s="120" t="s">
        <v>763</v>
      </c>
      <c r="I13265" s="120" t="s">
        <v>8762</v>
      </c>
    </row>
    <row r="13266" spans="1:9" x14ac:dyDescent="0.25">
      <c r="A13266" s="59" t="s">
        <v>10633</v>
      </c>
      <c r="B13266" s="59" t="s">
        <v>6394</v>
      </c>
      <c r="C13266" s="59" t="s">
        <v>279</v>
      </c>
      <c r="D13266" s="60">
        <v>1</v>
      </c>
      <c r="E13266" s="75" t="s">
        <v>26</v>
      </c>
      <c r="F13266" s="63">
        <v>30000</v>
      </c>
      <c r="G13266" s="64">
        <f t="shared" si="409"/>
        <v>30000</v>
      </c>
      <c r="H13266" s="120" t="s">
        <v>763</v>
      </c>
      <c r="I13266" s="120" t="s">
        <v>8762</v>
      </c>
    </row>
    <row r="13267" spans="1:9" x14ac:dyDescent="0.25">
      <c r="A13267" s="59" t="s">
        <v>10633</v>
      </c>
      <c r="B13267" s="59" t="s">
        <v>10640</v>
      </c>
      <c r="C13267" s="85" t="s">
        <v>361</v>
      </c>
      <c r="D13267" s="60">
        <v>1</v>
      </c>
      <c r="E13267" s="75" t="s">
        <v>26</v>
      </c>
      <c r="F13267" s="73">
        <v>160000</v>
      </c>
      <c r="G13267" s="210">
        <f t="shared" si="409"/>
        <v>160000</v>
      </c>
      <c r="H13267" s="120" t="s">
        <v>6024</v>
      </c>
      <c r="I13267" s="120"/>
    </row>
    <row r="13268" spans="1:9" x14ac:dyDescent="0.25">
      <c r="A13268" s="59" t="s">
        <v>10633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09"/>
        <v>75000</v>
      </c>
      <c r="H13268" s="120" t="s">
        <v>6429</v>
      </c>
      <c r="I13268" s="120" t="s">
        <v>10641</v>
      </c>
    </row>
    <row r="13269" spans="1:9" x14ac:dyDescent="0.25">
      <c r="A13269" s="59" t="s">
        <v>10633</v>
      </c>
      <c r="B13269" s="59" t="s">
        <v>3228</v>
      </c>
      <c r="C13269" s="81"/>
      <c r="D13269" s="60">
        <v>1</v>
      </c>
      <c r="E13269" s="75" t="s">
        <v>26</v>
      </c>
      <c r="F13269" s="63">
        <v>75000</v>
      </c>
      <c r="G13269" s="64">
        <f t="shared" si="409"/>
        <v>75000</v>
      </c>
      <c r="H13269" s="120" t="s">
        <v>814</v>
      </c>
      <c r="I13269" s="120"/>
    </row>
    <row r="13270" spans="1:9" x14ac:dyDescent="0.25">
      <c r="A13270" s="59" t="s">
        <v>10633</v>
      </c>
      <c r="B13270" s="59" t="s">
        <v>690</v>
      </c>
      <c r="C13270" s="81"/>
      <c r="D13270" s="60">
        <v>61</v>
      </c>
      <c r="E13270" s="75" t="s">
        <v>26</v>
      </c>
      <c r="F13270" s="63">
        <v>1000</v>
      </c>
      <c r="G13270" s="64">
        <f t="shared" si="409"/>
        <v>61000</v>
      </c>
      <c r="H13270" s="120" t="s">
        <v>814</v>
      </c>
      <c r="I13270" s="120"/>
    </row>
    <row r="13271" spans="1:9" x14ac:dyDescent="0.25">
      <c r="A13271" s="59" t="s">
        <v>10633</v>
      </c>
      <c r="B13271" s="59" t="s">
        <v>56</v>
      </c>
      <c r="C13271" s="59" t="s">
        <v>57</v>
      </c>
      <c r="D13271" s="60">
        <v>1.5</v>
      </c>
      <c r="E13271" s="75" t="s">
        <v>37</v>
      </c>
      <c r="F13271" s="63">
        <v>24650</v>
      </c>
      <c r="G13271" s="64">
        <f t="shared" si="409"/>
        <v>36975</v>
      </c>
      <c r="H13271" s="120" t="s">
        <v>466</v>
      </c>
      <c r="I13271" s="120"/>
    </row>
    <row r="13272" spans="1:9" x14ac:dyDescent="0.25">
      <c r="A13272" s="60" t="s">
        <v>10633</v>
      </c>
      <c r="B13272" s="71" t="s">
        <v>10642</v>
      </c>
      <c r="C13272" s="77" t="s">
        <v>27</v>
      </c>
      <c r="D13272" s="60">
        <v>2</v>
      </c>
      <c r="E13272" s="75" t="s">
        <v>26</v>
      </c>
      <c r="F13272" s="63">
        <v>25000</v>
      </c>
      <c r="G13272" s="64">
        <f t="shared" si="409"/>
        <v>50000</v>
      </c>
      <c r="H13272" s="120" t="s">
        <v>10643</v>
      </c>
      <c r="I13272" s="120"/>
    </row>
    <row r="13273" spans="1:9" x14ac:dyDescent="0.25">
      <c r="A13273" s="59" t="s">
        <v>10633</v>
      </c>
      <c r="B13273" s="59" t="s">
        <v>10644</v>
      </c>
      <c r="C13273" s="93"/>
      <c r="D13273" s="60">
        <v>1</v>
      </c>
      <c r="E13273" s="75" t="s">
        <v>26</v>
      </c>
      <c r="F13273" s="210">
        <v>13333</v>
      </c>
      <c r="G13273" s="64">
        <f t="shared" si="409"/>
        <v>13333</v>
      </c>
      <c r="H13273" s="120" t="s">
        <v>749</v>
      </c>
      <c r="I13273" s="120"/>
    </row>
    <row r="13274" spans="1:9" x14ac:dyDescent="0.25">
      <c r="A13274" s="59" t="s">
        <v>10633</v>
      </c>
      <c r="B13274" s="66" t="s">
        <v>220</v>
      </c>
      <c r="C13274" s="92" t="s">
        <v>221</v>
      </c>
      <c r="D13274" s="60">
        <v>2</v>
      </c>
      <c r="E13274" s="75" t="s">
        <v>26</v>
      </c>
      <c r="F13274" s="210">
        <v>34689</v>
      </c>
      <c r="G13274" s="210">
        <f t="shared" si="409"/>
        <v>69378</v>
      </c>
      <c r="H13274" s="120" t="s">
        <v>749</v>
      </c>
      <c r="I13274" s="120"/>
    </row>
    <row r="13275" spans="1:9" x14ac:dyDescent="0.25">
      <c r="A13275" s="59" t="s">
        <v>10633</v>
      </c>
      <c r="B13275" s="66" t="s">
        <v>9829</v>
      </c>
      <c r="C13275" s="121" t="s">
        <v>65</v>
      </c>
      <c r="D13275" s="60">
        <v>1</v>
      </c>
      <c r="E13275" s="75" t="s">
        <v>25</v>
      </c>
      <c r="F13275" s="210">
        <v>65000</v>
      </c>
      <c r="G13275" s="64">
        <f t="shared" si="409"/>
        <v>65000</v>
      </c>
      <c r="H13275" s="120" t="s">
        <v>749</v>
      </c>
      <c r="I13275" s="120"/>
    </row>
    <row r="13276" spans="1:9" x14ac:dyDescent="0.25">
      <c r="A13276" s="59" t="s">
        <v>10633</v>
      </c>
      <c r="B13276" s="66" t="s">
        <v>6643</v>
      </c>
      <c r="C13276" s="92" t="s">
        <v>6424</v>
      </c>
      <c r="D13276" s="60">
        <v>0.3</v>
      </c>
      <c r="E13276" s="75" t="s">
        <v>206</v>
      </c>
      <c r="F13276" s="63">
        <v>82500</v>
      </c>
      <c r="G13276" s="64">
        <f t="shared" si="409"/>
        <v>24750</v>
      </c>
      <c r="H13276" s="285" t="s">
        <v>3126</v>
      </c>
      <c r="I13276" s="120"/>
    </row>
    <row r="13277" spans="1:9" x14ac:dyDescent="0.25">
      <c r="A13277" s="59" t="s">
        <v>10633</v>
      </c>
      <c r="B13277" s="59" t="s">
        <v>10645</v>
      </c>
      <c r="C13277" s="59" t="s">
        <v>10646</v>
      </c>
      <c r="D13277" s="141">
        <v>2</v>
      </c>
      <c r="E13277" s="75" t="s">
        <v>26</v>
      </c>
      <c r="F13277" s="210">
        <v>20000</v>
      </c>
      <c r="G13277" s="210">
        <f t="shared" si="409"/>
        <v>40000</v>
      </c>
      <c r="H13277" s="120" t="s">
        <v>5989</v>
      </c>
      <c r="I13277" s="120"/>
    </row>
    <row r="13278" spans="1:9" x14ac:dyDescent="0.25">
      <c r="A13278" s="59" t="s">
        <v>10647</v>
      </c>
      <c r="B13278" s="59" t="s">
        <v>10648</v>
      </c>
      <c r="C13278" s="59" t="s">
        <v>501</v>
      </c>
      <c r="D13278" s="60">
        <v>2</v>
      </c>
      <c r="E13278" s="75" t="s">
        <v>26</v>
      </c>
      <c r="F13278" s="63">
        <v>6000</v>
      </c>
      <c r="G13278" s="64">
        <f t="shared" si="409"/>
        <v>12000</v>
      </c>
      <c r="H13278" s="120" t="s">
        <v>5989</v>
      </c>
      <c r="I13278" s="120"/>
    </row>
    <row r="13279" spans="1:9" x14ac:dyDescent="0.25">
      <c r="A13279" s="59" t="s">
        <v>10647</v>
      </c>
      <c r="B13279" s="71" t="s">
        <v>10649</v>
      </c>
      <c r="C13279" s="59" t="s">
        <v>501</v>
      </c>
      <c r="D13279" s="60">
        <v>1</v>
      </c>
      <c r="E13279" s="75" t="s">
        <v>26</v>
      </c>
      <c r="F13279" s="63">
        <v>6000</v>
      </c>
      <c r="G13279" s="64">
        <f t="shared" si="409"/>
        <v>6000</v>
      </c>
      <c r="H13279" s="120" t="s">
        <v>6026</v>
      </c>
      <c r="I13279" s="74"/>
    </row>
    <row r="13280" spans="1:9" x14ac:dyDescent="0.25">
      <c r="A13280" s="59" t="s">
        <v>10647</v>
      </c>
      <c r="B13280" s="59" t="s">
        <v>10650</v>
      </c>
      <c r="C13280" s="85" t="s">
        <v>905</v>
      </c>
      <c r="D13280" s="60">
        <v>2</v>
      </c>
      <c r="E13280" s="75" t="s">
        <v>26</v>
      </c>
      <c r="F13280" s="73">
        <v>500000</v>
      </c>
      <c r="G13280" s="210">
        <f t="shared" si="409"/>
        <v>1000000</v>
      </c>
      <c r="H13280" s="120" t="s">
        <v>629</v>
      </c>
      <c r="I13280" s="74"/>
    </row>
    <row r="13281" spans="1:9" x14ac:dyDescent="0.25">
      <c r="A13281" s="59" t="s">
        <v>10647</v>
      </c>
      <c r="B13281" s="71" t="s">
        <v>3332</v>
      </c>
      <c r="C13281" s="81" t="s">
        <v>10651</v>
      </c>
      <c r="D13281" s="60">
        <v>1</v>
      </c>
      <c r="E13281" s="75" t="s">
        <v>26</v>
      </c>
      <c r="F13281" s="62">
        <v>1550000</v>
      </c>
      <c r="G13281" s="64">
        <f t="shared" si="409"/>
        <v>1550000</v>
      </c>
      <c r="H13281" s="120" t="s">
        <v>522</v>
      </c>
      <c r="I13281" s="74" t="s">
        <v>10652</v>
      </c>
    </row>
    <row r="13282" spans="1:9" x14ac:dyDescent="0.25">
      <c r="A13282" s="59" t="s">
        <v>10647</v>
      </c>
      <c r="B13282" s="71" t="s">
        <v>3332</v>
      </c>
      <c r="C13282" s="81" t="s">
        <v>10653</v>
      </c>
      <c r="D13282" s="60">
        <v>1</v>
      </c>
      <c r="E13282" s="75" t="s">
        <v>26</v>
      </c>
      <c r="F13282" s="73">
        <v>1550000</v>
      </c>
      <c r="G13282" s="64">
        <f>F13282*D13282</f>
        <v>1550000</v>
      </c>
      <c r="H13282" s="120" t="s">
        <v>522</v>
      </c>
      <c r="I13282" s="74" t="s">
        <v>10652</v>
      </c>
    </row>
    <row r="13283" spans="1:9" x14ac:dyDescent="0.25">
      <c r="A13283" s="59" t="s">
        <v>10647</v>
      </c>
      <c r="B13283" s="59" t="s">
        <v>1013</v>
      </c>
      <c r="C13283" s="59" t="s">
        <v>864</v>
      </c>
      <c r="D13283" s="141">
        <v>15</v>
      </c>
      <c r="E13283" s="75" t="s">
        <v>37</v>
      </c>
      <c r="F13283" s="210">
        <v>17000</v>
      </c>
      <c r="G13283" s="64">
        <f t="shared" si="409"/>
        <v>255000</v>
      </c>
      <c r="H13283" s="120" t="s">
        <v>6027</v>
      </c>
      <c r="I13283" s="74"/>
    </row>
    <row r="13284" spans="1:9" x14ac:dyDescent="0.25">
      <c r="A13284" s="59" t="s">
        <v>10647</v>
      </c>
      <c r="B13284" s="59" t="s">
        <v>2729</v>
      </c>
      <c r="C13284" s="84" t="s">
        <v>27</v>
      </c>
      <c r="D13284" s="60">
        <v>2</v>
      </c>
      <c r="E13284" s="75" t="s">
        <v>26</v>
      </c>
      <c r="F13284" s="73">
        <v>2500</v>
      </c>
      <c r="G13284" s="64">
        <f t="shared" si="409"/>
        <v>5000</v>
      </c>
      <c r="H13284" s="120" t="s">
        <v>6027</v>
      </c>
      <c r="I13284" s="120"/>
    </row>
    <row r="13285" spans="1:9" x14ac:dyDescent="0.25">
      <c r="A13285" s="59" t="s">
        <v>10647</v>
      </c>
      <c r="B13285" s="59" t="s">
        <v>4124</v>
      </c>
      <c r="C13285" s="59" t="s">
        <v>419</v>
      </c>
      <c r="D13285" s="141">
        <v>1</v>
      </c>
      <c r="E13285" s="75" t="s">
        <v>40</v>
      </c>
      <c r="F13285" s="73">
        <v>54500</v>
      </c>
      <c r="G13285" s="64">
        <f t="shared" si="409"/>
        <v>54500</v>
      </c>
      <c r="H13285" s="285" t="s">
        <v>814</v>
      </c>
      <c r="I13285" s="120"/>
    </row>
    <row r="13286" spans="1:9" x14ac:dyDescent="0.25">
      <c r="A13286" s="59" t="s">
        <v>10647</v>
      </c>
      <c r="B13286" s="58" t="s">
        <v>10654</v>
      </c>
      <c r="C13286" s="59" t="s">
        <v>419</v>
      </c>
      <c r="D13286" s="141">
        <v>2</v>
      </c>
      <c r="E13286" s="75" t="s">
        <v>6028</v>
      </c>
      <c r="F13286" s="265">
        <v>20000</v>
      </c>
      <c r="G13286" s="210">
        <f t="shared" si="409"/>
        <v>40000</v>
      </c>
      <c r="H13286" s="285" t="s">
        <v>814</v>
      </c>
      <c r="I13286" s="120"/>
    </row>
    <row r="13287" spans="1:9" x14ac:dyDescent="0.25">
      <c r="A13287" s="59" t="s">
        <v>10647</v>
      </c>
      <c r="B13287" s="93" t="s">
        <v>10655</v>
      </c>
      <c r="C13287" s="84" t="s">
        <v>147</v>
      </c>
      <c r="D13287" s="141">
        <v>3</v>
      </c>
      <c r="E13287" s="75" t="s">
        <v>26</v>
      </c>
      <c r="F13287" s="210">
        <v>97000</v>
      </c>
      <c r="G13287" s="210">
        <f t="shared" si="409"/>
        <v>291000</v>
      </c>
      <c r="H13287" s="120" t="s">
        <v>814</v>
      </c>
      <c r="I13287" s="120"/>
    </row>
    <row r="13288" spans="1:9" x14ac:dyDescent="0.25">
      <c r="A13288" s="59" t="s">
        <v>10647</v>
      </c>
      <c r="B13288" s="58" t="s">
        <v>10654</v>
      </c>
      <c r="C13288" s="59" t="s">
        <v>419</v>
      </c>
      <c r="D13288" s="141">
        <v>1</v>
      </c>
      <c r="E13288" s="126" t="s">
        <v>6028</v>
      </c>
      <c r="F13288" s="280">
        <v>20000</v>
      </c>
      <c r="G13288" s="210">
        <f t="shared" si="409"/>
        <v>20000</v>
      </c>
      <c r="H13288" s="120" t="s">
        <v>814</v>
      </c>
      <c r="I13288" s="120"/>
    </row>
    <row r="13289" spans="1:9" x14ac:dyDescent="0.25">
      <c r="A13289" s="59" t="s">
        <v>10647</v>
      </c>
      <c r="B13289" s="59" t="s">
        <v>10656</v>
      </c>
      <c r="C13289" s="59" t="s">
        <v>2234</v>
      </c>
      <c r="D13289" s="141">
        <v>2</v>
      </c>
      <c r="E13289" s="75" t="s">
        <v>26</v>
      </c>
      <c r="F13289" s="265">
        <v>365000</v>
      </c>
      <c r="G13289" s="210">
        <f>F13289*D13289</f>
        <v>730000</v>
      </c>
      <c r="H13289" s="285" t="s">
        <v>623</v>
      </c>
      <c r="I13289" s="120"/>
    </row>
    <row r="13290" spans="1:9" x14ac:dyDescent="0.25">
      <c r="A13290" s="59" t="s">
        <v>10647</v>
      </c>
      <c r="B13290" s="81" t="s">
        <v>10657</v>
      </c>
      <c r="C13290" s="84" t="s">
        <v>419</v>
      </c>
      <c r="D13290" s="60">
        <v>10</v>
      </c>
      <c r="E13290" s="75" t="s">
        <v>26</v>
      </c>
      <c r="F13290" s="73">
        <v>2000</v>
      </c>
      <c r="G13290" s="210">
        <f t="shared" si="409"/>
        <v>20000</v>
      </c>
      <c r="H13290" s="120" t="s">
        <v>794</v>
      </c>
      <c r="I13290" s="120"/>
    </row>
    <row r="13291" spans="1:9" x14ac:dyDescent="0.25">
      <c r="A13291" s="59" t="s">
        <v>10647</v>
      </c>
      <c r="B13291" s="59" t="s">
        <v>10658</v>
      </c>
      <c r="C13291" s="59" t="s">
        <v>419</v>
      </c>
      <c r="D13291" s="60">
        <v>10</v>
      </c>
      <c r="E13291" s="75" t="s">
        <v>26</v>
      </c>
      <c r="F13291" s="73">
        <v>2500</v>
      </c>
      <c r="G13291" s="210">
        <f t="shared" si="409"/>
        <v>25000</v>
      </c>
      <c r="H13291" s="120" t="s">
        <v>794</v>
      </c>
      <c r="I13291" s="120"/>
    </row>
    <row r="13292" spans="1:9" x14ac:dyDescent="0.25">
      <c r="A13292" s="59" t="s">
        <v>10647</v>
      </c>
      <c r="B13292" s="59" t="s">
        <v>10659</v>
      </c>
      <c r="C13292" s="59" t="s">
        <v>419</v>
      </c>
      <c r="D13292" s="60">
        <v>2</v>
      </c>
      <c r="E13292" s="126" t="s">
        <v>25</v>
      </c>
      <c r="F13292" s="73">
        <v>8500</v>
      </c>
      <c r="G13292" s="210">
        <f t="shared" si="409"/>
        <v>17000</v>
      </c>
      <c r="H13292" s="120" t="s">
        <v>794</v>
      </c>
      <c r="I13292" s="120"/>
    </row>
    <row r="13293" spans="1:9" x14ac:dyDescent="0.25">
      <c r="A13293" s="59" t="s">
        <v>10647</v>
      </c>
      <c r="B13293" s="59" t="s">
        <v>10660</v>
      </c>
      <c r="C13293" s="59" t="s">
        <v>419</v>
      </c>
      <c r="D13293" s="60">
        <v>4</v>
      </c>
      <c r="E13293" s="126" t="s">
        <v>25</v>
      </c>
      <c r="F13293" s="73">
        <v>500</v>
      </c>
      <c r="G13293" s="210">
        <f t="shared" si="409"/>
        <v>2000</v>
      </c>
      <c r="H13293" s="120" t="s">
        <v>794</v>
      </c>
      <c r="I13293" s="120"/>
    </row>
    <row r="13294" spans="1:9" x14ac:dyDescent="0.25">
      <c r="A13294" s="59" t="s">
        <v>10647</v>
      </c>
      <c r="B13294" s="58" t="s">
        <v>10661</v>
      </c>
      <c r="C13294" s="59" t="s">
        <v>934</v>
      </c>
      <c r="D13294" s="60">
        <v>10</v>
      </c>
      <c r="E13294" s="126" t="s">
        <v>26</v>
      </c>
      <c r="F13294" s="73">
        <v>1300</v>
      </c>
      <c r="G13294" s="126">
        <f t="shared" si="409"/>
        <v>13000</v>
      </c>
      <c r="H13294" s="285" t="s">
        <v>794</v>
      </c>
      <c r="I13294" s="120"/>
    </row>
    <row r="13295" spans="1:9" x14ac:dyDescent="0.25">
      <c r="A13295" s="59" t="s">
        <v>10647</v>
      </c>
      <c r="B13295" s="59" t="s">
        <v>10662</v>
      </c>
      <c r="C13295" s="59" t="s">
        <v>934</v>
      </c>
      <c r="D13295" s="60">
        <v>10</v>
      </c>
      <c r="E13295" s="126" t="s">
        <v>26</v>
      </c>
      <c r="F13295" s="73">
        <v>300</v>
      </c>
      <c r="G13295" s="126">
        <f t="shared" si="409"/>
        <v>3000</v>
      </c>
      <c r="H13295" s="65" t="s">
        <v>794</v>
      </c>
      <c r="I13295" s="120"/>
    </row>
    <row r="13296" spans="1:9" x14ac:dyDescent="0.25">
      <c r="A13296" s="59" t="s">
        <v>10647</v>
      </c>
      <c r="B13296" s="59" t="s">
        <v>10663</v>
      </c>
      <c r="C13296" s="93" t="s">
        <v>10664</v>
      </c>
      <c r="D13296" s="60">
        <v>1</v>
      </c>
      <c r="E13296" s="75" t="s">
        <v>26</v>
      </c>
      <c r="F13296" s="210">
        <v>350000</v>
      </c>
      <c r="G13296" s="64">
        <f t="shared" si="409"/>
        <v>350000</v>
      </c>
      <c r="H13296" s="120" t="s">
        <v>794</v>
      </c>
      <c r="I13296" s="120"/>
    </row>
    <row r="13297" spans="1:9" x14ac:dyDescent="0.25">
      <c r="A13297" s="59" t="s">
        <v>10647</v>
      </c>
      <c r="B13297" s="58" t="s">
        <v>10665</v>
      </c>
      <c r="C13297" s="58" t="s">
        <v>48</v>
      </c>
      <c r="D13297" s="60">
        <v>1</v>
      </c>
      <c r="E13297" s="126" t="s">
        <v>26</v>
      </c>
      <c r="F13297" s="221">
        <v>110000</v>
      </c>
      <c r="G13297" s="126">
        <f t="shared" si="409"/>
        <v>110000</v>
      </c>
      <c r="H13297" s="65" t="s">
        <v>794</v>
      </c>
      <c r="I13297" s="120"/>
    </row>
    <row r="13298" spans="1:9" x14ac:dyDescent="0.25">
      <c r="A13298" s="59" t="s">
        <v>10647</v>
      </c>
      <c r="B13298" s="58" t="s">
        <v>10666</v>
      </c>
      <c r="C13298" s="58" t="s">
        <v>48</v>
      </c>
      <c r="D13298" s="60">
        <v>1</v>
      </c>
      <c r="E13298" s="126" t="s">
        <v>26</v>
      </c>
      <c r="F13298" s="221">
        <v>40000</v>
      </c>
      <c r="G13298" s="126">
        <f t="shared" si="409"/>
        <v>40000</v>
      </c>
      <c r="H13298" s="65" t="s">
        <v>794</v>
      </c>
      <c r="I13298" s="120"/>
    </row>
    <row r="13299" spans="1:9" x14ac:dyDescent="0.25">
      <c r="A13299" s="59" t="s">
        <v>10647</v>
      </c>
      <c r="B13299" s="58" t="s">
        <v>10667</v>
      </c>
      <c r="C13299" s="58" t="s">
        <v>48</v>
      </c>
      <c r="D13299" s="60">
        <v>2</v>
      </c>
      <c r="E13299" s="126" t="s">
        <v>26</v>
      </c>
      <c r="F13299" s="73">
        <v>3500</v>
      </c>
      <c r="G13299" s="126">
        <f t="shared" si="409"/>
        <v>7000</v>
      </c>
      <c r="H13299" s="65" t="s">
        <v>794</v>
      </c>
      <c r="I13299" s="120"/>
    </row>
    <row r="13300" spans="1:9" x14ac:dyDescent="0.25">
      <c r="A13300" s="59" t="s">
        <v>10647</v>
      </c>
      <c r="B13300" s="58" t="s">
        <v>10668</v>
      </c>
      <c r="C13300" s="58" t="s">
        <v>48</v>
      </c>
      <c r="D13300" s="60">
        <v>1</v>
      </c>
      <c r="E13300" s="126" t="s">
        <v>26</v>
      </c>
      <c r="F13300" s="73">
        <v>55000</v>
      </c>
      <c r="G13300" s="126">
        <f t="shared" si="409"/>
        <v>55000</v>
      </c>
      <c r="H13300" s="65" t="s">
        <v>794</v>
      </c>
      <c r="I13300" s="120"/>
    </row>
    <row r="13301" spans="1:9" x14ac:dyDescent="0.25">
      <c r="A13301" s="59" t="s">
        <v>10647</v>
      </c>
      <c r="B13301" s="58" t="s">
        <v>10669</v>
      </c>
      <c r="C13301" s="58" t="s">
        <v>48</v>
      </c>
      <c r="D13301" s="60">
        <v>2</v>
      </c>
      <c r="E13301" s="126" t="s">
        <v>26</v>
      </c>
      <c r="F13301" s="73">
        <v>5000</v>
      </c>
      <c r="G13301" s="73">
        <f t="shared" si="409"/>
        <v>10000</v>
      </c>
      <c r="H13301" s="65" t="s">
        <v>794</v>
      </c>
      <c r="I13301" s="120"/>
    </row>
    <row r="13302" spans="1:9" x14ac:dyDescent="0.25">
      <c r="A13302" s="59" t="s">
        <v>10647</v>
      </c>
      <c r="B13302" s="59" t="s">
        <v>10119</v>
      </c>
      <c r="C13302" s="59" t="s">
        <v>36</v>
      </c>
      <c r="D13302" s="60">
        <v>1</v>
      </c>
      <c r="E13302" s="75" t="s">
        <v>102</v>
      </c>
      <c r="F13302" s="63">
        <v>5555000</v>
      </c>
      <c r="G13302" s="64">
        <f t="shared" si="409"/>
        <v>5555000</v>
      </c>
      <c r="H13302" s="120" t="s">
        <v>522</v>
      </c>
      <c r="I13302" s="120" t="s">
        <v>10670</v>
      </c>
    </row>
    <row r="13303" spans="1:9" x14ac:dyDescent="0.25">
      <c r="A13303" s="59" t="s">
        <v>10647</v>
      </c>
      <c r="B13303" s="59" t="s">
        <v>210</v>
      </c>
      <c r="C13303" s="59" t="s">
        <v>211</v>
      </c>
      <c r="D13303" s="60">
        <v>3</v>
      </c>
      <c r="E13303" s="75" t="s">
        <v>37</v>
      </c>
      <c r="F13303" s="63">
        <v>28200</v>
      </c>
      <c r="G13303" s="64">
        <f>F13303*D13303</f>
        <v>84600</v>
      </c>
      <c r="H13303" s="120" t="s">
        <v>2005</v>
      </c>
      <c r="I13303" s="120"/>
    </row>
    <row r="13304" spans="1:9" x14ac:dyDescent="0.25">
      <c r="A13304" s="59" t="s">
        <v>10671</v>
      </c>
      <c r="B13304" s="58" t="s">
        <v>2823</v>
      </c>
      <c r="C13304" s="85" t="s">
        <v>361</v>
      </c>
      <c r="D13304" s="60">
        <v>1</v>
      </c>
      <c r="E13304" s="75" t="s">
        <v>26</v>
      </c>
      <c r="F13304" s="73">
        <v>65000</v>
      </c>
      <c r="G13304" s="64">
        <f t="shared" ref="G13304:G13367" si="410">F13304*D13304</f>
        <v>65000</v>
      </c>
      <c r="H13304" s="120" t="s">
        <v>814</v>
      </c>
      <c r="I13304" s="74"/>
    </row>
    <row r="13305" spans="1:9" x14ac:dyDescent="0.25">
      <c r="A13305" s="59" t="s">
        <v>10671</v>
      </c>
      <c r="B13305" s="58" t="s">
        <v>9333</v>
      </c>
      <c r="C13305" s="81" t="s">
        <v>27</v>
      </c>
      <c r="D13305" s="60">
        <v>25</v>
      </c>
      <c r="E13305" s="75" t="s">
        <v>26</v>
      </c>
      <c r="F13305" s="73">
        <v>1000</v>
      </c>
      <c r="G13305" s="64">
        <f>F13305*D13305</f>
        <v>25000</v>
      </c>
      <c r="H13305" s="120" t="s">
        <v>814</v>
      </c>
      <c r="I13305" s="74"/>
    </row>
    <row r="13306" spans="1:9" x14ac:dyDescent="0.25">
      <c r="A13306" s="59" t="s">
        <v>10671</v>
      </c>
      <c r="B13306" s="59" t="s">
        <v>2729</v>
      </c>
      <c r="C13306" s="59" t="s">
        <v>27</v>
      </c>
      <c r="D13306" s="141">
        <v>2</v>
      </c>
      <c r="E13306" s="75" t="s">
        <v>26</v>
      </c>
      <c r="F13306" s="210">
        <v>2500</v>
      </c>
      <c r="G13306" s="64">
        <f t="shared" si="410"/>
        <v>5000</v>
      </c>
      <c r="H13306" s="120" t="s">
        <v>814</v>
      </c>
      <c r="I13306" s="74"/>
    </row>
    <row r="13307" spans="1:9" x14ac:dyDescent="0.25">
      <c r="A13307" s="59" t="s">
        <v>10671</v>
      </c>
      <c r="B13307" s="59" t="s">
        <v>10672</v>
      </c>
      <c r="C13307" s="84" t="s">
        <v>27</v>
      </c>
      <c r="D13307" s="60">
        <v>1</v>
      </c>
      <c r="E13307" s="75" t="s">
        <v>26</v>
      </c>
      <c r="F13307" s="73">
        <v>7500</v>
      </c>
      <c r="G13307" s="64">
        <f t="shared" si="410"/>
        <v>7500</v>
      </c>
      <c r="H13307" s="120" t="s">
        <v>814</v>
      </c>
      <c r="I13307" s="74"/>
    </row>
    <row r="13308" spans="1:9" x14ac:dyDescent="0.25">
      <c r="A13308" s="59" t="s">
        <v>10671</v>
      </c>
      <c r="B13308" s="59" t="s">
        <v>210</v>
      </c>
      <c r="C13308" s="59" t="s">
        <v>211</v>
      </c>
      <c r="D13308" s="60">
        <v>9</v>
      </c>
      <c r="E13308" s="75" t="s">
        <v>37</v>
      </c>
      <c r="F13308" s="63">
        <v>28200</v>
      </c>
      <c r="G13308" s="64">
        <f t="shared" si="410"/>
        <v>253800</v>
      </c>
      <c r="H13308" s="120" t="s">
        <v>2145</v>
      </c>
      <c r="I13308" s="74" t="s">
        <v>8771</v>
      </c>
    </row>
    <row r="13309" spans="1:9" x14ac:dyDescent="0.25">
      <c r="A13309" s="59" t="s">
        <v>10671</v>
      </c>
      <c r="B13309" s="59" t="s">
        <v>9828</v>
      </c>
      <c r="C13309" s="59" t="s">
        <v>217</v>
      </c>
      <c r="D13309" s="59">
        <v>1</v>
      </c>
      <c r="E13309" s="77" t="s">
        <v>26</v>
      </c>
      <c r="F13309" s="59">
        <v>87791</v>
      </c>
      <c r="G13309" s="64">
        <f t="shared" si="410"/>
        <v>87791</v>
      </c>
      <c r="H13309" s="120" t="s">
        <v>2145</v>
      </c>
      <c r="I13309" s="74" t="s">
        <v>8771</v>
      </c>
    </row>
    <row r="13310" spans="1:9" x14ac:dyDescent="0.25">
      <c r="A13310" s="59" t="s">
        <v>10671</v>
      </c>
      <c r="B13310" s="59" t="s">
        <v>172</v>
      </c>
      <c r="C13310" s="93" t="s">
        <v>173</v>
      </c>
      <c r="D13310" s="59">
        <v>1</v>
      </c>
      <c r="E13310" s="77" t="s">
        <v>26</v>
      </c>
      <c r="F13310" s="61">
        <v>39000</v>
      </c>
      <c r="G13310" s="64">
        <f t="shared" si="410"/>
        <v>39000</v>
      </c>
      <c r="H13310" s="120" t="s">
        <v>2145</v>
      </c>
      <c r="I13310" s="74" t="s">
        <v>8771</v>
      </c>
    </row>
    <row r="13311" spans="1:9" x14ac:dyDescent="0.25">
      <c r="A13311" s="59" t="s">
        <v>10671</v>
      </c>
      <c r="B13311" s="59" t="s">
        <v>6323</v>
      </c>
      <c r="C13311" s="59" t="s">
        <v>6324</v>
      </c>
      <c r="D13311" s="59">
        <v>1</v>
      </c>
      <c r="E13311" s="77" t="s">
        <v>26</v>
      </c>
      <c r="F13311" s="61">
        <v>92500</v>
      </c>
      <c r="G13311" s="64">
        <f t="shared" si="410"/>
        <v>92500</v>
      </c>
      <c r="H13311" s="120" t="s">
        <v>2145</v>
      </c>
      <c r="I13311" s="74" t="s">
        <v>8771</v>
      </c>
    </row>
    <row r="13312" spans="1:9" x14ac:dyDescent="0.25">
      <c r="A13312" s="59" t="s">
        <v>10671</v>
      </c>
      <c r="B13312" s="59" t="s">
        <v>2729</v>
      </c>
      <c r="C13312" s="59" t="s">
        <v>27</v>
      </c>
      <c r="D13312" s="141">
        <v>1</v>
      </c>
      <c r="E13312" s="75" t="s">
        <v>26</v>
      </c>
      <c r="F13312" s="210">
        <v>2500</v>
      </c>
      <c r="G13312" s="210">
        <f>F13312*D13312</f>
        <v>2500</v>
      </c>
      <c r="H13312" s="120" t="s">
        <v>629</v>
      </c>
      <c r="I13312" s="120"/>
    </row>
    <row r="13313" spans="1:9" x14ac:dyDescent="0.25">
      <c r="A13313" s="59" t="s">
        <v>10671</v>
      </c>
      <c r="B13313" s="59" t="s">
        <v>6533</v>
      </c>
      <c r="C13313" s="59" t="s">
        <v>6534</v>
      </c>
      <c r="D13313" s="141">
        <v>2</v>
      </c>
      <c r="E13313" s="75" t="s">
        <v>26</v>
      </c>
      <c r="F13313" s="265">
        <v>47000</v>
      </c>
      <c r="G13313" s="210">
        <f>F13313*D13313</f>
        <v>94000</v>
      </c>
      <c r="H13313" s="285" t="s">
        <v>629</v>
      </c>
      <c r="I13313" s="120"/>
    </row>
    <row r="13314" spans="1:9" x14ac:dyDescent="0.25">
      <c r="A13314" s="59" t="s">
        <v>10671</v>
      </c>
      <c r="B13314" s="66" t="s">
        <v>220</v>
      </c>
      <c r="C13314" s="92" t="s">
        <v>221</v>
      </c>
      <c r="D13314" s="60">
        <v>2</v>
      </c>
      <c r="E13314" s="75" t="s">
        <v>37</v>
      </c>
      <c r="F13314" s="73">
        <v>34689</v>
      </c>
      <c r="G13314" s="210">
        <f t="shared" si="410"/>
        <v>69378</v>
      </c>
      <c r="H13314" s="120" t="s">
        <v>629</v>
      </c>
      <c r="I13314" s="120"/>
    </row>
    <row r="13315" spans="1:9" x14ac:dyDescent="0.25">
      <c r="A13315" s="59" t="s">
        <v>10671</v>
      </c>
      <c r="B13315" s="58" t="s">
        <v>6582</v>
      </c>
      <c r="C13315" s="59" t="s">
        <v>6583</v>
      </c>
      <c r="D13315" s="60">
        <v>1</v>
      </c>
      <c r="E13315" s="75" t="s">
        <v>26</v>
      </c>
      <c r="F13315" s="73">
        <v>31000</v>
      </c>
      <c r="G13315" s="210">
        <f t="shared" si="410"/>
        <v>31000</v>
      </c>
      <c r="H13315" s="120" t="s">
        <v>629</v>
      </c>
      <c r="I13315" s="120"/>
    </row>
    <row r="13316" spans="1:9" x14ac:dyDescent="0.25">
      <c r="A13316" s="59" t="s">
        <v>10671</v>
      </c>
      <c r="B13316" s="66" t="s">
        <v>9829</v>
      </c>
      <c r="C13316" s="121" t="s">
        <v>65</v>
      </c>
      <c r="D13316" s="60">
        <v>2</v>
      </c>
      <c r="E13316" s="126" t="s">
        <v>26</v>
      </c>
      <c r="F13316" s="73">
        <v>65000</v>
      </c>
      <c r="G13316" s="210">
        <f t="shared" si="410"/>
        <v>130000</v>
      </c>
      <c r="H13316" s="120" t="s">
        <v>665</v>
      </c>
      <c r="I13316" s="120" t="s">
        <v>8769</v>
      </c>
    </row>
    <row r="13317" spans="1:9" x14ac:dyDescent="0.25">
      <c r="A13317" s="59" t="s">
        <v>10671</v>
      </c>
      <c r="B13317" s="83" t="s">
        <v>4443</v>
      </c>
      <c r="C13317" s="59" t="s">
        <v>147</v>
      </c>
      <c r="D13317" s="60">
        <v>1</v>
      </c>
      <c r="E13317" s="126" t="s">
        <v>26</v>
      </c>
      <c r="F13317" s="73">
        <v>44000</v>
      </c>
      <c r="G13317" s="126">
        <f t="shared" si="410"/>
        <v>44000</v>
      </c>
      <c r="H13317" s="65" t="s">
        <v>2699</v>
      </c>
      <c r="I13317" s="120"/>
    </row>
    <row r="13318" spans="1:9" x14ac:dyDescent="0.25">
      <c r="A13318" s="59" t="s">
        <v>10671</v>
      </c>
      <c r="B13318" s="59" t="s">
        <v>10673</v>
      </c>
      <c r="C13318" s="84" t="s">
        <v>27</v>
      </c>
      <c r="D13318" s="60">
        <v>10</v>
      </c>
      <c r="E13318" s="75" t="s">
        <v>26</v>
      </c>
      <c r="F13318" s="73">
        <v>1565</v>
      </c>
      <c r="G13318" s="64">
        <f t="shared" si="410"/>
        <v>15650</v>
      </c>
      <c r="H13318" s="65" t="s">
        <v>466</v>
      </c>
      <c r="I13318" s="120" t="s">
        <v>8768</v>
      </c>
    </row>
    <row r="13319" spans="1:9" x14ac:dyDescent="0.25">
      <c r="A13319" s="59" t="s">
        <v>10671</v>
      </c>
      <c r="B13319" s="59" t="s">
        <v>10674</v>
      </c>
      <c r="C13319" s="59"/>
      <c r="D13319" s="60">
        <v>10</v>
      </c>
      <c r="E13319" s="126" t="s">
        <v>25</v>
      </c>
      <c r="F13319" s="73">
        <v>1000</v>
      </c>
      <c r="G13319" s="210">
        <f t="shared" si="410"/>
        <v>10000</v>
      </c>
      <c r="H13319" s="65" t="s">
        <v>466</v>
      </c>
      <c r="I13319" s="120" t="s">
        <v>8768</v>
      </c>
    </row>
    <row r="13320" spans="1:9" x14ac:dyDescent="0.25">
      <c r="A13320" s="59" t="s">
        <v>10671</v>
      </c>
      <c r="B13320" s="58" t="s">
        <v>6422</v>
      </c>
      <c r="C13320" s="192">
        <v>40493</v>
      </c>
      <c r="D13320" s="60">
        <v>4</v>
      </c>
      <c r="E13320" s="126" t="s">
        <v>26</v>
      </c>
      <c r="F13320" s="73">
        <v>10000</v>
      </c>
      <c r="G13320" s="126">
        <f t="shared" si="410"/>
        <v>40000</v>
      </c>
      <c r="H13320" s="65" t="s">
        <v>466</v>
      </c>
      <c r="I13320" s="120" t="s">
        <v>8768</v>
      </c>
    </row>
    <row r="13321" spans="1:9" x14ac:dyDescent="0.25">
      <c r="A13321" s="59" t="s">
        <v>10671</v>
      </c>
      <c r="B13321" s="58" t="s">
        <v>6423</v>
      </c>
      <c r="C13321" s="58" t="s">
        <v>6424</v>
      </c>
      <c r="D13321" s="60">
        <v>0.6</v>
      </c>
      <c r="E13321" s="126" t="s">
        <v>37</v>
      </c>
      <c r="F13321" s="73">
        <v>82500</v>
      </c>
      <c r="G13321" s="73">
        <f t="shared" si="410"/>
        <v>49500</v>
      </c>
      <c r="H13321" s="65" t="s">
        <v>466</v>
      </c>
      <c r="I13321" s="120" t="s">
        <v>8768</v>
      </c>
    </row>
    <row r="13322" spans="1:9" x14ac:dyDescent="0.25">
      <c r="A13322" s="59" t="s">
        <v>10671</v>
      </c>
      <c r="B13322" s="59" t="s">
        <v>4073</v>
      </c>
      <c r="C13322" s="59" t="s">
        <v>264</v>
      </c>
      <c r="D13322" s="60">
        <v>4</v>
      </c>
      <c r="E13322" s="75" t="s">
        <v>26</v>
      </c>
      <c r="F13322" s="63">
        <v>5000</v>
      </c>
      <c r="G13322" s="64">
        <f t="shared" si="410"/>
        <v>20000</v>
      </c>
      <c r="H13322" s="65" t="s">
        <v>466</v>
      </c>
      <c r="I13322" s="120" t="s">
        <v>8768</v>
      </c>
    </row>
    <row r="13323" spans="1:9" x14ac:dyDescent="0.25">
      <c r="A13323" s="59" t="s">
        <v>10671</v>
      </c>
      <c r="B13323" s="71" t="s">
        <v>10675</v>
      </c>
      <c r="C13323" s="71" t="s">
        <v>361</v>
      </c>
      <c r="D13323" s="60">
        <v>1</v>
      </c>
      <c r="E13323" s="75" t="s">
        <v>25</v>
      </c>
      <c r="F13323" s="63">
        <v>100000</v>
      </c>
      <c r="G13323" s="64">
        <f t="shared" si="410"/>
        <v>100000</v>
      </c>
      <c r="H13323" s="65" t="s">
        <v>466</v>
      </c>
      <c r="I13323" s="120" t="s">
        <v>8768</v>
      </c>
    </row>
    <row r="13324" spans="1:9" x14ac:dyDescent="0.25">
      <c r="A13324" s="59" t="s">
        <v>10671</v>
      </c>
      <c r="B13324" s="71" t="s">
        <v>10478</v>
      </c>
      <c r="C13324" s="71" t="s">
        <v>543</v>
      </c>
      <c r="D13324" s="60">
        <v>1</v>
      </c>
      <c r="E13324" s="75" t="s">
        <v>26</v>
      </c>
      <c r="F13324" s="63">
        <v>80000</v>
      </c>
      <c r="G13324" s="64">
        <f t="shared" si="410"/>
        <v>80000</v>
      </c>
      <c r="H13324" s="120" t="s">
        <v>6093</v>
      </c>
      <c r="I13324" s="120"/>
    </row>
    <row r="13325" spans="1:9" x14ac:dyDescent="0.25">
      <c r="A13325" s="59" t="s">
        <v>10671</v>
      </c>
      <c r="B13325" s="58" t="s">
        <v>1874</v>
      </c>
      <c r="C13325" s="59" t="s">
        <v>636</v>
      </c>
      <c r="D13325" s="60">
        <v>1</v>
      </c>
      <c r="E13325" s="75" t="s">
        <v>26</v>
      </c>
      <c r="F13325" s="210">
        <v>16000</v>
      </c>
      <c r="G13325" s="64">
        <f t="shared" si="410"/>
        <v>16000</v>
      </c>
      <c r="H13325" s="120" t="s">
        <v>6093</v>
      </c>
      <c r="I13325" s="120"/>
    </row>
    <row r="13326" spans="1:9" x14ac:dyDescent="0.25">
      <c r="A13326" s="59" t="s">
        <v>10671</v>
      </c>
      <c r="B13326" s="58" t="s">
        <v>10676</v>
      </c>
      <c r="C13326" s="124" t="s">
        <v>10677</v>
      </c>
      <c r="D13326" s="60">
        <v>1</v>
      </c>
      <c r="E13326" s="75" t="s">
        <v>25</v>
      </c>
      <c r="F13326" s="281">
        <v>3500000</v>
      </c>
      <c r="G13326" s="64">
        <f t="shared" si="410"/>
        <v>3500000</v>
      </c>
      <c r="H13326" s="120" t="s">
        <v>860</v>
      </c>
      <c r="I13326" s="120" t="s">
        <v>10678</v>
      </c>
    </row>
    <row r="13327" spans="1:9" x14ac:dyDescent="0.25">
      <c r="A13327" s="59" t="s">
        <v>10671</v>
      </c>
      <c r="B13327" s="71" t="s">
        <v>10679</v>
      </c>
      <c r="C13327" s="59" t="s">
        <v>10680</v>
      </c>
      <c r="D13327" s="141">
        <v>1</v>
      </c>
      <c r="E13327" s="75" t="s">
        <v>25</v>
      </c>
      <c r="F13327" s="73">
        <v>3700000</v>
      </c>
      <c r="G13327" s="64">
        <f t="shared" si="410"/>
        <v>3700000</v>
      </c>
      <c r="H13327" s="120" t="s">
        <v>535</v>
      </c>
      <c r="I13327" s="120" t="s">
        <v>10678</v>
      </c>
    </row>
    <row r="13328" spans="1:9" x14ac:dyDescent="0.25">
      <c r="A13328" s="59" t="s">
        <v>10671</v>
      </c>
      <c r="B13328" s="71" t="s">
        <v>6463</v>
      </c>
      <c r="C13328" s="71" t="s">
        <v>4265</v>
      </c>
      <c r="D13328" s="141">
        <v>1</v>
      </c>
      <c r="E13328" s="75" t="s">
        <v>25</v>
      </c>
      <c r="F13328" s="210">
        <v>125000</v>
      </c>
      <c r="G13328" s="64">
        <f t="shared" si="410"/>
        <v>125000</v>
      </c>
      <c r="H13328" s="120" t="s">
        <v>535</v>
      </c>
      <c r="I13328" s="120" t="s">
        <v>10678</v>
      </c>
    </row>
    <row r="13329" spans="1:9" x14ac:dyDescent="0.25">
      <c r="A13329" s="59" t="s">
        <v>10671</v>
      </c>
      <c r="B13329" s="59" t="s">
        <v>10079</v>
      </c>
      <c r="C13329" s="59" t="s">
        <v>434</v>
      </c>
      <c r="D13329" s="60">
        <v>1</v>
      </c>
      <c r="E13329" s="75" t="s">
        <v>26</v>
      </c>
      <c r="F13329" s="63">
        <v>100000</v>
      </c>
      <c r="G13329" s="64">
        <f t="shared" si="410"/>
        <v>100000</v>
      </c>
      <c r="H13329" s="285" t="s">
        <v>535</v>
      </c>
      <c r="I13329" s="120" t="s">
        <v>10678</v>
      </c>
    </row>
    <row r="13330" spans="1:9" x14ac:dyDescent="0.25">
      <c r="A13330" s="59" t="s">
        <v>10671</v>
      </c>
      <c r="B13330" s="71" t="s">
        <v>10424</v>
      </c>
      <c r="C13330" s="59" t="s">
        <v>859</v>
      </c>
      <c r="D13330" s="60">
        <v>1</v>
      </c>
      <c r="E13330" s="75" t="s">
        <v>26</v>
      </c>
      <c r="F13330" s="63">
        <v>350000</v>
      </c>
      <c r="G13330" s="210">
        <f t="shared" si="410"/>
        <v>350000</v>
      </c>
      <c r="H13330" s="285" t="s">
        <v>535</v>
      </c>
      <c r="I13330" s="120" t="s">
        <v>10678</v>
      </c>
    </row>
    <row r="13331" spans="1:9" x14ac:dyDescent="0.25">
      <c r="A13331" s="59" t="s">
        <v>10671</v>
      </c>
      <c r="B13331" s="59" t="s">
        <v>274</v>
      </c>
      <c r="C13331" s="192">
        <v>40493</v>
      </c>
      <c r="D13331" s="60">
        <v>10</v>
      </c>
      <c r="E13331" s="75" t="s">
        <v>26</v>
      </c>
      <c r="F13331" s="63">
        <v>10000</v>
      </c>
      <c r="G13331" s="64">
        <f t="shared" si="410"/>
        <v>100000</v>
      </c>
      <c r="H13331" s="120" t="s">
        <v>535</v>
      </c>
      <c r="I13331" s="120" t="s">
        <v>10678</v>
      </c>
    </row>
    <row r="13332" spans="1:9" x14ac:dyDescent="0.25">
      <c r="A13332" s="59" t="s">
        <v>10671</v>
      </c>
      <c r="B13332" s="59" t="s">
        <v>9852</v>
      </c>
      <c r="C13332" s="59" t="s">
        <v>9845</v>
      </c>
      <c r="D13332" s="60">
        <v>2</v>
      </c>
      <c r="E13332" s="75" t="s">
        <v>26</v>
      </c>
      <c r="F13332" s="73">
        <v>50000</v>
      </c>
      <c r="G13332" s="64">
        <f t="shared" si="410"/>
        <v>100000</v>
      </c>
      <c r="H13332" s="285" t="s">
        <v>535</v>
      </c>
      <c r="I13332" s="120" t="s">
        <v>10678</v>
      </c>
    </row>
    <row r="13333" spans="1:9" x14ac:dyDescent="0.25">
      <c r="A13333" s="59" t="s">
        <v>10671</v>
      </c>
      <c r="B13333" s="59" t="s">
        <v>9825</v>
      </c>
      <c r="C13333" s="59" t="s">
        <v>9826</v>
      </c>
      <c r="D13333" s="60">
        <v>25</v>
      </c>
      <c r="E13333" s="75" t="s">
        <v>37</v>
      </c>
      <c r="F13333" s="63">
        <v>23206</v>
      </c>
      <c r="G13333" s="64">
        <f t="shared" si="410"/>
        <v>580150</v>
      </c>
      <c r="H13333" s="285" t="s">
        <v>535</v>
      </c>
      <c r="I13333" s="120" t="s">
        <v>10678</v>
      </c>
    </row>
    <row r="13334" spans="1:9" x14ac:dyDescent="0.25">
      <c r="A13334" s="59" t="s">
        <v>10671</v>
      </c>
      <c r="B13334" s="59" t="s">
        <v>10681</v>
      </c>
      <c r="C13334" s="59" t="s">
        <v>10682</v>
      </c>
      <c r="D13334" s="60">
        <v>1</v>
      </c>
      <c r="E13334" s="75" t="s">
        <v>111</v>
      </c>
      <c r="F13334" s="73">
        <v>1</v>
      </c>
      <c r="G13334" s="64">
        <f t="shared" si="410"/>
        <v>1</v>
      </c>
      <c r="H13334" s="285" t="s">
        <v>535</v>
      </c>
      <c r="I13334" s="120" t="s">
        <v>10678</v>
      </c>
    </row>
    <row r="13335" spans="1:9" x14ac:dyDescent="0.25">
      <c r="A13335" s="59" t="s">
        <v>10671</v>
      </c>
      <c r="B13335" s="59" t="s">
        <v>10683</v>
      </c>
      <c r="C13335" s="85" t="s">
        <v>3767</v>
      </c>
      <c r="D13335" s="60">
        <v>1</v>
      </c>
      <c r="E13335" s="126" t="s">
        <v>25</v>
      </c>
      <c r="F13335" s="73">
        <v>400000</v>
      </c>
      <c r="G13335" s="210">
        <f t="shared" si="410"/>
        <v>400000</v>
      </c>
      <c r="H13335" s="120" t="s">
        <v>535</v>
      </c>
      <c r="I13335" s="120" t="s">
        <v>10678</v>
      </c>
    </row>
    <row r="13336" spans="1:9" x14ac:dyDescent="0.25">
      <c r="A13336" s="59" t="s">
        <v>10671</v>
      </c>
      <c r="B13336" s="118" t="s">
        <v>5212</v>
      </c>
      <c r="C13336" s="85" t="s">
        <v>1106</v>
      </c>
      <c r="D13336" s="60">
        <v>2</v>
      </c>
      <c r="E13336" s="75" t="s">
        <v>26</v>
      </c>
      <c r="F13336" s="63">
        <v>6000</v>
      </c>
      <c r="G13336" s="64">
        <f t="shared" si="410"/>
        <v>12000</v>
      </c>
      <c r="H13336" s="120" t="s">
        <v>1529</v>
      </c>
      <c r="I13336" s="120"/>
    </row>
    <row r="13337" spans="1:9" x14ac:dyDescent="0.25">
      <c r="A13337" s="59" t="s">
        <v>10671</v>
      </c>
      <c r="B13337" s="58" t="s">
        <v>10684</v>
      </c>
      <c r="C13337" s="85" t="s">
        <v>189</v>
      </c>
      <c r="D13337" s="60">
        <v>1</v>
      </c>
      <c r="E13337" s="75" t="s">
        <v>26</v>
      </c>
      <c r="F13337" s="73">
        <v>30000</v>
      </c>
      <c r="G13337" s="64">
        <f t="shared" si="410"/>
        <v>30000</v>
      </c>
      <c r="H13337" s="120" t="s">
        <v>1529</v>
      </c>
      <c r="I13337" s="139"/>
    </row>
    <row r="13338" spans="1:9" x14ac:dyDescent="0.25">
      <c r="A13338" s="59" t="s">
        <v>10671</v>
      </c>
      <c r="B13338" s="59" t="s">
        <v>4006</v>
      </c>
      <c r="C13338" s="84" t="s">
        <v>10685</v>
      </c>
      <c r="D13338" s="59">
        <v>1</v>
      </c>
      <c r="E13338" s="59" t="s">
        <v>1827</v>
      </c>
      <c r="F13338" s="61">
        <v>50000</v>
      </c>
      <c r="G13338" s="210">
        <f t="shared" si="410"/>
        <v>50000</v>
      </c>
      <c r="H13338" s="120" t="s">
        <v>1529</v>
      </c>
      <c r="I13338" s="139"/>
    </row>
    <row r="13339" spans="1:9" x14ac:dyDescent="0.25">
      <c r="A13339" s="59" t="s">
        <v>10671</v>
      </c>
      <c r="B13339" s="59" t="s">
        <v>10317</v>
      </c>
      <c r="C13339" s="84" t="s">
        <v>361</v>
      </c>
      <c r="D13339" s="141">
        <v>2</v>
      </c>
      <c r="E13339" s="75" t="s">
        <v>26</v>
      </c>
      <c r="F13339" s="210">
        <v>200000</v>
      </c>
      <c r="G13339" s="210">
        <f t="shared" si="410"/>
        <v>400000</v>
      </c>
      <c r="H13339" s="120" t="s">
        <v>890</v>
      </c>
      <c r="I13339" s="139"/>
    </row>
    <row r="13340" spans="1:9" x14ac:dyDescent="0.25">
      <c r="A13340" s="59" t="s">
        <v>10671</v>
      </c>
      <c r="B13340" s="83" t="s">
        <v>10612</v>
      </c>
      <c r="C13340" s="59" t="s">
        <v>361</v>
      </c>
      <c r="D13340" s="141">
        <v>1</v>
      </c>
      <c r="E13340" s="75" t="s">
        <v>26</v>
      </c>
      <c r="F13340" s="210">
        <v>250000</v>
      </c>
      <c r="G13340" s="210">
        <f t="shared" si="410"/>
        <v>250000</v>
      </c>
      <c r="H13340" s="120" t="s">
        <v>890</v>
      </c>
      <c r="I13340" s="139"/>
    </row>
    <row r="13341" spans="1:9" x14ac:dyDescent="0.25">
      <c r="A13341" s="59" t="s">
        <v>10671</v>
      </c>
      <c r="B13341" s="59" t="s">
        <v>6299</v>
      </c>
      <c r="C13341" s="59" t="s">
        <v>89</v>
      </c>
      <c r="D13341" s="59">
        <v>1</v>
      </c>
      <c r="E13341" s="59" t="s">
        <v>26</v>
      </c>
      <c r="F13341" s="61">
        <v>193500</v>
      </c>
      <c r="G13341" s="210">
        <f t="shared" si="410"/>
        <v>193500</v>
      </c>
      <c r="H13341" s="120" t="s">
        <v>455</v>
      </c>
      <c r="I13341" s="59" t="s">
        <v>6625</v>
      </c>
    </row>
    <row r="13342" spans="1:9" x14ac:dyDescent="0.25">
      <c r="A13342" s="59" t="s">
        <v>10671</v>
      </c>
      <c r="B13342" s="71" t="s">
        <v>9833</v>
      </c>
      <c r="C13342" s="59" t="s">
        <v>9834</v>
      </c>
      <c r="D13342" s="59">
        <v>1</v>
      </c>
      <c r="E13342" s="59" t="s">
        <v>26</v>
      </c>
      <c r="F13342" s="61">
        <v>187035</v>
      </c>
      <c r="G13342" s="210">
        <f t="shared" si="410"/>
        <v>187035</v>
      </c>
      <c r="H13342" s="120" t="s">
        <v>455</v>
      </c>
      <c r="I13342" s="59" t="s">
        <v>6625</v>
      </c>
    </row>
    <row r="13343" spans="1:9" x14ac:dyDescent="0.25">
      <c r="A13343" s="59" t="s">
        <v>10671</v>
      </c>
      <c r="B13343" s="59" t="s">
        <v>634</v>
      </c>
      <c r="C13343" s="59" t="s">
        <v>99</v>
      </c>
      <c r="D13343" s="59">
        <v>1</v>
      </c>
      <c r="E13343" s="59" t="s">
        <v>26</v>
      </c>
      <c r="F13343" s="61">
        <v>40000</v>
      </c>
      <c r="G13343" s="210">
        <f t="shared" si="410"/>
        <v>40000</v>
      </c>
      <c r="H13343" s="120" t="s">
        <v>455</v>
      </c>
      <c r="I13343" s="59" t="s">
        <v>6625</v>
      </c>
    </row>
    <row r="13344" spans="1:9" x14ac:dyDescent="0.25">
      <c r="A13344" s="59" t="s">
        <v>10671</v>
      </c>
      <c r="B13344" s="59" t="s">
        <v>3077</v>
      </c>
      <c r="C13344" s="59" t="s">
        <v>27</v>
      </c>
      <c r="D13344" s="59">
        <v>1</v>
      </c>
      <c r="E13344" s="59" t="s">
        <v>26</v>
      </c>
      <c r="F13344" s="61">
        <v>13333</v>
      </c>
      <c r="G13344" s="210">
        <f t="shared" si="410"/>
        <v>13333</v>
      </c>
      <c r="H13344" s="120" t="s">
        <v>455</v>
      </c>
      <c r="I13344" s="59" t="s">
        <v>6625</v>
      </c>
    </row>
    <row r="13345" spans="1:9" x14ac:dyDescent="0.25">
      <c r="A13345" s="59" t="s">
        <v>10671</v>
      </c>
      <c r="B13345" s="66" t="s">
        <v>220</v>
      </c>
      <c r="C13345" s="92" t="s">
        <v>221</v>
      </c>
      <c r="D13345" s="59">
        <v>6</v>
      </c>
      <c r="E13345" s="59" t="s">
        <v>37</v>
      </c>
      <c r="F13345" s="61">
        <v>34689</v>
      </c>
      <c r="G13345" s="210">
        <f t="shared" si="410"/>
        <v>208134</v>
      </c>
      <c r="H13345" s="120" t="s">
        <v>455</v>
      </c>
      <c r="I13345" s="59" t="s">
        <v>6625</v>
      </c>
    </row>
    <row r="13346" spans="1:9" x14ac:dyDescent="0.25">
      <c r="A13346" s="59" t="s">
        <v>10671</v>
      </c>
      <c r="B13346" s="58" t="s">
        <v>6423</v>
      </c>
      <c r="C13346" s="58" t="s">
        <v>6424</v>
      </c>
      <c r="D13346" s="60">
        <v>0.6</v>
      </c>
      <c r="E13346" s="126" t="s">
        <v>37</v>
      </c>
      <c r="F13346" s="73">
        <v>82500</v>
      </c>
      <c r="G13346" s="73">
        <f t="shared" si="410"/>
        <v>49500</v>
      </c>
      <c r="H13346" s="120" t="s">
        <v>455</v>
      </c>
      <c r="I13346" s="59"/>
    </row>
    <row r="13347" spans="1:9" x14ac:dyDescent="0.25">
      <c r="A13347" s="59" t="s">
        <v>10671</v>
      </c>
      <c r="B13347" s="59" t="s">
        <v>10686</v>
      </c>
      <c r="C13347" s="84" t="s">
        <v>10687</v>
      </c>
      <c r="D13347" s="60">
        <v>1</v>
      </c>
      <c r="E13347" s="75" t="s">
        <v>111</v>
      </c>
      <c r="F13347" s="73">
        <v>35980000</v>
      </c>
      <c r="G13347" s="64">
        <f t="shared" si="410"/>
        <v>35980000</v>
      </c>
      <c r="H13347" s="120" t="s">
        <v>794</v>
      </c>
      <c r="I13347" s="74"/>
    </row>
    <row r="13348" spans="1:9" x14ac:dyDescent="0.25">
      <c r="A13348" s="59" t="s">
        <v>10671</v>
      </c>
      <c r="B13348" s="59" t="s">
        <v>10688</v>
      </c>
      <c r="C13348" s="85" t="s">
        <v>4032</v>
      </c>
      <c r="D13348" s="60">
        <v>1</v>
      </c>
      <c r="E13348" s="75" t="s">
        <v>29</v>
      </c>
      <c r="F13348" s="73">
        <v>225000</v>
      </c>
      <c r="G13348" s="210">
        <f t="shared" si="410"/>
        <v>225000</v>
      </c>
      <c r="H13348" s="120" t="s">
        <v>794</v>
      </c>
      <c r="I13348" s="120"/>
    </row>
    <row r="13349" spans="1:9" x14ac:dyDescent="0.25">
      <c r="A13349" s="59" t="s">
        <v>10671</v>
      </c>
      <c r="B13349" s="59" t="s">
        <v>3077</v>
      </c>
      <c r="C13349" s="59" t="s">
        <v>27</v>
      </c>
      <c r="D13349" s="59">
        <v>1</v>
      </c>
      <c r="E13349" s="59" t="s">
        <v>26</v>
      </c>
      <c r="F13349" s="61">
        <v>13333</v>
      </c>
      <c r="G13349" s="210">
        <f t="shared" si="410"/>
        <v>13333</v>
      </c>
      <c r="H13349" s="120" t="s">
        <v>794</v>
      </c>
      <c r="I13349" s="120"/>
    </row>
    <row r="13350" spans="1:9" x14ac:dyDescent="0.25">
      <c r="A13350" s="59" t="s">
        <v>10671</v>
      </c>
      <c r="B13350" s="58" t="s">
        <v>10689</v>
      </c>
      <c r="C13350" s="59" t="s">
        <v>10690</v>
      </c>
      <c r="D13350" s="141">
        <v>1</v>
      </c>
      <c r="E13350" s="75" t="s">
        <v>26</v>
      </c>
      <c r="F13350" s="265">
        <v>1565000</v>
      </c>
      <c r="G13350" s="210">
        <f t="shared" si="410"/>
        <v>1565000</v>
      </c>
      <c r="H13350" s="285" t="s">
        <v>525</v>
      </c>
      <c r="I13350" s="59"/>
    </row>
    <row r="13351" spans="1:9" x14ac:dyDescent="0.25">
      <c r="A13351" s="59" t="s">
        <v>10671</v>
      </c>
      <c r="B13351" s="59" t="s">
        <v>10691</v>
      </c>
      <c r="C13351" s="59" t="s">
        <v>10690</v>
      </c>
      <c r="D13351" s="141">
        <v>2</v>
      </c>
      <c r="E13351" s="75" t="s">
        <v>26</v>
      </c>
      <c r="F13351" s="265">
        <v>1900000</v>
      </c>
      <c r="G13351" s="210">
        <f t="shared" si="410"/>
        <v>3800000</v>
      </c>
      <c r="H13351" s="285" t="s">
        <v>525</v>
      </c>
      <c r="I13351" s="59"/>
    </row>
    <row r="13352" spans="1:9" x14ac:dyDescent="0.25">
      <c r="A13352" s="59" t="s">
        <v>10671</v>
      </c>
      <c r="B13352" s="59" t="s">
        <v>9825</v>
      </c>
      <c r="C13352" s="59" t="s">
        <v>9826</v>
      </c>
      <c r="D13352" s="60">
        <v>5</v>
      </c>
      <c r="E13352" s="75" t="s">
        <v>37</v>
      </c>
      <c r="F13352" s="63">
        <v>23206</v>
      </c>
      <c r="G13352" s="64">
        <f t="shared" si="410"/>
        <v>116030</v>
      </c>
      <c r="H13352" s="120" t="s">
        <v>2148</v>
      </c>
      <c r="I13352" s="120"/>
    </row>
    <row r="13353" spans="1:9" x14ac:dyDescent="0.25">
      <c r="A13353" s="59" t="s">
        <v>10692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 t="shared" si="410"/>
        <v>24650</v>
      </c>
      <c r="H13353" s="120" t="s">
        <v>710</v>
      </c>
      <c r="I13353" s="74"/>
    </row>
    <row r="13354" spans="1:9" x14ac:dyDescent="0.25">
      <c r="A13354" s="59" t="s">
        <v>10692</v>
      </c>
      <c r="B13354" s="59" t="s">
        <v>56</v>
      </c>
      <c r="C13354" s="59" t="s">
        <v>57</v>
      </c>
      <c r="D13354" s="60">
        <v>1</v>
      </c>
      <c r="E13354" s="75" t="s">
        <v>37</v>
      </c>
      <c r="F13354" s="73">
        <v>24650</v>
      </c>
      <c r="G13354" s="64">
        <f>F13354*D13354</f>
        <v>24650</v>
      </c>
      <c r="H13354" s="120" t="s">
        <v>2005</v>
      </c>
      <c r="I13354" s="74"/>
    </row>
    <row r="13355" spans="1:9" x14ac:dyDescent="0.25">
      <c r="A13355" s="59" t="s">
        <v>10692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10"/>
        <v>28200</v>
      </c>
      <c r="H13355" s="120" t="s">
        <v>1156</v>
      </c>
      <c r="I13355" s="74"/>
    </row>
    <row r="13356" spans="1:9" x14ac:dyDescent="0.25">
      <c r="A13356" s="59" t="s">
        <v>10692</v>
      </c>
      <c r="B13356" s="59" t="s">
        <v>210</v>
      </c>
      <c r="C13356" s="59" t="s">
        <v>211</v>
      </c>
      <c r="D13356" s="141">
        <v>1</v>
      </c>
      <c r="E13356" s="75" t="s">
        <v>37</v>
      </c>
      <c r="F13356" s="210">
        <v>28200</v>
      </c>
      <c r="G13356" s="64">
        <f t="shared" si="410"/>
        <v>28200</v>
      </c>
      <c r="H13356" s="120" t="s">
        <v>710</v>
      </c>
      <c r="I13356" s="74"/>
    </row>
    <row r="13357" spans="1:9" x14ac:dyDescent="0.25">
      <c r="A13357" s="59" t="s">
        <v>10692</v>
      </c>
      <c r="B13357" s="58" t="s">
        <v>222</v>
      </c>
      <c r="C13357" s="77" t="s">
        <v>1476</v>
      </c>
      <c r="D13357" s="60">
        <v>10</v>
      </c>
      <c r="E13357" s="75" t="s">
        <v>37</v>
      </c>
      <c r="F13357" s="63">
        <v>32300</v>
      </c>
      <c r="G13357" s="64">
        <f t="shared" si="410"/>
        <v>323000</v>
      </c>
      <c r="H13357" s="120" t="s">
        <v>2585</v>
      </c>
      <c r="I13357" s="74" t="s">
        <v>10693</v>
      </c>
    </row>
    <row r="13358" spans="1:9" x14ac:dyDescent="0.25">
      <c r="A13358" s="59" t="s">
        <v>10692</v>
      </c>
      <c r="B13358" s="59" t="s">
        <v>10694</v>
      </c>
      <c r="C13358" s="59" t="s">
        <v>533</v>
      </c>
      <c r="D13358" s="60">
        <v>1</v>
      </c>
      <c r="E13358" s="75" t="s">
        <v>26</v>
      </c>
      <c r="F13358" s="63">
        <v>32000</v>
      </c>
      <c r="G13358" s="64">
        <f t="shared" si="410"/>
        <v>32000</v>
      </c>
      <c r="H13358" s="120" t="s">
        <v>1172</v>
      </c>
      <c r="I13358" s="74"/>
    </row>
    <row r="13359" spans="1:9" x14ac:dyDescent="0.25">
      <c r="A13359" s="59" t="s">
        <v>10692</v>
      </c>
      <c r="B13359" s="59" t="s">
        <v>210</v>
      </c>
      <c r="C13359" s="59" t="s">
        <v>211</v>
      </c>
      <c r="D13359" s="141">
        <v>9</v>
      </c>
      <c r="E13359" s="75" t="s">
        <v>37</v>
      </c>
      <c r="F13359" s="210">
        <v>28200</v>
      </c>
      <c r="G13359" s="64">
        <f t="shared" si="410"/>
        <v>253800</v>
      </c>
      <c r="H13359" s="120" t="s">
        <v>794</v>
      </c>
      <c r="I13359" s="74"/>
    </row>
    <row r="13360" spans="1:9" x14ac:dyDescent="0.25">
      <c r="A13360" s="59" t="s">
        <v>10692</v>
      </c>
      <c r="B13360" s="59" t="s">
        <v>9828</v>
      </c>
      <c r="C13360" s="59" t="s">
        <v>217</v>
      </c>
      <c r="D13360" s="141">
        <v>1</v>
      </c>
      <c r="E13360" s="75" t="s">
        <v>26</v>
      </c>
      <c r="F13360" s="210">
        <v>87791</v>
      </c>
      <c r="G13360" s="210">
        <f>F13360*D13360</f>
        <v>87791</v>
      </c>
      <c r="H13360" s="120" t="s">
        <v>794</v>
      </c>
      <c r="I13360" s="120"/>
    </row>
    <row r="13361" spans="1:9" x14ac:dyDescent="0.25">
      <c r="A13361" s="59" t="s">
        <v>10692</v>
      </c>
      <c r="B13361" s="59" t="s">
        <v>172</v>
      </c>
      <c r="C13361" s="93" t="s">
        <v>173</v>
      </c>
      <c r="D13361" s="141">
        <v>1</v>
      </c>
      <c r="E13361" s="75" t="s">
        <v>26</v>
      </c>
      <c r="F13361" s="265">
        <v>39000</v>
      </c>
      <c r="G13361" s="210">
        <f>F13361*D13361</f>
        <v>39000</v>
      </c>
      <c r="H13361" s="120" t="s">
        <v>794</v>
      </c>
      <c r="I13361" s="120"/>
    </row>
    <row r="13362" spans="1:9" x14ac:dyDescent="0.25">
      <c r="A13362" s="59" t="s">
        <v>10692</v>
      </c>
      <c r="B13362" s="59" t="s">
        <v>6323</v>
      </c>
      <c r="C13362" s="59" t="s">
        <v>6324</v>
      </c>
      <c r="D13362" s="60">
        <v>1</v>
      </c>
      <c r="E13362" s="75" t="s">
        <v>26</v>
      </c>
      <c r="F13362" s="73">
        <v>92500</v>
      </c>
      <c r="G13362" s="210">
        <f t="shared" si="410"/>
        <v>92500</v>
      </c>
      <c r="H13362" s="120" t="s">
        <v>794</v>
      </c>
      <c r="I13362" s="120"/>
    </row>
    <row r="13363" spans="1:9" x14ac:dyDescent="0.25">
      <c r="A13363" s="59" t="s">
        <v>10692</v>
      </c>
      <c r="B13363" s="59" t="s">
        <v>84</v>
      </c>
      <c r="C13363" s="59" t="s">
        <v>85</v>
      </c>
      <c r="D13363" s="60">
        <v>1</v>
      </c>
      <c r="E13363" s="75" t="s">
        <v>26</v>
      </c>
      <c r="F13363" s="73">
        <v>27000</v>
      </c>
      <c r="G13363" s="210">
        <f t="shared" si="410"/>
        <v>27000</v>
      </c>
      <c r="H13363" s="120" t="s">
        <v>794</v>
      </c>
      <c r="I13363" s="120"/>
    </row>
    <row r="13364" spans="1:9" x14ac:dyDescent="0.25">
      <c r="A13364" s="59" t="s">
        <v>10692</v>
      </c>
      <c r="B13364" s="59" t="s">
        <v>208</v>
      </c>
      <c r="C13364" s="59" t="s">
        <v>209</v>
      </c>
      <c r="D13364" s="60">
        <v>1</v>
      </c>
      <c r="E13364" s="126" t="s">
        <v>26</v>
      </c>
      <c r="F13364" s="73">
        <v>9000</v>
      </c>
      <c r="G13364" s="210">
        <f t="shared" si="410"/>
        <v>9000</v>
      </c>
      <c r="H13364" s="120" t="s">
        <v>794</v>
      </c>
      <c r="I13364" s="120"/>
    </row>
    <row r="13365" spans="1:9" x14ac:dyDescent="0.25">
      <c r="A13365" s="59" t="s">
        <v>10692</v>
      </c>
      <c r="B13365" s="59" t="s">
        <v>10695</v>
      </c>
      <c r="C13365" s="59" t="s">
        <v>189</v>
      </c>
      <c r="D13365" s="141">
        <v>1</v>
      </c>
      <c r="E13365" s="75" t="s">
        <v>26</v>
      </c>
      <c r="F13365" s="73">
        <v>225000</v>
      </c>
      <c r="G13365" s="64">
        <f t="shared" si="410"/>
        <v>225000</v>
      </c>
      <c r="H13365" s="285" t="s">
        <v>794</v>
      </c>
      <c r="I13365" s="120"/>
    </row>
    <row r="13366" spans="1:9" x14ac:dyDescent="0.25">
      <c r="A13366" s="59" t="s">
        <v>10692</v>
      </c>
      <c r="B13366" s="58" t="s">
        <v>10194</v>
      </c>
      <c r="C13366" s="192" t="s">
        <v>27</v>
      </c>
      <c r="D13366" s="60">
        <v>1</v>
      </c>
      <c r="E13366" s="126" t="s">
        <v>26</v>
      </c>
      <c r="F13366" s="73">
        <v>7500</v>
      </c>
      <c r="G13366" s="126">
        <f>F13366*D13366</f>
        <v>7500</v>
      </c>
      <c r="H13366" s="65" t="s">
        <v>5942</v>
      </c>
      <c r="I13366" s="120"/>
    </row>
    <row r="13367" spans="1:9" x14ac:dyDescent="0.25">
      <c r="A13367" s="59" t="s">
        <v>10692</v>
      </c>
      <c r="B13367" s="83" t="s">
        <v>10696</v>
      </c>
      <c r="C13367" s="59" t="s">
        <v>482</v>
      </c>
      <c r="D13367" s="141">
        <v>1</v>
      </c>
      <c r="E13367" s="75" t="s">
        <v>25</v>
      </c>
      <c r="F13367" s="210">
        <v>28000</v>
      </c>
      <c r="G13367" s="64">
        <f t="shared" si="410"/>
        <v>28000</v>
      </c>
      <c r="H13367" s="65" t="s">
        <v>5942</v>
      </c>
      <c r="I13367" s="120"/>
    </row>
    <row r="13368" spans="1:9" x14ac:dyDescent="0.25">
      <c r="A13368" s="59" t="s">
        <v>10692</v>
      </c>
      <c r="B13368" s="59" t="s">
        <v>9255</v>
      </c>
      <c r="C13368" s="59" t="s">
        <v>27</v>
      </c>
      <c r="D13368" s="60">
        <v>2</v>
      </c>
      <c r="E13368" s="126" t="s">
        <v>25</v>
      </c>
      <c r="F13368" s="73">
        <v>2500</v>
      </c>
      <c r="G13368" s="210">
        <f t="shared" ref="G13368:G13402" si="411">F13368*D13368</f>
        <v>5000</v>
      </c>
      <c r="H13368" s="120" t="s">
        <v>6027</v>
      </c>
      <c r="I13368" s="120"/>
    </row>
    <row r="13369" spans="1:9" x14ac:dyDescent="0.25">
      <c r="A13369" s="59" t="s">
        <v>10692</v>
      </c>
      <c r="B13369" s="58" t="s">
        <v>4004</v>
      </c>
      <c r="C13369" s="58" t="s">
        <v>27</v>
      </c>
      <c r="D13369" s="60">
        <v>20</v>
      </c>
      <c r="E13369" s="126" t="s">
        <v>26</v>
      </c>
      <c r="F13369" s="73">
        <v>1000</v>
      </c>
      <c r="G13369" s="73">
        <f t="shared" si="411"/>
        <v>20000</v>
      </c>
      <c r="H13369" s="65" t="s">
        <v>814</v>
      </c>
      <c r="I13369" s="120"/>
    </row>
    <row r="13370" spans="1:9" x14ac:dyDescent="0.25">
      <c r="A13370" s="59" t="s">
        <v>10692</v>
      </c>
      <c r="B13370" s="58" t="s">
        <v>10697</v>
      </c>
      <c r="C13370" s="85" t="s">
        <v>686</v>
      </c>
      <c r="D13370" s="60">
        <v>2</v>
      </c>
      <c r="E13370" s="75" t="s">
        <v>26</v>
      </c>
      <c r="F13370" s="73">
        <v>25000</v>
      </c>
      <c r="G13370" s="64">
        <f t="shared" si="411"/>
        <v>50000</v>
      </c>
      <c r="H13370" s="120" t="s">
        <v>595</v>
      </c>
      <c r="I13370" s="120"/>
    </row>
    <row r="13371" spans="1:9" x14ac:dyDescent="0.25">
      <c r="A13371" s="59" t="s">
        <v>10692</v>
      </c>
      <c r="B13371" s="58" t="s">
        <v>10698</v>
      </c>
      <c r="C13371" s="59" t="s">
        <v>686</v>
      </c>
      <c r="D13371" s="60">
        <v>2</v>
      </c>
      <c r="E13371" s="75" t="s">
        <v>26</v>
      </c>
      <c r="F13371" s="73">
        <v>25000</v>
      </c>
      <c r="G13371" s="64">
        <f t="shared" si="411"/>
        <v>50000</v>
      </c>
      <c r="H13371" s="120" t="s">
        <v>595</v>
      </c>
      <c r="I13371" s="120"/>
    </row>
    <row r="13372" spans="1:9" x14ac:dyDescent="0.25">
      <c r="A13372" s="59" t="s">
        <v>10692</v>
      </c>
      <c r="B13372" s="71" t="s">
        <v>810</v>
      </c>
      <c r="C13372" s="71" t="s">
        <v>27</v>
      </c>
      <c r="D13372" s="60">
        <v>1</v>
      </c>
      <c r="E13372" s="75" t="s">
        <v>1525</v>
      </c>
      <c r="F13372" s="63">
        <v>75000</v>
      </c>
      <c r="G13372" s="64">
        <f t="shared" si="411"/>
        <v>75000</v>
      </c>
      <c r="H13372" s="120" t="s">
        <v>522</v>
      </c>
      <c r="I13372" s="120" t="s">
        <v>10699</v>
      </c>
    </row>
    <row r="13373" spans="1:9" x14ac:dyDescent="0.25">
      <c r="A13373" s="59" t="s">
        <v>10692</v>
      </c>
      <c r="B13373" s="58" t="s">
        <v>10700</v>
      </c>
      <c r="C13373" s="59" t="s">
        <v>5599</v>
      </c>
      <c r="D13373" s="60">
        <v>1</v>
      </c>
      <c r="E13373" s="75" t="s">
        <v>26</v>
      </c>
      <c r="F13373" s="210">
        <v>475000</v>
      </c>
      <c r="G13373" s="64">
        <f t="shared" si="411"/>
        <v>475000</v>
      </c>
      <c r="H13373" s="120" t="s">
        <v>1656</v>
      </c>
      <c r="I13373" s="120" t="s">
        <v>8002</v>
      </c>
    </row>
    <row r="13374" spans="1:9" x14ac:dyDescent="0.25">
      <c r="A13374" s="59" t="s">
        <v>10692</v>
      </c>
      <c r="B13374" s="58" t="s">
        <v>433</v>
      </c>
      <c r="C13374" s="59" t="s">
        <v>434</v>
      </c>
      <c r="D13374" s="60">
        <v>1</v>
      </c>
      <c r="E13374" s="75" t="s">
        <v>25</v>
      </c>
      <c r="F13374" s="281">
        <v>495000</v>
      </c>
      <c r="G13374" s="64">
        <f t="shared" si="411"/>
        <v>495000</v>
      </c>
      <c r="H13374" s="120" t="s">
        <v>665</v>
      </c>
      <c r="I13374" s="120" t="s">
        <v>8802</v>
      </c>
    </row>
    <row r="13375" spans="1:9" x14ac:dyDescent="0.25">
      <c r="A13375" s="59" t="s">
        <v>10692</v>
      </c>
      <c r="B13375" s="59" t="s">
        <v>9875</v>
      </c>
      <c r="C13375" s="59" t="s">
        <v>33</v>
      </c>
      <c r="D13375" s="141">
        <v>1</v>
      </c>
      <c r="E13375" s="75" t="s">
        <v>25</v>
      </c>
      <c r="F13375" s="210">
        <v>207050</v>
      </c>
      <c r="G13375" s="64">
        <f t="shared" si="411"/>
        <v>207050</v>
      </c>
      <c r="H13375" s="120" t="s">
        <v>1918</v>
      </c>
      <c r="I13375" s="120" t="s">
        <v>8790</v>
      </c>
    </row>
    <row r="13376" spans="1:9" x14ac:dyDescent="0.25">
      <c r="A13376" s="59" t="s">
        <v>10692</v>
      </c>
      <c r="B13376" s="59" t="s">
        <v>84</v>
      </c>
      <c r="C13376" s="59" t="s">
        <v>85</v>
      </c>
      <c r="D13376" s="60">
        <v>3</v>
      </c>
      <c r="E13376" s="75" t="s">
        <v>26</v>
      </c>
      <c r="F13376" s="73">
        <v>27000</v>
      </c>
      <c r="G13376" s="64">
        <f t="shared" si="411"/>
        <v>81000</v>
      </c>
      <c r="H13376" s="120" t="s">
        <v>1918</v>
      </c>
      <c r="I13376" s="120" t="s">
        <v>8790</v>
      </c>
    </row>
    <row r="13377" spans="1:9" x14ac:dyDescent="0.25">
      <c r="A13377" s="59" t="s">
        <v>10692</v>
      </c>
      <c r="B13377" s="59" t="s">
        <v>208</v>
      </c>
      <c r="C13377" s="59" t="s">
        <v>209</v>
      </c>
      <c r="D13377" s="60">
        <v>3</v>
      </c>
      <c r="E13377" s="126" t="s">
        <v>26</v>
      </c>
      <c r="F13377" s="73">
        <v>9000</v>
      </c>
      <c r="G13377" s="210">
        <f t="shared" si="411"/>
        <v>27000</v>
      </c>
      <c r="H13377" s="120" t="s">
        <v>1918</v>
      </c>
      <c r="I13377" s="120" t="s">
        <v>8790</v>
      </c>
    </row>
    <row r="13378" spans="1:9" x14ac:dyDescent="0.25">
      <c r="A13378" s="59" t="s">
        <v>10692</v>
      </c>
      <c r="B13378" s="118" t="s">
        <v>10701</v>
      </c>
      <c r="C13378" s="85" t="s">
        <v>10702</v>
      </c>
      <c r="D13378" s="60">
        <v>1</v>
      </c>
      <c r="E13378" s="75" t="s">
        <v>26</v>
      </c>
      <c r="F13378" s="63">
        <v>15000</v>
      </c>
      <c r="G13378" s="64">
        <f t="shared" si="411"/>
        <v>15000</v>
      </c>
      <c r="H13378" s="120" t="s">
        <v>1918</v>
      </c>
      <c r="I13378" s="120" t="s">
        <v>8790</v>
      </c>
    </row>
    <row r="13379" spans="1:9" x14ac:dyDescent="0.25">
      <c r="A13379" s="59" t="s">
        <v>10692</v>
      </c>
      <c r="B13379" s="59" t="s">
        <v>10703</v>
      </c>
      <c r="C13379" s="59" t="s">
        <v>189</v>
      </c>
      <c r="D13379" s="60">
        <v>1</v>
      </c>
      <c r="E13379" s="75" t="s">
        <v>26</v>
      </c>
      <c r="F13379" s="210">
        <v>20000</v>
      </c>
      <c r="G13379" s="64">
        <f t="shared" si="411"/>
        <v>20000</v>
      </c>
      <c r="H13379" s="120" t="s">
        <v>1918</v>
      </c>
      <c r="I13379" s="120" t="s">
        <v>8790</v>
      </c>
    </row>
    <row r="13380" spans="1:9" x14ac:dyDescent="0.25">
      <c r="A13380" s="59" t="s">
        <v>10692</v>
      </c>
      <c r="B13380" s="59" t="s">
        <v>3077</v>
      </c>
      <c r="C13380" s="59" t="s">
        <v>27</v>
      </c>
      <c r="D13380" s="60">
        <v>1</v>
      </c>
      <c r="E13380" s="75" t="s">
        <v>26</v>
      </c>
      <c r="F13380" s="73">
        <v>13333</v>
      </c>
      <c r="G13380" s="64">
        <f t="shared" si="411"/>
        <v>13333</v>
      </c>
      <c r="H13380" s="285" t="s">
        <v>890</v>
      </c>
      <c r="I13380" s="120"/>
    </row>
    <row r="13381" spans="1:9" x14ac:dyDescent="0.25">
      <c r="A13381" s="59" t="s">
        <v>10692</v>
      </c>
      <c r="B13381" s="58" t="s">
        <v>10704</v>
      </c>
      <c r="C13381" s="59" t="s">
        <v>1152</v>
      </c>
      <c r="D13381" s="141">
        <v>10</v>
      </c>
      <c r="E13381" s="75" t="s">
        <v>26</v>
      </c>
      <c r="F13381" s="265">
        <v>9000</v>
      </c>
      <c r="G13381" s="210">
        <f t="shared" si="411"/>
        <v>90000</v>
      </c>
      <c r="H13381" s="285" t="s">
        <v>890</v>
      </c>
      <c r="I13381" s="120"/>
    </row>
    <row r="13382" spans="1:9" x14ac:dyDescent="0.25">
      <c r="A13382" s="59" t="s">
        <v>10692</v>
      </c>
      <c r="B13382" s="59" t="s">
        <v>10705</v>
      </c>
      <c r="C13382" s="59" t="s">
        <v>1152</v>
      </c>
      <c r="D13382" s="141">
        <v>10</v>
      </c>
      <c r="E13382" s="75" t="s">
        <v>26</v>
      </c>
      <c r="F13382" s="265">
        <v>300</v>
      </c>
      <c r="G13382" s="210">
        <f t="shared" si="411"/>
        <v>3000</v>
      </c>
      <c r="H13382" s="285" t="s">
        <v>890</v>
      </c>
      <c r="I13382" s="120"/>
    </row>
    <row r="13383" spans="1:9" x14ac:dyDescent="0.25">
      <c r="A13383" s="59" t="s">
        <v>10692</v>
      </c>
      <c r="B13383" s="59" t="s">
        <v>56</v>
      </c>
      <c r="C13383" s="59" t="s">
        <v>57</v>
      </c>
      <c r="D13383" s="60">
        <v>1.5</v>
      </c>
      <c r="E13383" s="75" t="s">
        <v>37</v>
      </c>
      <c r="F13383" s="73">
        <v>24650</v>
      </c>
      <c r="G13383" s="64">
        <f t="shared" si="411"/>
        <v>36975</v>
      </c>
      <c r="H13383" s="120" t="s">
        <v>2985</v>
      </c>
      <c r="I13383" s="120"/>
    </row>
    <row r="13384" spans="1:9" x14ac:dyDescent="0.25">
      <c r="A13384" s="59" t="s">
        <v>10706</v>
      </c>
      <c r="B13384" s="59" t="s">
        <v>9825</v>
      </c>
      <c r="C13384" s="59" t="s">
        <v>9826</v>
      </c>
      <c r="D13384" s="60">
        <v>3</v>
      </c>
      <c r="E13384" s="75" t="s">
        <v>37</v>
      </c>
      <c r="F13384" s="63">
        <v>23206</v>
      </c>
      <c r="G13384" s="64">
        <f t="shared" si="411"/>
        <v>69618</v>
      </c>
      <c r="H13384" s="120" t="s">
        <v>432</v>
      </c>
      <c r="I13384" s="74"/>
    </row>
    <row r="13385" spans="1:9" x14ac:dyDescent="0.25">
      <c r="A13385" s="59" t="s">
        <v>10706</v>
      </c>
      <c r="B13385" s="59" t="s">
        <v>9825</v>
      </c>
      <c r="C13385" s="59" t="s">
        <v>9826</v>
      </c>
      <c r="D13385" s="60">
        <v>8</v>
      </c>
      <c r="E13385" s="75" t="s">
        <v>37</v>
      </c>
      <c r="F13385" s="63">
        <v>23206</v>
      </c>
      <c r="G13385" s="64">
        <f>F13385*D13385</f>
        <v>185648</v>
      </c>
      <c r="H13385" s="120" t="s">
        <v>2315</v>
      </c>
      <c r="I13385" s="74"/>
    </row>
    <row r="13386" spans="1:9" x14ac:dyDescent="0.25">
      <c r="A13386" s="59" t="s">
        <v>10706</v>
      </c>
      <c r="B13386" s="59" t="s">
        <v>10707</v>
      </c>
      <c r="C13386" s="85" t="s">
        <v>482</v>
      </c>
      <c r="D13386" s="60">
        <v>2</v>
      </c>
      <c r="E13386" s="75" t="s">
        <v>26</v>
      </c>
      <c r="F13386" s="73">
        <v>30000</v>
      </c>
      <c r="G13386" s="210">
        <f>F13386*D13386</f>
        <v>60000</v>
      </c>
      <c r="H13386" s="120" t="s">
        <v>2005</v>
      </c>
      <c r="I13386" s="74"/>
    </row>
    <row r="13387" spans="1:9" x14ac:dyDescent="0.25">
      <c r="A13387" s="59" t="s">
        <v>10706</v>
      </c>
      <c r="B13387" s="59" t="s">
        <v>10079</v>
      </c>
      <c r="C13387" s="59" t="s">
        <v>434</v>
      </c>
      <c r="D13387" s="141">
        <v>1</v>
      </c>
      <c r="E13387" s="75" t="s">
        <v>26</v>
      </c>
      <c r="F13387" s="210">
        <v>495000</v>
      </c>
      <c r="G13387" s="64">
        <f t="shared" si="411"/>
        <v>495000</v>
      </c>
      <c r="H13387" s="120" t="s">
        <v>1500</v>
      </c>
      <c r="I13387" s="74" t="s">
        <v>8800</v>
      </c>
    </row>
    <row r="13388" spans="1:9" x14ac:dyDescent="0.25">
      <c r="A13388" s="59" t="s">
        <v>10706</v>
      </c>
      <c r="B13388" s="71" t="s">
        <v>9823</v>
      </c>
      <c r="C13388" s="59" t="s">
        <v>864</v>
      </c>
      <c r="D13388" s="60">
        <v>1</v>
      </c>
      <c r="E13388" s="75" t="s">
        <v>607</v>
      </c>
      <c r="F13388" s="63">
        <v>110000</v>
      </c>
      <c r="G13388" s="64">
        <f t="shared" si="411"/>
        <v>110000</v>
      </c>
      <c r="H13388" s="120" t="s">
        <v>10636</v>
      </c>
      <c r="I13388" s="74"/>
    </row>
    <row r="13389" spans="1:9" x14ac:dyDescent="0.25">
      <c r="A13389" s="59" t="s">
        <v>10706</v>
      </c>
      <c r="B13389" s="59" t="s">
        <v>1556</v>
      </c>
      <c r="C13389" s="59" t="s">
        <v>5257</v>
      </c>
      <c r="D13389" s="60">
        <v>1</v>
      </c>
      <c r="E13389" s="75" t="s">
        <v>26</v>
      </c>
      <c r="F13389" s="63">
        <v>200000</v>
      </c>
      <c r="G13389" s="64">
        <f t="shared" si="411"/>
        <v>200000</v>
      </c>
      <c r="H13389" s="120" t="s">
        <v>998</v>
      </c>
      <c r="I13389" s="74"/>
    </row>
    <row r="13390" spans="1:9" x14ac:dyDescent="0.25">
      <c r="A13390" s="59" t="s">
        <v>10706</v>
      </c>
      <c r="B13390" s="118" t="s">
        <v>10708</v>
      </c>
      <c r="C13390" s="85" t="s">
        <v>10702</v>
      </c>
      <c r="D13390" s="60">
        <v>1</v>
      </c>
      <c r="E13390" s="75" t="s">
        <v>29</v>
      </c>
      <c r="F13390" s="63">
        <v>40000</v>
      </c>
      <c r="G13390" s="64">
        <f t="shared" si="411"/>
        <v>40000</v>
      </c>
      <c r="H13390" s="120" t="s">
        <v>794</v>
      </c>
      <c r="I13390" s="74"/>
    </row>
    <row r="13391" spans="1:9" x14ac:dyDescent="0.25">
      <c r="A13391" s="59" t="s">
        <v>10706</v>
      </c>
      <c r="B13391" s="59" t="s">
        <v>210</v>
      </c>
      <c r="C13391" s="59" t="s">
        <v>211</v>
      </c>
      <c r="D13391" s="141">
        <v>9</v>
      </c>
      <c r="E13391" s="75" t="s">
        <v>37</v>
      </c>
      <c r="F13391" s="265">
        <v>28200</v>
      </c>
      <c r="G13391" s="210">
        <f>F13391*D13391</f>
        <v>253800</v>
      </c>
      <c r="H13391" s="120" t="s">
        <v>3421</v>
      </c>
      <c r="I13391" s="120" t="s">
        <v>8799</v>
      </c>
    </row>
    <row r="13392" spans="1:9" x14ac:dyDescent="0.25">
      <c r="A13392" s="59" t="s">
        <v>10706</v>
      </c>
      <c r="B13392" s="59" t="s">
        <v>9828</v>
      </c>
      <c r="C13392" s="59" t="s">
        <v>217</v>
      </c>
      <c r="D13392" s="60">
        <v>1</v>
      </c>
      <c r="E13392" s="75" t="s">
        <v>26</v>
      </c>
      <c r="F13392" s="73">
        <v>87791</v>
      </c>
      <c r="G13392" s="210">
        <f t="shared" si="411"/>
        <v>87791</v>
      </c>
      <c r="H13392" s="120" t="s">
        <v>3421</v>
      </c>
      <c r="I13392" s="120" t="s">
        <v>8799</v>
      </c>
    </row>
    <row r="13393" spans="1:9" x14ac:dyDescent="0.25">
      <c r="A13393" s="59" t="s">
        <v>10706</v>
      </c>
      <c r="B13393" s="59" t="s">
        <v>172</v>
      </c>
      <c r="C13393" s="93" t="s">
        <v>173</v>
      </c>
      <c r="D13393" s="60">
        <v>1</v>
      </c>
      <c r="E13393" s="75" t="s">
        <v>26</v>
      </c>
      <c r="F13393" s="73">
        <v>39000</v>
      </c>
      <c r="G13393" s="210">
        <f t="shared" si="411"/>
        <v>39000</v>
      </c>
      <c r="H13393" s="120" t="s">
        <v>3421</v>
      </c>
      <c r="I13393" s="120" t="s">
        <v>8799</v>
      </c>
    </row>
    <row r="13394" spans="1:9" x14ac:dyDescent="0.25">
      <c r="A13394" s="59" t="s">
        <v>10706</v>
      </c>
      <c r="B13394" s="59" t="s">
        <v>6323</v>
      </c>
      <c r="C13394" s="59" t="s">
        <v>6324</v>
      </c>
      <c r="D13394" s="60">
        <v>1</v>
      </c>
      <c r="E13394" s="126" t="s">
        <v>26</v>
      </c>
      <c r="F13394" s="73">
        <v>92500</v>
      </c>
      <c r="G13394" s="210">
        <f t="shared" si="411"/>
        <v>92500</v>
      </c>
      <c r="H13394" s="120" t="s">
        <v>3421</v>
      </c>
      <c r="I13394" s="120" t="s">
        <v>8799</v>
      </c>
    </row>
    <row r="13395" spans="1:9" x14ac:dyDescent="0.25">
      <c r="A13395" s="59" t="s">
        <v>10706</v>
      </c>
      <c r="B13395" s="59" t="s">
        <v>210</v>
      </c>
      <c r="C13395" s="59" t="s">
        <v>211</v>
      </c>
      <c r="D13395" s="141">
        <v>9</v>
      </c>
      <c r="E13395" s="75" t="s">
        <v>37</v>
      </c>
      <c r="F13395" s="265">
        <v>28200</v>
      </c>
      <c r="G13395" s="126">
        <f>F13395*D13395</f>
        <v>253800</v>
      </c>
      <c r="H13395" s="65" t="s">
        <v>1653</v>
      </c>
      <c r="I13395" s="120" t="s">
        <v>8004</v>
      </c>
    </row>
    <row r="13396" spans="1:9" x14ac:dyDescent="0.25">
      <c r="A13396" s="59" t="s">
        <v>10706</v>
      </c>
      <c r="B13396" s="59" t="s">
        <v>9828</v>
      </c>
      <c r="C13396" s="59" t="s">
        <v>217</v>
      </c>
      <c r="D13396" s="60">
        <v>1</v>
      </c>
      <c r="E13396" s="75" t="s">
        <v>26</v>
      </c>
      <c r="F13396" s="73">
        <v>87791</v>
      </c>
      <c r="G13396" s="64">
        <f t="shared" si="411"/>
        <v>87791</v>
      </c>
      <c r="H13396" s="65" t="s">
        <v>1653</v>
      </c>
      <c r="I13396" s="120" t="s">
        <v>8004</v>
      </c>
    </row>
    <row r="13397" spans="1:9" x14ac:dyDescent="0.25">
      <c r="A13397" s="59" t="s">
        <v>10706</v>
      </c>
      <c r="B13397" s="59" t="s">
        <v>172</v>
      </c>
      <c r="C13397" s="93" t="s">
        <v>173</v>
      </c>
      <c r="D13397" s="60">
        <v>1</v>
      </c>
      <c r="E13397" s="75" t="s">
        <v>26</v>
      </c>
      <c r="F13397" s="73">
        <v>39000</v>
      </c>
      <c r="G13397" s="210">
        <f t="shared" si="411"/>
        <v>39000</v>
      </c>
      <c r="H13397" s="65" t="s">
        <v>1653</v>
      </c>
      <c r="I13397" s="120" t="s">
        <v>8004</v>
      </c>
    </row>
    <row r="13398" spans="1:9" x14ac:dyDescent="0.25">
      <c r="A13398" s="59" t="s">
        <v>10706</v>
      </c>
      <c r="B13398" s="59" t="s">
        <v>6323</v>
      </c>
      <c r="C13398" s="59" t="s">
        <v>6324</v>
      </c>
      <c r="D13398" s="60">
        <v>1</v>
      </c>
      <c r="E13398" s="126" t="s">
        <v>26</v>
      </c>
      <c r="F13398" s="73">
        <v>92500</v>
      </c>
      <c r="G13398" s="73">
        <f t="shared" si="411"/>
        <v>92500</v>
      </c>
      <c r="H13398" s="65" t="s">
        <v>1653</v>
      </c>
      <c r="I13398" s="120" t="s">
        <v>8004</v>
      </c>
    </row>
    <row r="13399" spans="1:9" x14ac:dyDescent="0.25">
      <c r="A13399" s="59" t="s">
        <v>10706</v>
      </c>
      <c r="B13399" s="59" t="s">
        <v>10709</v>
      </c>
      <c r="C13399" s="85" t="s">
        <v>10710</v>
      </c>
      <c r="D13399" s="60">
        <v>1</v>
      </c>
      <c r="E13399" s="75" t="s">
        <v>26</v>
      </c>
      <c r="F13399" s="73">
        <v>1400000</v>
      </c>
      <c r="G13399" s="64">
        <f t="shared" si="411"/>
        <v>1400000</v>
      </c>
      <c r="H13399" s="65" t="s">
        <v>1653</v>
      </c>
      <c r="I13399" s="120" t="s">
        <v>8825</v>
      </c>
    </row>
    <row r="13400" spans="1:9" x14ac:dyDescent="0.25">
      <c r="A13400" s="59" t="s">
        <v>10706</v>
      </c>
      <c r="B13400" s="59" t="s">
        <v>10711</v>
      </c>
      <c r="C13400" s="59" t="s">
        <v>10333</v>
      </c>
      <c r="D13400" s="60">
        <v>1</v>
      </c>
      <c r="E13400" s="75" t="s">
        <v>26</v>
      </c>
      <c r="F13400" s="73">
        <v>45000</v>
      </c>
      <c r="G13400" s="64">
        <f t="shared" si="411"/>
        <v>45000</v>
      </c>
      <c r="H13400" s="65" t="s">
        <v>1653</v>
      </c>
      <c r="I13400" s="120" t="s">
        <v>8825</v>
      </c>
    </row>
    <row r="13401" spans="1:9" x14ac:dyDescent="0.25">
      <c r="A13401" s="59" t="s">
        <v>10706</v>
      </c>
      <c r="B13401" s="59" t="s">
        <v>10712</v>
      </c>
      <c r="C13401" s="59" t="s">
        <v>9845</v>
      </c>
      <c r="D13401" s="60">
        <v>1</v>
      </c>
      <c r="E13401" s="75" t="s">
        <v>26</v>
      </c>
      <c r="F13401" s="63">
        <v>155000</v>
      </c>
      <c r="G13401" s="64">
        <f t="shared" si="411"/>
        <v>155000</v>
      </c>
      <c r="H13401" s="120" t="s">
        <v>1653</v>
      </c>
      <c r="I13401" s="120" t="s">
        <v>8825</v>
      </c>
    </row>
    <row r="13402" spans="1:9" x14ac:dyDescent="0.25">
      <c r="A13402" s="59" t="s">
        <v>10706</v>
      </c>
      <c r="B13402" s="59" t="s">
        <v>9847</v>
      </c>
      <c r="C13402" s="124" t="s">
        <v>10713</v>
      </c>
      <c r="D13402" s="60">
        <v>1</v>
      </c>
      <c r="E13402" s="75" t="s">
        <v>25</v>
      </c>
      <c r="F13402" s="62">
        <v>1620000</v>
      </c>
      <c r="G13402" s="64">
        <f t="shared" si="411"/>
        <v>1620000</v>
      </c>
      <c r="H13402" s="120" t="s">
        <v>1908</v>
      </c>
      <c r="I13402" s="120" t="s">
        <v>8826</v>
      </c>
    </row>
    <row r="13403" spans="1:9" x14ac:dyDescent="0.25">
      <c r="A13403" s="59" t="s">
        <v>10706</v>
      </c>
      <c r="B13403" s="59" t="s">
        <v>9847</v>
      </c>
      <c r="C13403" s="59" t="s">
        <v>10714</v>
      </c>
      <c r="D13403" s="141">
        <v>1</v>
      </c>
      <c r="E13403" s="75" t="s">
        <v>25</v>
      </c>
      <c r="F13403" s="62">
        <v>1620000</v>
      </c>
      <c r="G13403" s="64">
        <f>F13403*D13403</f>
        <v>1620000</v>
      </c>
      <c r="H13403" s="120" t="s">
        <v>1908</v>
      </c>
      <c r="I13403" s="120" t="s">
        <v>8826</v>
      </c>
    </row>
    <row r="13404" spans="1:9" x14ac:dyDescent="0.25">
      <c r="A13404" s="59" t="s">
        <v>10706</v>
      </c>
      <c r="B13404" s="83" t="s">
        <v>9844</v>
      </c>
      <c r="C13404" s="59" t="s">
        <v>9845</v>
      </c>
      <c r="D13404" s="60">
        <v>2</v>
      </c>
      <c r="E13404" s="75" t="s">
        <v>26</v>
      </c>
      <c r="F13404" s="73">
        <v>170000</v>
      </c>
      <c r="G13404" s="64">
        <f>F13404*D13404</f>
        <v>340000</v>
      </c>
      <c r="H13404" s="120" t="s">
        <v>1908</v>
      </c>
      <c r="I13404" s="120" t="s">
        <v>8826</v>
      </c>
    </row>
    <row r="13405" spans="1:9" x14ac:dyDescent="0.25">
      <c r="A13405" s="59" t="s">
        <v>10706</v>
      </c>
      <c r="B13405" s="59" t="s">
        <v>210</v>
      </c>
      <c r="C13405" s="59" t="s">
        <v>211</v>
      </c>
      <c r="D13405" s="141">
        <v>9</v>
      </c>
      <c r="E13405" s="75" t="s">
        <v>37</v>
      </c>
      <c r="F13405" s="265">
        <v>28200</v>
      </c>
      <c r="G13405" s="210">
        <f>F13405*D13405</f>
        <v>253800</v>
      </c>
      <c r="H13405" s="120" t="s">
        <v>1908</v>
      </c>
      <c r="I13405" s="120" t="s">
        <v>8826</v>
      </c>
    </row>
    <row r="13406" spans="1:9" x14ac:dyDescent="0.25">
      <c r="A13406" s="59" t="s">
        <v>10706</v>
      </c>
      <c r="B13406" s="59" t="s">
        <v>9828</v>
      </c>
      <c r="C13406" s="59" t="s">
        <v>217</v>
      </c>
      <c r="D13406" s="60">
        <v>1</v>
      </c>
      <c r="E13406" s="75" t="s">
        <v>26</v>
      </c>
      <c r="F13406" s="73">
        <v>87791</v>
      </c>
      <c r="G13406" s="210">
        <f t="shared" ref="G13406:G13462" si="412">F13406*D13406</f>
        <v>87791</v>
      </c>
      <c r="H13406" s="120" t="s">
        <v>1908</v>
      </c>
      <c r="I13406" s="120" t="s">
        <v>8826</v>
      </c>
    </row>
    <row r="13407" spans="1:9" x14ac:dyDescent="0.25">
      <c r="A13407" s="59" t="s">
        <v>10706</v>
      </c>
      <c r="B13407" s="59" t="s">
        <v>172</v>
      </c>
      <c r="C13407" s="93" t="s">
        <v>173</v>
      </c>
      <c r="D13407" s="60">
        <v>1</v>
      </c>
      <c r="E13407" s="75" t="s">
        <v>26</v>
      </c>
      <c r="F13407" s="73">
        <v>39000</v>
      </c>
      <c r="G13407" s="210">
        <f t="shared" si="412"/>
        <v>39000</v>
      </c>
      <c r="H13407" s="120" t="s">
        <v>1908</v>
      </c>
      <c r="I13407" s="120" t="s">
        <v>8826</v>
      </c>
    </row>
    <row r="13408" spans="1:9" x14ac:dyDescent="0.25">
      <c r="A13408" s="59" t="s">
        <v>10706</v>
      </c>
      <c r="B13408" s="59" t="s">
        <v>6323</v>
      </c>
      <c r="C13408" s="59" t="s">
        <v>6324</v>
      </c>
      <c r="D13408" s="60">
        <v>1</v>
      </c>
      <c r="E13408" s="75" t="s">
        <v>26</v>
      </c>
      <c r="F13408" s="73">
        <v>92500</v>
      </c>
      <c r="G13408" s="210">
        <f t="shared" si="412"/>
        <v>92500</v>
      </c>
      <c r="H13408" s="120" t="s">
        <v>1908</v>
      </c>
      <c r="I13408" s="120" t="s">
        <v>8826</v>
      </c>
    </row>
    <row r="13409" spans="1:9" x14ac:dyDescent="0.25">
      <c r="A13409" s="59" t="s">
        <v>10706</v>
      </c>
      <c r="B13409" s="59" t="s">
        <v>10711</v>
      </c>
      <c r="C13409" s="59" t="s">
        <v>10333</v>
      </c>
      <c r="D13409" s="60">
        <v>2</v>
      </c>
      <c r="E13409" s="75" t="s">
        <v>26</v>
      </c>
      <c r="F13409" s="73">
        <v>45000</v>
      </c>
      <c r="G13409" s="210">
        <f t="shared" si="412"/>
        <v>90000</v>
      </c>
      <c r="H13409" s="120" t="s">
        <v>1908</v>
      </c>
      <c r="I13409" s="120" t="s">
        <v>8826</v>
      </c>
    </row>
    <row r="13410" spans="1:9" x14ac:dyDescent="0.25">
      <c r="A13410" s="59" t="s">
        <v>10706</v>
      </c>
      <c r="B13410" s="59" t="s">
        <v>10709</v>
      </c>
      <c r="C13410" s="85" t="s">
        <v>10715</v>
      </c>
      <c r="D13410" s="141">
        <v>1</v>
      </c>
      <c r="E13410" s="75" t="s">
        <v>26</v>
      </c>
      <c r="F13410" s="73">
        <v>1400000</v>
      </c>
      <c r="G13410" s="210">
        <f t="shared" si="412"/>
        <v>1400000</v>
      </c>
      <c r="H13410" s="285" t="s">
        <v>947</v>
      </c>
      <c r="I13410" s="120" t="s">
        <v>8005</v>
      </c>
    </row>
    <row r="13411" spans="1:9" x14ac:dyDescent="0.25">
      <c r="A13411" s="59" t="s">
        <v>10706</v>
      </c>
      <c r="B13411" s="59" t="s">
        <v>10712</v>
      </c>
      <c r="C13411" s="59" t="s">
        <v>9845</v>
      </c>
      <c r="D13411" s="141">
        <v>1</v>
      </c>
      <c r="E13411" s="75" t="s">
        <v>26</v>
      </c>
      <c r="F13411" s="63">
        <v>155000</v>
      </c>
      <c r="G13411" s="210">
        <f t="shared" si="412"/>
        <v>155000</v>
      </c>
      <c r="H13411" s="285" t="s">
        <v>947</v>
      </c>
      <c r="I13411" s="120" t="s">
        <v>8005</v>
      </c>
    </row>
    <row r="13412" spans="1:9" x14ac:dyDescent="0.25">
      <c r="A13412" s="59" t="s">
        <v>10706</v>
      </c>
      <c r="B13412" s="59" t="s">
        <v>62</v>
      </c>
      <c r="C13412" s="84" t="s">
        <v>10716</v>
      </c>
      <c r="D13412" s="60">
        <v>1</v>
      </c>
      <c r="E13412" s="75" t="s">
        <v>26</v>
      </c>
      <c r="F13412" s="73">
        <v>1900000</v>
      </c>
      <c r="G13412" s="64">
        <f t="shared" si="412"/>
        <v>1900000</v>
      </c>
      <c r="H13412" s="120" t="s">
        <v>947</v>
      </c>
      <c r="I13412" s="120" t="s">
        <v>8005</v>
      </c>
    </row>
    <row r="13413" spans="1:9" x14ac:dyDescent="0.25">
      <c r="A13413" s="59" t="s">
        <v>10706</v>
      </c>
      <c r="B13413" s="59" t="s">
        <v>62</v>
      </c>
      <c r="C13413" s="84" t="s">
        <v>10716</v>
      </c>
      <c r="D13413" s="59">
        <v>1</v>
      </c>
      <c r="E13413" s="59" t="s">
        <v>26</v>
      </c>
      <c r="F13413" s="73">
        <v>1900000</v>
      </c>
      <c r="G13413" s="210">
        <f t="shared" si="412"/>
        <v>1900000</v>
      </c>
      <c r="H13413" s="120" t="s">
        <v>947</v>
      </c>
      <c r="I13413" s="120" t="s">
        <v>8005</v>
      </c>
    </row>
    <row r="13414" spans="1:9" x14ac:dyDescent="0.25">
      <c r="A13414" s="59" t="s">
        <v>10706</v>
      </c>
      <c r="B13414" s="59" t="s">
        <v>9852</v>
      </c>
      <c r="C13414" s="59" t="s">
        <v>9845</v>
      </c>
      <c r="D13414" s="141">
        <v>1</v>
      </c>
      <c r="E13414" s="75" t="s">
        <v>26</v>
      </c>
      <c r="F13414" s="210">
        <v>55000</v>
      </c>
      <c r="G13414" s="210">
        <f t="shared" si="412"/>
        <v>55000</v>
      </c>
      <c r="H13414" s="120" t="s">
        <v>947</v>
      </c>
      <c r="I13414" s="139" t="s">
        <v>8005</v>
      </c>
    </row>
    <row r="13415" spans="1:9" x14ac:dyDescent="0.25">
      <c r="A13415" s="59" t="s">
        <v>10706</v>
      </c>
      <c r="B13415" s="83" t="s">
        <v>380</v>
      </c>
      <c r="C13415" s="59"/>
      <c r="D13415" s="141">
        <v>1</v>
      </c>
      <c r="E13415" s="75" t="s">
        <v>26</v>
      </c>
      <c r="F13415" s="210">
        <v>900000</v>
      </c>
      <c r="G13415" s="210">
        <f t="shared" si="412"/>
        <v>900000</v>
      </c>
      <c r="H13415" s="120" t="s">
        <v>3801</v>
      </c>
      <c r="I13415" s="139" t="s">
        <v>10717</v>
      </c>
    </row>
    <row r="13416" spans="1:9" x14ac:dyDescent="0.25">
      <c r="A13416" s="59" t="s">
        <v>10706</v>
      </c>
      <c r="B13416" s="71" t="s">
        <v>10181</v>
      </c>
      <c r="C13416" s="59" t="s">
        <v>361</v>
      </c>
      <c r="D13416" s="59">
        <v>1</v>
      </c>
      <c r="E13416" s="59" t="s">
        <v>26</v>
      </c>
      <c r="F13416" s="61">
        <v>10000</v>
      </c>
      <c r="G13416" s="210">
        <f t="shared" si="412"/>
        <v>10000</v>
      </c>
      <c r="H13416" s="120" t="s">
        <v>3801</v>
      </c>
      <c r="I13416" s="139" t="s">
        <v>10717</v>
      </c>
    </row>
    <row r="13417" spans="1:9" x14ac:dyDescent="0.25">
      <c r="A13417" s="59" t="s">
        <v>10706</v>
      </c>
      <c r="B13417" s="83" t="s">
        <v>9844</v>
      </c>
      <c r="C13417" s="59" t="s">
        <v>9845</v>
      </c>
      <c r="D13417" s="60">
        <v>1</v>
      </c>
      <c r="E13417" s="75" t="s">
        <v>26</v>
      </c>
      <c r="F13417" s="73">
        <v>170000</v>
      </c>
      <c r="G13417" s="64">
        <f t="shared" si="412"/>
        <v>170000</v>
      </c>
      <c r="H13417" s="120" t="s">
        <v>953</v>
      </c>
      <c r="I13417" s="59" t="s">
        <v>7042</v>
      </c>
    </row>
    <row r="13418" spans="1:9" x14ac:dyDescent="0.25">
      <c r="A13418" s="59" t="s">
        <v>10706</v>
      </c>
      <c r="B13418" s="71" t="s">
        <v>9840</v>
      </c>
      <c r="C13418" s="77" t="s">
        <v>9841</v>
      </c>
      <c r="D13418" s="60">
        <v>1</v>
      </c>
      <c r="E13418" s="126" t="s">
        <v>26</v>
      </c>
      <c r="F13418" s="73">
        <v>255000</v>
      </c>
      <c r="G13418" s="73">
        <f t="shared" si="412"/>
        <v>255000</v>
      </c>
      <c r="H13418" s="120" t="s">
        <v>953</v>
      </c>
      <c r="I13418" s="59" t="s">
        <v>7042</v>
      </c>
    </row>
    <row r="13419" spans="1:9" x14ac:dyDescent="0.25">
      <c r="A13419" s="59" t="s">
        <v>10706</v>
      </c>
      <c r="B13419" s="59" t="s">
        <v>9847</v>
      </c>
      <c r="C13419" s="124" t="s">
        <v>10718</v>
      </c>
      <c r="D13419" s="60">
        <v>1</v>
      </c>
      <c r="E13419" s="75" t="s">
        <v>25</v>
      </c>
      <c r="F13419" s="62">
        <v>1620000</v>
      </c>
      <c r="G13419" s="64">
        <f t="shared" si="412"/>
        <v>1620000</v>
      </c>
      <c r="H13419" s="120" t="s">
        <v>504</v>
      </c>
      <c r="I13419" s="120" t="s">
        <v>8857</v>
      </c>
    </row>
    <row r="13420" spans="1:9" x14ac:dyDescent="0.25">
      <c r="A13420" s="59" t="s">
        <v>10706</v>
      </c>
      <c r="B13420" s="59" t="s">
        <v>9847</v>
      </c>
      <c r="C13420" s="59" t="s">
        <v>10719</v>
      </c>
      <c r="D13420" s="141">
        <v>1</v>
      </c>
      <c r="E13420" s="75" t="s">
        <v>25</v>
      </c>
      <c r="F13420" s="62">
        <v>1620000</v>
      </c>
      <c r="G13420" s="64">
        <f>F13420*D13420</f>
        <v>1620000</v>
      </c>
      <c r="H13420" s="120" t="s">
        <v>504</v>
      </c>
      <c r="I13420" s="120" t="s">
        <v>8857</v>
      </c>
    </row>
    <row r="13421" spans="1:9" x14ac:dyDescent="0.25">
      <c r="A13421" s="59" t="s">
        <v>10706</v>
      </c>
      <c r="B13421" s="59" t="s">
        <v>10711</v>
      </c>
      <c r="C13421" s="59" t="s">
        <v>10333</v>
      </c>
      <c r="D13421" s="60">
        <v>1</v>
      </c>
      <c r="E13421" s="75" t="s">
        <v>26</v>
      </c>
      <c r="F13421" s="73">
        <v>45000</v>
      </c>
      <c r="G13421" s="64">
        <f>F13421*D13421</f>
        <v>45000</v>
      </c>
      <c r="H13421" s="120" t="s">
        <v>504</v>
      </c>
      <c r="I13421" s="120" t="s">
        <v>8857</v>
      </c>
    </row>
    <row r="13422" spans="1:9" x14ac:dyDescent="0.25">
      <c r="A13422" s="59" t="s">
        <v>10706</v>
      </c>
      <c r="B13422" s="59" t="s">
        <v>6643</v>
      </c>
      <c r="C13422" s="59" t="s">
        <v>6424</v>
      </c>
      <c r="D13422" s="59">
        <v>0.6</v>
      </c>
      <c r="E13422" s="59" t="s">
        <v>37</v>
      </c>
      <c r="F13422" s="61">
        <v>82500</v>
      </c>
      <c r="G13422" s="210">
        <f t="shared" si="412"/>
        <v>49500</v>
      </c>
      <c r="H13422" s="120" t="s">
        <v>504</v>
      </c>
      <c r="I13422" s="120" t="s">
        <v>8857</v>
      </c>
    </row>
    <row r="13423" spans="1:9" x14ac:dyDescent="0.25">
      <c r="A13423" s="59" t="s">
        <v>10706</v>
      </c>
      <c r="B13423" s="59" t="s">
        <v>274</v>
      </c>
      <c r="C13423" s="192">
        <v>40493</v>
      </c>
      <c r="D13423" s="59">
        <v>4</v>
      </c>
      <c r="E13423" s="59" t="s">
        <v>26</v>
      </c>
      <c r="F13423" s="61">
        <v>10000</v>
      </c>
      <c r="G13423" s="210">
        <f t="shared" si="412"/>
        <v>40000</v>
      </c>
      <c r="H13423" s="120" t="s">
        <v>504</v>
      </c>
      <c r="I13423" s="120" t="s">
        <v>8857</v>
      </c>
    </row>
    <row r="13424" spans="1:9" x14ac:dyDescent="0.25">
      <c r="A13424" s="59" t="s">
        <v>10706</v>
      </c>
      <c r="B13424" s="83" t="s">
        <v>9844</v>
      </c>
      <c r="C13424" s="77" t="s">
        <v>9845</v>
      </c>
      <c r="D13424" s="59">
        <v>2</v>
      </c>
      <c r="E13424" s="59" t="s">
        <v>26</v>
      </c>
      <c r="F13424" s="61">
        <v>170000</v>
      </c>
      <c r="G13424" s="210">
        <f t="shared" si="412"/>
        <v>340000</v>
      </c>
      <c r="H13424" s="120" t="s">
        <v>504</v>
      </c>
      <c r="I13424" s="120" t="s">
        <v>8857</v>
      </c>
    </row>
    <row r="13425" spans="1:9" x14ac:dyDescent="0.25">
      <c r="A13425" s="59" t="s">
        <v>10706</v>
      </c>
      <c r="B13425" s="59" t="s">
        <v>10709</v>
      </c>
      <c r="C13425" s="85" t="s">
        <v>10720</v>
      </c>
      <c r="D13425" s="141">
        <v>1</v>
      </c>
      <c r="E13425" s="75" t="s">
        <v>26</v>
      </c>
      <c r="F13425" s="73">
        <v>1400000</v>
      </c>
      <c r="G13425" s="210">
        <f t="shared" si="412"/>
        <v>1400000</v>
      </c>
      <c r="H13425" s="120" t="s">
        <v>894</v>
      </c>
      <c r="I13425" s="120" t="s">
        <v>8911</v>
      </c>
    </row>
    <row r="13426" spans="1:9" x14ac:dyDescent="0.25">
      <c r="A13426" s="59" t="s">
        <v>10706</v>
      </c>
      <c r="B13426" s="59" t="s">
        <v>10711</v>
      </c>
      <c r="C13426" s="59" t="s">
        <v>10333</v>
      </c>
      <c r="D13426" s="60">
        <v>1</v>
      </c>
      <c r="E13426" s="75" t="s">
        <v>26</v>
      </c>
      <c r="F13426" s="73">
        <v>45000</v>
      </c>
      <c r="G13426" s="64">
        <f t="shared" si="412"/>
        <v>45000</v>
      </c>
      <c r="H13426" s="120" t="s">
        <v>894</v>
      </c>
      <c r="I13426" s="120" t="s">
        <v>8911</v>
      </c>
    </row>
    <row r="13427" spans="1:9" x14ac:dyDescent="0.25">
      <c r="A13427" s="59" t="s">
        <v>10706</v>
      </c>
      <c r="B13427" s="59" t="s">
        <v>10712</v>
      </c>
      <c r="C13427" s="59" t="s">
        <v>9845</v>
      </c>
      <c r="D13427" s="141">
        <v>1</v>
      </c>
      <c r="E13427" s="75" t="s">
        <v>26</v>
      </c>
      <c r="F13427" s="63">
        <v>155000</v>
      </c>
      <c r="G13427" s="210">
        <f t="shared" si="412"/>
        <v>155000</v>
      </c>
      <c r="H13427" s="120" t="s">
        <v>894</v>
      </c>
      <c r="I13427" s="120" t="s">
        <v>8911</v>
      </c>
    </row>
    <row r="13428" spans="1:9" x14ac:dyDescent="0.25">
      <c r="A13428" s="59" t="s">
        <v>10706</v>
      </c>
      <c r="B13428" s="59" t="s">
        <v>380</v>
      </c>
      <c r="C13428" s="192" t="s">
        <v>140</v>
      </c>
      <c r="D13428" s="59">
        <v>1</v>
      </c>
      <c r="E13428" s="59" t="s">
        <v>26</v>
      </c>
      <c r="F13428" s="61">
        <v>900000</v>
      </c>
      <c r="G13428" s="210">
        <f t="shared" si="412"/>
        <v>900000</v>
      </c>
      <c r="H13428" s="120" t="s">
        <v>890</v>
      </c>
      <c r="I13428" s="120" t="s">
        <v>6907</v>
      </c>
    </row>
    <row r="13429" spans="1:9" x14ac:dyDescent="0.25">
      <c r="A13429" s="59" t="s">
        <v>10706</v>
      </c>
      <c r="B13429" s="59" t="s">
        <v>10622</v>
      </c>
      <c r="C13429" s="59" t="s">
        <v>419</v>
      </c>
      <c r="D13429" s="60">
        <v>5</v>
      </c>
      <c r="E13429" s="75" t="s">
        <v>26</v>
      </c>
      <c r="F13429" s="210">
        <v>5000</v>
      </c>
      <c r="G13429" s="64">
        <f t="shared" si="412"/>
        <v>25000</v>
      </c>
      <c r="H13429" s="120" t="s">
        <v>890</v>
      </c>
      <c r="I13429" s="120" t="s">
        <v>6907</v>
      </c>
    </row>
    <row r="13430" spans="1:9" x14ac:dyDescent="0.25">
      <c r="A13430" s="59" t="s">
        <v>10706</v>
      </c>
      <c r="B13430" s="59" t="s">
        <v>10721</v>
      </c>
      <c r="C13430" s="85" t="s">
        <v>361</v>
      </c>
      <c r="D13430" s="59">
        <v>3</v>
      </c>
      <c r="E13430" s="59" t="s">
        <v>26</v>
      </c>
      <c r="F13430" s="59">
        <v>50000</v>
      </c>
      <c r="G13430" s="210">
        <f t="shared" si="412"/>
        <v>150000</v>
      </c>
      <c r="H13430" s="120" t="s">
        <v>890</v>
      </c>
      <c r="I13430" s="120" t="s">
        <v>6907</v>
      </c>
    </row>
    <row r="13431" spans="1:9" x14ac:dyDescent="0.25">
      <c r="A13431" s="59" t="s">
        <v>10706</v>
      </c>
      <c r="B13431" s="71" t="s">
        <v>9840</v>
      </c>
      <c r="C13431" s="77" t="s">
        <v>9841</v>
      </c>
      <c r="D13431" s="59">
        <v>1</v>
      </c>
      <c r="E13431" s="59" t="s">
        <v>26</v>
      </c>
      <c r="F13431" s="59">
        <v>255000</v>
      </c>
      <c r="G13431" s="210">
        <f t="shared" si="412"/>
        <v>255000</v>
      </c>
      <c r="H13431" s="120" t="s">
        <v>890</v>
      </c>
      <c r="I13431" s="120" t="s">
        <v>6907</v>
      </c>
    </row>
    <row r="13432" spans="1:9" x14ac:dyDescent="0.25">
      <c r="A13432" s="59" t="s">
        <v>10706</v>
      </c>
      <c r="B13432" s="59" t="s">
        <v>10722</v>
      </c>
      <c r="C13432" s="603" t="s">
        <v>361</v>
      </c>
      <c r="D13432" s="59">
        <v>1</v>
      </c>
      <c r="E13432" s="59" t="s">
        <v>26</v>
      </c>
      <c r="F13432" s="59">
        <v>950000</v>
      </c>
      <c r="G13432" s="210">
        <f t="shared" si="412"/>
        <v>950000</v>
      </c>
      <c r="H13432" s="120" t="s">
        <v>2148</v>
      </c>
      <c r="I13432" s="120" t="s">
        <v>6921</v>
      </c>
    </row>
    <row r="13433" spans="1:9" x14ac:dyDescent="0.25">
      <c r="A13433" s="59" t="s">
        <v>10706</v>
      </c>
      <c r="B13433" s="59" t="s">
        <v>6643</v>
      </c>
      <c r="C13433" s="59" t="s">
        <v>6424</v>
      </c>
      <c r="D13433" s="59">
        <v>0.3</v>
      </c>
      <c r="E13433" s="59" t="s">
        <v>37</v>
      </c>
      <c r="F13433" s="59">
        <v>82500</v>
      </c>
      <c r="G13433" s="210">
        <f t="shared" si="412"/>
        <v>24750</v>
      </c>
      <c r="H13433" s="120" t="s">
        <v>2148</v>
      </c>
      <c r="I13433" s="120" t="s">
        <v>6921</v>
      </c>
    </row>
    <row r="13434" spans="1:9" x14ac:dyDescent="0.25">
      <c r="A13434" s="59" t="s">
        <v>10706</v>
      </c>
      <c r="B13434" s="59" t="s">
        <v>10723</v>
      </c>
      <c r="C13434" s="77" t="s">
        <v>361</v>
      </c>
      <c r="D13434" s="60">
        <v>1</v>
      </c>
      <c r="E13434" s="59" t="s">
        <v>25</v>
      </c>
      <c r="F13434" s="63">
        <v>125000</v>
      </c>
      <c r="G13434" s="210">
        <f t="shared" si="412"/>
        <v>125000</v>
      </c>
      <c r="H13434" s="120" t="s">
        <v>2148</v>
      </c>
      <c r="I13434" s="120" t="s">
        <v>6921</v>
      </c>
    </row>
    <row r="13435" spans="1:9" x14ac:dyDescent="0.25">
      <c r="A13435" s="59" t="s">
        <v>10706</v>
      </c>
      <c r="B13435" s="59" t="s">
        <v>10674</v>
      </c>
      <c r="C13435" s="59" t="s">
        <v>27</v>
      </c>
      <c r="D13435" s="59">
        <v>10</v>
      </c>
      <c r="E13435" s="59" t="s">
        <v>26</v>
      </c>
      <c r="F13435" s="59">
        <v>850</v>
      </c>
      <c r="G13435" s="210">
        <f t="shared" si="412"/>
        <v>8500</v>
      </c>
      <c r="H13435" s="120" t="s">
        <v>10636</v>
      </c>
      <c r="I13435" s="59"/>
    </row>
    <row r="13436" spans="1:9" x14ac:dyDescent="0.25">
      <c r="A13436" s="59" t="s">
        <v>10706</v>
      </c>
      <c r="B13436" s="59" t="s">
        <v>84</v>
      </c>
      <c r="C13436" s="59" t="s">
        <v>85</v>
      </c>
      <c r="D13436" s="60">
        <v>1</v>
      </c>
      <c r="E13436" s="75" t="s">
        <v>26</v>
      </c>
      <c r="F13436" s="73">
        <v>27000</v>
      </c>
      <c r="G13436" s="210">
        <f t="shared" si="412"/>
        <v>27000</v>
      </c>
      <c r="H13436" s="120" t="s">
        <v>1784</v>
      </c>
      <c r="I13436" s="59"/>
    </row>
    <row r="13437" spans="1:9" x14ac:dyDescent="0.25">
      <c r="A13437" s="59" t="s">
        <v>10706</v>
      </c>
      <c r="B13437" s="59" t="s">
        <v>208</v>
      </c>
      <c r="C13437" s="59" t="s">
        <v>209</v>
      </c>
      <c r="D13437" s="60">
        <v>1</v>
      </c>
      <c r="E13437" s="126" t="s">
        <v>26</v>
      </c>
      <c r="F13437" s="73">
        <v>9000</v>
      </c>
      <c r="G13437" s="210">
        <f t="shared" si="412"/>
        <v>9000</v>
      </c>
      <c r="H13437" s="120" t="s">
        <v>1784</v>
      </c>
      <c r="I13437" s="59"/>
    </row>
    <row r="13438" spans="1:9" x14ac:dyDescent="0.25">
      <c r="A13438" s="59" t="s">
        <v>10706</v>
      </c>
      <c r="B13438" s="59" t="s">
        <v>10724</v>
      </c>
      <c r="C13438" s="85" t="s">
        <v>411</v>
      </c>
      <c r="D13438" s="60">
        <v>2</v>
      </c>
      <c r="E13438" s="126" t="s">
        <v>26</v>
      </c>
      <c r="F13438" s="73">
        <v>75000</v>
      </c>
      <c r="G13438" s="210">
        <f t="shared" si="412"/>
        <v>150000</v>
      </c>
      <c r="H13438" s="120" t="s">
        <v>1784</v>
      </c>
      <c r="I13438" s="59"/>
    </row>
    <row r="13439" spans="1:9" x14ac:dyDescent="0.25">
      <c r="A13439" s="59" t="s">
        <v>10706</v>
      </c>
      <c r="B13439" s="59" t="s">
        <v>290</v>
      </c>
      <c r="C13439" s="59" t="s">
        <v>291</v>
      </c>
      <c r="D13439" s="547">
        <v>1</v>
      </c>
      <c r="E13439" s="59" t="s">
        <v>26</v>
      </c>
      <c r="F13439" s="549">
        <v>25000</v>
      </c>
      <c r="G13439" s="210">
        <f t="shared" si="412"/>
        <v>25000</v>
      </c>
      <c r="H13439" s="604" t="s">
        <v>1784</v>
      </c>
      <c r="I13439" s="59"/>
    </row>
    <row r="13440" spans="1:9" x14ac:dyDescent="0.25">
      <c r="A13440" s="59" t="s">
        <v>10706</v>
      </c>
      <c r="B13440" s="59" t="s">
        <v>9847</v>
      </c>
      <c r="C13440" s="124" t="s">
        <v>10725</v>
      </c>
      <c r="D13440" s="60">
        <v>1</v>
      </c>
      <c r="E13440" s="75" t="s">
        <v>25</v>
      </c>
      <c r="F13440" s="62">
        <v>1620000</v>
      </c>
      <c r="G13440" s="210">
        <f t="shared" si="412"/>
        <v>1620000</v>
      </c>
      <c r="H13440" s="120" t="s">
        <v>427</v>
      </c>
      <c r="I13440" s="59" t="s">
        <v>8912</v>
      </c>
    </row>
    <row r="13441" spans="1:9" x14ac:dyDescent="0.25">
      <c r="A13441" s="59" t="s">
        <v>10706</v>
      </c>
      <c r="B13441" s="59" t="s">
        <v>9847</v>
      </c>
      <c r="C13441" s="59" t="s">
        <v>10726</v>
      </c>
      <c r="D13441" s="141">
        <v>1</v>
      </c>
      <c r="E13441" s="75" t="s">
        <v>25</v>
      </c>
      <c r="F13441" s="62">
        <v>1620000</v>
      </c>
      <c r="G13441" s="210">
        <f t="shared" si="412"/>
        <v>1620000</v>
      </c>
      <c r="H13441" s="120" t="s">
        <v>427</v>
      </c>
      <c r="I13441" s="59" t="s">
        <v>8912</v>
      </c>
    </row>
    <row r="13442" spans="1:9" x14ac:dyDescent="0.25">
      <c r="A13442" s="59" t="s">
        <v>10706</v>
      </c>
      <c r="B13442" s="83" t="s">
        <v>9844</v>
      </c>
      <c r="C13442" s="77" t="s">
        <v>9845</v>
      </c>
      <c r="D13442" s="59">
        <v>2</v>
      </c>
      <c r="E13442" s="59" t="s">
        <v>26</v>
      </c>
      <c r="F13442" s="61">
        <v>170000</v>
      </c>
      <c r="G13442" s="210">
        <f t="shared" si="412"/>
        <v>340000</v>
      </c>
      <c r="H13442" s="120" t="s">
        <v>427</v>
      </c>
      <c r="I13442" s="59" t="s">
        <v>8912</v>
      </c>
    </row>
    <row r="13443" spans="1:9" x14ac:dyDescent="0.25">
      <c r="A13443" s="59" t="s">
        <v>10706</v>
      </c>
      <c r="B13443" s="59" t="s">
        <v>9852</v>
      </c>
      <c r="C13443" s="59" t="s">
        <v>9845</v>
      </c>
      <c r="D13443" s="59">
        <v>2</v>
      </c>
      <c r="E13443" s="59" t="s">
        <v>26</v>
      </c>
      <c r="F13443" s="61">
        <v>55000</v>
      </c>
      <c r="G13443" s="210">
        <f t="shared" si="412"/>
        <v>110000</v>
      </c>
      <c r="H13443" s="120" t="s">
        <v>427</v>
      </c>
      <c r="I13443" s="59" t="s">
        <v>8912</v>
      </c>
    </row>
    <row r="13444" spans="1:9" x14ac:dyDescent="0.25">
      <c r="A13444" s="59" t="s">
        <v>10706</v>
      </c>
      <c r="B13444" s="59" t="s">
        <v>10727</v>
      </c>
      <c r="C13444" s="124" t="s">
        <v>10728</v>
      </c>
      <c r="D13444" s="59">
        <v>1</v>
      </c>
      <c r="E13444" s="59" t="s">
        <v>26</v>
      </c>
      <c r="F13444" s="61">
        <v>1700000</v>
      </c>
      <c r="G13444" s="210">
        <f t="shared" si="412"/>
        <v>1700000</v>
      </c>
      <c r="H13444" s="120" t="s">
        <v>1120</v>
      </c>
      <c r="I13444" s="59" t="s">
        <v>10729</v>
      </c>
    </row>
    <row r="13445" spans="1:9" x14ac:dyDescent="0.25">
      <c r="A13445" s="59" t="s">
        <v>10706</v>
      </c>
      <c r="B13445" s="59" t="s">
        <v>10727</v>
      </c>
      <c r="C13445" s="124" t="s">
        <v>10730</v>
      </c>
      <c r="D13445" s="59">
        <v>1</v>
      </c>
      <c r="E13445" s="59" t="s">
        <v>26</v>
      </c>
      <c r="F13445" s="61">
        <v>1700000</v>
      </c>
      <c r="G13445" s="210">
        <f t="shared" si="412"/>
        <v>1700000</v>
      </c>
      <c r="H13445" s="120" t="s">
        <v>1120</v>
      </c>
      <c r="I13445" s="59" t="s">
        <v>10729</v>
      </c>
    </row>
    <row r="13446" spans="1:9" x14ac:dyDescent="0.25">
      <c r="A13446" s="59" t="s">
        <v>10706</v>
      </c>
      <c r="B13446" s="59" t="s">
        <v>10727</v>
      </c>
      <c r="C13446" s="124" t="s">
        <v>10731</v>
      </c>
      <c r="D13446" s="59">
        <v>1</v>
      </c>
      <c r="E13446" s="59" t="s">
        <v>26</v>
      </c>
      <c r="F13446" s="61">
        <v>1700000</v>
      </c>
      <c r="G13446" s="210">
        <f t="shared" si="412"/>
        <v>1700000</v>
      </c>
      <c r="H13446" s="120" t="s">
        <v>1120</v>
      </c>
      <c r="I13446" s="59" t="s">
        <v>10732</v>
      </c>
    </row>
    <row r="13447" spans="1:9" x14ac:dyDescent="0.25">
      <c r="A13447" s="59" t="s">
        <v>10706</v>
      </c>
      <c r="B13447" s="59" t="s">
        <v>10727</v>
      </c>
      <c r="C13447" s="124" t="s">
        <v>10733</v>
      </c>
      <c r="D13447" s="59">
        <v>1</v>
      </c>
      <c r="E13447" s="59" t="s">
        <v>26</v>
      </c>
      <c r="F13447" s="61">
        <v>1700000</v>
      </c>
      <c r="G13447" s="210">
        <f t="shared" si="412"/>
        <v>1700000</v>
      </c>
      <c r="H13447" s="120" t="s">
        <v>1120</v>
      </c>
      <c r="I13447" s="59" t="s">
        <v>10732</v>
      </c>
    </row>
    <row r="13448" spans="1:9" x14ac:dyDescent="0.25">
      <c r="A13448" s="59" t="s">
        <v>10706</v>
      </c>
      <c r="B13448" s="59" t="s">
        <v>10727</v>
      </c>
      <c r="C13448" s="124" t="s">
        <v>10734</v>
      </c>
      <c r="D13448" s="59">
        <v>1</v>
      </c>
      <c r="E13448" s="59" t="s">
        <v>26</v>
      </c>
      <c r="F13448" s="61">
        <v>1700000</v>
      </c>
      <c r="G13448" s="210">
        <f t="shared" si="412"/>
        <v>1700000</v>
      </c>
      <c r="H13448" s="120" t="s">
        <v>1120</v>
      </c>
      <c r="I13448" s="59" t="s">
        <v>10732</v>
      </c>
    </row>
    <row r="13449" spans="1:9" x14ac:dyDescent="0.25">
      <c r="A13449" s="59" t="s">
        <v>10706</v>
      </c>
      <c r="B13449" s="59" t="s">
        <v>10727</v>
      </c>
      <c r="C13449" s="124" t="s">
        <v>10735</v>
      </c>
      <c r="D13449" s="59">
        <v>1</v>
      </c>
      <c r="E13449" s="59" t="s">
        <v>26</v>
      </c>
      <c r="F13449" s="61">
        <v>1700000</v>
      </c>
      <c r="G13449" s="210">
        <f t="shared" si="412"/>
        <v>1700000</v>
      </c>
      <c r="H13449" s="120" t="s">
        <v>1120</v>
      </c>
      <c r="I13449" s="59" t="s">
        <v>10732</v>
      </c>
    </row>
    <row r="13450" spans="1:9" x14ac:dyDescent="0.25">
      <c r="A13450" s="59" t="s">
        <v>10706</v>
      </c>
      <c r="B13450" s="59" t="s">
        <v>10727</v>
      </c>
      <c r="C13450" s="124" t="s">
        <v>10736</v>
      </c>
      <c r="D13450" s="59">
        <v>1</v>
      </c>
      <c r="E13450" s="59" t="s">
        <v>26</v>
      </c>
      <c r="F13450" s="61">
        <v>1700000</v>
      </c>
      <c r="G13450" s="210">
        <f t="shared" si="412"/>
        <v>1700000</v>
      </c>
      <c r="H13450" s="120" t="s">
        <v>1120</v>
      </c>
      <c r="I13450" s="59" t="s">
        <v>10732</v>
      </c>
    </row>
    <row r="13451" spans="1:9" x14ac:dyDescent="0.25">
      <c r="A13451" s="59" t="s">
        <v>10706</v>
      </c>
      <c r="B13451" s="59" t="s">
        <v>10727</v>
      </c>
      <c r="C13451" s="124" t="s">
        <v>10737</v>
      </c>
      <c r="D13451" s="59">
        <v>1</v>
      </c>
      <c r="E13451" s="59" t="s">
        <v>26</v>
      </c>
      <c r="F13451" s="61">
        <v>1700000</v>
      </c>
      <c r="G13451" s="210">
        <f t="shared" si="412"/>
        <v>1700000</v>
      </c>
      <c r="H13451" s="120" t="s">
        <v>1120</v>
      </c>
      <c r="I13451" s="59" t="s">
        <v>10732</v>
      </c>
    </row>
    <row r="13452" spans="1:9" x14ac:dyDescent="0.25">
      <c r="A13452" s="59" t="s">
        <v>10706</v>
      </c>
      <c r="B13452" s="59" t="s">
        <v>10727</v>
      </c>
      <c r="C13452" s="124" t="s">
        <v>10738</v>
      </c>
      <c r="D13452" s="59">
        <v>1</v>
      </c>
      <c r="E13452" s="59" t="s">
        <v>26</v>
      </c>
      <c r="F13452" s="61">
        <v>1700000</v>
      </c>
      <c r="G13452" s="210">
        <f t="shared" si="412"/>
        <v>1700000</v>
      </c>
      <c r="H13452" s="120" t="s">
        <v>1120</v>
      </c>
      <c r="I13452" s="59" t="s">
        <v>10732</v>
      </c>
    </row>
    <row r="13453" spans="1:9" x14ac:dyDescent="0.25">
      <c r="A13453" s="59" t="s">
        <v>10706</v>
      </c>
      <c r="B13453" s="59" t="s">
        <v>10727</v>
      </c>
      <c r="C13453" s="59" t="s">
        <v>10739</v>
      </c>
      <c r="D13453" s="59">
        <v>1</v>
      </c>
      <c r="E13453" s="59" t="s">
        <v>26</v>
      </c>
      <c r="F13453" s="61">
        <v>1700000</v>
      </c>
      <c r="G13453" s="210">
        <f t="shared" si="412"/>
        <v>1700000</v>
      </c>
      <c r="H13453" s="120" t="s">
        <v>1120</v>
      </c>
      <c r="I13453" s="59" t="s">
        <v>10732</v>
      </c>
    </row>
    <row r="13454" spans="1:9" x14ac:dyDescent="0.25">
      <c r="A13454" s="59" t="s">
        <v>10706</v>
      </c>
      <c r="B13454" s="59" t="s">
        <v>10709</v>
      </c>
      <c r="C13454" s="124" t="s">
        <v>10740</v>
      </c>
      <c r="D13454" s="59">
        <v>1</v>
      </c>
      <c r="E13454" s="59" t="s">
        <v>26</v>
      </c>
      <c r="F13454" s="61">
        <v>1400000</v>
      </c>
      <c r="G13454" s="210">
        <f t="shared" si="412"/>
        <v>1400000</v>
      </c>
      <c r="H13454" s="120" t="s">
        <v>1120</v>
      </c>
      <c r="I13454" s="59" t="s">
        <v>10732</v>
      </c>
    </row>
    <row r="13455" spans="1:9" x14ac:dyDescent="0.25">
      <c r="A13455" s="59" t="s">
        <v>10706</v>
      </c>
      <c r="B13455" s="59" t="s">
        <v>10709</v>
      </c>
      <c r="C13455" s="124" t="s">
        <v>10741</v>
      </c>
      <c r="D13455" s="59">
        <v>1</v>
      </c>
      <c r="E13455" s="59" t="s">
        <v>26</v>
      </c>
      <c r="F13455" s="61">
        <v>1400000</v>
      </c>
      <c r="G13455" s="210">
        <f t="shared" si="412"/>
        <v>1400000</v>
      </c>
      <c r="H13455" s="120" t="s">
        <v>1120</v>
      </c>
      <c r="I13455" s="59" t="s">
        <v>10732</v>
      </c>
    </row>
    <row r="13456" spans="1:9" x14ac:dyDescent="0.25">
      <c r="A13456" s="59" t="s">
        <v>10706</v>
      </c>
      <c r="B13456" s="59" t="s">
        <v>10709</v>
      </c>
      <c r="C13456" s="124" t="s">
        <v>10742</v>
      </c>
      <c r="D13456" s="59">
        <v>1</v>
      </c>
      <c r="E13456" s="59" t="s">
        <v>26</v>
      </c>
      <c r="F13456" s="61">
        <v>1400000</v>
      </c>
      <c r="G13456" s="210">
        <f t="shared" si="412"/>
        <v>1400000</v>
      </c>
      <c r="H13456" s="120" t="s">
        <v>1120</v>
      </c>
      <c r="I13456" s="59" t="s">
        <v>10732</v>
      </c>
    </row>
    <row r="13457" spans="1:9" x14ac:dyDescent="0.25">
      <c r="A13457" s="59" t="s">
        <v>10706</v>
      </c>
      <c r="B13457" s="59" t="s">
        <v>10709</v>
      </c>
      <c r="C13457" s="124" t="s">
        <v>10743</v>
      </c>
      <c r="D13457" s="59">
        <v>1</v>
      </c>
      <c r="E13457" s="59" t="s">
        <v>26</v>
      </c>
      <c r="F13457" s="61">
        <v>1400000</v>
      </c>
      <c r="G13457" s="210">
        <f t="shared" si="412"/>
        <v>1400000</v>
      </c>
      <c r="H13457" s="120" t="s">
        <v>1120</v>
      </c>
      <c r="I13457" s="59" t="s">
        <v>10732</v>
      </c>
    </row>
    <row r="13458" spans="1:9" x14ac:dyDescent="0.25">
      <c r="A13458" s="59" t="s">
        <v>10706</v>
      </c>
      <c r="B13458" s="59" t="s">
        <v>10712</v>
      </c>
      <c r="C13458" s="59" t="s">
        <v>9845</v>
      </c>
      <c r="D13458" s="59">
        <v>4</v>
      </c>
      <c r="E13458" s="59" t="s">
        <v>26</v>
      </c>
      <c r="F13458" s="61">
        <v>155000</v>
      </c>
      <c r="G13458" s="210">
        <f t="shared" si="412"/>
        <v>620000</v>
      </c>
      <c r="H13458" s="120" t="s">
        <v>1120</v>
      </c>
      <c r="I13458" s="59" t="s">
        <v>10729</v>
      </c>
    </row>
    <row r="13459" spans="1:9" x14ac:dyDescent="0.25">
      <c r="A13459" s="59" t="s">
        <v>10706</v>
      </c>
      <c r="B13459" s="83" t="s">
        <v>9844</v>
      </c>
      <c r="C13459" s="77" t="s">
        <v>9845</v>
      </c>
      <c r="D13459" s="59">
        <v>10</v>
      </c>
      <c r="E13459" s="59" t="s">
        <v>26</v>
      </c>
      <c r="F13459" s="61">
        <v>170000</v>
      </c>
      <c r="G13459" s="210">
        <f t="shared" si="412"/>
        <v>1700000</v>
      </c>
      <c r="H13459" s="120" t="s">
        <v>1120</v>
      </c>
      <c r="I13459" s="59" t="s">
        <v>10729</v>
      </c>
    </row>
    <row r="13460" spans="1:9" x14ac:dyDescent="0.25">
      <c r="A13460" s="59" t="s">
        <v>10706</v>
      </c>
      <c r="B13460" s="59" t="s">
        <v>10711</v>
      </c>
      <c r="C13460" s="59" t="s">
        <v>10333</v>
      </c>
      <c r="D13460" s="59">
        <v>14</v>
      </c>
      <c r="E13460" s="59" t="s">
        <v>26</v>
      </c>
      <c r="F13460" s="61">
        <v>45000</v>
      </c>
      <c r="G13460" s="210">
        <f t="shared" si="412"/>
        <v>630000</v>
      </c>
      <c r="H13460" s="120" t="s">
        <v>1120</v>
      </c>
      <c r="I13460" s="59" t="s">
        <v>10729</v>
      </c>
    </row>
    <row r="13461" spans="1:9" x14ac:dyDescent="0.25">
      <c r="A13461" s="59" t="s">
        <v>10706</v>
      </c>
      <c r="B13461" s="71" t="s">
        <v>10744</v>
      </c>
      <c r="C13461" s="59" t="s">
        <v>10690</v>
      </c>
      <c r="D13461" s="60">
        <v>4</v>
      </c>
      <c r="E13461" s="75" t="s">
        <v>26</v>
      </c>
      <c r="F13461" s="63">
        <v>2650000</v>
      </c>
      <c r="G13461" s="210">
        <f t="shared" si="412"/>
        <v>10600000</v>
      </c>
      <c r="H13461" s="120" t="s">
        <v>1120</v>
      </c>
      <c r="I13461" s="59" t="s">
        <v>10729</v>
      </c>
    </row>
    <row r="13462" spans="1:9" x14ac:dyDescent="0.25">
      <c r="A13462" s="59" t="s">
        <v>10706</v>
      </c>
      <c r="B13462" s="59" t="s">
        <v>10745</v>
      </c>
      <c r="C13462" s="59" t="s">
        <v>10690</v>
      </c>
      <c r="D13462" s="141">
        <v>2</v>
      </c>
      <c r="E13462" s="75" t="s">
        <v>26</v>
      </c>
      <c r="F13462" s="73">
        <v>3250000</v>
      </c>
      <c r="G13462" s="210">
        <f t="shared" si="412"/>
        <v>6500000</v>
      </c>
      <c r="H13462" s="120" t="s">
        <v>1120</v>
      </c>
      <c r="I13462" s="59" t="s">
        <v>10729</v>
      </c>
    </row>
    <row r="13463" spans="1:9" x14ac:dyDescent="0.25">
      <c r="A13463" s="59" t="s">
        <v>10706</v>
      </c>
      <c r="B13463" s="59" t="s">
        <v>9333</v>
      </c>
      <c r="C13463" s="59" t="s">
        <v>27</v>
      </c>
      <c r="D13463" s="60">
        <v>10</v>
      </c>
      <c r="E13463" s="75" t="s">
        <v>26</v>
      </c>
      <c r="F13463" s="73">
        <v>1000</v>
      </c>
      <c r="G13463" s="64">
        <f>F13463*D13463</f>
        <v>10000</v>
      </c>
      <c r="H13463" s="120" t="s">
        <v>814</v>
      </c>
      <c r="I13463" s="120"/>
    </row>
    <row r="13464" spans="1:9" x14ac:dyDescent="0.25">
      <c r="A13464" s="59" t="s">
        <v>10746</v>
      </c>
      <c r="B13464" s="59" t="s">
        <v>9856</v>
      </c>
      <c r="C13464" s="59" t="s">
        <v>9857</v>
      </c>
      <c r="D13464" s="60">
        <v>1</v>
      </c>
      <c r="E13464" s="75" t="s">
        <v>26</v>
      </c>
      <c r="F13464" s="63">
        <v>1261000</v>
      </c>
      <c r="G13464" s="64">
        <f t="shared" ref="G13464:G13489" si="413">F13464*D13464</f>
        <v>1261000</v>
      </c>
      <c r="H13464" s="120" t="s">
        <v>814</v>
      </c>
      <c r="I13464" s="74"/>
    </row>
    <row r="13465" spans="1:9" x14ac:dyDescent="0.25">
      <c r="A13465" s="59" t="s">
        <v>10746</v>
      </c>
      <c r="B13465" s="58" t="s">
        <v>4004</v>
      </c>
      <c r="C13465" s="58" t="s">
        <v>27</v>
      </c>
      <c r="D13465" s="60">
        <v>25</v>
      </c>
      <c r="E13465" s="126" t="s">
        <v>26</v>
      </c>
      <c r="F13465" s="73">
        <v>1000</v>
      </c>
      <c r="G13465" s="73">
        <f t="shared" si="413"/>
        <v>25000</v>
      </c>
      <c r="H13465" s="65" t="s">
        <v>814</v>
      </c>
      <c r="I13465" s="74"/>
    </row>
    <row r="13466" spans="1:9" x14ac:dyDescent="0.25">
      <c r="A13466" s="59" t="s">
        <v>10746</v>
      </c>
      <c r="B13466" s="58" t="s">
        <v>3228</v>
      </c>
      <c r="C13466" s="58"/>
      <c r="D13466" s="60">
        <v>1</v>
      </c>
      <c r="E13466" s="126" t="s">
        <v>26</v>
      </c>
      <c r="F13466" s="102">
        <v>75000</v>
      </c>
      <c r="G13466" s="102">
        <v>75000</v>
      </c>
      <c r="H13466" s="65" t="s">
        <v>522</v>
      </c>
      <c r="I13466" s="74" t="s">
        <v>10747</v>
      </c>
    </row>
    <row r="13467" spans="1:9" x14ac:dyDescent="0.25">
      <c r="A13467" s="59" t="s">
        <v>10746</v>
      </c>
      <c r="B13467" s="59" t="s">
        <v>10748</v>
      </c>
      <c r="C13467" s="59" t="s">
        <v>434</v>
      </c>
      <c r="D13467" s="60">
        <v>1</v>
      </c>
      <c r="E13467" s="75" t="s">
        <v>26</v>
      </c>
      <c r="F13467" s="63">
        <v>550000</v>
      </c>
      <c r="G13467" s="64">
        <f>F13467*D13467</f>
        <v>550000</v>
      </c>
      <c r="H13467" s="120" t="s">
        <v>5984</v>
      </c>
      <c r="I13467" s="74" t="s">
        <v>1</v>
      </c>
    </row>
    <row r="13468" spans="1:9" x14ac:dyDescent="0.25">
      <c r="A13468" s="59" t="s">
        <v>10746</v>
      </c>
      <c r="B13468" s="71" t="s">
        <v>10749</v>
      </c>
      <c r="C13468" s="59" t="s">
        <v>434</v>
      </c>
      <c r="D13468" s="60">
        <v>1</v>
      </c>
      <c r="E13468" s="75" t="s">
        <v>29</v>
      </c>
      <c r="F13468" s="63">
        <v>480000</v>
      </c>
      <c r="G13468" s="64">
        <f>F13468*D13468</f>
        <v>480000</v>
      </c>
      <c r="H13468" s="120" t="s">
        <v>5942</v>
      </c>
      <c r="I13468" s="74"/>
    </row>
    <row r="13469" spans="1:9" x14ac:dyDescent="0.25">
      <c r="A13469" s="59" t="s">
        <v>10746</v>
      </c>
      <c r="B13469" s="59" t="s">
        <v>10750</v>
      </c>
      <c r="C13469" s="59" t="s">
        <v>434</v>
      </c>
      <c r="D13469" s="60">
        <v>1</v>
      </c>
      <c r="E13469" s="75" t="s">
        <v>26</v>
      </c>
      <c r="F13469" s="73">
        <v>65000</v>
      </c>
      <c r="G13469" s="210">
        <f>F13469*D13469</f>
        <v>65000</v>
      </c>
      <c r="H13469" s="120" t="s">
        <v>1918</v>
      </c>
      <c r="I13469" s="74"/>
    </row>
    <row r="13470" spans="1:9" x14ac:dyDescent="0.25">
      <c r="A13470" s="59" t="s">
        <v>10746</v>
      </c>
      <c r="B13470" s="71" t="s">
        <v>6463</v>
      </c>
      <c r="C13470" s="59" t="s">
        <v>434</v>
      </c>
      <c r="D13470" s="60">
        <v>1</v>
      </c>
      <c r="E13470" s="75" t="s">
        <v>26</v>
      </c>
      <c r="F13470" s="63">
        <v>495000</v>
      </c>
      <c r="G13470" s="64">
        <f t="shared" si="413"/>
        <v>495000</v>
      </c>
      <c r="H13470" s="120" t="s">
        <v>953</v>
      </c>
      <c r="I13470" s="74" t="s">
        <v>7042</v>
      </c>
    </row>
    <row r="13471" spans="1:9" x14ac:dyDescent="0.25">
      <c r="A13471" s="59" t="s">
        <v>10746</v>
      </c>
      <c r="B13471" s="59" t="s">
        <v>210</v>
      </c>
      <c r="C13471" s="59" t="s">
        <v>211</v>
      </c>
      <c r="D13471" s="141">
        <v>2</v>
      </c>
      <c r="E13471" s="75" t="s">
        <v>37</v>
      </c>
      <c r="F13471" s="63">
        <v>28500</v>
      </c>
      <c r="G13471" s="210">
        <f>F13471*D13471</f>
        <v>57000</v>
      </c>
      <c r="H13471" s="120" t="s">
        <v>2005</v>
      </c>
      <c r="I13471" s="120"/>
    </row>
    <row r="13472" spans="1:9" x14ac:dyDescent="0.25">
      <c r="A13472" s="59" t="s">
        <v>10746</v>
      </c>
      <c r="B13472" s="118" t="s">
        <v>10751</v>
      </c>
      <c r="C13472" s="85" t="s">
        <v>479</v>
      </c>
      <c r="D13472" s="60">
        <v>1</v>
      </c>
      <c r="E13472" s="75" t="s">
        <v>102</v>
      </c>
      <c r="F13472" s="63">
        <v>5200000</v>
      </c>
      <c r="G13472" s="210">
        <f t="shared" si="413"/>
        <v>5200000</v>
      </c>
      <c r="H13472" s="120" t="s">
        <v>535</v>
      </c>
      <c r="I13472" s="120" t="s">
        <v>10752</v>
      </c>
    </row>
    <row r="13473" spans="1:9" x14ac:dyDescent="0.25">
      <c r="A13473" s="59" t="s">
        <v>10746</v>
      </c>
      <c r="B13473" s="59" t="s">
        <v>634</v>
      </c>
      <c r="C13473" s="59" t="s">
        <v>99</v>
      </c>
      <c r="D13473" s="60">
        <v>1</v>
      </c>
      <c r="E13473" s="75" t="s">
        <v>26</v>
      </c>
      <c r="F13473" s="73">
        <v>40000</v>
      </c>
      <c r="G13473" s="210">
        <f t="shared" si="413"/>
        <v>40000</v>
      </c>
      <c r="H13473" s="120" t="s">
        <v>1468</v>
      </c>
      <c r="I13473" s="120" t="s">
        <v>6955</v>
      </c>
    </row>
    <row r="13474" spans="1:9" x14ac:dyDescent="0.25">
      <c r="A13474" s="59" t="s">
        <v>10746</v>
      </c>
      <c r="B13474" s="59" t="s">
        <v>6299</v>
      </c>
      <c r="C13474" s="59" t="s">
        <v>89</v>
      </c>
      <c r="D13474" s="60">
        <v>1</v>
      </c>
      <c r="E13474" s="126" t="s">
        <v>26</v>
      </c>
      <c r="F13474" s="73">
        <v>193500</v>
      </c>
      <c r="G13474" s="210">
        <f t="shared" si="413"/>
        <v>193500</v>
      </c>
      <c r="H13474" s="120" t="s">
        <v>1468</v>
      </c>
      <c r="I13474" s="120" t="s">
        <v>6955</v>
      </c>
    </row>
    <row r="13475" spans="1:9" x14ac:dyDescent="0.25">
      <c r="A13475" s="59" t="s">
        <v>10746</v>
      </c>
      <c r="B13475" s="118" t="s">
        <v>2185</v>
      </c>
      <c r="C13475" s="59" t="s">
        <v>1594</v>
      </c>
      <c r="D13475" s="141">
        <v>1</v>
      </c>
      <c r="E13475" s="75" t="s">
        <v>26</v>
      </c>
      <c r="F13475" s="265">
        <v>30000</v>
      </c>
      <c r="G13475" s="126">
        <f>F13475*D13475</f>
        <v>30000</v>
      </c>
      <c r="H13475" s="120" t="s">
        <v>1468</v>
      </c>
      <c r="I13475" s="120" t="s">
        <v>6955</v>
      </c>
    </row>
    <row r="13476" spans="1:9" x14ac:dyDescent="0.25">
      <c r="A13476" s="59" t="s">
        <v>10746</v>
      </c>
      <c r="B13476" s="66" t="s">
        <v>220</v>
      </c>
      <c r="C13476" s="92" t="s">
        <v>221</v>
      </c>
      <c r="D13476" s="60">
        <v>5</v>
      </c>
      <c r="E13476" s="75" t="s">
        <v>37</v>
      </c>
      <c r="F13476" s="73">
        <v>34689</v>
      </c>
      <c r="G13476" s="210">
        <f t="shared" si="413"/>
        <v>173445</v>
      </c>
      <c r="H13476" s="65" t="s">
        <v>2626</v>
      </c>
      <c r="I13476" s="120" t="s">
        <v>8939</v>
      </c>
    </row>
    <row r="13477" spans="1:9" x14ac:dyDescent="0.25">
      <c r="A13477" s="59" t="s">
        <v>10746</v>
      </c>
      <c r="B13477" s="59" t="s">
        <v>3077</v>
      </c>
      <c r="C13477" s="59" t="s">
        <v>27</v>
      </c>
      <c r="D13477" s="60">
        <v>1</v>
      </c>
      <c r="E13477" s="126" t="s">
        <v>26</v>
      </c>
      <c r="F13477" s="73">
        <v>13333</v>
      </c>
      <c r="G13477" s="73">
        <f t="shared" si="413"/>
        <v>13333</v>
      </c>
      <c r="H13477" s="65" t="s">
        <v>2626</v>
      </c>
      <c r="I13477" s="120" t="s">
        <v>8939</v>
      </c>
    </row>
    <row r="13478" spans="1:9" x14ac:dyDescent="0.25">
      <c r="A13478" s="59" t="s">
        <v>10746</v>
      </c>
      <c r="B13478" s="66" t="s">
        <v>9829</v>
      </c>
      <c r="C13478" s="121" t="s">
        <v>65</v>
      </c>
      <c r="D13478" s="60">
        <v>1</v>
      </c>
      <c r="E13478" s="75" t="s">
        <v>26</v>
      </c>
      <c r="F13478" s="73">
        <v>65000</v>
      </c>
      <c r="G13478" s="64">
        <f t="shared" si="413"/>
        <v>65000</v>
      </c>
      <c r="H13478" s="65" t="s">
        <v>2626</v>
      </c>
      <c r="I13478" s="120" t="s">
        <v>8939</v>
      </c>
    </row>
    <row r="13479" spans="1:9" x14ac:dyDescent="0.25">
      <c r="A13479" s="59" t="s">
        <v>10746</v>
      </c>
      <c r="B13479" s="58" t="s">
        <v>10753</v>
      </c>
      <c r="C13479" s="59"/>
      <c r="D13479" s="141">
        <v>10</v>
      </c>
      <c r="E13479" s="75" t="s">
        <v>26</v>
      </c>
      <c r="F13479" s="265">
        <v>2500</v>
      </c>
      <c r="G13479" s="210">
        <f t="shared" si="413"/>
        <v>25000</v>
      </c>
      <c r="H13479" s="285" t="s">
        <v>794</v>
      </c>
      <c r="I13479" s="120"/>
    </row>
    <row r="13480" spans="1:9" x14ac:dyDescent="0.25">
      <c r="A13480" s="59" t="s">
        <v>10746</v>
      </c>
      <c r="B13480" s="58" t="s">
        <v>1874</v>
      </c>
      <c r="C13480" s="59" t="s">
        <v>636</v>
      </c>
      <c r="D13480" s="60">
        <v>1</v>
      </c>
      <c r="E13480" s="75" t="s">
        <v>26</v>
      </c>
      <c r="F13480" s="63">
        <v>16000</v>
      </c>
      <c r="G13480" s="64">
        <f t="shared" si="413"/>
        <v>16000</v>
      </c>
      <c r="H13480" s="120" t="s">
        <v>794</v>
      </c>
      <c r="I13480" s="120"/>
    </row>
    <row r="13481" spans="1:9" x14ac:dyDescent="0.25">
      <c r="A13481" s="59" t="s">
        <v>10746</v>
      </c>
      <c r="B13481" s="59" t="s">
        <v>606</v>
      </c>
      <c r="C13481" s="85" t="s">
        <v>533</v>
      </c>
      <c r="D13481" s="60">
        <v>1</v>
      </c>
      <c r="E13481" s="126" t="s">
        <v>607</v>
      </c>
      <c r="F13481" s="73">
        <v>111000</v>
      </c>
      <c r="G13481" s="210">
        <f t="shared" si="413"/>
        <v>111000</v>
      </c>
      <c r="H13481" s="120" t="s">
        <v>794</v>
      </c>
      <c r="I13481" s="120"/>
    </row>
    <row r="13482" spans="1:9" x14ac:dyDescent="0.25">
      <c r="A13482" s="59" t="s">
        <v>10746</v>
      </c>
      <c r="B13482" s="71" t="s">
        <v>10754</v>
      </c>
      <c r="C13482" s="77" t="s">
        <v>533</v>
      </c>
      <c r="D13482" s="60">
        <v>2</v>
      </c>
      <c r="E13482" s="75" t="s">
        <v>118</v>
      </c>
      <c r="F13482" s="63">
        <v>7500</v>
      </c>
      <c r="G13482" s="64">
        <f t="shared" si="413"/>
        <v>15000</v>
      </c>
      <c r="H13482" s="120" t="s">
        <v>794</v>
      </c>
      <c r="I13482" s="120"/>
    </row>
    <row r="13483" spans="1:9" x14ac:dyDescent="0.25">
      <c r="A13483" s="59" t="s">
        <v>10746</v>
      </c>
      <c r="B13483" s="118" t="s">
        <v>10755</v>
      </c>
      <c r="C13483" s="85" t="s">
        <v>10756</v>
      </c>
      <c r="D13483" s="60">
        <v>1</v>
      </c>
      <c r="E13483" s="75" t="s">
        <v>26</v>
      </c>
      <c r="F13483" s="63">
        <v>1100000</v>
      </c>
      <c r="G13483" s="64">
        <f t="shared" si="413"/>
        <v>1100000</v>
      </c>
      <c r="H13483" s="120" t="s">
        <v>2985</v>
      </c>
      <c r="I13483" s="120"/>
    </row>
    <row r="13484" spans="1:9" x14ac:dyDescent="0.25">
      <c r="A13484" s="59" t="s">
        <v>10746</v>
      </c>
      <c r="B13484" s="118" t="s">
        <v>10757</v>
      </c>
      <c r="C13484" s="85" t="s">
        <v>10756</v>
      </c>
      <c r="D13484" s="60">
        <v>2</v>
      </c>
      <c r="E13484" s="75" t="s">
        <v>26</v>
      </c>
      <c r="F13484" s="63">
        <v>95000</v>
      </c>
      <c r="G13484" s="64">
        <f t="shared" si="413"/>
        <v>190000</v>
      </c>
      <c r="H13484" s="120" t="s">
        <v>2985</v>
      </c>
      <c r="I13484" s="120"/>
    </row>
    <row r="13485" spans="1:9" x14ac:dyDescent="0.25">
      <c r="A13485" s="59" t="s">
        <v>10746</v>
      </c>
      <c r="B13485" s="58" t="s">
        <v>10758</v>
      </c>
      <c r="C13485" s="85" t="s">
        <v>10756</v>
      </c>
      <c r="D13485" s="60">
        <v>1</v>
      </c>
      <c r="E13485" s="75" t="s">
        <v>26</v>
      </c>
      <c r="F13485" s="73">
        <v>65000</v>
      </c>
      <c r="G13485" s="64">
        <f t="shared" si="413"/>
        <v>65000</v>
      </c>
      <c r="H13485" s="120" t="s">
        <v>2985</v>
      </c>
      <c r="I13485" s="120"/>
    </row>
    <row r="13486" spans="1:9" x14ac:dyDescent="0.25">
      <c r="A13486" s="59" t="s">
        <v>10746</v>
      </c>
      <c r="B13486" s="58" t="s">
        <v>10759</v>
      </c>
      <c r="C13486" s="85" t="s">
        <v>10756</v>
      </c>
      <c r="D13486" s="60">
        <v>1</v>
      </c>
      <c r="E13486" s="75" t="s">
        <v>26</v>
      </c>
      <c r="F13486" s="73">
        <v>60000</v>
      </c>
      <c r="G13486" s="64">
        <f t="shared" si="413"/>
        <v>60000</v>
      </c>
      <c r="H13486" s="120" t="s">
        <v>2985</v>
      </c>
      <c r="I13486" s="120"/>
    </row>
    <row r="13487" spans="1:9" x14ac:dyDescent="0.25">
      <c r="A13487" s="59" t="s">
        <v>10746</v>
      </c>
      <c r="B13487" s="83" t="s">
        <v>10760</v>
      </c>
      <c r="C13487" s="85" t="s">
        <v>10756</v>
      </c>
      <c r="D13487" s="141">
        <v>1</v>
      </c>
      <c r="E13487" s="75" t="s">
        <v>25</v>
      </c>
      <c r="F13487" s="210">
        <v>200000</v>
      </c>
      <c r="G13487" s="64">
        <f t="shared" si="413"/>
        <v>200000</v>
      </c>
      <c r="H13487" s="120" t="s">
        <v>2985</v>
      </c>
      <c r="I13487" s="120"/>
    </row>
    <row r="13488" spans="1:9" x14ac:dyDescent="0.25">
      <c r="A13488" s="59" t="s">
        <v>10746</v>
      </c>
      <c r="B13488" s="59" t="s">
        <v>10761</v>
      </c>
      <c r="C13488" s="85" t="s">
        <v>10756</v>
      </c>
      <c r="D13488" s="141">
        <v>1</v>
      </c>
      <c r="E13488" s="75" t="s">
        <v>26</v>
      </c>
      <c r="F13488" s="210">
        <v>245000</v>
      </c>
      <c r="G13488" s="64">
        <f t="shared" si="413"/>
        <v>245000</v>
      </c>
      <c r="H13488" s="120" t="s">
        <v>2985</v>
      </c>
      <c r="I13488" s="120"/>
    </row>
    <row r="13489" spans="1:9" x14ac:dyDescent="0.25">
      <c r="A13489" s="59" t="s">
        <v>10746</v>
      </c>
      <c r="B13489" s="59" t="s">
        <v>3077</v>
      </c>
      <c r="C13489" s="59" t="s">
        <v>27</v>
      </c>
      <c r="D13489" s="60">
        <v>1</v>
      </c>
      <c r="E13489" s="126" t="s">
        <v>26</v>
      </c>
      <c r="F13489" s="73">
        <v>13333</v>
      </c>
      <c r="G13489" s="73">
        <f t="shared" si="413"/>
        <v>13333</v>
      </c>
      <c r="H13489" s="120" t="s">
        <v>2985</v>
      </c>
      <c r="I13489" s="120"/>
    </row>
    <row r="13490" spans="1:9" x14ac:dyDescent="0.25">
      <c r="A13490" s="59" t="s">
        <v>10746</v>
      </c>
      <c r="B13490" s="59" t="s">
        <v>10762</v>
      </c>
      <c r="C13490" s="85" t="s">
        <v>10756</v>
      </c>
      <c r="D13490" s="60">
        <v>10</v>
      </c>
      <c r="E13490" s="75" t="s">
        <v>26</v>
      </c>
      <c r="F13490" s="210">
        <v>10000</v>
      </c>
      <c r="G13490" s="64">
        <v>100000</v>
      </c>
      <c r="H13490" s="120" t="s">
        <v>522</v>
      </c>
      <c r="I13490" s="120"/>
    </row>
    <row r="13491" spans="1:9" x14ac:dyDescent="0.25">
      <c r="A13491" s="59" t="s">
        <v>10746</v>
      </c>
      <c r="B13491" s="59" t="s">
        <v>10763</v>
      </c>
      <c r="C13491" s="85" t="s">
        <v>10756</v>
      </c>
      <c r="D13491" s="60">
        <v>10</v>
      </c>
      <c r="E13491" s="75" t="s">
        <v>26</v>
      </c>
      <c r="F13491" s="210">
        <v>4000</v>
      </c>
      <c r="G13491" s="64">
        <v>40000</v>
      </c>
      <c r="H13491" s="120" t="s">
        <v>522</v>
      </c>
      <c r="I13491" s="120"/>
    </row>
    <row r="13492" spans="1:9" x14ac:dyDescent="0.25">
      <c r="A13492" s="59" t="s">
        <v>10746</v>
      </c>
      <c r="B13492" s="59" t="s">
        <v>10764</v>
      </c>
      <c r="C13492" s="85" t="s">
        <v>10756</v>
      </c>
      <c r="D13492" s="141">
        <v>10</v>
      </c>
      <c r="E13492" s="75" t="s">
        <v>26</v>
      </c>
      <c r="F13492" s="210">
        <v>12500</v>
      </c>
      <c r="G13492" s="64">
        <v>125000</v>
      </c>
      <c r="H13492" s="120" t="s">
        <v>522</v>
      </c>
      <c r="I13492" s="120"/>
    </row>
    <row r="13493" spans="1:9" x14ac:dyDescent="0.25">
      <c r="A13493" s="59" t="s">
        <v>10746</v>
      </c>
      <c r="B13493" s="59" t="s">
        <v>10765</v>
      </c>
      <c r="C13493" s="85" t="s">
        <v>10756</v>
      </c>
      <c r="D13493" s="141">
        <v>10</v>
      </c>
      <c r="E13493" s="75" t="s">
        <v>26</v>
      </c>
      <c r="F13493" s="73">
        <v>10000</v>
      </c>
      <c r="G13493" s="64">
        <v>100000</v>
      </c>
      <c r="H13493" s="120" t="s">
        <v>522</v>
      </c>
      <c r="I13493" s="139"/>
    </row>
    <row r="13494" spans="1:9" x14ac:dyDescent="0.25">
      <c r="A13494" s="59" t="s">
        <v>10746</v>
      </c>
      <c r="B13494" s="71" t="s">
        <v>10766</v>
      </c>
      <c r="C13494" s="85" t="s">
        <v>10756</v>
      </c>
      <c r="D13494" s="60">
        <v>2</v>
      </c>
      <c r="E13494" s="75" t="s">
        <v>26</v>
      </c>
      <c r="F13494" s="63">
        <v>1110000</v>
      </c>
      <c r="G13494" s="64">
        <f t="shared" ref="G13494:G13557" si="414">F13494*D13494</f>
        <v>2220000</v>
      </c>
      <c r="H13494" s="285" t="s">
        <v>455</v>
      </c>
      <c r="I13494" s="139"/>
    </row>
    <row r="13495" spans="1:9" x14ac:dyDescent="0.25">
      <c r="A13495" s="59" t="s">
        <v>10746</v>
      </c>
      <c r="B13495" s="66" t="s">
        <v>220</v>
      </c>
      <c r="C13495" s="92" t="s">
        <v>221</v>
      </c>
      <c r="D13495" s="60">
        <v>4</v>
      </c>
      <c r="E13495" s="75" t="s">
        <v>37</v>
      </c>
      <c r="F13495" s="73">
        <v>34689</v>
      </c>
      <c r="G13495" s="210">
        <f t="shared" si="414"/>
        <v>138756</v>
      </c>
      <c r="H13495" s="120" t="s">
        <v>763</v>
      </c>
      <c r="I13495" s="120"/>
    </row>
    <row r="13496" spans="1:9" x14ac:dyDescent="0.25">
      <c r="A13496" s="59" t="s">
        <v>10746</v>
      </c>
      <c r="B13496" s="59" t="s">
        <v>3077</v>
      </c>
      <c r="C13496" s="59" t="s">
        <v>27</v>
      </c>
      <c r="D13496" s="60">
        <v>1</v>
      </c>
      <c r="E13496" s="126" t="s">
        <v>26</v>
      </c>
      <c r="F13496" s="73">
        <v>13333</v>
      </c>
      <c r="G13496" s="73">
        <f t="shared" si="414"/>
        <v>13333</v>
      </c>
      <c r="H13496" s="120" t="s">
        <v>763</v>
      </c>
      <c r="I13496" s="120"/>
    </row>
    <row r="13497" spans="1:9" x14ac:dyDescent="0.25">
      <c r="A13497" s="59" t="s">
        <v>10746</v>
      </c>
      <c r="B13497" s="59" t="s">
        <v>10767</v>
      </c>
      <c r="C13497" s="59" t="s">
        <v>10768</v>
      </c>
      <c r="D13497" s="141">
        <v>9</v>
      </c>
      <c r="E13497" s="75" t="s">
        <v>119</v>
      </c>
      <c r="F13497" s="210">
        <v>2423000</v>
      </c>
      <c r="G13497" s="210">
        <f t="shared" si="414"/>
        <v>21807000</v>
      </c>
      <c r="H13497" s="120" t="s">
        <v>6034</v>
      </c>
      <c r="I13497" s="120"/>
    </row>
    <row r="13498" spans="1:9" x14ac:dyDescent="0.25">
      <c r="A13498" s="59" t="s">
        <v>10746</v>
      </c>
      <c r="B13498" s="59" t="s">
        <v>10769</v>
      </c>
      <c r="C13498" s="59" t="s">
        <v>10768</v>
      </c>
      <c r="D13498" s="60">
        <v>2</v>
      </c>
      <c r="E13498" s="75" t="s">
        <v>119</v>
      </c>
      <c r="F13498" s="63">
        <v>1525500</v>
      </c>
      <c r="G13498" s="210">
        <f t="shared" si="414"/>
        <v>3051000</v>
      </c>
      <c r="H13498" s="120" t="s">
        <v>6034</v>
      </c>
      <c r="I13498" s="120"/>
    </row>
    <row r="13499" spans="1:9" x14ac:dyDescent="0.25">
      <c r="A13499" s="59" t="s">
        <v>10746</v>
      </c>
      <c r="B13499" s="93" t="s">
        <v>10770</v>
      </c>
      <c r="C13499" s="59" t="s">
        <v>10768</v>
      </c>
      <c r="D13499" s="141">
        <v>5</v>
      </c>
      <c r="E13499" s="75" t="s">
        <v>473</v>
      </c>
      <c r="F13499" s="210">
        <v>240000</v>
      </c>
      <c r="G13499" s="210">
        <f t="shared" si="414"/>
        <v>1200000</v>
      </c>
      <c r="H13499" s="120" t="s">
        <v>6035</v>
      </c>
      <c r="I13499" s="120"/>
    </row>
    <row r="13500" spans="1:9" x14ac:dyDescent="0.25">
      <c r="A13500" s="59" t="s">
        <v>10746</v>
      </c>
      <c r="B13500" s="81" t="s">
        <v>724</v>
      </c>
      <c r="C13500" s="59" t="s">
        <v>10768</v>
      </c>
      <c r="D13500" s="60">
        <v>1</v>
      </c>
      <c r="E13500" s="75" t="s">
        <v>473</v>
      </c>
      <c r="F13500" s="73">
        <v>663000</v>
      </c>
      <c r="G13500" s="210">
        <f t="shared" si="414"/>
        <v>663000</v>
      </c>
      <c r="H13500" s="120" t="s">
        <v>6036</v>
      </c>
      <c r="I13500" s="120"/>
    </row>
    <row r="13501" spans="1:9" x14ac:dyDescent="0.25">
      <c r="A13501" s="59" t="s">
        <v>10746</v>
      </c>
      <c r="B13501" s="59" t="s">
        <v>10771</v>
      </c>
      <c r="C13501" s="59" t="s">
        <v>10768</v>
      </c>
      <c r="D13501" s="60">
        <v>20</v>
      </c>
      <c r="E13501" s="75" t="s">
        <v>51</v>
      </c>
      <c r="F13501" s="73">
        <v>28750</v>
      </c>
      <c r="G13501" s="210">
        <f t="shared" si="414"/>
        <v>575000</v>
      </c>
      <c r="H13501" s="120" t="s">
        <v>409</v>
      </c>
      <c r="I13501" s="120"/>
    </row>
    <row r="13502" spans="1:9" x14ac:dyDescent="0.25">
      <c r="A13502" s="59" t="s">
        <v>10746</v>
      </c>
      <c r="B13502" s="59" t="s">
        <v>728</v>
      </c>
      <c r="C13502" s="59" t="s">
        <v>10768</v>
      </c>
      <c r="D13502" s="60">
        <v>20</v>
      </c>
      <c r="E13502" s="126" t="s">
        <v>51</v>
      </c>
      <c r="F13502" s="73">
        <v>28750</v>
      </c>
      <c r="G13502" s="210">
        <f t="shared" si="414"/>
        <v>575000</v>
      </c>
      <c r="H13502" s="120" t="s">
        <v>409</v>
      </c>
      <c r="I13502" s="120"/>
    </row>
    <row r="13503" spans="1:9" x14ac:dyDescent="0.25">
      <c r="A13503" s="59" t="s">
        <v>10746</v>
      </c>
      <c r="B13503" s="59" t="s">
        <v>10772</v>
      </c>
      <c r="C13503" s="59" t="s">
        <v>10768</v>
      </c>
      <c r="D13503" s="60">
        <v>2</v>
      </c>
      <c r="E13503" s="126" t="s">
        <v>473</v>
      </c>
      <c r="F13503" s="73">
        <v>128500</v>
      </c>
      <c r="G13503" s="210">
        <f t="shared" si="414"/>
        <v>257000</v>
      </c>
      <c r="H13503" s="120" t="s">
        <v>6034</v>
      </c>
      <c r="I13503" s="120"/>
    </row>
    <row r="13504" spans="1:9" x14ac:dyDescent="0.25">
      <c r="A13504" s="59" t="s">
        <v>10746</v>
      </c>
      <c r="B13504" s="59" t="s">
        <v>9825</v>
      </c>
      <c r="C13504" s="59" t="s">
        <v>9826</v>
      </c>
      <c r="D13504" s="60">
        <v>1</v>
      </c>
      <c r="E13504" s="75" t="s">
        <v>37</v>
      </c>
      <c r="F13504" s="63">
        <v>23206</v>
      </c>
      <c r="G13504" s="64">
        <f t="shared" si="414"/>
        <v>23206</v>
      </c>
      <c r="H13504" s="120" t="s">
        <v>1156</v>
      </c>
      <c r="I13504" s="120"/>
    </row>
    <row r="13505" spans="1:9" x14ac:dyDescent="0.25">
      <c r="A13505" s="59" t="s">
        <v>10773</v>
      </c>
      <c r="B13505" s="59" t="s">
        <v>10154</v>
      </c>
      <c r="C13505" s="59" t="s">
        <v>50</v>
      </c>
      <c r="D13505" s="60">
        <v>1</v>
      </c>
      <c r="E13505" s="126" t="s">
        <v>26</v>
      </c>
      <c r="F13505" s="73">
        <v>175000</v>
      </c>
      <c r="G13505" s="73">
        <f t="shared" si="414"/>
        <v>175000</v>
      </c>
      <c r="H13505" s="65" t="s">
        <v>998</v>
      </c>
      <c r="I13505" s="74" t="s">
        <v>8944</v>
      </c>
    </row>
    <row r="13506" spans="1:9" x14ac:dyDescent="0.25">
      <c r="A13506" s="59" t="s">
        <v>10773</v>
      </c>
      <c r="B13506" s="59" t="s">
        <v>2823</v>
      </c>
      <c r="C13506" s="59" t="s">
        <v>361</v>
      </c>
      <c r="D13506" s="60">
        <v>1</v>
      </c>
      <c r="E13506" s="75" t="s">
        <v>26</v>
      </c>
      <c r="F13506" s="63">
        <v>65000</v>
      </c>
      <c r="G13506" s="64">
        <f t="shared" si="414"/>
        <v>65000</v>
      </c>
      <c r="H13506" s="65" t="s">
        <v>998</v>
      </c>
      <c r="I13506" s="74" t="s">
        <v>8944</v>
      </c>
    </row>
    <row r="13507" spans="1:9" x14ac:dyDescent="0.25">
      <c r="A13507" s="59" t="s">
        <v>10773</v>
      </c>
      <c r="B13507" s="59" t="s">
        <v>62</v>
      </c>
      <c r="C13507" s="59" t="s">
        <v>10774</v>
      </c>
      <c r="D13507" s="60">
        <v>1</v>
      </c>
      <c r="E13507" s="75" t="s">
        <v>29</v>
      </c>
      <c r="F13507" s="63">
        <v>1900000</v>
      </c>
      <c r="G13507" s="64">
        <f t="shared" si="414"/>
        <v>1900000</v>
      </c>
      <c r="H13507" s="65" t="s">
        <v>998</v>
      </c>
      <c r="I13507" s="74" t="s">
        <v>8944</v>
      </c>
    </row>
    <row r="13508" spans="1:9" x14ac:dyDescent="0.25">
      <c r="A13508" s="59" t="s">
        <v>10773</v>
      </c>
      <c r="B13508" s="59" t="s">
        <v>62</v>
      </c>
      <c r="C13508" s="59" t="s">
        <v>10774</v>
      </c>
      <c r="D13508" s="60">
        <v>1</v>
      </c>
      <c r="E13508" s="75" t="s">
        <v>29</v>
      </c>
      <c r="F13508" s="63">
        <v>1900000</v>
      </c>
      <c r="G13508" s="64">
        <f t="shared" si="414"/>
        <v>1900000</v>
      </c>
      <c r="H13508" s="65" t="s">
        <v>998</v>
      </c>
      <c r="I13508" s="74" t="s">
        <v>8944</v>
      </c>
    </row>
    <row r="13509" spans="1:9" x14ac:dyDescent="0.25">
      <c r="A13509" s="59" t="s">
        <v>10773</v>
      </c>
      <c r="B13509" s="59" t="s">
        <v>84</v>
      </c>
      <c r="C13509" s="59" t="s">
        <v>85</v>
      </c>
      <c r="D13509" s="60">
        <v>2</v>
      </c>
      <c r="E13509" s="75" t="s">
        <v>26</v>
      </c>
      <c r="F13509" s="73">
        <v>27000</v>
      </c>
      <c r="G13509" s="210">
        <f t="shared" si="414"/>
        <v>54000</v>
      </c>
      <c r="H13509" s="120" t="s">
        <v>2626</v>
      </c>
      <c r="I13509" s="74" t="s">
        <v>7019</v>
      </c>
    </row>
    <row r="13510" spans="1:9" x14ac:dyDescent="0.25">
      <c r="A13510" s="59" t="s">
        <v>10773</v>
      </c>
      <c r="B13510" s="59" t="s">
        <v>208</v>
      </c>
      <c r="C13510" s="59" t="s">
        <v>209</v>
      </c>
      <c r="D13510" s="60">
        <v>2</v>
      </c>
      <c r="E13510" s="126" t="s">
        <v>26</v>
      </c>
      <c r="F13510" s="73">
        <v>9000</v>
      </c>
      <c r="G13510" s="64">
        <f t="shared" si="414"/>
        <v>18000</v>
      </c>
      <c r="H13510" s="120" t="s">
        <v>2626</v>
      </c>
      <c r="I13510" s="74" t="s">
        <v>7019</v>
      </c>
    </row>
    <row r="13511" spans="1:9" x14ac:dyDescent="0.25">
      <c r="A13511" s="59" t="s">
        <v>10773</v>
      </c>
      <c r="B13511" s="59" t="s">
        <v>290</v>
      </c>
      <c r="C13511" s="59" t="s">
        <v>291</v>
      </c>
      <c r="D13511" s="547">
        <v>2</v>
      </c>
      <c r="E13511" s="59" t="s">
        <v>26</v>
      </c>
      <c r="F13511" s="549">
        <v>25000</v>
      </c>
      <c r="G13511" s="210">
        <f>F13511*D13511</f>
        <v>50000</v>
      </c>
      <c r="H13511" s="120" t="s">
        <v>2626</v>
      </c>
      <c r="I13511" s="74" t="s">
        <v>7019</v>
      </c>
    </row>
    <row r="13512" spans="1:9" x14ac:dyDescent="0.25">
      <c r="A13512" s="59" t="s">
        <v>10773</v>
      </c>
      <c r="B13512" s="66" t="s">
        <v>220</v>
      </c>
      <c r="C13512" s="92" t="s">
        <v>221</v>
      </c>
      <c r="D13512" s="60">
        <v>1</v>
      </c>
      <c r="E13512" s="75" t="s">
        <v>37</v>
      </c>
      <c r="F13512" s="73">
        <v>34689</v>
      </c>
      <c r="G13512" s="210">
        <f>F13512*D13512</f>
        <v>34689</v>
      </c>
      <c r="H13512" s="120" t="s">
        <v>2626</v>
      </c>
      <c r="I13512" s="74" t="s">
        <v>7019</v>
      </c>
    </row>
    <row r="13513" spans="1:9" x14ac:dyDescent="0.25">
      <c r="A13513" s="59" t="s">
        <v>10773</v>
      </c>
      <c r="B13513" s="59" t="s">
        <v>3077</v>
      </c>
      <c r="C13513" s="59" t="s">
        <v>27</v>
      </c>
      <c r="D13513" s="60">
        <v>1</v>
      </c>
      <c r="E13513" s="126" t="s">
        <v>26</v>
      </c>
      <c r="F13513" s="73">
        <v>13333</v>
      </c>
      <c r="G13513" s="210">
        <f t="shared" si="414"/>
        <v>13333</v>
      </c>
      <c r="H13513" s="120" t="s">
        <v>2626</v>
      </c>
      <c r="I13513" s="74" t="s">
        <v>7019</v>
      </c>
    </row>
    <row r="13514" spans="1:9" x14ac:dyDescent="0.25">
      <c r="A13514" s="59" t="s">
        <v>10773</v>
      </c>
      <c r="B13514" s="59" t="s">
        <v>9907</v>
      </c>
      <c r="C13514" s="59" t="s">
        <v>543</v>
      </c>
      <c r="D13514" s="60">
        <v>1</v>
      </c>
      <c r="E13514" s="75" t="s">
        <v>26</v>
      </c>
      <c r="F13514" s="63">
        <v>110000</v>
      </c>
      <c r="G13514" s="64">
        <f t="shared" si="414"/>
        <v>110000</v>
      </c>
      <c r="H13514" s="120" t="s">
        <v>6037</v>
      </c>
      <c r="I13514" s="120"/>
    </row>
    <row r="13515" spans="1:9" x14ac:dyDescent="0.25">
      <c r="A13515" s="59" t="s">
        <v>10773</v>
      </c>
      <c r="B13515" s="59" t="s">
        <v>10775</v>
      </c>
      <c r="C13515" s="85" t="s">
        <v>543</v>
      </c>
      <c r="D13515" s="60">
        <v>1</v>
      </c>
      <c r="E13515" s="75" t="s">
        <v>51</v>
      </c>
      <c r="F13515" s="210">
        <v>80000</v>
      </c>
      <c r="G13515" s="126">
        <f>F13515*D13515</f>
        <v>80000</v>
      </c>
      <c r="H13515" s="120" t="s">
        <v>6037</v>
      </c>
      <c r="I13515" s="120"/>
    </row>
    <row r="13516" spans="1:9" x14ac:dyDescent="0.25">
      <c r="A13516" s="59" t="s">
        <v>10773</v>
      </c>
      <c r="B13516" s="66" t="s">
        <v>6422</v>
      </c>
      <c r="C13516" s="192">
        <v>40493</v>
      </c>
      <c r="D13516" s="60">
        <v>6</v>
      </c>
      <c r="E13516" s="75" t="s">
        <v>26</v>
      </c>
      <c r="F13516" s="73">
        <v>9500</v>
      </c>
      <c r="G13516" s="210">
        <f t="shared" si="414"/>
        <v>57000</v>
      </c>
      <c r="H13516" s="65" t="s">
        <v>763</v>
      </c>
      <c r="I13516" s="120" t="s">
        <v>6952</v>
      </c>
    </row>
    <row r="13517" spans="1:9" x14ac:dyDescent="0.25">
      <c r="A13517" s="59" t="s">
        <v>10773</v>
      </c>
      <c r="B13517" s="59" t="s">
        <v>4073</v>
      </c>
      <c r="C13517" s="59" t="s">
        <v>264</v>
      </c>
      <c r="D13517" s="60">
        <v>6</v>
      </c>
      <c r="E13517" s="126" t="s">
        <v>26</v>
      </c>
      <c r="F13517" s="73">
        <v>5000</v>
      </c>
      <c r="G13517" s="73">
        <f t="shared" si="414"/>
        <v>30000</v>
      </c>
      <c r="H13517" s="65" t="s">
        <v>763</v>
      </c>
      <c r="I13517" s="120" t="s">
        <v>6952</v>
      </c>
    </row>
    <row r="13518" spans="1:9" x14ac:dyDescent="0.25">
      <c r="A13518" s="59" t="s">
        <v>10773</v>
      </c>
      <c r="B13518" s="66" t="s">
        <v>10776</v>
      </c>
      <c r="C13518" s="121" t="s">
        <v>10777</v>
      </c>
      <c r="D13518" s="60">
        <v>1</v>
      </c>
      <c r="E13518" s="75" t="s">
        <v>29</v>
      </c>
      <c r="F13518" s="73">
        <v>270000</v>
      </c>
      <c r="G13518" s="73">
        <f t="shared" si="414"/>
        <v>270000</v>
      </c>
      <c r="H13518" s="65" t="s">
        <v>763</v>
      </c>
      <c r="I13518" s="120" t="s">
        <v>6952</v>
      </c>
    </row>
    <row r="13519" spans="1:9" x14ac:dyDescent="0.25">
      <c r="A13519" s="59" t="s">
        <v>10773</v>
      </c>
      <c r="B13519" s="71" t="s">
        <v>10778</v>
      </c>
      <c r="C13519" s="77" t="s">
        <v>48</v>
      </c>
      <c r="D13519" s="60">
        <v>2</v>
      </c>
      <c r="E13519" s="75" t="s">
        <v>26</v>
      </c>
      <c r="F13519" s="63">
        <v>785000</v>
      </c>
      <c r="G13519" s="73">
        <f t="shared" si="414"/>
        <v>1570000</v>
      </c>
      <c r="H13519" s="120" t="s">
        <v>763</v>
      </c>
      <c r="I13519" s="120" t="s">
        <v>6952</v>
      </c>
    </row>
    <row r="13520" spans="1:9" x14ac:dyDescent="0.25">
      <c r="A13520" s="59" t="s">
        <v>10773</v>
      </c>
      <c r="B13520" s="58" t="s">
        <v>10779</v>
      </c>
      <c r="C13520" s="77" t="s">
        <v>48</v>
      </c>
      <c r="D13520" s="60">
        <v>2</v>
      </c>
      <c r="E13520" s="75" t="s">
        <v>26</v>
      </c>
      <c r="F13520" s="73">
        <v>37500</v>
      </c>
      <c r="G13520" s="73">
        <f t="shared" si="414"/>
        <v>75000</v>
      </c>
      <c r="H13520" s="120" t="s">
        <v>763</v>
      </c>
      <c r="I13520" s="120" t="s">
        <v>6952</v>
      </c>
    </row>
    <row r="13521" spans="1:9" x14ac:dyDescent="0.25">
      <c r="A13521" s="59" t="s">
        <v>10773</v>
      </c>
      <c r="B13521" s="59" t="s">
        <v>6533</v>
      </c>
      <c r="C13521" s="59" t="s">
        <v>6534</v>
      </c>
      <c r="D13521" s="60">
        <v>2</v>
      </c>
      <c r="E13521" s="126" t="s">
        <v>26</v>
      </c>
      <c r="F13521" s="73">
        <v>47000</v>
      </c>
      <c r="G13521" s="210">
        <f t="shared" si="414"/>
        <v>94000</v>
      </c>
      <c r="H13521" s="120" t="s">
        <v>763</v>
      </c>
      <c r="I13521" s="120" t="s">
        <v>6952</v>
      </c>
    </row>
    <row r="13522" spans="1:9" x14ac:dyDescent="0.25">
      <c r="A13522" s="59" t="s">
        <v>10773</v>
      </c>
      <c r="B13522" s="71" t="s">
        <v>6643</v>
      </c>
      <c r="C13522" s="59" t="s">
        <v>6424</v>
      </c>
      <c r="D13522" s="60">
        <v>0.3</v>
      </c>
      <c r="E13522" s="126" t="s">
        <v>37</v>
      </c>
      <c r="F13522" s="102">
        <v>82500</v>
      </c>
      <c r="G13522" s="64">
        <f t="shared" si="414"/>
        <v>24750</v>
      </c>
      <c r="H13522" s="120" t="s">
        <v>763</v>
      </c>
      <c r="I13522" s="120" t="s">
        <v>6952</v>
      </c>
    </row>
    <row r="13523" spans="1:9" x14ac:dyDescent="0.25">
      <c r="A13523" s="59" t="s">
        <v>10773</v>
      </c>
      <c r="B13523" s="59" t="s">
        <v>10425</v>
      </c>
      <c r="C13523" s="59" t="s">
        <v>859</v>
      </c>
      <c r="D13523" s="141">
        <v>3</v>
      </c>
      <c r="E13523" s="75" t="s">
        <v>26</v>
      </c>
      <c r="F13523" s="210">
        <v>350000</v>
      </c>
      <c r="G13523" s="64">
        <f>F13523*D13523</f>
        <v>1050000</v>
      </c>
      <c r="H13523" s="120" t="s">
        <v>522</v>
      </c>
      <c r="I13523" s="120" t="s">
        <v>10780</v>
      </c>
    </row>
    <row r="13524" spans="1:9" x14ac:dyDescent="0.25">
      <c r="A13524" s="59" t="s">
        <v>10773</v>
      </c>
      <c r="B13524" s="59" t="s">
        <v>2496</v>
      </c>
      <c r="C13524" s="59" t="s">
        <v>859</v>
      </c>
      <c r="D13524" s="141">
        <v>3</v>
      </c>
      <c r="E13524" s="75" t="s">
        <v>26</v>
      </c>
      <c r="F13524" s="210">
        <v>100000</v>
      </c>
      <c r="G13524" s="210">
        <f>F13524*D13524</f>
        <v>300000</v>
      </c>
      <c r="H13524" s="120" t="s">
        <v>522</v>
      </c>
      <c r="I13524" s="120" t="s">
        <v>10780</v>
      </c>
    </row>
    <row r="13525" spans="1:9" x14ac:dyDescent="0.25">
      <c r="A13525" s="59" t="s">
        <v>10773</v>
      </c>
      <c r="B13525" s="83" t="s">
        <v>10781</v>
      </c>
      <c r="C13525" s="59" t="s">
        <v>864</v>
      </c>
      <c r="D13525" s="141">
        <v>1</v>
      </c>
      <c r="E13525" s="75" t="s">
        <v>51</v>
      </c>
      <c r="F13525" s="210">
        <v>80000</v>
      </c>
      <c r="G13525" s="126">
        <f>F13525*D13525</f>
        <v>80000</v>
      </c>
      <c r="H13525" s="120" t="s">
        <v>794</v>
      </c>
      <c r="I13525" s="120"/>
    </row>
    <row r="13526" spans="1:9" x14ac:dyDescent="0.25">
      <c r="A13526" s="59" t="s">
        <v>10773</v>
      </c>
      <c r="B13526" s="71" t="s">
        <v>6463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64">
        <f t="shared" si="414"/>
        <v>520000</v>
      </c>
      <c r="H13526" s="120" t="s">
        <v>3801</v>
      </c>
      <c r="I13526" s="120" t="s">
        <v>10717</v>
      </c>
    </row>
    <row r="13527" spans="1:9" x14ac:dyDescent="0.25">
      <c r="A13527" s="59" t="s">
        <v>10773</v>
      </c>
      <c r="B13527" s="71" t="s">
        <v>6463</v>
      </c>
      <c r="C13527" s="85" t="s">
        <v>4265</v>
      </c>
      <c r="D13527" s="141">
        <v>1</v>
      </c>
      <c r="E13527" s="75" t="s">
        <v>25</v>
      </c>
      <c r="F13527" s="210">
        <v>520000</v>
      </c>
      <c r="G13527" s="73">
        <f t="shared" si="414"/>
        <v>520000</v>
      </c>
      <c r="H13527" s="120" t="s">
        <v>455</v>
      </c>
      <c r="I13527" s="120" t="s">
        <v>8968</v>
      </c>
    </row>
    <row r="13528" spans="1:9" x14ac:dyDescent="0.25">
      <c r="A13528" s="59" t="s">
        <v>10773</v>
      </c>
      <c r="B13528" s="118" t="s">
        <v>288</v>
      </c>
      <c r="C13528" s="85" t="s">
        <v>6497</v>
      </c>
      <c r="D13528" s="60">
        <v>1</v>
      </c>
      <c r="E13528" s="75" t="s">
        <v>26</v>
      </c>
      <c r="F13528" s="210">
        <v>15000</v>
      </c>
      <c r="G13528" s="73">
        <f t="shared" si="414"/>
        <v>15000</v>
      </c>
      <c r="H13528" s="120" t="s">
        <v>455</v>
      </c>
      <c r="I13528" s="120" t="s">
        <v>8968</v>
      </c>
    </row>
    <row r="13529" spans="1:9" x14ac:dyDescent="0.25">
      <c r="A13529" s="59" t="s">
        <v>10773</v>
      </c>
      <c r="B13529" s="59" t="s">
        <v>210</v>
      </c>
      <c r="C13529" s="59" t="s">
        <v>211</v>
      </c>
      <c r="D13529" s="141">
        <v>9</v>
      </c>
      <c r="E13529" s="75" t="s">
        <v>37</v>
      </c>
      <c r="F13529" s="63">
        <v>28500</v>
      </c>
      <c r="G13529" s="73">
        <f t="shared" si="414"/>
        <v>256500</v>
      </c>
      <c r="H13529" s="120" t="s">
        <v>1500</v>
      </c>
      <c r="I13529" s="139" t="s">
        <v>6939</v>
      </c>
    </row>
    <row r="13530" spans="1:9" x14ac:dyDescent="0.25">
      <c r="A13530" s="59" t="s">
        <v>10773</v>
      </c>
      <c r="B13530" s="59" t="s">
        <v>9828</v>
      </c>
      <c r="C13530" s="59" t="s">
        <v>217</v>
      </c>
      <c r="D13530" s="60">
        <v>1</v>
      </c>
      <c r="E13530" s="75" t="s">
        <v>26</v>
      </c>
      <c r="F13530" s="63">
        <v>87791</v>
      </c>
      <c r="G13530" s="64">
        <f t="shared" si="414"/>
        <v>87791</v>
      </c>
      <c r="H13530" s="120" t="s">
        <v>1500</v>
      </c>
      <c r="I13530" s="139" t="s">
        <v>6939</v>
      </c>
    </row>
    <row r="13531" spans="1:9" x14ac:dyDescent="0.25">
      <c r="A13531" s="59" t="s">
        <v>10773</v>
      </c>
      <c r="B13531" s="66" t="s">
        <v>6422</v>
      </c>
      <c r="C13531" s="192">
        <v>40493</v>
      </c>
      <c r="D13531" s="60">
        <v>4</v>
      </c>
      <c r="E13531" s="75" t="s">
        <v>26</v>
      </c>
      <c r="F13531" s="73">
        <v>9500</v>
      </c>
      <c r="G13531" s="210">
        <f t="shared" si="414"/>
        <v>38000</v>
      </c>
      <c r="H13531" s="120" t="s">
        <v>1500</v>
      </c>
      <c r="I13531" s="139" t="s">
        <v>6939</v>
      </c>
    </row>
    <row r="13532" spans="1:9" x14ac:dyDescent="0.25">
      <c r="A13532" s="59" t="s">
        <v>10773</v>
      </c>
      <c r="B13532" s="59" t="s">
        <v>10782</v>
      </c>
      <c r="C13532" s="59" t="s">
        <v>27</v>
      </c>
      <c r="D13532" s="60">
        <v>1</v>
      </c>
      <c r="E13532" s="126" t="s">
        <v>26</v>
      </c>
      <c r="F13532" s="73">
        <v>50000</v>
      </c>
      <c r="G13532" s="73">
        <f t="shared" si="414"/>
        <v>50000</v>
      </c>
      <c r="H13532" s="120" t="s">
        <v>1500</v>
      </c>
      <c r="I13532" s="139" t="s">
        <v>6939</v>
      </c>
    </row>
    <row r="13533" spans="1:9" x14ac:dyDescent="0.25">
      <c r="A13533" s="59" t="s">
        <v>10773</v>
      </c>
      <c r="B13533" s="71" t="s">
        <v>6643</v>
      </c>
      <c r="C13533" s="59" t="s">
        <v>6424</v>
      </c>
      <c r="D13533" s="60">
        <v>0.3</v>
      </c>
      <c r="E13533" s="126" t="s">
        <v>37</v>
      </c>
      <c r="F13533" s="102">
        <v>82500</v>
      </c>
      <c r="G13533" s="64">
        <f t="shared" si="414"/>
        <v>24750</v>
      </c>
      <c r="H13533" s="120" t="s">
        <v>1500</v>
      </c>
      <c r="I13533" s="139" t="s">
        <v>6939</v>
      </c>
    </row>
    <row r="13534" spans="1:9" x14ac:dyDescent="0.25">
      <c r="A13534" s="59" t="s">
        <v>10773</v>
      </c>
      <c r="B13534" s="59" t="s">
        <v>4073</v>
      </c>
      <c r="C13534" s="59" t="s">
        <v>264</v>
      </c>
      <c r="D13534" s="60">
        <v>4</v>
      </c>
      <c r="E13534" s="126" t="s">
        <v>26</v>
      </c>
      <c r="F13534" s="73">
        <v>5000</v>
      </c>
      <c r="G13534" s="210">
        <f t="shared" si="414"/>
        <v>20000</v>
      </c>
      <c r="H13534" s="120" t="s">
        <v>1500</v>
      </c>
      <c r="I13534" s="139" t="s">
        <v>6939</v>
      </c>
    </row>
    <row r="13535" spans="1:9" x14ac:dyDescent="0.25">
      <c r="A13535" s="59" t="s">
        <v>10773</v>
      </c>
      <c r="B13535" s="66" t="s">
        <v>4902</v>
      </c>
      <c r="C13535" s="121" t="s">
        <v>2534</v>
      </c>
      <c r="D13535" s="60">
        <v>2</v>
      </c>
      <c r="E13535" s="75" t="s">
        <v>26</v>
      </c>
      <c r="F13535" s="63">
        <v>17000</v>
      </c>
      <c r="G13535" s="64">
        <f t="shared" si="414"/>
        <v>34000</v>
      </c>
      <c r="H13535" s="120" t="s">
        <v>2985</v>
      </c>
      <c r="I13535" s="120" t="s">
        <v>6935</v>
      </c>
    </row>
    <row r="13536" spans="1:9" x14ac:dyDescent="0.25">
      <c r="A13536" s="59" t="s">
        <v>10783</v>
      </c>
      <c r="B13536" s="71" t="s">
        <v>6643</v>
      </c>
      <c r="C13536" s="59" t="s">
        <v>6424</v>
      </c>
      <c r="D13536" s="60">
        <v>0.6</v>
      </c>
      <c r="E13536" s="126" t="s">
        <v>37</v>
      </c>
      <c r="F13536" s="102">
        <v>82500</v>
      </c>
      <c r="G13536" s="73">
        <f t="shared" si="414"/>
        <v>49500</v>
      </c>
      <c r="H13536" s="65" t="s">
        <v>1468</v>
      </c>
      <c r="I13536" s="74"/>
    </row>
    <row r="13537" spans="1:9" x14ac:dyDescent="0.25">
      <c r="A13537" s="59" t="s">
        <v>10783</v>
      </c>
      <c r="B13537" s="59" t="s">
        <v>9870</v>
      </c>
      <c r="C13537" s="59" t="s">
        <v>10784</v>
      </c>
      <c r="D13537" s="60">
        <v>1</v>
      </c>
      <c r="E13537" s="75" t="s">
        <v>26</v>
      </c>
      <c r="F13537" s="63">
        <v>126156</v>
      </c>
      <c r="G13537" s="64">
        <f t="shared" si="414"/>
        <v>126156</v>
      </c>
      <c r="H13537" s="65" t="s">
        <v>710</v>
      </c>
      <c r="I13537" s="74"/>
    </row>
    <row r="13538" spans="1:9" x14ac:dyDescent="0.25">
      <c r="A13538" s="59" t="s">
        <v>10783</v>
      </c>
      <c r="B13538" s="59" t="s">
        <v>210</v>
      </c>
      <c r="C13538" s="59" t="s">
        <v>211</v>
      </c>
      <c r="D13538" s="141">
        <v>1</v>
      </c>
      <c r="E13538" s="75" t="s">
        <v>37</v>
      </c>
      <c r="F13538" s="73">
        <v>28500</v>
      </c>
      <c r="G13538" s="64">
        <f t="shared" si="414"/>
        <v>28500</v>
      </c>
      <c r="H13538" s="65" t="s">
        <v>710</v>
      </c>
      <c r="I13538" s="74"/>
    </row>
    <row r="13539" spans="1:9" x14ac:dyDescent="0.25">
      <c r="A13539" s="59" t="s">
        <v>10783</v>
      </c>
      <c r="B13539" s="71" t="s">
        <v>5343</v>
      </c>
      <c r="C13539" s="77" t="s">
        <v>501</v>
      </c>
      <c r="D13539" s="60">
        <v>6</v>
      </c>
      <c r="E13539" s="75" t="s">
        <v>26</v>
      </c>
      <c r="F13539" s="63">
        <v>2000</v>
      </c>
      <c r="G13539" s="64">
        <f t="shared" si="414"/>
        <v>12000</v>
      </c>
      <c r="H13539" s="120" t="s">
        <v>484</v>
      </c>
      <c r="I13539" s="74"/>
    </row>
    <row r="13540" spans="1:9" x14ac:dyDescent="0.25">
      <c r="A13540" s="59" t="s">
        <v>10783</v>
      </c>
      <c r="B13540" s="66" t="s">
        <v>9829</v>
      </c>
      <c r="C13540" s="121" t="s">
        <v>65</v>
      </c>
      <c r="D13540" s="60">
        <v>1</v>
      </c>
      <c r="E13540" s="75" t="s">
        <v>26</v>
      </c>
      <c r="F13540" s="73">
        <v>65000</v>
      </c>
      <c r="G13540" s="210">
        <f t="shared" si="414"/>
        <v>65000</v>
      </c>
      <c r="H13540" s="120" t="s">
        <v>629</v>
      </c>
      <c r="I13540" s="74" t="s">
        <v>6936</v>
      </c>
    </row>
    <row r="13541" spans="1:9" x14ac:dyDescent="0.25">
      <c r="A13541" s="59" t="s">
        <v>10783</v>
      </c>
      <c r="B13541" s="71" t="s">
        <v>6463</v>
      </c>
      <c r="C13541" s="59" t="s">
        <v>434</v>
      </c>
      <c r="D13541" s="60">
        <v>1</v>
      </c>
      <c r="E13541" s="75" t="s">
        <v>26</v>
      </c>
      <c r="F13541" s="63">
        <v>495000</v>
      </c>
      <c r="G13541" s="64">
        <f t="shared" si="414"/>
        <v>495000</v>
      </c>
      <c r="H13541" s="120" t="s">
        <v>629</v>
      </c>
      <c r="I13541" s="74" t="s">
        <v>6936</v>
      </c>
    </row>
    <row r="13542" spans="1:9" x14ac:dyDescent="0.25">
      <c r="A13542" s="59" t="s">
        <v>10783</v>
      </c>
      <c r="B13542" s="59" t="s">
        <v>10727</v>
      </c>
      <c r="C13542" s="59" t="s">
        <v>10785</v>
      </c>
      <c r="D13542" s="60">
        <v>1</v>
      </c>
      <c r="E13542" s="75" t="s">
        <v>26</v>
      </c>
      <c r="F13542" s="111">
        <v>1700000</v>
      </c>
      <c r="G13542" s="64">
        <f t="shared" si="414"/>
        <v>1700000</v>
      </c>
      <c r="H13542" s="120" t="s">
        <v>629</v>
      </c>
      <c r="I13542" s="74" t="s">
        <v>6936</v>
      </c>
    </row>
    <row r="13543" spans="1:9" x14ac:dyDescent="0.25">
      <c r="A13543" s="59" t="s">
        <v>10783</v>
      </c>
      <c r="B13543" s="59" t="s">
        <v>10727</v>
      </c>
      <c r="C13543" s="59" t="s">
        <v>10786</v>
      </c>
      <c r="D13543" s="59">
        <v>1</v>
      </c>
      <c r="E13543" s="77" t="s">
        <v>26</v>
      </c>
      <c r="F13543" s="61">
        <v>1700000</v>
      </c>
      <c r="G13543" s="64">
        <f t="shared" si="414"/>
        <v>1700000</v>
      </c>
      <c r="H13543" s="120" t="s">
        <v>629</v>
      </c>
      <c r="I13543" s="59" t="s">
        <v>6936</v>
      </c>
    </row>
    <row r="13544" spans="1:9" x14ac:dyDescent="0.25">
      <c r="A13544" s="59" t="s">
        <v>10783</v>
      </c>
      <c r="B13544" s="83" t="s">
        <v>9844</v>
      </c>
      <c r="C13544" s="77" t="s">
        <v>9845</v>
      </c>
      <c r="D13544" s="59">
        <v>2</v>
      </c>
      <c r="E13544" s="77" t="s">
        <v>26</v>
      </c>
      <c r="F13544" s="61">
        <v>170000</v>
      </c>
      <c r="G13544" s="64">
        <f t="shared" si="414"/>
        <v>340000</v>
      </c>
      <c r="H13544" s="120" t="s">
        <v>629</v>
      </c>
      <c r="I13544" s="59" t="s">
        <v>6936</v>
      </c>
    </row>
    <row r="13545" spans="1:9" x14ac:dyDescent="0.25">
      <c r="A13545" s="59" t="s">
        <v>10783</v>
      </c>
      <c r="B13545" s="59" t="s">
        <v>9852</v>
      </c>
      <c r="C13545" s="59" t="s">
        <v>9845</v>
      </c>
      <c r="D13545" s="59">
        <v>2</v>
      </c>
      <c r="E13545" s="77" t="s">
        <v>26</v>
      </c>
      <c r="F13545" s="61">
        <v>55000</v>
      </c>
      <c r="G13545" s="64">
        <f t="shared" si="414"/>
        <v>110000</v>
      </c>
      <c r="H13545" s="120" t="s">
        <v>629</v>
      </c>
      <c r="I13545" s="59" t="s">
        <v>6936</v>
      </c>
    </row>
    <row r="13546" spans="1:9" x14ac:dyDescent="0.25">
      <c r="A13546" s="59" t="s">
        <v>10783</v>
      </c>
      <c r="B13546" s="59" t="s">
        <v>10711</v>
      </c>
      <c r="C13546" s="59" t="s">
        <v>10333</v>
      </c>
      <c r="D13546" s="59">
        <v>2</v>
      </c>
      <c r="E13546" s="77" t="s">
        <v>26</v>
      </c>
      <c r="F13546" s="61">
        <v>45000</v>
      </c>
      <c r="G13546" s="64">
        <f t="shared" si="414"/>
        <v>90000</v>
      </c>
      <c r="H13546" s="270" t="s">
        <v>508</v>
      </c>
      <c r="I13546" s="289" t="s">
        <v>7044</v>
      </c>
    </row>
    <row r="13547" spans="1:9" x14ac:dyDescent="0.25">
      <c r="A13547" s="59" t="s">
        <v>10783</v>
      </c>
      <c r="B13547" s="83" t="s">
        <v>9844</v>
      </c>
      <c r="C13547" s="77" t="s">
        <v>9845</v>
      </c>
      <c r="D13547" s="59">
        <v>2</v>
      </c>
      <c r="E13547" s="77" t="s">
        <v>26</v>
      </c>
      <c r="F13547" s="61">
        <v>170000</v>
      </c>
      <c r="G13547" s="143">
        <f t="shared" si="414"/>
        <v>340000</v>
      </c>
      <c r="H13547" s="270" t="s">
        <v>508</v>
      </c>
      <c r="I13547" s="289" t="s">
        <v>7044</v>
      </c>
    </row>
    <row r="13548" spans="1:9" x14ac:dyDescent="0.25">
      <c r="A13548" s="59" t="s">
        <v>10783</v>
      </c>
      <c r="B13548" s="93" t="s">
        <v>2631</v>
      </c>
      <c r="C13548" s="84" t="s">
        <v>1093</v>
      </c>
      <c r="D13548" s="96">
        <v>1</v>
      </c>
      <c r="E13548" s="222" t="s">
        <v>26</v>
      </c>
      <c r="F13548" s="298">
        <v>300000</v>
      </c>
      <c r="G13548" s="143">
        <f t="shared" si="414"/>
        <v>300000</v>
      </c>
      <c r="H13548" s="270" t="s">
        <v>508</v>
      </c>
      <c r="I13548" s="289" t="s">
        <v>7044</v>
      </c>
    </row>
    <row r="13549" spans="1:9" x14ac:dyDescent="0.25">
      <c r="A13549" s="59" t="s">
        <v>10783</v>
      </c>
      <c r="B13549" s="93" t="s">
        <v>6953</v>
      </c>
      <c r="C13549" s="93" t="s">
        <v>6954</v>
      </c>
      <c r="D13549" s="60">
        <v>1</v>
      </c>
      <c r="E13549" s="75" t="s">
        <v>26</v>
      </c>
      <c r="F13549" s="73">
        <v>350000</v>
      </c>
      <c r="G13549" s="64">
        <f t="shared" si="414"/>
        <v>350000</v>
      </c>
      <c r="H13549" s="270" t="s">
        <v>508</v>
      </c>
      <c r="I13549" s="289" t="s">
        <v>7044</v>
      </c>
    </row>
    <row r="13550" spans="1:9" x14ac:dyDescent="0.25">
      <c r="A13550" s="59" t="s">
        <v>10783</v>
      </c>
      <c r="B13550" s="588" t="s">
        <v>6463</v>
      </c>
      <c r="C13550" s="531" t="s">
        <v>434</v>
      </c>
      <c r="D13550" s="526">
        <v>1</v>
      </c>
      <c r="E13550" s="527" t="s">
        <v>26</v>
      </c>
      <c r="F13550" s="528">
        <v>495000</v>
      </c>
      <c r="G13550" s="529">
        <f t="shared" si="414"/>
        <v>495000</v>
      </c>
      <c r="H13550" s="605" t="s">
        <v>508</v>
      </c>
      <c r="I13550" s="606" t="s">
        <v>7044</v>
      </c>
    </row>
    <row r="13551" spans="1:9" x14ac:dyDescent="0.25">
      <c r="A13551" s="59" t="s">
        <v>10783</v>
      </c>
      <c r="B13551" s="59" t="s">
        <v>10727</v>
      </c>
      <c r="C13551" s="77" t="s">
        <v>10787</v>
      </c>
      <c r="D13551" s="60">
        <v>1</v>
      </c>
      <c r="E13551" s="75" t="s">
        <v>26</v>
      </c>
      <c r="F13551" s="73">
        <v>1700000</v>
      </c>
      <c r="G13551" s="64">
        <f t="shared" si="414"/>
        <v>1700000</v>
      </c>
      <c r="H13551" s="270" t="s">
        <v>508</v>
      </c>
      <c r="I13551" s="289" t="s">
        <v>7044</v>
      </c>
    </row>
    <row r="13552" spans="1:9" x14ac:dyDescent="0.25">
      <c r="A13552" s="59" t="s">
        <v>10783</v>
      </c>
      <c r="B13552" s="59" t="s">
        <v>10727</v>
      </c>
      <c r="C13552" s="59" t="s">
        <v>10788</v>
      </c>
      <c r="D13552" s="60">
        <v>1</v>
      </c>
      <c r="E13552" s="126" t="s">
        <v>26</v>
      </c>
      <c r="F13552" s="73">
        <v>1700000</v>
      </c>
      <c r="G13552" s="210">
        <f t="shared" si="414"/>
        <v>1700000</v>
      </c>
      <c r="H13552" s="270" t="s">
        <v>508</v>
      </c>
      <c r="I13552" s="289" t="s">
        <v>7044</v>
      </c>
    </row>
    <row r="13553" spans="1:9" x14ac:dyDescent="0.25">
      <c r="A13553" s="59" t="s">
        <v>10783</v>
      </c>
      <c r="B13553" s="59" t="s">
        <v>210</v>
      </c>
      <c r="C13553" s="59" t="s">
        <v>211</v>
      </c>
      <c r="D13553" s="141">
        <v>8</v>
      </c>
      <c r="E13553" s="75" t="s">
        <v>37</v>
      </c>
      <c r="F13553" s="73">
        <v>28500</v>
      </c>
      <c r="G13553" s="64">
        <f t="shared" si="414"/>
        <v>228000</v>
      </c>
      <c r="H13553" s="120" t="s">
        <v>882</v>
      </c>
      <c r="I13553" s="120" t="s">
        <v>6950</v>
      </c>
    </row>
    <row r="13554" spans="1:9" x14ac:dyDescent="0.25">
      <c r="A13554" s="59" t="s">
        <v>10783</v>
      </c>
      <c r="B13554" s="59" t="s">
        <v>4004</v>
      </c>
      <c r="C13554" s="59" t="s">
        <v>27</v>
      </c>
      <c r="D13554" s="60">
        <v>20</v>
      </c>
      <c r="E13554" s="75" t="s">
        <v>26</v>
      </c>
      <c r="F13554" s="63">
        <v>1000</v>
      </c>
      <c r="G13554" s="64">
        <f>F13554*D13554</f>
        <v>20000</v>
      </c>
      <c r="H13554" s="120" t="s">
        <v>6037</v>
      </c>
      <c r="I13554" s="120"/>
    </row>
    <row r="13555" spans="1:9" x14ac:dyDescent="0.25">
      <c r="A13555" s="59" t="s">
        <v>10783</v>
      </c>
      <c r="B13555" s="59" t="s">
        <v>2729</v>
      </c>
      <c r="C13555" s="59" t="s">
        <v>27</v>
      </c>
      <c r="D13555" s="141">
        <v>5</v>
      </c>
      <c r="E13555" s="75" t="s">
        <v>26</v>
      </c>
      <c r="F13555" s="210">
        <v>2500</v>
      </c>
      <c r="G13555" s="210">
        <f>F13555*D13555</f>
        <v>12500</v>
      </c>
      <c r="H13555" s="120" t="s">
        <v>6037</v>
      </c>
      <c r="I13555" s="120"/>
    </row>
    <row r="13556" spans="1:9" x14ac:dyDescent="0.25">
      <c r="A13556" s="59" t="s">
        <v>10783</v>
      </c>
      <c r="B13556" s="83" t="s">
        <v>810</v>
      </c>
      <c r="C13556" s="59" t="s">
        <v>27</v>
      </c>
      <c r="D13556" s="141">
        <v>1</v>
      </c>
      <c r="E13556" s="75" t="s">
        <v>1525</v>
      </c>
      <c r="F13556" s="210">
        <v>75000</v>
      </c>
      <c r="G13556" s="64">
        <f t="shared" si="414"/>
        <v>75000</v>
      </c>
      <c r="H13556" s="120" t="s">
        <v>6037</v>
      </c>
      <c r="I13556" s="120"/>
    </row>
    <row r="13557" spans="1:9" x14ac:dyDescent="0.25">
      <c r="A13557" s="59" t="s">
        <v>10783</v>
      </c>
      <c r="B13557" s="59" t="s">
        <v>10789</v>
      </c>
      <c r="C13557" s="59" t="s">
        <v>434</v>
      </c>
      <c r="D13557" s="60">
        <v>1</v>
      </c>
      <c r="E13557" s="75" t="s">
        <v>26</v>
      </c>
      <c r="F13557" s="63">
        <v>115000</v>
      </c>
      <c r="G13557" s="64">
        <f t="shared" si="414"/>
        <v>115000</v>
      </c>
      <c r="H13557" s="120" t="s">
        <v>6040</v>
      </c>
      <c r="I13557" s="120"/>
    </row>
    <row r="13558" spans="1:9" x14ac:dyDescent="0.25">
      <c r="A13558" s="59" t="s">
        <v>10783</v>
      </c>
      <c r="B13558" s="66" t="s">
        <v>10790</v>
      </c>
      <c r="C13558" s="59" t="s">
        <v>434</v>
      </c>
      <c r="D13558" s="60">
        <v>1</v>
      </c>
      <c r="E13558" s="75" t="s">
        <v>26</v>
      </c>
      <c r="F13558" s="73">
        <v>45000</v>
      </c>
      <c r="G13558" s="64">
        <f t="shared" ref="G13558:G13617" si="415">F13558*D13558</f>
        <v>45000</v>
      </c>
      <c r="H13558" s="120" t="s">
        <v>6040</v>
      </c>
      <c r="I13558" s="120"/>
    </row>
    <row r="13559" spans="1:9" x14ac:dyDescent="0.25">
      <c r="A13559" s="59" t="s">
        <v>10783</v>
      </c>
      <c r="B13559" s="71" t="s">
        <v>10791</v>
      </c>
      <c r="C13559" s="59" t="s">
        <v>434</v>
      </c>
      <c r="D13559" s="60">
        <v>2</v>
      </c>
      <c r="E13559" s="75" t="s">
        <v>26</v>
      </c>
      <c r="F13559" s="73">
        <v>25000</v>
      </c>
      <c r="G13559" s="210">
        <f t="shared" si="415"/>
        <v>50000</v>
      </c>
      <c r="H13559" s="120" t="s">
        <v>6040</v>
      </c>
      <c r="I13559" s="139"/>
    </row>
    <row r="13560" spans="1:9" x14ac:dyDescent="0.25">
      <c r="A13560" s="59" t="s">
        <v>10783</v>
      </c>
      <c r="B13560" s="59" t="s">
        <v>10792</v>
      </c>
      <c r="C13560" s="85" t="s">
        <v>686</v>
      </c>
      <c r="D13560" s="60">
        <v>4</v>
      </c>
      <c r="E13560" s="75" t="s">
        <v>26</v>
      </c>
      <c r="F13560" s="210">
        <v>45000</v>
      </c>
      <c r="G13560" s="64">
        <f t="shared" si="415"/>
        <v>180000</v>
      </c>
      <c r="H13560" s="120" t="s">
        <v>6040</v>
      </c>
      <c r="I13560" s="139"/>
    </row>
    <row r="13561" spans="1:9" x14ac:dyDescent="0.25">
      <c r="A13561" s="59" t="s">
        <v>10783</v>
      </c>
      <c r="B13561" s="59" t="s">
        <v>10793</v>
      </c>
      <c r="C13561" s="85" t="s">
        <v>1152</v>
      </c>
      <c r="D13561" s="141">
        <v>1</v>
      </c>
      <c r="E13561" s="75" t="s">
        <v>26</v>
      </c>
      <c r="F13561" s="210">
        <v>200000</v>
      </c>
      <c r="G13561" s="64">
        <f t="shared" si="415"/>
        <v>200000</v>
      </c>
      <c r="H13561" s="120" t="s">
        <v>522</v>
      </c>
      <c r="I13561" s="139"/>
    </row>
    <row r="13562" spans="1:9" x14ac:dyDescent="0.25">
      <c r="A13562" s="59" t="s">
        <v>10783</v>
      </c>
      <c r="B13562" s="59" t="s">
        <v>3841</v>
      </c>
      <c r="C13562" s="85" t="s">
        <v>10794</v>
      </c>
      <c r="D13562" s="141">
        <v>1</v>
      </c>
      <c r="E13562" s="75" t="s">
        <v>26</v>
      </c>
      <c r="F13562" s="210">
        <v>269000</v>
      </c>
      <c r="G13562" s="64">
        <f t="shared" si="415"/>
        <v>269000</v>
      </c>
      <c r="H13562" s="120" t="s">
        <v>794</v>
      </c>
      <c r="I13562" s="74"/>
    </row>
    <row r="13563" spans="1:9" x14ac:dyDescent="0.25">
      <c r="A13563" s="59" t="s">
        <v>10783</v>
      </c>
      <c r="B13563" s="59" t="s">
        <v>10795</v>
      </c>
      <c r="C13563" s="85" t="s">
        <v>419</v>
      </c>
      <c r="D13563" s="60">
        <v>5</v>
      </c>
      <c r="E13563" s="75" t="s">
        <v>26</v>
      </c>
      <c r="F13563" s="210">
        <v>65000</v>
      </c>
      <c r="G13563" s="64">
        <f t="shared" si="415"/>
        <v>325000</v>
      </c>
      <c r="H13563" s="120" t="s">
        <v>794</v>
      </c>
      <c r="I13563" s="74"/>
    </row>
    <row r="13564" spans="1:9" x14ac:dyDescent="0.25">
      <c r="A13564" s="59" t="s">
        <v>10783</v>
      </c>
      <c r="B13564" s="66" t="s">
        <v>10506</v>
      </c>
      <c r="C13564" s="59" t="s">
        <v>636</v>
      </c>
      <c r="D13564" s="60">
        <v>1</v>
      </c>
      <c r="E13564" s="75" t="s">
        <v>51</v>
      </c>
      <c r="F13564" s="63">
        <v>75000</v>
      </c>
      <c r="G13564" s="210">
        <f t="shared" si="415"/>
        <v>75000</v>
      </c>
      <c r="H13564" s="120" t="s">
        <v>794</v>
      </c>
      <c r="I13564" s="74"/>
    </row>
    <row r="13565" spans="1:9" x14ac:dyDescent="0.25">
      <c r="A13565" s="59" t="s">
        <v>10783</v>
      </c>
      <c r="B13565" s="59" t="s">
        <v>10796</v>
      </c>
      <c r="C13565" s="59" t="s">
        <v>636</v>
      </c>
      <c r="D13565" s="60">
        <v>1</v>
      </c>
      <c r="E13565" s="126" t="s">
        <v>51</v>
      </c>
      <c r="F13565" s="73">
        <v>76000</v>
      </c>
      <c r="G13565" s="210">
        <f>F13565*D13565</f>
        <v>76000</v>
      </c>
      <c r="H13565" s="120" t="s">
        <v>794</v>
      </c>
      <c r="I13565" s="74"/>
    </row>
    <row r="13566" spans="1:9" x14ac:dyDescent="0.25">
      <c r="A13566" s="59" t="s">
        <v>10783</v>
      </c>
      <c r="B13566" s="59" t="s">
        <v>4004</v>
      </c>
      <c r="C13566" s="59" t="s">
        <v>27</v>
      </c>
      <c r="D13566" s="60">
        <v>10</v>
      </c>
      <c r="E13566" s="75" t="s">
        <v>26</v>
      </c>
      <c r="F13566" s="63">
        <v>1000</v>
      </c>
      <c r="G13566" s="64">
        <f>F13566*D13566</f>
        <v>10000</v>
      </c>
      <c r="H13566" s="120" t="s">
        <v>794</v>
      </c>
      <c r="I13566" s="120"/>
    </row>
    <row r="13567" spans="1:9" x14ac:dyDescent="0.25">
      <c r="A13567" s="59" t="s">
        <v>10783</v>
      </c>
      <c r="B13567" s="59" t="s">
        <v>2729</v>
      </c>
      <c r="C13567" s="59" t="s">
        <v>27</v>
      </c>
      <c r="D13567" s="141">
        <v>1</v>
      </c>
      <c r="E13567" s="75" t="s">
        <v>26</v>
      </c>
      <c r="F13567" s="210">
        <v>2500</v>
      </c>
      <c r="G13567" s="126">
        <f>F13567*D13567</f>
        <v>2500</v>
      </c>
      <c r="H13567" s="120" t="s">
        <v>794</v>
      </c>
      <c r="I13567" s="120"/>
    </row>
    <row r="13568" spans="1:9" x14ac:dyDescent="0.25">
      <c r="A13568" s="59" t="s">
        <v>10783</v>
      </c>
      <c r="B13568" s="66" t="s">
        <v>10194</v>
      </c>
      <c r="C13568" s="192" t="s">
        <v>27</v>
      </c>
      <c r="D13568" s="60">
        <v>1</v>
      </c>
      <c r="E13568" s="75" t="s">
        <v>26</v>
      </c>
      <c r="F13568" s="73">
        <v>7500</v>
      </c>
      <c r="G13568" s="210">
        <f>F13568*D13568</f>
        <v>7500</v>
      </c>
      <c r="H13568" s="120" t="s">
        <v>794</v>
      </c>
      <c r="I13568" s="120"/>
    </row>
    <row r="13569" spans="1:9" x14ac:dyDescent="0.25">
      <c r="A13569" s="59" t="s">
        <v>10783</v>
      </c>
      <c r="B13569" s="59" t="s">
        <v>10727</v>
      </c>
      <c r="C13569" s="85" t="s">
        <v>10797</v>
      </c>
      <c r="D13569" s="59">
        <v>1</v>
      </c>
      <c r="E13569" s="59" t="s">
        <v>26</v>
      </c>
      <c r="F13569" s="61">
        <v>1700000</v>
      </c>
      <c r="G13569" s="210">
        <f t="shared" si="415"/>
        <v>1700000</v>
      </c>
      <c r="H13569" s="120" t="s">
        <v>890</v>
      </c>
      <c r="I13569" s="120" t="s">
        <v>6985</v>
      </c>
    </row>
    <row r="13570" spans="1:9" x14ac:dyDescent="0.25">
      <c r="A13570" s="59" t="s">
        <v>10783</v>
      </c>
      <c r="B13570" s="59" t="s">
        <v>10727</v>
      </c>
      <c r="C13570" s="77" t="s">
        <v>10798</v>
      </c>
      <c r="D13570" s="59">
        <v>1</v>
      </c>
      <c r="E13570" s="59" t="s">
        <v>26</v>
      </c>
      <c r="F13570" s="61">
        <v>1700000</v>
      </c>
      <c r="G13570" s="210">
        <f t="shared" si="415"/>
        <v>1700000</v>
      </c>
      <c r="H13570" s="120" t="s">
        <v>890</v>
      </c>
      <c r="I13570" s="120" t="s">
        <v>6985</v>
      </c>
    </row>
    <row r="13571" spans="1:9" x14ac:dyDescent="0.25">
      <c r="A13571" s="59" t="s">
        <v>10783</v>
      </c>
      <c r="B13571" s="588" t="s">
        <v>6463</v>
      </c>
      <c r="C13571" s="531" t="s">
        <v>434</v>
      </c>
      <c r="D13571" s="526">
        <v>1</v>
      </c>
      <c r="E13571" s="527" t="s">
        <v>26</v>
      </c>
      <c r="F13571" s="528">
        <v>495000</v>
      </c>
      <c r="G13571" s="596">
        <f t="shared" si="415"/>
        <v>495000</v>
      </c>
      <c r="H13571" s="591" t="s">
        <v>890</v>
      </c>
      <c r="I13571" s="591" t="s">
        <v>6985</v>
      </c>
    </row>
    <row r="13572" spans="1:9" x14ac:dyDescent="0.25">
      <c r="A13572" s="531" t="s">
        <v>10783</v>
      </c>
      <c r="B13572" s="83" t="s">
        <v>9844</v>
      </c>
      <c r="C13572" s="77" t="s">
        <v>9845</v>
      </c>
      <c r="D13572" s="59">
        <v>2</v>
      </c>
      <c r="E13572" s="59" t="s">
        <v>26</v>
      </c>
      <c r="F13572" s="61">
        <v>170000</v>
      </c>
      <c r="G13572" s="210">
        <f t="shared" si="415"/>
        <v>340000</v>
      </c>
      <c r="H13572" s="120" t="s">
        <v>890</v>
      </c>
      <c r="I13572" s="120" t="s">
        <v>6985</v>
      </c>
    </row>
    <row r="13573" spans="1:9" x14ac:dyDescent="0.25">
      <c r="A13573" s="59" t="s">
        <v>10783</v>
      </c>
      <c r="B13573" s="59" t="s">
        <v>9852</v>
      </c>
      <c r="C13573" s="59" t="s">
        <v>9845</v>
      </c>
      <c r="D13573" s="60">
        <v>2</v>
      </c>
      <c r="E13573" s="59" t="s">
        <v>25</v>
      </c>
      <c r="F13573" s="63">
        <v>55000</v>
      </c>
      <c r="G13573" s="210">
        <f t="shared" si="415"/>
        <v>110000</v>
      </c>
      <c r="H13573" s="120" t="s">
        <v>890</v>
      </c>
      <c r="I13573" s="120" t="s">
        <v>6985</v>
      </c>
    </row>
    <row r="13574" spans="1:9" x14ac:dyDescent="0.25">
      <c r="A13574" s="59" t="s">
        <v>10783</v>
      </c>
      <c r="B13574" s="59" t="s">
        <v>10709</v>
      </c>
      <c r="C13574" s="59" t="s">
        <v>10799</v>
      </c>
      <c r="D13574" s="60">
        <v>1</v>
      </c>
      <c r="E13574" s="126" t="s">
        <v>26</v>
      </c>
      <c r="F13574" s="73">
        <v>1400000</v>
      </c>
      <c r="G13574" s="210">
        <f t="shared" si="415"/>
        <v>1400000</v>
      </c>
      <c r="H13574" s="120" t="s">
        <v>749</v>
      </c>
      <c r="I13574" s="59" t="s">
        <v>7001</v>
      </c>
    </row>
    <row r="13575" spans="1:9" x14ac:dyDescent="0.25">
      <c r="A13575" s="59" t="s">
        <v>10783</v>
      </c>
      <c r="B13575" s="59" t="s">
        <v>10712</v>
      </c>
      <c r="C13575" s="59" t="s">
        <v>9845</v>
      </c>
      <c r="D13575" s="60">
        <v>1</v>
      </c>
      <c r="E13575" s="126" t="s">
        <v>26</v>
      </c>
      <c r="F13575" s="73">
        <v>155000</v>
      </c>
      <c r="G13575" s="210">
        <f t="shared" si="415"/>
        <v>155000</v>
      </c>
      <c r="H13575" s="120" t="s">
        <v>749</v>
      </c>
      <c r="I13575" s="59" t="s">
        <v>7001</v>
      </c>
    </row>
    <row r="13576" spans="1:9" x14ac:dyDescent="0.25">
      <c r="A13576" s="59" t="s">
        <v>10783</v>
      </c>
      <c r="B13576" s="59" t="s">
        <v>10711</v>
      </c>
      <c r="C13576" s="59" t="s">
        <v>10333</v>
      </c>
      <c r="D13576" s="547">
        <v>1</v>
      </c>
      <c r="E13576" s="59" t="s">
        <v>26</v>
      </c>
      <c r="F13576" s="549">
        <v>45000</v>
      </c>
      <c r="G13576" s="210">
        <f t="shared" si="415"/>
        <v>45000</v>
      </c>
      <c r="H13576" s="604" t="s">
        <v>749</v>
      </c>
      <c r="I13576" s="59" t="s">
        <v>7001</v>
      </c>
    </row>
    <row r="13577" spans="1:9" x14ac:dyDescent="0.25">
      <c r="A13577" s="59" t="s">
        <v>10783</v>
      </c>
      <c r="B13577" s="59" t="s">
        <v>1427</v>
      </c>
      <c r="C13577" s="83" t="s">
        <v>1426</v>
      </c>
      <c r="D13577" s="60">
        <v>2</v>
      </c>
      <c r="E13577" s="75" t="s">
        <v>26</v>
      </c>
      <c r="F13577" s="63">
        <v>888079</v>
      </c>
      <c r="G13577" s="64">
        <f t="shared" si="415"/>
        <v>1776158</v>
      </c>
      <c r="H13577" s="120" t="s">
        <v>8483</v>
      </c>
      <c r="I13577" s="120" t="s">
        <v>8987</v>
      </c>
    </row>
    <row r="13578" spans="1:9" x14ac:dyDescent="0.25">
      <c r="A13578" s="59" t="s">
        <v>10800</v>
      </c>
      <c r="B13578" s="66" t="s">
        <v>9829</v>
      </c>
      <c r="C13578" s="121" t="s">
        <v>65</v>
      </c>
      <c r="D13578" s="60">
        <v>2</v>
      </c>
      <c r="E13578" s="126" t="s">
        <v>26</v>
      </c>
      <c r="F13578" s="102">
        <v>65000</v>
      </c>
      <c r="G13578" s="73">
        <f t="shared" si="415"/>
        <v>130000</v>
      </c>
      <c r="H13578" s="65" t="s">
        <v>8483</v>
      </c>
      <c r="I13578" s="74" t="s">
        <v>8987</v>
      </c>
    </row>
    <row r="13579" spans="1:9" x14ac:dyDescent="0.25">
      <c r="A13579" s="59" t="s">
        <v>10800</v>
      </c>
      <c r="B13579" s="59" t="s">
        <v>210</v>
      </c>
      <c r="C13579" s="59" t="s">
        <v>211</v>
      </c>
      <c r="D13579" s="141">
        <v>3</v>
      </c>
      <c r="E13579" s="75" t="s">
        <v>37</v>
      </c>
      <c r="F13579" s="73">
        <v>28500</v>
      </c>
      <c r="G13579" s="64">
        <f t="shared" si="415"/>
        <v>85500</v>
      </c>
      <c r="H13579" s="65" t="s">
        <v>2005</v>
      </c>
      <c r="I13579" s="74"/>
    </row>
    <row r="13580" spans="1:9" x14ac:dyDescent="0.25">
      <c r="A13580" s="59" t="s">
        <v>10800</v>
      </c>
      <c r="B13580" s="59" t="s">
        <v>210</v>
      </c>
      <c r="C13580" s="59" t="s">
        <v>211</v>
      </c>
      <c r="D13580" s="60">
        <v>1</v>
      </c>
      <c r="E13580" s="75" t="s">
        <v>37</v>
      </c>
      <c r="F13580" s="63">
        <v>28500</v>
      </c>
      <c r="G13580" s="64">
        <f t="shared" si="415"/>
        <v>28500</v>
      </c>
      <c r="H13580" s="120" t="s">
        <v>1156</v>
      </c>
      <c r="I13580" s="74"/>
    </row>
    <row r="13581" spans="1:9" x14ac:dyDescent="0.25">
      <c r="A13581" s="59" t="s">
        <v>10800</v>
      </c>
      <c r="B13581" s="58" t="s">
        <v>10592</v>
      </c>
      <c r="C13581" s="59" t="s">
        <v>411</v>
      </c>
      <c r="D13581" s="60">
        <v>4</v>
      </c>
      <c r="E13581" s="75" t="s">
        <v>26</v>
      </c>
      <c r="F13581" s="73">
        <v>20000</v>
      </c>
      <c r="G13581" s="64">
        <f t="shared" si="415"/>
        <v>80000</v>
      </c>
      <c r="H13581" s="120" t="s">
        <v>2626</v>
      </c>
      <c r="I13581" s="74"/>
    </row>
    <row r="13582" spans="1:9" x14ac:dyDescent="0.25">
      <c r="A13582" s="59" t="s">
        <v>10800</v>
      </c>
      <c r="B13582" s="59" t="s">
        <v>7186</v>
      </c>
      <c r="C13582" s="59" t="s">
        <v>115</v>
      </c>
      <c r="D13582" s="59">
        <v>1</v>
      </c>
      <c r="E13582" s="77" t="s">
        <v>26</v>
      </c>
      <c r="F13582" s="61">
        <v>250000</v>
      </c>
      <c r="G13582" s="64">
        <f t="shared" si="415"/>
        <v>250000</v>
      </c>
      <c r="H13582" s="120" t="s">
        <v>2626</v>
      </c>
      <c r="I13582" s="59"/>
    </row>
    <row r="13583" spans="1:9" x14ac:dyDescent="0.25">
      <c r="A13583" s="59" t="s">
        <v>10800</v>
      </c>
      <c r="B13583" s="58" t="s">
        <v>6582</v>
      </c>
      <c r="C13583" s="59" t="s">
        <v>6583</v>
      </c>
      <c r="D13583" s="59">
        <v>1</v>
      </c>
      <c r="E13583" s="77" t="s">
        <v>26</v>
      </c>
      <c r="F13583" s="61">
        <v>31000</v>
      </c>
      <c r="G13583" s="64">
        <f t="shared" si="415"/>
        <v>31000</v>
      </c>
      <c r="H13583" s="120" t="s">
        <v>2626</v>
      </c>
      <c r="I13583" s="59"/>
    </row>
    <row r="13584" spans="1:9" x14ac:dyDescent="0.25">
      <c r="A13584" s="59" t="s">
        <v>10800</v>
      </c>
      <c r="B13584" s="59" t="s">
        <v>3077</v>
      </c>
      <c r="C13584" s="59" t="s">
        <v>361</v>
      </c>
      <c r="D13584" s="59">
        <v>1</v>
      </c>
      <c r="E13584" s="77" t="s">
        <v>26</v>
      </c>
      <c r="F13584" s="61">
        <v>13333</v>
      </c>
      <c r="G13584" s="64">
        <f t="shared" si="415"/>
        <v>13333</v>
      </c>
      <c r="H13584" s="120" t="s">
        <v>2626</v>
      </c>
      <c r="I13584" s="59"/>
    </row>
    <row r="13585" spans="1:9" x14ac:dyDescent="0.25">
      <c r="A13585" s="59" t="s">
        <v>10800</v>
      </c>
      <c r="B13585" s="59" t="s">
        <v>2729</v>
      </c>
      <c r="C13585" s="59" t="s">
        <v>27</v>
      </c>
      <c r="D13585" s="60">
        <v>1</v>
      </c>
      <c r="E13585" s="75" t="s">
        <v>26</v>
      </c>
      <c r="F13585" s="63">
        <v>2500</v>
      </c>
      <c r="G13585" s="143">
        <f t="shared" si="415"/>
        <v>2500</v>
      </c>
      <c r="H13585" s="270" t="s">
        <v>6044</v>
      </c>
      <c r="I13585" s="289"/>
    </row>
    <row r="13586" spans="1:9" x14ac:dyDescent="0.25">
      <c r="A13586" s="59" t="s">
        <v>10800</v>
      </c>
      <c r="B13586" s="71" t="s">
        <v>10366</v>
      </c>
      <c r="C13586" s="59" t="s">
        <v>1020</v>
      </c>
      <c r="D13586" s="60">
        <v>1</v>
      </c>
      <c r="E13586" s="75" t="s">
        <v>26</v>
      </c>
      <c r="F13586" s="63">
        <v>13000</v>
      </c>
      <c r="G13586" s="64">
        <f t="shared" si="415"/>
        <v>13000</v>
      </c>
      <c r="H13586" s="270" t="s">
        <v>6044</v>
      </c>
      <c r="I13586" s="289"/>
    </row>
    <row r="13587" spans="1:9" x14ac:dyDescent="0.25">
      <c r="A13587" s="59" t="s">
        <v>10800</v>
      </c>
      <c r="B13587" s="59" t="s">
        <v>4004</v>
      </c>
      <c r="C13587" s="59" t="s">
        <v>27</v>
      </c>
      <c r="D13587" s="141">
        <v>20</v>
      </c>
      <c r="E13587" s="75" t="s">
        <v>26</v>
      </c>
      <c r="F13587" s="73">
        <v>1000</v>
      </c>
      <c r="G13587" s="64">
        <f t="shared" si="415"/>
        <v>20000</v>
      </c>
      <c r="H13587" s="270" t="s">
        <v>6044</v>
      </c>
      <c r="I13587" s="289"/>
    </row>
    <row r="13588" spans="1:9" x14ac:dyDescent="0.25">
      <c r="A13588" s="59" t="s">
        <v>10800</v>
      </c>
      <c r="B13588" s="59" t="s">
        <v>1013</v>
      </c>
      <c r="C13588" s="59" t="s">
        <v>864</v>
      </c>
      <c r="D13588" s="60">
        <v>18</v>
      </c>
      <c r="E13588" s="75" t="s">
        <v>37</v>
      </c>
      <c r="F13588" s="63">
        <v>17000</v>
      </c>
      <c r="G13588" s="64">
        <f t="shared" si="415"/>
        <v>306000</v>
      </c>
      <c r="H13588" s="120" t="s">
        <v>6038</v>
      </c>
      <c r="I13588" s="289"/>
    </row>
    <row r="13589" spans="1:9" x14ac:dyDescent="0.25">
      <c r="A13589" s="59" t="s">
        <v>10800</v>
      </c>
      <c r="B13589" s="59" t="s">
        <v>6297</v>
      </c>
      <c r="C13589" s="59" t="s">
        <v>6298</v>
      </c>
      <c r="D13589" s="141">
        <v>1</v>
      </c>
      <c r="E13589" s="75" t="s">
        <v>26</v>
      </c>
      <c r="F13589" s="210">
        <v>193500</v>
      </c>
      <c r="G13589" s="64">
        <f t="shared" si="415"/>
        <v>193500</v>
      </c>
      <c r="H13589" s="120" t="s">
        <v>890</v>
      </c>
      <c r="I13589" s="120" t="s">
        <v>7062</v>
      </c>
    </row>
    <row r="13590" spans="1:9" x14ac:dyDescent="0.25">
      <c r="A13590" s="59" t="s">
        <v>10800</v>
      </c>
      <c r="B13590" s="71" t="s">
        <v>9833</v>
      </c>
      <c r="C13590" s="59" t="s">
        <v>9834</v>
      </c>
      <c r="D13590" s="60">
        <v>1</v>
      </c>
      <c r="E13590" s="75" t="s">
        <v>26</v>
      </c>
      <c r="F13590" s="63">
        <v>187035</v>
      </c>
      <c r="G13590" s="64">
        <f t="shared" si="415"/>
        <v>187035</v>
      </c>
      <c r="H13590" s="120" t="s">
        <v>890</v>
      </c>
      <c r="I13590" s="120" t="s">
        <v>7062</v>
      </c>
    </row>
    <row r="13591" spans="1:9" x14ac:dyDescent="0.25">
      <c r="A13591" s="59" t="s">
        <v>10800</v>
      </c>
      <c r="B13591" s="59" t="s">
        <v>6394</v>
      </c>
      <c r="C13591" s="59" t="s">
        <v>279</v>
      </c>
      <c r="D13591" s="60">
        <v>1</v>
      </c>
      <c r="E13591" s="75" t="s">
        <v>26</v>
      </c>
      <c r="F13591" s="73">
        <v>30000</v>
      </c>
      <c r="G13591" s="64">
        <f t="shared" si="415"/>
        <v>30000</v>
      </c>
      <c r="H13591" s="120" t="s">
        <v>890</v>
      </c>
      <c r="I13591" s="120" t="s">
        <v>7062</v>
      </c>
    </row>
    <row r="13592" spans="1:9" x14ac:dyDescent="0.25">
      <c r="A13592" s="59" t="s">
        <v>10800</v>
      </c>
      <c r="B13592" s="58" t="s">
        <v>9830</v>
      </c>
      <c r="C13592" s="77" t="s">
        <v>74</v>
      </c>
      <c r="D13592" s="60">
        <v>1</v>
      </c>
      <c r="E13592" s="75" t="s">
        <v>26</v>
      </c>
      <c r="F13592" s="73">
        <v>65000</v>
      </c>
      <c r="G13592" s="210">
        <f t="shared" si="415"/>
        <v>65000</v>
      </c>
      <c r="H13592" s="120" t="s">
        <v>890</v>
      </c>
      <c r="I13592" s="120" t="s">
        <v>7062</v>
      </c>
    </row>
    <row r="13593" spans="1:9" x14ac:dyDescent="0.25">
      <c r="A13593" s="59" t="s">
        <v>10800</v>
      </c>
      <c r="B13593" s="66" t="s">
        <v>10801</v>
      </c>
      <c r="C13593" s="121" t="s">
        <v>482</v>
      </c>
      <c r="D13593" s="60">
        <v>1</v>
      </c>
      <c r="E13593" s="75" t="s">
        <v>6039</v>
      </c>
      <c r="F13593" s="73">
        <v>78000</v>
      </c>
      <c r="G13593" s="64">
        <f t="shared" si="415"/>
        <v>78000</v>
      </c>
      <c r="H13593" s="120" t="s">
        <v>484</v>
      </c>
      <c r="I13593" s="139"/>
    </row>
    <row r="13594" spans="1:9" x14ac:dyDescent="0.25">
      <c r="A13594" s="59" t="s">
        <v>10800</v>
      </c>
      <c r="B13594" s="71" t="s">
        <v>6463</v>
      </c>
      <c r="C13594" s="59" t="s">
        <v>434</v>
      </c>
      <c r="D13594" s="60">
        <v>1</v>
      </c>
      <c r="E13594" s="75" t="s">
        <v>26</v>
      </c>
      <c r="F13594" s="63">
        <v>495000</v>
      </c>
      <c r="G13594" s="64">
        <f t="shared" si="415"/>
        <v>495000</v>
      </c>
      <c r="H13594" s="120" t="s">
        <v>1500</v>
      </c>
      <c r="I13594" s="74" t="s">
        <v>8992</v>
      </c>
    </row>
    <row r="13595" spans="1:9" x14ac:dyDescent="0.25">
      <c r="A13595" s="59" t="s">
        <v>10800</v>
      </c>
      <c r="B13595" s="71" t="s">
        <v>10187</v>
      </c>
      <c r="C13595" s="59" t="s">
        <v>361</v>
      </c>
      <c r="D13595" s="60">
        <v>1</v>
      </c>
      <c r="E13595" s="75" t="s">
        <v>26</v>
      </c>
      <c r="F13595" s="63">
        <v>150000</v>
      </c>
      <c r="G13595" s="64">
        <f t="shared" si="415"/>
        <v>150000</v>
      </c>
      <c r="H13595" s="120" t="s">
        <v>1500</v>
      </c>
      <c r="I13595" s="74" t="s">
        <v>8992</v>
      </c>
    </row>
    <row r="13596" spans="1:9" x14ac:dyDescent="0.25">
      <c r="A13596" s="59" t="s">
        <v>10800</v>
      </c>
      <c r="B13596" s="58" t="s">
        <v>9830</v>
      </c>
      <c r="C13596" s="77" t="s">
        <v>74</v>
      </c>
      <c r="D13596" s="60">
        <v>2</v>
      </c>
      <c r="E13596" s="75" t="s">
        <v>26</v>
      </c>
      <c r="F13596" s="73">
        <v>65000</v>
      </c>
      <c r="G13596" s="210">
        <f t="shared" si="415"/>
        <v>130000</v>
      </c>
      <c r="H13596" s="120" t="s">
        <v>998</v>
      </c>
      <c r="I13596" s="120" t="s">
        <v>7059</v>
      </c>
    </row>
    <row r="13597" spans="1:9" x14ac:dyDescent="0.25">
      <c r="A13597" s="59" t="s">
        <v>10800</v>
      </c>
      <c r="B13597" s="71" t="s">
        <v>10802</v>
      </c>
      <c r="C13597" s="77" t="s">
        <v>4290</v>
      </c>
      <c r="D13597" s="60">
        <v>10</v>
      </c>
      <c r="E13597" s="75" t="s">
        <v>26</v>
      </c>
      <c r="F13597" s="73">
        <v>30000</v>
      </c>
      <c r="G13597" s="210">
        <f t="shared" si="415"/>
        <v>300000</v>
      </c>
      <c r="H13597" s="120" t="s">
        <v>2538</v>
      </c>
      <c r="I13597" s="120"/>
    </row>
    <row r="13598" spans="1:9" x14ac:dyDescent="0.25">
      <c r="A13598" s="59" t="s">
        <v>10800</v>
      </c>
      <c r="B13598" s="59" t="s">
        <v>10803</v>
      </c>
      <c r="C13598" s="171" t="s">
        <v>4290</v>
      </c>
      <c r="D13598" s="60">
        <v>1</v>
      </c>
      <c r="E13598" s="126" t="s">
        <v>29</v>
      </c>
      <c r="F13598" s="73">
        <v>500000</v>
      </c>
      <c r="G13598" s="210">
        <f t="shared" si="415"/>
        <v>500000</v>
      </c>
      <c r="H13598" s="120" t="s">
        <v>2538</v>
      </c>
      <c r="I13598" s="120"/>
    </row>
    <row r="13599" spans="1:9" x14ac:dyDescent="0.25">
      <c r="A13599" s="59" t="s">
        <v>10800</v>
      </c>
      <c r="B13599" s="59" t="s">
        <v>4004</v>
      </c>
      <c r="C13599" s="59" t="s">
        <v>27</v>
      </c>
      <c r="D13599" s="141">
        <v>23</v>
      </c>
      <c r="E13599" s="75" t="s">
        <v>26</v>
      </c>
      <c r="F13599" s="73">
        <v>1000</v>
      </c>
      <c r="G13599" s="64">
        <f t="shared" si="415"/>
        <v>23000</v>
      </c>
      <c r="H13599" s="120" t="s">
        <v>794</v>
      </c>
      <c r="I13599" s="120"/>
    </row>
    <row r="13600" spans="1:9" x14ac:dyDescent="0.25">
      <c r="A13600" s="59" t="s">
        <v>10800</v>
      </c>
      <c r="B13600" s="59" t="s">
        <v>2729</v>
      </c>
      <c r="C13600" s="59" t="s">
        <v>27</v>
      </c>
      <c r="D13600" s="60">
        <v>4</v>
      </c>
      <c r="E13600" s="75" t="s">
        <v>26</v>
      </c>
      <c r="F13600" s="63">
        <v>2500</v>
      </c>
      <c r="G13600" s="64">
        <f t="shared" si="415"/>
        <v>10000</v>
      </c>
      <c r="H13600" s="120" t="s">
        <v>794</v>
      </c>
      <c r="I13600" s="120"/>
    </row>
    <row r="13601" spans="1:9" x14ac:dyDescent="0.25">
      <c r="A13601" s="59" t="s">
        <v>10800</v>
      </c>
      <c r="B13601" s="59" t="s">
        <v>10616</v>
      </c>
      <c r="C13601" s="59" t="s">
        <v>636</v>
      </c>
      <c r="D13601" s="60">
        <v>1</v>
      </c>
      <c r="E13601" s="75" t="s">
        <v>26</v>
      </c>
      <c r="F13601" s="63">
        <v>217500</v>
      </c>
      <c r="G13601" s="64">
        <f t="shared" si="415"/>
        <v>217500</v>
      </c>
      <c r="H13601" s="120" t="s">
        <v>794</v>
      </c>
      <c r="I13601" s="120"/>
    </row>
    <row r="13602" spans="1:9" x14ac:dyDescent="0.25">
      <c r="A13602" s="59" t="s">
        <v>10800</v>
      </c>
      <c r="B13602" s="118" t="s">
        <v>10804</v>
      </c>
      <c r="C13602" s="85" t="s">
        <v>411</v>
      </c>
      <c r="D13602" s="60">
        <v>1</v>
      </c>
      <c r="E13602" s="75" t="s">
        <v>26</v>
      </c>
      <c r="F13602" s="63">
        <v>20000</v>
      </c>
      <c r="G13602" s="64">
        <f t="shared" si="415"/>
        <v>20000</v>
      </c>
      <c r="H13602" s="120" t="s">
        <v>794</v>
      </c>
      <c r="I13602" s="120"/>
    </row>
    <row r="13603" spans="1:9" x14ac:dyDescent="0.25">
      <c r="A13603" s="59" t="s">
        <v>10800</v>
      </c>
      <c r="B13603" s="59" t="s">
        <v>10805</v>
      </c>
      <c r="C13603" s="85" t="s">
        <v>48</v>
      </c>
      <c r="D13603" s="60">
        <v>1</v>
      </c>
      <c r="E13603" s="75" t="s">
        <v>26</v>
      </c>
      <c r="F13603" s="210">
        <v>25000</v>
      </c>
      <c r="G13603" s="64">
        <f t="shared" si="415"/>
        <v>25000</v>
      </c>
      <c r="H13603" s="120" t="s">
        <v>794</v>
      </c>
      <c r="I13603" s="120"/>
    </row>
    <row r="13604" spans="1:9" x14ac:dyDescent="0.25">
      <c r="A13604" s="59" t="s">
        <v>10800</v>
      </c>
      <c r="B13604" s="59" t="s">
        <v>10806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15"/>
        <v>65000</v>
      </c>
      <c r="H13604" s="120" t="s">
        <v>794</v>
      </c>
      <c r="I13604" s="120"/>
    </row>
    <row r="13605" spans="1:9" x14ac:dyDescent="0.25">
      <c r="A13605" s="59" t="s">
        <v>10800</v>
      </c>
      <c r="B13605" s="59" t="s">
        <v>10807</v>
      </c>
      <c r="C13605" s="85" t="s">
        <v>48</v>
      </c>
      <c r="D13605" s="141">
        <v>1</v>
      </c>
      <c r="E13605" s="75" t="s">
        <v>26</v>
      </c>
      <c r="F13605" s="210">
        <v>65000</v>
      </c>
      <c r="G13605" s="64">
        <f t="shared" si="415"/>
        <v>65000</v>
      </c>
      <c r="H13605" s="120" t="s">
        <v>794</v>
      </c>
      <c r="I13605" s="59"/>
    </row>
    <row r="13606" spans="1:9" x14ac:dyDescent="0.25">
      <c r="A13606" s="59" t="s">
        <v>10800</v>
      </c>
      <c r="B13606" s="58" t="s">
        <v>546</v>
      </c>
      <c r="C13606" s="85" t="s">
        <v>10808</v>
      </c>
      <c r="D13606" s="60">
        <v>8</v>
      </c>
      <c r="E13606" s="75" t="s">
        <v>119</v>
      </c>
      <c r="F13606" s="73">
        <v>1</v>
      </c>
      <c r="G13606" s="64">
        <f t="shared" si="415"/>
        <v>8</v>
      </c>
      <c r="H13606" s="120" t="s">
        <v>6041</v>
      </c>
      <c r="I13606" s="59"/>
    </row>
    <row r="13607" spans="1:9" x14ac:dyDescent="0.25">
      <c r="A13607" s="59" t="s">
        <v>10800</v>
      </c>
      <c r="B13607" s="83" t="s">
        <v>10809</v>
      </c>
      <c r="C13607" s="85" t="s">
        <v>10810</v>
      </c>
      <c r="D13607" s="141">
        <v>1</v>
      </c>
      <c r="E13607" s="75" t="s">
        <v>26</v>
      </c>
      <c r="F13607" s="210">
        <v>1</v>
      </c>
      <c r="G13607" s="64">
        <f t="shared" si="415"/>
        <v>1</v>
      </c>
      <c r="H13607" s="120" t="s">
        <v>6006</v>
      </c>
      <c r="I13607" s="59"/>
    </row>
    <row r="13608" spans="1:9" x14ac:dyDescent="0.25">
      <c r="A13608" s="59" t="s">
        <v>10800</v>
      </c>
      <c r="B13608" s="59" t="s">
        <v>10811</v>
      </c>
      <c r="C13608" s="85" t="s">
        <v>10810</v>
      </c>
      <c r="D13608" s="60">
        <v>1</v>
      </c>
      <c r="E13608" s="75" t="s">
        <v>26</v>
      </c>
      <c r="F13608" s="210">
        <v>1</v>
      </c>
      <c r="G13608" s="64">
        <f t="shared" si="415"/>
        <v>1</v>
      </c>
      <c r="H13608" s="120" t="s">
        <v>1104</v>
      </c>
      <c r="I13608" s="59"/>
    </row>
    <row r="13609" spans="1:9" x14ac:dyDescent="0.25">
      <c r="A13609" s="59" t="s">
        <v>10800</v>
      </c>
      <c r="B13609" s="59" t="s">
        <v>6422</v>
      </c>
      <c r="C13609" s="59"/>
      <c r="D13609" s="141">
        <v>4</v>
      </c>
      <c r="E13609" s="75" t="s">
        <v>26</v>
      </c>
      <c r="F13609" s="73">
        <v>9500</v>
      </c>
      <c r="G13609" s="64">
        <f t="shared" si="415"/>
        <v>38000</v>
      </c>
      <c r="H13609" s="65" t="s">
        <v>2626</v>
      </c>
      <c r="I13609" s="74" t="s">
        <v>9034</v>
      </c>
    </row>
    <row r="13610" spans="1:9" x14ac:dyDescent="0.25">
      <c r="A13610" s="59" t="s">
        <v>10812</v>
      </c>
      <c r="B13610" s="59" t="s">
        <v>4073</v>
      </c>
      <c r="C13610" s="59" t="s">
        <v>264</v>
      </c>
      <c r="D13610" s="60">
        <v>4</v>
      </c>
      <c r="E13610" s="75" t="s">
        <v>26</v>
      </c>
      <c r="F13610" s="63">
        <v>5000</v>
      </c>
      <c r="G13610" s="64">
        <f t="shared" si="415"/>
        <v>20000</v>
      </c>
      <c r="H13610" s="65" t="s">
        <v>2626</v>
      </c>
      <c r="I13610" s="74" t="s">
        <v>9034</v>
      </c>
    </row>
    <row r="13611" spans="1:9" x14ac:dyDescent="0.25">
      <c r="A13611" s="59" t="s">
        <v>10812</v>
      </c>
      <c r="B13611" s="59" t="s">
        <v>6533</v>
      </c>
      <c r="C13611" s="59" t="s">
        <v>6534</v>
      </c>
      <c r="D13611" s="60">
        <v>2</v>
      </c>
      <c r="E13611" s="75" t="s">
        <v>26</v>
      </c>
      <c r="F13611" s="73">
        <v>47000</v>
      </c>
      <c r="G13611" s="64">
        <f t="shared" si="415"/>
        <v>94000</v>
      </c>
      <c r="H13611" s="65" t="s">
        <v>2626</v>
      </c>
      <c r="I13611" s="74" t="s">
        <v>9034</v>
      </c>
    </row>
    <row r="13612" spans="1:9" x14ac:dyDescent="0.25">
      <c r="A13612" s="59" t="s">
        <v>10812</v>
      </c>
      <c r="B13612" s="71" t="s">
        <v>6643</v>
      </c>
      <c r="C13612" s="59" t="s">
        <v>6424</v>
      </c>
      <c r="D13612" s="60">
        <v>0.3</v>
      </c>
      <c r="E13612" s="126" t="s">
        <v>37</v>
      </c>
      <c r="F13612" s="102">
        <v>82500</v>
      </c>
      <c r="G13612" s="64">
        <f t="shared" si="415"/>
        <v>24750</v>
      </c>
      <c r="H13612" s="65" t="s">
        <v>2626</v>
      </c>
      <c r="I13612" s="74" t="s">
        <v>9034</v>
      </c>
    </row>
    <row r="13613" spans="1:9" x14ac:dyDescent="0.25">
      <c r="A13613" s="59" t="s">
        <v>10812</v>
      </c>
      <c r="B13613" s="59" t="s">
        <v>210</v>
      </c>
      <c r="C13613" s="59" t="s">
        <v>211</v>
      </c>
      <c r="D13613" s="59">
        <v>2</v>
      </c>
      <c r="E13613" s="77" t="s">
        <v>37</v>
      </c>
      <c r="F13613" s="61">
        <v>28500</v>
      </c>
      <c r="G13613" s="64">
        <f t="shared" si="415"/>
        <v>57000</v>
      </c>
      <c r="H13613" s="120" t="s">
        <v>2005</v>
      </c>
      <c r="I13613" s="59"/>
    </row>
    <row r="13614" spans="1:9" x14ac:dyDescent="0.25">
      <c r="A13614" s="59" t="s">
        <v>10812</v>
      </c>
      <c r="B13614" s="59" t="s">
        <v>210</v>
      </c>
      <c r="C13614" s="59" t="s">
        <v>211</v>
      </c>
      <c r="D13614" s="59">
        <v>1</v>
      </c>
      <c r="E13614" s="77" t="s">
        <v>37</v>
      </c>
      <c r="F13614" s="61">
        <v>28500</v>
      </c>
      <c r="G13614" s="143">
        <f t="shared" si="415"/>
        <v>28500</v>
      </c>
      <c r="H13614" s="270" t="s">
        <v>414</v>
      </c>
      <c r="I13614" s="289"/>
    </row>
    <row r="13615" spans="1:9" x14ac:dyDescent="0.25">
      <c r="A13615" s="59" t="s">
        <v>10812</v>
      </c>
      <c r="B13615" s="118" t="s">
        <v>10813</v>
      </c>
      <c r="C13615" s="85" t="s">
        <v>48</v>
      </c>
      <c r="D13615" s="60">
        <v>1</v>
      </c>
      <c r="E13615" s="75" t="s">
        <v>29</v>
      </c>
      <c r="F13615" s="63">
        <v>630000</v>
      </c>
      <c r="G13615" s="64">
        <f t="shared" si="415"/>
        <v>630000</v>
      </c>
      <c r="H13615" s="120" t="s">
        <v>665</v>
      </c>
      <c r="I13615" s="289" t="s">
        <v>10814</v>
      </c>
    </row>
    <row r="13616" spans="1:9" x14ac:dyDescent="0.25">
      <c r="A13616" s="59" t="s">
        <v>10812</v>
      </c>
      <c r="B13616" s="59" t="s">
        <v>9868</v>
      </c>
      <c r="C13616" s="59" t="s">
        <v>361</v>
      </c>
      <c r="D13616" s="141">
        <v>2</v>
      </c>
      <c r="E13616" s="75" t="s">
        <v>26</v>
      </c>
      <c r="F13616" s="210">
        <v>10000</v>
      </c>
      <c r="G13616" s="210">
        <f t="shared" si="415"/>
        <v>20000</v>
      </c>
      <c r="H13616" s="120" t="s">
        <v>665</v>
      </c>
      <c r="I13616" s="289" t="s">
        <v>10814</v>
      </c>
    </row>
    <row r="13617" spans="1:9" x14ac:dyDescent="0.25">
      <c r="A13617" s="59" t="s">
        <v>10812</v>
      </c>
      <c r="B13617" s="59" t="s">
        <v>3077</v>
      </c>
      <c r="C13617" s="59" t="s">
        <v>361</v>
      </c>
      <c r="D13617" s="141">
        <v>2</v>
      </c>
      <c r="E13617" s="75" t="s">
        <v>26</v>
      </c>
      <c r="F13617" s="73">
        <v>13333</v>
      </c>
      <c r="G13617" s="64">
        <f t="shared" si="415"/>
        <v>26666</v>
      </c>
      <c r="H13617" s="120" t="s">
        <v>665</v>
      </c>
      <c r="I13617" s="289" t="s">
        <v>10814</v>
      </c>
    </row>
    <row r="13618" spans="1:9" x14ac:dyDescent="0.25">
      <c r="A13618" s="59" t="s">
        <v>10812</v>
      </c>
      <c r="B13618" s="66" t="s">
        <v>220</v>
      </c>
      <c r="C13618" s="92" t="s">
        <v>221</v>
      </c>
      <c r="D13618" s="60">
        <v>5</v>
      </c>
      <c r="E13618" s="75" t="s">
        <v>37</v>
      </c>
      <c r="F13618" s="63">
        <v>34689</v>
      </c>
      <c r="G13618" s="64">
        <f>F13618*D13618</f>
        <v>173445</v>
      </c>
      <c r="H13618" s="120" t="s">
        <v>665</v>
      </c>
      <c r="I13618" s="289" t="s">
        <v>10814</v>
      </c>
    </row>
    <row r="13619" spans="1:9" x14ac:dyDescent="0.25">
      <c r="A13619" s="59" t="s">
        <v>10812</v>
      </c>
      <c r="B13619" s="58" t="s">
        <v>6582</v>
      </c>
      <c r="C13619" s="59" t="s">
        <v>6583</v>
      </c>
      <c r="D13619" s="60">
        <v>1</v>
      </c>
      <c r="E13619" s="75" t="s">
        <v>26</v>
      </c>
      <c r="F13619" s="63">
        <v>31000</v>
      </c>
      <c r="G13619" s="64">
        <f t="shared" ref="G13619:G13663" si="416">F13619*D13619</f>
        <v>31000</v>
      </c>
      <c r="H13619" s="120" t="s">
        <v>665</v>
      </c>
      <c r="I13619" s="289" t="s">
        <v>10814</v>
      </c>
    </row>
    <row r="13620" spans="1:9" x14ac:dyDescent="0.25">
      <c r="A13620" s="59" t="s">
        <v>10812</v>
      </c>
      <c r="B13620" s="118" t="s">
        <v>10815</v>
      </c>
      <c r="C13620" s="85"/>
      <c r="D13620" s="60">
        <v>1</v>
      </c>
      <c r="E13620" s="75" t="s">
        <v>26</v>
      </c>
      <c r="F13620" s="63">
        <v>10000</v>
      </c>
      <c r="G13620" s="64">
        <f t="shared" si="416"/>
        <v>10000</v>
      </c>
      <c r="H13620" s="120" t="s">
        <v>794</v>
      </c>
      <c r="I13620" s="120"/>
    </row>
    <row r="13621" spans="1:9" x14ac:dyDescent="0.25">
      <c r="A13621" s="59" t="s">
        <v>10812</v>
      </c>
      <c r="B13621" s="71" t="s">
        <v>3587</v>
      </c>
      <c r="C13621" s="83" t="s">
        <v>1311</v>
      </c>
      <c r="D13621" s="60">
        <v>1</v>
      </c>
      <c r="E13621" s="75" t="s">
        <v>51</v>
      </c>
      <c r="F13621" s="63">
        <v>70000</v>
      </c>
      <c r="G13621" s="64">
        <f t="shared" si="416"/>
        <v>70000</v>
      </c>
      <c r="H13621" s="120" t="s">
        <v>794</v>
      </c>
      <c r="I13621" s="120"/>
    </row>
    <row r="13622" spans="1:9" x14ac:dyDescent="0.25">
      <c r="A13622" s="59" t="s">
        <v>10812</v>
      </c>
      <c r="B13622" s="118" t="s">
        <v>10816</v>
      </c>
      <c r="C13622" s="85" t="s">
        <v>1311</v>
      </c>
      <c r="D13622" s="60">
        <v>2</v>
      </c>
      <c r="E13622" s="75" t="s">
        <v>51</v>
      </c>
      <c r="F13622" s="63">
        <v>76000</v>
      </c>
      <c r="G13622" s="64">
        <f t="shared" si="416"/>
        <v>152000</v>
      </c>
      <c r="H13622" s="120" t="s">
        <v>794</v>
      </c>
      <c r="I13622" s="120"/>
    </row>
    <row r="13623" spans="1:9" x14ac:dyDescent="0.25">
      <c r="A13623" s="59" t="s">
        <v>10812</v>
      </c>
      <c r="B13623" s="59" t="s">
        <v>9828</v>
      </c>
      <c r="C13623" s="59" t="s">
        <v>217</v>
      </c>
      <c r="D13623" s="60">
        <v>1</v>
      </c>
      <c r="E13623" s="75" t="s">
        <v>26</v>
      </c>
      <c r="F13623" s="73">
        <v>87791</v>
      </c>
      <c r="G13623" s="210">
        <f t="shared" si="416"/>
        <v>87791</v>
      </c>
      <c r="H13623" s="120" t="s">
        <v>2148</v>
      </c>
      <c r="I13623" s="120" t="s">
        <v>10817</v>
      </c>
    </row>
    <row r="13624" spans="1:9" x14ac:dyDescent="0.25">
      <c r="A13624" s="59" t="s">
        <v>10812</v>
      </c>
      <c r="B13624" s="59" t="s">
        <v>210</v>
      </c>
      <c r="C13624" s="59" t="s">
        <v>211</v>
      </c>
      <c r="D13624" s="60">
        <v>9</v>
      </c>
      <c r="E13624" s="75" t="s">
        <v>37</v>
      </c>
      <c r="F13624" s="73">
        <v>28500</v>
      </c>
      <c r="G13624" s="64">
        <f t="shared" si="416"/>
        <v>256500</v>
      </c>
      <c r="H13624" s="120" t="s">
        <v>2148</v>
      </c>
      <c r="I13624" s="120" t="s">
        <v>10817</v>
      </c>
    </row>
    <row r="13625" spans="1:9" x14ac:dyDescent="0.25">
      <c r="A13625" s="59" t="s">
        <v>10812</v>
      </c>
      <c r="B13625" s="71" t="s">
        <v>10818</v>
      </c>
      <c r="C13625" s="77" t="s">
        <v>48</v>
      </c>
      <c r="D13625" s="60">
        <v>1</v>
      </c>
      <c r="E13625" s="75" t="s">
        <v>26</v>
      </c>
      <c r="F13625" s="73">
        <v>30000</v>
      </c>
      <c r="G13625" s="210">
        <f t="shared" si="416"/>
        <v>30000</v>
      </c>
      <c r="H13625" s="120" t="s">
        <v>2148</v>
      </c>
      <c r="I13625" s="120" t="s">
        <v>10817</v>
      </c>
    </row>
    <row r="13626" spans="1:9" x14ac:dyDescent="0.25">
      <c r="A13626" s="59" t="s">
        <v>10812</v>
      </c>
      <c r="B13626" s="71" t="s">
        <v>10819</v>
      </c>
      <c r="C13626" s="77" t="s">
        <v>48</v>
      </c>
      <c r="D13626" s="60">
        <v>1</v>
      </c>
      <c r="E13626" s="75" t="s">
        <v>26</v>
      </c>
      <c r="F13626" s="63">
        <v>190000</v>
      </c>
      <c r="G13626" s="64">
        <f t="shared" si="416"/>
        <v>190000</v>
      </c>
      <c r="H13626" s="120" t="s">
        <v>2148</v>
      </c>
      <c r="I13626" s="120" t="s">
        <v>10817</v>
      </c>
    </row>
    <row r="13627" spans="1:9" x14ac:dyDescent="0.25">
      <c r="A13627" s="59" t="s">
        <v>10812</v>
      </c>
      <c r="B13627" s="58" t="s">
        <v>10820</v>
      </c>
      <c r="C13627" s="85" t="s">
        <v>486</v>
      </c>
      <c r="D13627" s="60">
        <v>5</v>
      </c>
      <c r="E13627" s="75" t="s">
        <v>26</v>
      </c>
      <c r="F13627" s="73">
        <v>10000</v>
      </c>
      <c r="G13627" s="64">
        <f t="shared" si="416"/>
        <v>50000</v>
      </c>
      <c r="H13627" s="120" t="s">
        <v>2148</v>
      </c>
      <c r="I13627" s="120" t="s">
        <v>10817</v>
      </c>
    </row>
    <row r="13628" spans="1:9" x14ac:dyDescent="0.25">
      <c r="A13628" s="59" t="s">
        <v>10812</v>
      </c>
      <c r="B13628" s="58" t="s">
        <v>10821</v>
      </c>
      <c r="C13628" s="85" t="s">
        <v>486</v>
      </c>
      <c r="D13628" s="60">
        <v>2</v>
      </c>
      <c r="E13628" s="75" t="s">
        <v>51</v>
      </c>
      <c r="F13628" s="73">
        <v>25000</v>
      </c>
      <c r="G13628" s="64">
        <f t="shared" si="416"/>
        <v>50000</v>
      </c>
      <c r="H13628" s="120" t="s">
        <v>2148</v>
      </c>
      <c r="I13628" s="120" t="s">
        <v>10817</v>
      </c>
    </row>
    <row r="13629" spans="1:9" x14ac:dyDescent="0.25">
      <c r="A13629" s="59" t="s">
        <v>10812</v>
      </c>
      <c r="B13629" s="58" t="s">
        <v>6323</v>
      </c>
      <c r="C13629" s="77" t="s">
        <v>181</v>
      </c>
      <c r="D13629" s="60">
        <v>1</v>
      </c>
      <c r="E13629" s="75" t="s">
        <v>26</v>
      </c>
      <c r="F13629" s="73">
        <v>35000</v>
      </c>
      <c r="G13629" s="210">
        <f>F13629*D13629</f>
        <v>35000</v>
      </c>
      <c r="H13629" s="120" t="s">
        <v>2148</v>
      </c>
      <c r="I13629" s="120" t="s">
        <v>10817</v>
      </c>
    </row>
    <row r="13630" spans="1:9" x14ac:dyDescent="0.25">
      <c r="A13630" s="59" t="s">
        <v>10812</v>
      </c>
      <c r="B13630" s="59" t="s">
        <v>6961</v>
      </c>
      <c r="C13630" s="59" t="s">
        <v>411</v>
      </c>
      <c r="D13630" s="60">
        <v>1</v>
      </c>
      <c r="E13630" s="75" t="s">
        <v>29</v>
      </c>
      <c r="F13630" s="63">
        <v>450000</v>
      </c>
      <c r="G13630" s="64">
        <f>F13630*D13630</f>
        <v>450000</v>
      </c>
      <c r="H13630" s="120" t="s">
        <v>763</v>
      </c>
      <c r="I13630" s="120" t="s">
        <v>7095</v>
      </c>
    </row>
    <row r="13631" spans="1:9" x14ac:dyDescent="0.25">
      <c r="A13631" s="59" t="s">
        <v>10812</v>
      </c>
      <c r="B13631" s="59" t="s">
        <v>10822</v>
      </c>
      <c r="C13631" s="171" t="s">
        <v>48</v>
      </c>
      <c r="D13631" s="60">
        <v>2</v>
      </c>
      <c r="E13631" s="126" t="s">
        <v>26</v>
      </c>
      <c r="F13631" s="73">
        <v>240000</v>
      </c>
      <c r="G13631" s="210">
        <f>F13631*D13631</f>
        <v>480000</v>
      </c>
      <c r="H13631" s="120" t="s">
        <v>763</v>
      </c>
      <c r="I13631" s="120" t="s">
        <v>7095</v>
      </c>
    </row>
    <row r="13632" spans="1:9" x14ac:dyDescent="0.25">
      <c r="A13632" s="59" t="s">
        <v>10812</v>
      </c>
      <c r="B13632" s="58" t="s">
        <v>10823</v>
      </c>
      <c r="C13632" s="84" t="s">
        <v>10685</v>
      </c>
      <c r="D13632" s="60">
        <v>1</v>
      </c>
      <c r="E13632" s="83" t="s">
        <v>25</v>
      </c>
      <c r="F13632" s="210">
        <v>110000</v>
      </c>
      <c r="G13632" s="210">
        <f t="shared" si="416"/>
        <v>110000</v>
      </c>
      <c r="H13632" s="120" t="s">
        <v>432</v>
      </c>
      <c r="I13632" s="120"/>
    </row>
    <row r="13633" spans="1:9" x14ac:dyDescent="0.25">
      <c r="A13633" s="59" t="s">
        <v>10812</v>
      </c>
      <c r="B13633" s="59" t="s">
        <v>4006</v>
      </c>
      <c r="C13633" s="84" t="s">
        <v>10685</v>
      </c>
      <c r="D13633" s="60">
        <v>1</v>
      </c>
      <c r="E13633" s="59" t="s">
        <v>118</v>
      </c>
      <c r="F13633" s="63">
        <v>40000</v>
      </c>
      <c r="G13633" s="210">
        <f t="shared" si="416"/>
        <v>40000</v>
      </c>
      <c r="H13633" s="120" t="s">
        <v>432</v>
      </c>
      <c r="I13633" s="120"/>
    </row>
    <row r="13634" spans="1:9" x14ac:dyDescent="0.25">
      <c r="A13634" s="59" t="s">
        <v>10812</v>
      </c>
      <c r="B13634" s="83" t="s">
        <v>10824</v>
      </c>
      <c r="C13634" s="85" t="s">
        <v>10825</v>
      </c>
      <c r="D13634" s="141">
        <v>1</v>
      </c>
      <c r="E13634" s="75" t="s">
        <v>1680</v>
      </c>
      <c r="F13634" s="210">
        <v>800000</v>
      </c>
      <c r="G13634" s="64">
        <f t="shared" si="416"/>
        <v>800000</v>
      </c>
      <c r="H13634" s="120" t="s">
        <v>522</v>
      </c>
      <c r="I13634" s="59"/>
    </row>
    <row r="13635" spans="1:9" x14ac:dyDescent="0.25">
      <c r="A13635" s="59" t="s">
        <v>10812</v>
      </c>
      <c r="B13635" s="59" t="s">
        <v>10826</v>
      </c>
      <c r="C13635" s="85" t="s">
        <v>905</v>
      </c>
      <c r="D13635" s="60">
        <v>2</v>
      </c>
      <c r="E13635" s="75" t="s">
        <v>26</v>
      </c>
      <c r="F13635" s="210">
        <v>500000</v>
      </c>
      <c r="G13635" s="64">
        <f t="shared" si="416"/>
        <v>1000000</v>
      </c>
      <c r="H13635" s="120" t="s">
        <v>455</v>
      </c>
      <c r="I13635" s="59"/>
    </row>
    <row r="13636" spans="1:9" x14ac:dyDescent="0.25">
      <c r="A13636" s="59" t="s">
        <v>10812</v>
      </c>
      <c r="B13636" s="59" t="s">
        <v>10827</v>
      </c>
      <c r="C13636" s="85" t="s">
        <v>905</v>
      </c>
      <c r="D13636" s="141">
        <v>2</v>
      </c>
      <c r="E13636" s="75" t="s">
        <v>26</v>
      </c>
      <c r="F13636" s="210">
        <v>500000</v>
      </c>
      <c r="G13636" s="64">
        <f t="shared" si="416"/>
        <v>1000000</v>
      </c>
      <c r="H13636" s="120" t="s">
        <v>763</v>
      </c>
      <c r="I13636" s="59"/>
    </row>
    <row r="13637" spans="1:9" x14ac:dyDescent="0.25">
      <c r="A13637" s="59" t="s">
        <v>10812</v>
      </c>
      <c r="B13637" s="59" t="s">
        <v>10828</v>
      </c>
      <c r="C13637" s="85" t="s">
        <v>859</v>
      </c>
      <c r="D13637" s="141">
        <v>6</v>
      </c>
      <c r="E13637" s="75" t="s">
        <v>26</v>
      </c>
      <c r="F13637" s="210">
        <v>20000</v>
      </c>
      <c r="G13637" s="64">
        <f t="shared" si="416"/>
        <v>120000</v>
      </c>
      <c r="H13637" s="120" t="s">
        <v>2538</v>
      </c>
      <c r="I13637" s="59"/>
    </row>
    <row r="13638" spans="1:9" x14ac:dyDescent="0.25">
      <c r="A13638" s="59" t="s">
        <v>10812</v>
      </c>
      <c r="B13638" s="71" t="s">
        <v>10829</v>
      </c>
      <c r="C13638" s="85" t="s">
        <v>859</v>
      </c>
      <c r="D13638" s="60">
        <v>1</v>
      </c>
      <c r="E13638" s="75" t="s">
        <v>29</v>
      </c>
      <c r="F13638" s="63">
        <v>550000</v>
      </c>
      <c r="G13638" s="64">
        <f t="shared" si="416"/>
        <v>550000</v>
      </c>
      <c r="H13638" s="285" t="s">
        <v>2538</v>
      </c>
      <c r="I13638" s="59"/>
    </row>
    <row r="13639" spans="1:9" x14ac:dyDescent="0.25">
      <c r="A13639" s="59" t="s">
        <v>10812</v>
      </c>
      <c r="B13639" s="59" t="s">
        <v>10830</v>
      </c>
      <c r="C13639" s="85" t="s">
        <v>859</v>
      </c>
      <c r="D13639" s="141">
        <v>1</v>
      </c>
      <c r="E13639" s="75" t="s">
        <v>26</v>
      </c>
      <c r="F13639" s="73">
        <v>50000</v>
      </c>
      <c r="G13639" s="64">
        <f t="shared" si="416"/>
        <v>50000</v>
      </c>
      <c r="H13639" s="120" t="s">
        <v>2538</v>
      </c>
      <c r="I13639" s="59"/>
    </row>
    <row r="13640" spans="1:9" x14ac:dyDescent="0.25">
      <c r="A13640" s="59" t="s">
        <v>10812</v>
      </c>
      <c r="B13640" s="59" t="s">
        <v>10831</v>
      </c>
      <c r="C13640" s="85" t="s">
        <v>48</v>
      </c>
      <c r="D13640" s="60">
        <v>1</v>
      </c>
      <c r="E13640" s="75" t="s">
        <v>26</v>
      </c>
      <c r="F13640" s="210">
        <v>85000</v>
      </c>
      <c r="G13640" s="64">
        <f t="shared" si="416"/>
        <v>85000</v>
      </c>
      <c r="H13640" s="120" t="s">
        <v>2538</v>
      </c>
      <c r="I13640" s="59"/>
    </row>
    <row r="13641" spans="1:9" x14ac:dyDescent="0.25">
      <c r="A13641" s="59" t="s">
        <v>10812</v>
      </c>
      <c r="B13641" s="71" t="s">
        <v>201</v>
      </c>
      <c r="C13641" s="85" t="s">
        <v>48</v>
      </c>
      <c r="D13641" s="60">
        <v>1</v>
      </c>
      <c r="E13641" s="75" t="s">
        <v>26</v>
      </c>
      <c r="F13641" s="63">
        <v>77500</v>
      </c>
      <c r="G13641" s="210">
        <f t="shared" si="416"/>
        <v>77500</v>
      </c>
      <c r="H13641" s="120" t="s">
        <v>953</v>
      </c>
      <c r="I13641" s="59" t="s">
        <v>7093</v>
      </c>
    </row>
    <row r="13642" spans="1:9" x14ac:dyDescent="0.25">
      <c r="A13642" s="59" t="s">
        <v>10812</v>
      </c>
      <c r="B13642" s="58" t="s">
        <v>9830</v>
      </c>
      <c r="C13642" s="77" t="s">
        <v>74</v>
      </c>
      <c r="D13642" s="59">
        <v>2</v>
      </c>
      <c r="E13642" s="59" t="s">
        <v>26</v>
      </c>
      <c r="F13642" s="61">
        <v>65000</v>
      </c>
      <c r="G13642" s="210">
        <f t="shared" si="416"/>
        <v>130000</v>
      </c>
      <c r="H13642" s="120" t="s">
        <v>3801</v>
      </c>
      <c r="I13642" s="59" t="s">
        <v>10832</v>
      </c>
    </row>
    <row r="13643" spans="1:9" x14ac:dyDescent="0.25">
      <c r="A13643" s="59" t="s">
        <v>10812</v>
      </c>
      <c r="B13643" s="59" t="s">
        <v>9856</v>
      </c>
      <c r="C13643" s="59" t="s">
        <v>9857</v>
      </c>
      <c r="D13643" s="59">
        <v>1</v>
      </c>
      <c r="E13643" s="59" t="s">
        <v>184</v>
      </c>
      <c r="F13643" s="61">
        <v>1261000</v>
      </c>
      <c r="G13643" s="210">
        <f t="shared" si="416"/>
        <v>1261000</v>
      </c>
      <c r="H13643" s="120" t="s">
        <v>525</v>
      </c>
      <c r="I13643" s="59" t="s">
        <v>10833</v>
      </c>
    </row>
    <row r="13644" spans="1:9" x14ac:dyDescent="0.25">
      <c r="A13644" s="59" t="s">
        <v>10812</v>
      </c>
      <c r="B13644" s="59" t="s">
        <v>210</v>
      </c>
      <c r="C13644" s="59" t="s">
        <v>211</v>
      </c>
      <c r="D13644" s="59">
        <v>2</v>
      </c>
      <c r="E13644" s="77" t="s">
        <v>37</v>
      </c>
      <c r="F13644" s="61">
        <v>28500</v>
      </c>
      <c r="G13644" s="64">
        <f t="shared" si="416"/>
        <v>57000</v>
      </c>
      <c r="H13644" s="65" t="s">
        <v>432</v>
      </c>
      <c r="I13644" s="74"/>
    </row>
    <row r="13645" spans="1:9" x14ac:dyDescent="0.25">
      <c r="A13645" s="59" t="s">
        <v>10834</v>
      </c>
      <c r="B13645" s="59" t="s">
        <v>9825</v>
      </c>
      <c r="C13645" s="59" t="s">
        <v>9826</v>
      </c>
      <c r="D13645" s="60">
        <v>3</v>
      </c>
      <c r="E13645" s="75" t="s">
        <v>37</v>
      </c>
      <c r="F13645" s="63">
        <v>23206</v>
      </c>
      <c r="G13645" s="64">
        <f t="shared" si="416"/>
        <v>69618</v>
      </c>
      <c r="H13645" s="65" t="s">
        <v>432</v>
      </c>
      <c r="I13645" s="74"/>
    </row>
    <row r="13646" spans="1:9" x14ac:dyDescent="0.25">
      <c r="A13646" s="59" t="s">
        <v>10834</v>
      </c>
      <c r="B13646" s="58" t="s">
        <v>10835</v>
      </c>
      <c r="C13646" s="85" t="s">
        <v>10836</v>
      </c>
      <c r="D13646" s="60">
        <v>5</v>
      </c>
      <c r="E13646" s="75" t="s">
        <v>118</v>
      </c>
      <c r="F13646" s="73">
        <v>10000</v>
      </c>
      <c r="G13646" s="64">
        <f t="shared" si="416"/>
        <v>50000</v>
      </c>
      <c r="H13646" s="120" t="s">
        <v>6044</v>
      </c>
      <c r="I13646" s="74"/>
    </row>
    <row r="13647" spans="1:9" x14ac:dyDescent="0.25">
      <c r="A13647" s="59" t="s">
        <v>10834</v>
      </c>
      <c r="B13647" s="58" t="s">
        <v>4004</v>
      </c>
      <c r="C13647" s="59" t="s">
        <v>27</v>
      </c>
      <c r="D13647" s="59">
        <v>25</v>
      </c>
      <c r="E13647" s="77" t="s">
        <v>26</v>
      </c>
      <c r="F13647" s="61">
        <v>1000</v>
      </c>
      <c r="G13647" s="64">
        <f t="shared" si="416"/>
        <v>25000</v>
      </c>
      <c r="H13647" s="270" t="s">
        <v>6044</v>
      </c>
      <c r="I13647" s="59"/>
    </row>
    <row r="13648" spans="1:9" x14ac:dyDescent="0.25">
      <c r="A13648" s="59" t="s">
        <v>10834</v>
      </c>
      <c r="B13648" s="59" t="s">
        <v>9255</v>
      </c>
      <c r="C13648" s="59" t="s">
        <v>27</v>
      </c>
      <c r="D13648" s="59">
        <v>5</v>
      </c>
      <c r="E13648" s="77" t="s">
        <v>26</v>
      </c>
      <c r="F13648" s="61">
        <v>2500</v>
      </c>
      <c r="G13648" s="64">
        <f t="shared" si="416"/>
        <v>12500</v>
      </c>
      <c r="H13648" s="120" t="s">
        <v>6044</v>
      </c>
      <c r="I13648" s="59"/>
    </row>
    <row r="13649" spans="1:9" x14ac:dyDescent="0.25">
      <c r="A13649" s="59" t="s">
        <v>10834</v>
      </c>
      <c r="B13649" s="71" t="s">
        <v>10366</v>
      </c>
      <c r="C13649" s="59" t="s">
        <v>1020</v>
      </c>
      <c r="D13649" s="60">
        <v>1</v>
      </c>
      <c r="E13649" s="75" t="s">
        <v>26</v>
      </c>
      <c r="F13649" s="63">
        <v>13000</v>
      </c>
      <c r="G13649" s="64">
        <f t="shared" si="416"/>
        <v>13000</v>
      </c>
      <c r="H13649" s="120" t="s">
        <v>6044</v>
      </c>
      <c r="I13649" s="289"/>
    </row>
    <row r="13650" spans="1:9" x14ac:dyDescent="0.25">
      <c r="A13650" s="59" t="s">
        <v>10834</v>
      </c>
      <c r="B13650" s="59" t="s">
        <v>9255</v>
      </c>
      <c r="C13650" s="59" t="s">
        <v>27</v>
      </c>
      <c r="D13650" s="59">
        <v>4</v>
      </c>
      <c r="E13650" s="77" t="s">
        <v>26</v>
      </c>
      <c r="F13650" s="61">
        <v>3500</v>
      </c>
      <c r="G13650" s="64">
        <f t="shared" si="416"/>
        <v>14000</v>
      </c>
      <c r="H13650" s="120" t="s">
        <v>6044</v>
      </c>
      <c r="I13650" s="289"/>
    </row>
    <row r="13651" spans="1:9" x14ac:dyDescent="0.25">
      <c r="A13651" s="59" t="s">
        <v>10834</v>
      </c>
      <c r="B13651" s="58" t="s">
        <v>1874</v>
      </c>
      <c r="C13651" s="59" t="s">
        <v>636</v>
      </c>
      <c r="D13651" s="60">
        <v>2</v>
      </c>
      <c r="E13651" s="75" t="s">
        <v>26</v>
      </c>
      <c r="F13651" s="63">
        <v>16000</v>
      </c>
      <c r="G13651" s="64">
        <f t="shared" si="416"/>
        <v>32000</v>
      </c>
      <c r="H13651" s="120" t="s">
        <v>6044</v>
      </c>
      <c r="I13651" s="289"/>
    </row>
    <row r="13652" spans="1:9" x14ac:dyDescent="0.25">
      <c r="A13652" s="59" t="s">
        <v>10834</v>
      </c>
      <c r="B13652" s="83" t="s">
        <v>10781</v>
      </c>
      <c r="C13652" s="59" t="s">
        <v>864</v>
      </c>
      <c r="D13652" s="141">
        <v>1</v>
      </c>
      <c r="E13652" s="75" t="s">
        <v>51</v>
      </c>
      <c r="F13652" s="210">
        <v>80000</v>
      </c>
      <c r="G13652" s="126">
        <f>F13652*D13652</f>
        <v>80000</v>
      </c>
      <c r="H13652" s="120" t="s">
        <v>6044</v>
      </c>
      <c r="I13652" s="289"/>
    </row>
    <row r="13653" spans="1:9" x14ac:dyDescent="0.25">
      <c r="A13653" s="59" t="s">
        <v>10834</v>
      </c>
      <c r="B13653" s="58" t="s">
        <v>10837</v>
      </c>
      <c r="C13653" s="85" t="s">
        <v>10794</v>
      </c>
      <c r="D13653" s="60">
        <v>10</v>
      </c>
      <c r="E13653" s="75" t="s">
        <v>26</v>
      </c>
      <c r="F13653" s="73">
        <v>19000</v>
      </c>
      <c r="G13653" s="64">
        <f t="shared" si="416"/>
        <v>190000</v>
      </c>
      <c r="H13653" s="120" t="s">
        <v>6044</v>
      </c>
      <c r="I13653" s="289"/>
    </row>
    <row r="13654" spans="1:9" x14ac:dyDescent="0.25">
      <c r="A13654" s="59" t="s">
        <v>10834</v>
      </c>
      <c r="B13654" s="59" t="s">
        <v>10838</v>
      </c>
      <c r="C13654" s="59" t="s">
        <v>482</v>
      </c>
      <c r="D13654" s="60">
        <v>1</v>
      </c>
      <c r="E13654" s="75" t="s">
        <v>29</v>
      </c>
      <c r="F13654" s="63">
        <v>110000</v>
      </c>
      <c r="G13654" s="64">
        <f t="shared" si="416"/>
        <v>110000</v>
      </c>
      <c r="H13654" s="120" t="s">
        <v>794</v>
      </c>
      <c r="I13654" s="289"/>
    </row>
    <row r="13655" spans="1:9" x14ac:dyDescent="0.25">
      <c r="A13655" s="59" t="s">
        <v>10834</v>
      </c>
      <c r="B13655" s="66" t="s">
        <v>10839</v>
      </c>
      <c r="C13655" s="121" t="s">
        <v>361</v>
      </c>
      <c r="D13655" s="60">
        <v>1</v>
      </c>
      <c r="E13655" s="75" t="s">
        <v>29</v>
      </c>
      <c r="F13655" s="73"/>
      <c r="G13655" s="64">
        <f t="shared" si="416"/>
        <v>0</v>
      </c>
      <c r="H13655" s="65" t="s">
        <v>2148</v>
      </c>
      <c r="I13655" s="289" t="s">
        <v>10817</v>
      </c>
    </row>
    <row r="13656" spans="1:9" x14ac:dyDescent="0.25">
      <c r="A13656" s="59" t="s">
        <v>10834</v>
      </c>
      <c r="B13656" s="59" t="s">
        <v>210</v>
      </c>
      <c r="C13656" s="59" t="s">
        <v>211</v>
      </c>
      <c r="D13656" s="59">
        <v>0.5</v>
      </c>
      <c r="E13656" s="77" t="s">
        <v>37</v>
      </c>
      <c r="F13656" s="61">
        <v>28500</v>
      </c>
      <c r="G13656" s="64">
        <f t="shared" si="416"/>
        <v>14250</v>
      </c>
      <c r="H13656" s="120" t="s">
        <v>2148</v>
      </c>
      <c r="I13656" s="289" t="s">
        <v>10817</v>
      </c>
    </row>
    <row r="13657" spans="1:9" x14ac:dyDescent="0.25">
      <c r="A13657" s="59" t="s">
        <v>10834</v>
      </c>
      <c r="B13657" s="59" t="s">
        <v>9825</v>
      </c>
      <c r="C13657" s="59" t="s">
        <v>9826</v>
      </c>
      <c r="D13657" s="60">
        <v>8</v>
      </c>
      <c r="E13657" s="75" t="s">
        <v>37</v>
      </c>
      <c r="F13657" s="63">
        <v>23206</v>
      </c>
      <c r="G13657" s="64">
        <f t="shared" si="416"/>
        <v>185648</v>
      </c>
      <c r="H13657" s="120" t="s">
        <v>2148</v>
      </c>
      <c r="I13657" s="289" t="s">
        <v>10817</v>
      </c>
    </row>
    <row r="13658" spans="1:9" x14ac:dyDescent="0.25">
      <c r="A13658" s="59" t="s">
        <v>10834</v>
      </c>
      <c r="B13658" s="71" t="s">
        <v>10840</v>
      </c>
      <c r="C13658" s="171" t="s">
        <v>48</v>
      </c>
      <c r="D13658" s="60">
        <v>1</v>
      </c>
      <c r="E13658" s="126" t="s">
        <v>26</v>
      </c>
      <c r="F13658" s="102">
        <v>120000</v>
      </c>
      <c r="G13658" s="210">
        <f t="shared" si="416"/>
        <v>120000</v>
      </c>
      <c r="H13658" s="120" t="s">
        <v>6043</v>
      </c>
      <c r="I13658" s="120"/>
    </row>
    <row r="13659" spans="1:9" x14ac:dyDescent="0.25">
      <c r="A13659" s="59" t="s">
        <v>10834</v>
      </c>
      <c r="B13659" s="59" t="s">
        <v>10841</v>
      </c>
      <c r="C13659" s="77" t="s">
        <v>48</v>
      </c>
      <c r="D13659" s="60">
        <v>1</v>
      </c>
      <c r="E13659" s="126" t="s">
        <v>26</v>
      </c>
      <c r="F13659" s="73">
        <v>30000</v>
      </c>
      <c r="G13659" s="210">
        <f t="shared" si="416"/>
        <v>30000</v>
      </c>
      <c r="H13659" s="120" t="s">
        <v>2538</v>
      </c>
      <c r="I13659" s="120"/>
    </row>
    <row r="13660" spans="1:9" x14ac:dyDescent="0.25">
      <c r="A13660" s="59" t="s">
        <v>10834</v>
      </c>
      <c r="B13660" s="71" t="s">
        <v>10842</v>
      </c>
      <c r="C13660" s="77" t="s">
        <v>48</v>
      </c>
      <c r="D13660" s="60">
        <v>1</v>
      </c>
      <c r="E13660" s="75" t="s">
        <v>26</v>
      </c>
      <c r="F13660" s="63">
        <v>12500</v>
      </c>
      <c r="G13660" s="64">
        <f t="shared" si="416"/>
        <v>12500</v>
      </c>
      <c r="H13660" s="120" t="s">
        <v>2538</v>
      </c>
      <c r="I13660" s="120"/>
    </row>
    <row r="13661" spans="1:9" x14ac:dyDescent="0.25">
      <c r="A13661" s="59" t="s">
        <v>10834</v>
      </c>
      <c r="B13661" s="118" t="s">
        <v>10843</v>
      </c>
      <c r="C13661" s="85" t="s">
        <v>48</v>
      </c>
      <c r="D13661" s="60">
        <v>1</v>
      </c>
      <c r="E13661" s="75" t="s">
        <v>26</v>
      </c>
      <c r="F13661" s="63">
        <v>22500</v>
      </c>
      <c r="G13661" s="64">
        <f t="shared" si="416"/>
        <v>22500</v>
      </c>
      <c r="H13661" s="120" t="s">
        <v>2538</v>
      </c>
      <c r="I13661" s="139"/>
    </row>
    <row r="13662" spans="1:9" x14ac:dyDescent="0.25">
      <c r="A13662" s="59" t="s">
        <v>10834</v>
      </c>
      <c r="B13662" s="71" t="s">
        <v>433</v>
      </c>
      <c r="C13662" s="59" t="s">
        <v>434</v>
      </c>
      <c r="D13662" s="60">
        <v>1</v>
      </c>
      <c r="E13662" s="75" t="s">
        <v>26</v>
      </c>
      <c r="F13662" s="63">
        <v>495000</v>
      </c>
      <c r="G13662" s="64">
        <f t="shared" si="416"/>
        <v>495000</v>
      </c>
      <c r="H13662" s="120" t="s">
        <v>3801</v>
      </c>
      <c r="I13662" s="74" t="s">
        <v>7216</v>
      </c>
    </row>
    <row r="13663" spans="1:9" x14ac:dyDescent="0.25">
      <c r="A13663" s="59" t="s">
        <v>10834</v>
      </c>
      <c r="B13663" s="59" t="s">
        <v>10727</v>
      </c>
      <c r="C13663" s="85" t="s">
        <v>10844</v>
      </c>
      <c r="D13663" s="60">
        <v>1</v>
      </c>
      <c r="E13663" s="75" t="s">
        <v>26</v>
      </c>
      <c r="F13663" s="73">
        <v>1700000</v>
      </c>
      <c r="G13663" s="64">
        <f t="shared" si="416"/>
        <v>1700000</v>
      </c>
      <c r="H13663" s="120" t="s">
        <v>466</v>
      </c>
      <c r="I13663" s="120" t="s">
        <v>9067</v>
      </c>
    </row>
    <row r="13664" spans="1:9" x14ac:dyDescent="0.25">
      <c r="A13664" s="59" t="s">
        <v>10834</v>
      </c>
      <c r="B13664" s="59" t="s">
        <v>10727</v>
      </c>
      <c r="C13664" s="77" t="s">
        <v>10845</v>
      </c>
      <c r="D13664" s="60">
        <v>1</v>
      </c>
      <c r="E13664" s="75" t="s">
        <v>26</v>
      </c>
      <c r="F13664" s="73">
        <v>1700000</v>
      </c>
      <c r="G13664" s="210">
        <f>F13664*D13664</f>
        <v>1700000</v>
      </c>
      <c r="H13664" s="120" t="s">
        <v>466</v>
      </c>
      <c r="I13664" s="120" t="s">
        <v>9067</v>
      </c>
    </row>
    <row r="13665" spans="1:9" x14ac:dyDescent="0.25">
      <c r="A13665" s="59" t="s">
        <v>10834</v>
      </c>
      <c r="B13665" s="83" t="s">
        <v>9844</v>
      </c>
      <c r="C13665" s="77" t="s">
        <v>9845</v>
      </c>
      <c r="D13665" s="60">
        <v>1</v>
      </c>
      <c r="E13665" s="75" t="s">
        <v>26</v>
      </c>
      <c r="F13665" s="63">
        <v>170000</v>
      </c>
      <c r="G13665" s="64">
        <f>F13665*D13665</f>
        <v>170000</v>
      </c>
      <c r="H13665" s="120" t="s">
        <v>466</v>
      </c>
      <c r="I13665" s="120" t="s">
        <v>9067</v>
      </c>
    </row>
    <row r="13666" spans="1:9" x14ac:dyDescent="0.25">
      <c r="A13666" s="59" t="s">
        <v>10834</v>
      </c>
      <c r="B13666" s="59" t="s">
        <v>9852</v>
      </c>
      <c r="C13666" s="59" t="s">
        <v>9845</v>
      </c>
      <c r="D13666" s="60">
        <v>2</v>
      </c>
      <c r="E13666" s="126" t="s">
        <v>26</v>
      </c>
      <c r="F13666" s="73">
        <v>55000</v>
      </c>
      <c r="G13666" s="210">
        <f>F13666*D13666</f>
        <v>110000</v>
      </c>
      <c r="H13666" s="120" t="s">
        <v>466</v>
      </c>
      <c r="I13666" s="120" t="s">
        <v>9067</v>
      </c>
    </row>
    <row r="13667" spans="1:9" x14ac:dyDescent="0.25">
      <c r="A13667" s="59" t="s">
        <v>10834</v>
      </c>
      <c r="B13667" s="66" t="s">
        <v>220</v>
      </c>
      <c r="C13667" s="92" t="s">
        <v>221</v>
      </c>
      <c r="D13667" s="59">
        <v>1</v>
      </c>
      <c r="E13667" s="77" t="s">
        <v>37</v>
      </c>
      <c r="F13667" s="61">
        <v>34689</v>
      </c>
      <c r="G13667" s="64">
        <f t="shared" ref="G13667:G13713" si="417">F13667*D13667</f>
        <v>34689</v>
      </c>
      <c r="H13667" s="65" t="s">
        <v>814</v>
      </c>
      <c r="I13667" s="74"/>
    </row>
    <row r="13668" spans="1:9" x14ac:dyDescent="0.25">
      <c r="A13668" s="59" t="s">
        <v>10846</v>
      </c>
      <c r="B13668" s="59" t="s">
        <v>9825</v>
      </c>
      <c r="C13668" s="59" t="s">
        <v>9826</v>
      </c>
      <c r="D13668" s="60">
        <v>1.5</v>
      </c>
      <c r="E13668" s="75" t="s">
        <v>37</v>
      </c>
      <c r="F13668" s="63">
        <v>23206</v>
      </c>
      <c r="G13668" s="64">
        <f t="shared" si="417"/>
        <v>34809</v>
      </c>
      <c r="H13668" s="120" t="s">
        <v>427</v>
      </c>
      <c r="I13668" s="74"/>
    </row>
    <row r="13669" spans="1:9" x14ac:dyDescent="0.25">
      <c r="A13669" s="59" t="s">
        <v>10846</v>
      </c>
      <c r="B13669" s="71" t="s">
        <v>2378</v>
      </c>
      <c r="C13669" s="77" t="s">
        <v>364</v>
      </c>
      <c r="D13669" s="60">
        <v>1</v>
      </c>
      <c r="E13669" s="75" t="s">
        <v>26</v>
      </c>
      <c r="F13669" s="73">
        <v>530000</v>
      </c>
      <c r="G13669" s="210">
        <f t="shared" si="417"/>
        <v>530000</v>
      </c>
      <c r="H13669" s="65" t="s">
        <v>466</v>
      </c>
      <c r="I13669" s="59"/>
    </row>
    <row r="13670" spans="1:9" x14ac:dyDescent="0.25">
      <c r="A13670" s="59" t="s">
        <v>10846</v>
      </c>
      <c r="B13670" s="59" t="s">
        <v>9932</v>
      </c>
      <c r="C13670" s="101" t="s">
        <v>974</v>
      </c>
      <c r="D13670" s="60">
        <v>2</v>
      </c>
      <c r="E13670" s="75" t="s">
        <v>26</v>
      </c>
      <c r="F13670" s="64">
        <v>1035000</v>
      </c>
      <c r="G13670" s="64">
        <f t="shared" si="417"/>
        <v>2070000</v>
      </c>
      <c r="H13670" s="120" t="s">
        <v>10847</v>
      </c>
      <c r="I13670" s="289" t="s">
        <v>7214</v>
      </c>
    </row>
    <row r="13671" spans="1:9" x14ac:dyDescent="0.25">
      <c r="A13671" s="59" t="s">
        <v>10846</v>
      </c>
      <c r="B13671" s="66" t="s">
        <v>9829</v>
      </c>
      <c r="C13671" s="121" t="s">
        <v>65</v>
      </c>
      <c r="D13671" s="59">
        <v>1</v>
      </c>
      <c r="E13671" s="77" t="s">
        <v>26</v>
      </c>
      <c r="F13671" s="61">
        <v>65000</v>
      </c>
      <c r="G13671" s="64">
        <f t="shared" si="417"/>
        <v>65000</v>
      </c>
      <c r="H13671" s="120" t="s">
        <v>10848</v>
      </c>
      <c r="I13671" s="289" t="s">
        <v>7214</v>
      </c>
    </row>
    <row r="13672" spans="1:9" x14ac:dyDescent="0.25">
      <c r="A13672" s="59" t="s">
        <v>10846</v>
      </c>
      <c r="B13672" s="58" t="s">
        <v>4004</v>
      </c>
      <c r="C13672" s="59" t="s">
        <v>27</v>
      </c>
      <c r="D13672" s="59">
        <v>30</v>
      </c>
      <c r="E13672" s="77" t="s">
        <v>26</v>
      </c>
      <c r="F13672" s="61">
        <v>1000</v>
      </c>
      <c r="G13672" s="64">
        <f t="shared" si="417"/>
        <v>30000</v>
      </c>
      <c r="H13672" s="120" t="s">
        <v>6044</v>
      </c>
      <c r="I13672" s="289"/>
    </row>
    <row r="13673" spans="1:9" x14ac:dyDescent="0.25">
      <c r="A13673" s="59" t="s">
        <v>10846</v>
      </c>
      <c r="B13673" s="59" t="s">
        <v>9255</v>
      </c>
      <c r="C13673" s="59" t="s">
        <v>27</v>
      </c>
      <c r="D13673" s="59">
        <v>9</v>
      </c>
      <c r="E13673" s="77" t="s">
        <v>26</v>
      </c>
      <c r="F13673" s="61">
        <v>3500</v>
      </c>
      <c r="G13673" s="64">
        <f t="shared" si="417"/>
        <v>31500</v>
      </c>
      <c r="H13673" s="120" t="s">
        <v>6044</v>
      </c>
      <c r="I13673" s="289"/>
    </row>
    <row r="13674" spans="1:9" x14ac:dyDescent="0.25">
      <c r="A13674" s="59" t="s">
        <v>10846</v>
      </c>
      <c r="B13674" s="66" t="s">
        <v>10849</v>
      </c>
      <c r="C13674" s="121" t="s">
        <v>501</v>
      </c>
      <c r="D13674" s="60">
        <v>10</v>
      </c>
      <c r="E13674" s="75" t="s">
        <v>26</v>
      </c>
      <c r="F13674" s="73">
        <v>4000</v>
      </c>
      <c r="G13674" s="64">
        <f t="shared" si="417"/>
        <v>40000</v>
      </c>
      <c r="H13674" s="65" t="s">
        <v>6044</v>
      </c>
      <c r="I13674" s="289"/>
    </row>
    <row r="13675" spans="1:9" x14ac:dyDescent="0.25">
      <c r="A13675" s="59" t="s">
        <v>10846</v>
      </c>
      <c r="B13675" s="66" t="s">
        <v>810</v>
      </c>
      <c r="C13675" s="121" t="s">
        <v>27</v>
      </c>
      <c r="D13675" s="60">
        <v>1</v>
      </c>
      <c r="E13675" s="75" t="s">
        <v>10850</v>
      </c>
      <c r="F13675" s="73">
        <v>75000</v>
      </c>
      <c r="G13675" s="64">
        <f t="shared" si="417"/>
        <v>75000</v>
      </c>
      <c r="H13675" s="65" t="s">
        <v>6044</v>
      </c>
      <c r="I13675" s="289"/>
    </row>
    <row r="13676" spans="1:9" x14ac:dyDescent="0.25">
      <c r="A13676" s="59" t="s">
        <v>10846</v>
      </c>
      <c r="B13676" s="59" t="s">
        <v>10851</v>
      </c>
      <c r="C13676" s="83" t="s">
        <v>10852</v>
      </c>
      <c r="D13676" s="60">
        <v>1</v>
      </c>
      <c r="E13676" s="75" t="s">
        <v>26</v>
      </c>
      <c r="F13676" s="63">
        <v>3173500</v>
      </c>
      <c r="G13676" s="64">
        <f t="shared" si="417"/>
        <v>3173500</v>
      </c>
      <c r="H13676" s="120" t="s">
        <v>10853</v>
      </c>
      <c r="I13676" s="289" t="s">
        <v>10854</v>
      </c>
    </row>
    <row r="13677" spans="1:9" x14ac:dyDescent="0.25">
      <c r="A13677" s="59" t="s">
        <v>10846</v>
      </c>
      <c r="B13677" s="59" t="s">
        <v>10851</v>
      </c>
      <c r="C13677" s="83" t="s">
        <v>10855</v>
      </c>
      <c r="D13677" s="60">
        <v>1</v>
      </c>
      <c r="E13677" s="75" t="s">
        <v>26</v>
      </c>
      <c r="F13677" s="63">
        <v>3173500</v>
      </c>
      <c r="G13677" s="64">
        <f t="shared" si="417"/>
        <v>3173500</v>
      </c>
      <c r="H13677" s="120" t="s">
        <v>10853</v>
      </c>
      <c r="I13677" s="289" t="s">
        <v>10854</v>
      </c>
    </row>
    <row r="13678" spans="1:9" x14ac:dyDescent="0.25">
      <c r="A13678" s="59" t="s">
        <v>10846</v>
      </c>
      <c r="B13678" s="59" t="s">
        <v>10851</v>
      </c>
      <c r="C13678" s="83" t="s">
        <v>10856</v>
      </c>
      <c r="D13678" s="60">
        <v>1</v>
      </c>
      <c r="E13678" s="75" t="s">
        <v>26</v>
      </c>
      <c r="F13678" s="63">
        <v>3173500</v>
      </c>
      <c r="G13678" s="210">
        <f t="shared" si="417"/>
        <v>3173500</v>
      </c>
      <c r="H13678" s="120" t="s">
        <v>10853</v>
      </c>
      <c r="I13678" s="289" t="s">
        <v>10854</v>
      </c>
    </row>
    <row r="13679" spans="1:9" x14ac:dyDescent="0.25">
      <c r="A13679" s="59" t="s">
        <v>10846</v>
      </c>
      <c r="B13679" s="59" t="s">
        <v>10857</v>
      </c>
      <c r="C13679" s="77" t="s">
        <v>10858</v>
      </c>
      <c r="D13679" s="60">
        <v>1</v>
      </c>
      <c r="E13679" s="126" t="s">
        <v>26</v>
      </c>
      <c r="F13679" s="73">
        <v>3150000</v>
      </c>
      <c r="G13679" s="210">
        <f t="shared" si="417"/>
        <v>3150000</v>
      </c>
      <c r="H13679" s="120" t="s">
        <v>10853</v>
      </c>
      <c r="I13679" s="289" t="s">
        <v>10854</v>
      </c>
    </row>
    <row r="13680" spans="1:9" x14ac:dyDescent="0.25">
      <c r="A13680" s="59" t="s">
        <v>10846</v>
      </c>
      <c r="B13680" s="71" t="s">
        <v>3332</v>
      </c>
      <c r="C13680" s="77" t="s">
        <v>10859</v>
      </c>
      <c r="D13680" s="60">
        <v>1</v>
      </c>
      <c r="E13680" s="75" t="s">
        <v>26</v>
      </c>
      <c r="F13680" s="63">
        <v>1650000</v>
      </c>
      <c r="G13680" s="64">
        <f t="shared" si="417"/>
        <v>1650000</v>
      </c>
      <c r="H13680" s="120" t="s">
        <v>10853</v>
      </c>
      <c r="I13680" s="289" t="s">
        <v>10854</v>
      </c>
    </row>
    <row r="13681" spans="1:9" x14ac:dyDescent="0.25">
      <c r="A13681" s="59" t="s">
        <v>10846</v>
      </c>
      <c r="B13681" s="71" t="s">
        <v>3332</v>
      </c>
      <c r="C13681" s="85" t="s">
        <v>10860</v>
      </c>
      <c r="D13681" s="60">
        <v>1</v>
      </c>
      <c r="E13681" s="75" t="s">
        <v>26</v>
      </c>
      <c r="F13681" s="63">
        <v>1650000</v>
      </c>
      <c r="G13681" s="64">
        <f t="shared" si="417"/>
        <v>1650000</v>
      </c>
      <c r="H13681" s="120" t="s">
        <v>10853</v>
      </c>
      <c r="I13681" s="289" t="s">
        <v>10854</v>
      </c>
    </row>
    <row r="13682" spans="1:9" x14ac:dyDescent="0.25">
      <c r="A13682" s="59" t="s">
        <v>10846</v>
      </c>
      <c r="B13682" s="71" t="s">
        <v>3332</v>
      </c>
      <c r="C13682" s="77" t="s">
        <v>10861</v>
      </c>
      <c r="D13682" s="60">
        <v>1</v>
      </c>
      <c r="E13682" s="75" t="s">
        <v>26</v>
      </c>
      <c r="F13682" s="63">
        <v>1650000</v>
      </c>
      <c r="G13682" s="64">
        <f t="shared" si="417"/>
        <v>1650000</v>
      </c>
      <c r="H13682" s="120" t="s">
        <v>10853</v>
      </c>
      <c r="I13682" s="289" t="s">
        <v>10854</v>
      </c>
    </row>
    <row r="13683" spans="1:9" x14ac:dyDescent="0.25">
      <c r="A13683" s="59" t="s">
        <v>10846</v>
      </c>
      <c r="B13683" s="71" t="s">
        <v>3332</v>
      </c>
      <c r="C13683" s="85" t="s">
        <v>10862</v>
      </c>
      <c r="D13683" s="60">
        <v>1</v>
      </c>
      <c r="E13683" s="75" t="s">
        <v>26</v>
      </c>
      <c r="F13683" s="63">
        <v>1650000</v>
      </c>
      <c r="G13683" s="64">
        <f t="shared" si="417"/>
        <v>1650000</v>
      </c>
      <c r="H13683" s="120" t="s">
        <v>10853</v>
      </c>
      <c r="I13683" s="289" t="s">
        <v>10854</v>
      </c>
    </row>
    <row r="13684" spans="1:9" x14ac:dyDescent="0.25">
      <c r="A13684" s="59" t="s">
        <v>10846</v>
      </c>
      <c r="B13684" s="71" t="s">
        <v>3332</v>
      </c>
      <c r="C13684" s="77" t="s">
        <v>10863</v>
      </c>
      <c r="D13684" s="60">
        <v>1</v>
      </c>
      <c r="E13684" s="75" t="s">
        <v>26</v>
      </c>
      <c r="F13684" s="63">
        <v>1650000</v>
      </c>
      <c r="G13684" s="210">
        <f>F13684*D13684</f>
        <v>1650000</v>
      </c>
      <c r="H13684" s="120" t="s">
        <v>10853</v>
      </c>
      <c r="I13684" s="289" t="s">
        <v>10854</v>
      </c>
    </row>
    <row r="13685" spans="1:9" x14ac:dyDescent="0.25">
      <c r="A13685" s="59" t="s">
        <v>10846</v>
      </c>
      <c r="B13685" s="71" t="s">
        <v>3332</v>
      </c>
      <c r="C13685" s="77" t="s">
        <v>10864</v>
      </c>
      <c r="D13685" s="60">
        <v>1</v>
      </c>
      <c r="E13685" s="75" t="s">
        <v>26</v>
      </c>
      <c r="F13685" s="63">
        <v>1650000</v>
      </c>
      <c r="G13685" s="64">
        <f>F13685*D13685</f>
        <v>1650000</v>
      </c>
      <c r="H13685" s="120" t="s">
        <v>10853</v>
      </c>
      <c r="I13685" s="289" t="s">
        <v>10854</v>
      </c>
    </row>
    <row r="13686" spans="1:9" x14ac:dyDescent="0.25">
      <c r="A13686" s="59" t="s">
        <v>10846</v>
      </c>
      <c r="B13686" s="58" t="s">
        <v>174</v>
      </c>
      <c r="C13686" s="85" t="s">
        <v>170</v>
      </c>
      <c r="D13686" s="60">
        <v>1</v>
      </c>
      <c r="E13686" s="126" t="s">
        <v>26</v>
      </c>
      <c r="F13686" s="73">
        <v>72000</v>
      </c>
      <c r="G13686" s="210">
        <f>F13686*D13686</f>
        <v>72000</v>
      </c>
      <c r="H13686" s="120" t="s">
        <v>432</v>
      </c>
      <c r="I13686" s="120"/>
    </row>
    <row r="13687" spans="1:9" x14ac:dyDescent="0.25">
      <c r="A13687" s="59" t="s">
        <v>10846</v>
      </c>
      <c r="B13687" s="59" t="s">
        <v>59</v>
      </c>
      <c r="C13687" s="59" t="s">
        <v>10322</v>
      </c>
      <c r="D13687" s="60">
        <v>1</v>
      </c>
      <c r="E13687" s="75" t="s">
        <v>26</v>
      </c>
      <c r="F13687" s="63">
        <v>6500000</v>
      </c>
      <c r="G13687" s="210">
        <f t="shared" si="417"/>
        <v>6500000</v>
      </c>
      <c r="H13687" s="120" t="s">
        <v>432</v>
      </c>
      <c r="I13687" s="120"/>
    </row>
    <row r="13688" spans="1:9" x14ac:dyDescent="0.25">
      <c r="A13688" s="59" t="s">
        <v>10846</v>
      </c>
      <c r="B13688" s="59" t="s">
        <v>210</v>
      </c>
      <c r="C13688" s="59" t="s">
        <v>211</v>
      </c>
      <c r="D13688" s="60">
        <v>9</v>
      </c>
      <c r="E13688" s="83" t="s">
        <v>37</v>
      </c>
      <c r="F13688" s="210">
        <v>28500</v>
      </c>
      <c r="G13688" s="210">
        <f t="shared" si="417"/>
        <v>256500</v>
      </c>
      <c r="H13688" s="120" t="s">
        <v>1156</v>
      </c>
      <c r="I13688" s="120" t="s">
        <v>9086</v>
      </c>
    </row>
    <row r="13689" spans="1:9" x14ac:dyDescent="0.25">
      <c r="A13689" s="59" t="s">
        <v>10846</v>
      </c>
      <c r="B13689" s="58" t="s">
        <v>6323</v>
      </c>
      <c r="C13689" s="77" t="s">
        <v>181</v>
      </c>
      <c r="D13689" s="60">
        <v>3</v>
      </c>
      <c r="E13689" s="59" t="s">
        <v>26</v>
      </c>
      <c r="F13689" s="63">
        <v>35000</v>
      </c>
      <c r="G13689" s="210">
        <f t="shared" si="417"/>
        <v>105000</v>
      </c>
      <c r="H13689" s="120" t="s">
        <v>1156</v>
      </c>
      <c r="I13689" s="120" t="s">
        <v>9086</v>
      </c>
    </row>
    <row r="13690" spans="1:9" x14ac:dyDescent="0.25">
      <c r="A13690" s="59" t="s">
        <v>10846</v>
      </c>
      <c r="B13690" s="59" t="s">
        <v>9828</v>
      </c>
      <c r="C13690" s="59" t="s">
        <v>217</v>
      </c>
      <c r="D13690" s="141">
        <v>1</v>
      </c>
      <c r="E13690" s="75" t="s">
        <v>26</v>
      </c>
      <c r="F13690" s="210">
        <v>87791</v>
      </c>
      <c r="G13690" s="64">
        <f t="shared" si="417"/>
        <v>87791</v>
      </c>
      <c r="H13690" s="120" t="s">
        <v>1156</v>
      </c>
      <c r="I13690" s="59" t="s">
        <v>9086</v>
      </c>
    </row>
    <row r="13691" spans="1:9" x14ac:dyDescent="0.25">
      <c r="A13691" s="59" t="s">
        <v>10846</v>
      </c>
      <c r="B13691" s="59" t="s">
        <v>274</v>
      </c>
      <c r="C13691" s="192">
        <v>40493</v>
      </c>
      <c r="D13691" s="141">
        <v>4</v>
      </c>
      <c r="E13691" s="75" t="s">
        <v>26</v>
      </c>
      <c r="F13691" s="210">
        <v>10000</v>
      </c>
      <c r="G13691" s="64">
        <f t="shared" si="417"/>
        <v>40000</v>
      </c>
      <c r="H13691" s="120" t="s">
        <v>2985</v>
      </c>
      <c r="I13691" s="59" t="s">
        <v>9069</v>
      </c>
    </row>
    <row r="13692" spans="1:9" x14ac:dyDescent="0.25">
      <c r="A13692" s="59" t="s">
        <v>10846</v>
      </c>
      <c r="B13692" s="71" t="s">
        <v>6643</v>
      </c>
      <c r="C13692" s="59" t="s">
        <v>6424</v>
      </c>
      <c r="D13692" s="60">
        <v>0.3</v>
      </c>
      <c r="E13692" s="126" t="s">
        <v>37</v>
      </c>
      <c r="F13692" s="102">
        <v>82500</v>
      </c>
      <c r="G13692" s="210">
        <f t="shared" si="417"/>
        <v>24750</v>
      </c>
      <c r="H13692" s="120" t="s">
        <v>2985</v>
      </c>
      <c r="I13692" s="59" t="s">
        <v>9069</v>
      </c>
    </row>
    <row r="13693" spans="1:9" x14ac:dyDescent="0.25">
      <c r="A13693" s="59" t="s">
        <v>10846</v>
      </c>
      <c r="B13693" s="66" t="s">
        <v>220</v>
      </c>
      <c r="C13693" s="92" t="s">
        <v>221</v>
      </c>
      <c r="D13693" s="59">
        <v>20</v>
      </c>
      <c r="E13693" s="77" t="s">
        <v>37</v>
      </c>
      <c r="F13693" s="61">
        <v>34689</v>
      </c>
      <c r="G13693" s="64">
        <f t="shared" si="417"/>
        <v>693780</v>
      </c>
      <c r="H13693" s="120" t="s">
        <v>2590</v>
      </c>
      <c r="I13693" s="59" t="s">
        <v>10865</v>
      </c>
    </row>
    <row r="13694" spans="1:9" x14ac:dyDescent="0.25">
      <c r="A13694" s="59" t="s">
        <v>10846</v>
      </c>
      <c r="B13694" s="58" t="s">
        <v>222</v>
      </c>
      <c r="C13694" s="77" t="s">
        <v>1476</v>
      </c>
      <c r="D13694" s="60">
        <v>20</v>
      </c>
      <c r="E13694" s="75" t="s">
        <v>37</v>
      </c>
      <c r="F13694" s="210">
        <v>32300</v>
      </c>
      <c r="G13694" s="64">
        <f t="shared" si="417"/>
        <v>646000</v>
      </c>
      <c r="H13694" s="120" t="s">
        <v>5940</v>
      </c>
      <c r="I13694" s="59" t="s">
        <v>10865</v>
      </c>
    </row>
    <row r="13695" spans="1:9" x14ac:dyDescent="0.25">
      <c r="A13695" s="59" t="s">
        <v>10846</v>
      </c>
      <c r="B13695" s="59" t="s">
        <v>10866</v>
      </c>
      <c r="C13695" s="59" t="s">
        <v>24</v>
      </c>
      <c r="D13695" s="60">
        <v>1</v>
      </c>
      <c r="E13695" s="75" t="s">
        <v>26</v>
      </c>
      <c r="F13695" s="63">
        <v>138000</v>
      </c>
      <c r="G13695" s="210">
        <f t="shared" si="417"/>
        <v>138000</v>
      </c>
      <c r="H13695" s="120" t="s">
        <v>1782</v>
      </c>
      <c r="I13695" s="59" t="s">
        <v>10865</v>
      </c>
    </row>
    <row r="13696" spans="1:9" x14ac:dyDescent="0.25">
      <c r="A13696" s="59" t="s">
        <v>10846</v>
      </c>
      <c r="B13696" s="58" t="s">
        <v>10867</v>
      </c>
      <c r="C13696" s="85" t="s">
        <v>48</v>
      </c>
      <c r="D13696" s="60">
        <v>1</v>
      </c>
      <c r="E13696" s="75" t="s">
        <v>26</v>
      </c>
      <c r="F13696" s="73">
        <v>50000</v>
      </c>
      <c r="G13696" s="210">
        <f t="shared" si="417"/>
        <v>50000</v>
      </c>
      <c r="H13696" s="120" t="s">
        <v>6087</v>
      </c>
      <c r="I13696" s="59" t="s">
        <v>10865</v>
      </c>
    </row>
    <row r="13697" spans="1:9" x14ac:dyDescent="0.25">
      <c r="A13697" s="59" t="s">
        <v>10846</v>
      </c>
      <c r="B13697" s="59" t="s">
        <v>210</v>
      </c>
      <c r="C13697" s="59" t="s">
        <v>211</v>
      </c>
      <c r="D13697" s="60">
        <v>8</v>
      </c>
      <c r="E13697" s="83" t="s">
        <v>37</v>
      </c>
      <c r="F13697" s="210">
        <v>28500</v>
      </c>
      <c r="G13697" s="210">
        <f t="shared" si="417"/>
        <v>228000</v>
      </c>
      <c r="H13697" s="120" t="s">
        <v>892</v>
      </c>
      <c r="I13697" s="59" t="s">
        <v>7249</v>
      </c>
    </row>
    <row r="13698" spans="1:9" x14ac:dyDescent="0.25">
      <c r="A13698" s="59" t="s">
        <v>10846</v>
      </c>
      <c r="B13698" s="588" t="s">
        <v>6463</v>
      </c>
      <c r="C13698" s="607" t="s">
        <v>4265</v>
      </c>
      <c r="D13698" s="531">
        <v>1</v>
      </c>
      <c r="E13698" s="531" t="s">
        <v>26</v>
      </c>
      <c r="F13698" s="608">
        <v>520000</v>
      </c>
      <c r="G13698" s="596">
        <f t="shared" si="417"/>
        <v>520000</v>
      </c>
      <c r="H13698" s="591" t="s">
        <v>892</v>
      </c>
      <c r="I13698" s="531" t="s">
        <v>7249</v>
      </c>
    </row>
    <row r="13699" spans="1:9" x14ac:dyDescent="0.25">
      <c r="A13699" s="59" t="s">
        <v>10846</v>
      </c>
      <c r="B13699" s="59" t="s">
        <v>6323</v>
      </c>
      <c r="C13699" s="59" t="s">
        <v>6324</v>
      </c>
      <c r="D13699" s="59">
        <v>1</v>
      </c>
      <c r="E13699" s="59" t="s">
        <v>26</v>
      </c>
      <c r="F13699" s="61">
        <v>92500</v>
      </c>
      <c r="G13699" s="210">
        <f t="shared" si="417"/>
        <v>92500</v>
      </c>
      <c r="H13699" s="120" t="s">
        <v>892</v>
      </c>
      <c r="I13699" s="59" t="s">
        <v>7249</v>
      </c>
    </row>
    <row r="13700" spans="1:9" x14ac:dyDescent="0.25">
      <c r="A13700" s="59" t="s">
        <v>10846</v>
      </c>
      <c r="B13700" s="59" t="s">
        <v>10868</v>
      </c>
      <c r="C13700" s="124" t="s">
        <v>10869</v>
      </c>
      <c r="D13700" s="59">
        <v>1</v>
      </c>
      <c r="E13700" s="59" t="s">
        <v>26</v>
      </c>
      <c r="F13700" s="61">
        <v>475000</v>
      </c>
      <c r="G13700" s="210">
        <f t="shared" si="417"/>
        <v>475000</v>
      </c>
      <c r="H13700" s="120" t="s">
        <v>414</v>
      </c>
      <c r="I13700" s="59" t="s">
        <v>9085</v>
      </c>
    </row>
    <row r="13701" spans="1:9" x14ac:dyDescent="0.25">
      <c r="A13701" s="59" t="s">
        <v>10846</v>
      </c>
      <c r="B13701" s="59" t="s">
        <v>10868</v>
      </c>
      <c r="C13701" s="124" t="s">
        <v>10870</v>
      </c>
      <c r="D13701" s="59">
        <v>1</v>
      </c>
      <c r="E13701" s="59" t="s">
        <v>26</v>
      </c>
      <c r="F13701" s="61">
        <v>475000</v>
      </c>
      <c r="G13701" s="210">
        <f t="shared" si="417"/>
        <v>475000</v>
      </c>
      <c r="H13701" s="120" t="s">
        <v>414</v>
      </c>
      <c r="I13701" s="59" t="s">
        <v>9085</v>
      </c>
    </row>
    <row r="13702" spans="1:9" x14ac:dyDescent="0.25">
      <c r="A13702" s="59" t="s">
        <v>10846</v>
      </c>
      <c r="B13702" s="59" t="s">
        <v>10868</v>
      </c>
      <c r="C13702" s="124" t="s">
        <v>10871</v>
      </c>
      <c r="D13702" s="59">
        <v>1</v>
      </c>
      <c r="E13702" s="59" t="s">
        <v>26</v>
      </c>
      <c r="F13702" s="61">
        <v>475000</v>
      </c>
      <c r="G13702" s="210">
        <f t="shared" si="417"/>
        <v>475000</v>
      </c>
      <c r="H13702" s="120" t="s">
        <v>414</v>
      </c>
      <c r="I13702" s="59" t="s">
        <v>9085</v>
      </c>
    </row>
    <row r="13703" spans="1:9" x14ac:dyDescent="0.25">
      <c r="A13703" s="59" t="s">
        <v>10846</v>
      </c>
      <c r="B13703" s="59" t="s">
        <v>10868</v>
      </c>
      <c r="C13703" s="124" t="s">
        <v>10872</v>
      </c>
      <c r="D13703" s="59">
        <v>1</v>
      </c>
      <c r="E13703" s="59" t="s">
        <v>26</v>
      </c>
      <c r="F13703" s="61">
        <v>475000</v>
      </c>
      <c r="G13703" s="210">
        <f t="shared" si="417"/>
        <v>475000</v>
      </c>
      <c r="H13703" s="120" t="s">
        <v>414</v>
      </c>
      <c r="I13703" s="59" t="s">
        <v>9085</v>
      </c>
    </row>
    <row r="13704" spans="1:9" x14ac:dyDescent="0.25">
      <c r="A13704" s="59" t="s">
        <v>10846</v>
      </c>
      <c r="B13704" s="59" t="s">
        <v>10712</v>
      </c>
      <c r="C13704" s="59" t="s">
        <v>9845</v>
      </c>
      <c r="D13704" s="59">
        <v>1</v>
      </c>
      <c r="E13704" s="59" t="s">
        <v>26</v>
      </c>
      <c r="F13704" s="61">
        <v>155000</v>
      </c>
      <c r="G13704" s="210">
        <f t="shared" si="417"/>
        <v>155000</v>
      </c>
      <c r="H13704" s="120" t="s">
        <v>414</v>
      </c>
      <c r="I13704" s="59" t="s">
        <v>9085</v>
      </c>
    </row>
    <row r="13705" spans="1:9" x14ac:dyDescent="0.25">
      <c r="A13705" s="59" t="s">
        <v>10846</v>
      </c>
      <c r="B13705" s="59" t="s">
        <v>10709</v>
      </c>
      <c r="C13705" s="124" t="s">
        <v>10873</v>
      </c>
      <c r="D13705" s="59">
        <v>1</v>
      </c>
      <c r="E13705" s="59" t="s">
        <v>26</v>
      </c>
      <c r="F13705" s="61">
        <v>1400000</v>
      </c>
      <c r="G13705" s="210">
        <f t="shared" si="417"/>
        <v>1400000</v>
      </c>
      <c r="H13705" s="120" t="s">
        <v>3352</v>
      </c>
      <c r="I13705" s="59" t="s">
        <v>7244</v>
      </c>
    </row>
    <row r="13706" spans="1:9" x14ac:dyDescent="0.25">
      <c r="A13706" s="59" t="s">
        <v>10846</v>
      </c>
      <c r="B13706" s="59" t="s">
        <v>10712</v>
      </c>
      <c r="C13706" s="59" t="s">
        <v>9845</v>
      </c>
      <c r="D13706" s="60">
        <v>1</v>
      </c>
      <c r="E13706" s="75" t="s">
        <v>26</v>
      </c>
      <c r="F13706" s="63">
        <v>155000</v>
      </c>
      <c r="G13706" s="210">
        <f t="shared" si="417"/>
        <v>155000</v>
      </c>
      <c r="H13706" s="120" t="s">
        <v>3352</v>
      </c>
      <c r="I13706" s="59" t="s">
        <v>7244</v>
      </c>
    </row>
    <row r="13707" spans="1:9" x14ac:dyDescent="0.25">
      <c r="A13707" s="59" t="s">
        <v>10846</v>
      </c>
      <c r="B13707" s="59" t="s">
        <v>10711</v>
      </c>
      <c r="C13707" s="59" t="s">
        <v>10333</v>
      </c>
      <c r="D13707" s="141">
        <v>1</v>
      </c>
      <c r="E13707" s="75" t="s">
        <v>26</v>
      </c>
      <c r="F13707" s="73">
        <v>45000</v>
      </c>
      <c r="G13707" s="210">
        <f t="shared" si="417"/>
        <v>45000</v>
      </c>
      <c r="H13707" s="120" t="s">
        <v>3352</v>
      </c>
      <c r="I13707" s="59" t="s">
        <v>7244</v>
      </c>
    </row>
    <row r="13708" spans="1:9" x14ac:dyDescent="0.25">
      <c r="A13708" s="59" t="s">
        <v>10846</v>
      </c>
      <c r="B13708" s="59" t="s">
        <v>210</v>
      </c>
      <c r="C13708" s="59" t="s">
        <v>211</v>
      </c>
      <c r="D13708" s="60">
        <v>1</v>
      </c>
      <c r="E13708" s="83" t="s">
        <v>37</v>
      </c>
      <c r="F13708" s="210">
        <v>28500</v>
      </c>
      <c r="G13708" s="210">
        <f t="shared" si="417"/>
        <v>28500</v>
      </c>
      <c r="H13708" s="120" t="s">
        <v>3352</v>
      </c>
      <c r="I13708" s="59" t="s">
        <v>7244</v>
      </c>
    </row>
    <row r="13709" spans="1:9" x14ac:dyDescent="0.25">
      <c r="A13709" s="59" t="s">
        <v>10846</v>
      </c>
      <c r="B13709" s="81" t="s">
        <v>10874</v>
      </c>
      <c r="C13709" s="59" t="s">
        <v>486</v>
      </c>
      <c r="D13709" s="59">
        <v>1</v>
      </c>
      <c r="E13709" s="59" t="s">
        <v>26</v>
      </c>
      <c r="F13709" s="59">
        <v>25000</v>
      </c>
      <c r="G13709" s="210">
        <f t="shared" si="417"/>
        <v>25000</v>
      </c>
      <c r="H13709" s="120" t="s">
        <v>3352</v>
      </c>
      <c r="I13709" s="59" t="s">
        <v>7244</v>
      </c>
    </row>
    <row r="13710" spans="1:9" x14ac:dyDescent="0.25">
      <c r="A13710" s="59" t="s">
        <v>10846</v>
      </c>
      <c r="B13710" s="59" t="s">
        <v>10875</v>
      </c>
      <c r="C13710" s="59" t="s">
        <v>361</v>
      </c>
      <c r="D13710" s="59">
        <v>0.5</v>
      </c>
      <c r="E13710" s="59" t="s">
        <v>29</v>
      </c>
      <c r="F13710" s="59">
        <v>350000</v>
      </c>
      <c r="G13710" s="210">
        <f t="shared" si="417"/>
        <v>175000</v>
      </c>
      <c r="H13710" s="120" t="s">
        <v>3352</v>
      </c>
      <c r="I13710" s="59" t="s">
        <v>7244</v>
      </c>
    </row>
    <row r="13711" spans="1:9" x14ac:dyDescent="0.25">
      <c r="A13711" s="59" t="s">
        <v>10846</v>
      </c>
      <c r="B13711" s="59" t="s">
        <v>62</v>
      </c>
      <c r="C13711" s="59" t="s">
        <v>10023</v>
      </c>
      <c r="D13711" s="59">
        <v>1</v>
      </c>
      <c r="E13711" s="59" t="s">
        <v>29</v>
      </c>
      <c r="F13711" s="61">
        <v>1920000</v>
      </c>
      <c r="G13711" s="210">
        <f t="shared" si="417"/>
        <v>1920000</v>
      </c>
      <c r="H13711" s="120" t="s">
        <v>2626</v>
      </c>
      <c r="I13711" s="59" t="s">
        <v>7246</v>
      </c>
    </row>
    <row r="13712" spans="1:9" x14ac:dyDescent="0.25">
      <c r="A13712" s="59" t="s">
        <v>10846</v>
      </c>
      <c r="B13712" s="59" t="s">
        <v>62</v>
      </c>
      <c r="C13712" s="59" t="s">
        <v>10517</v>
      </c>
      <c r="D13712" s="59">
        <v>1</v>
      </c>
      <c r="E13712" s="59" t="s">
        <v>29</v>
      </c>
      <c r="F13712" s="61">
        <v>1920000</v>
      </c>
      <c r="G13712" s="210">
        <f t="shared" si="417"/>
        <v>1920000</v>
      </c>
      <c r="H13712" s="120" t="s">
        <v>2626</v>
      </c>
      <c r="I13712" s="59" t="s">
        <v>7246</v>
      </c>
    </row>
    <row r="13713" spans="1:9" x14ac:dyDescent="0.25">
      <c r="A13713" s="59" t="s">
        <v>10846</v>
      </c>
      <c r="B13713" s="58" t="s">
        <v>4004</v>
      </c>
      <c r="C13713" s="59" t="s">
        <v>27</v>
      </c>
      <c r="D13713" s="59">
        <v>10</v>
      </c>
      <c r="E13713" s="77" t="s">
        <v>26</v>
      </c>
      <c r="F13713" s="61">
        <v>1000</v>
      </c>
      <c r="G13713" s="210">
        <f t="shared" si="417"/>
        <v>10000</v>
      </c>
      <c r="H13713" s="120" t="s">
        <v>5947</v>
      </c>
      <c r="I13713" s="59"/>
    </row>
    <row r="13714" spans="1:9" x14ac:dyDescent="0.25">
      <c r="A13714" s="59" t="s">
        <v>10846</v>
      </c>
      <c r="B13714" s="71" t="s">
        <v>10876</v>
      </c>
      <c r="C13714" s="83" t="s">
        <v>134</v>
      </c>
      <c r="D13714" s="60">
        <v>8</v>
      </c>
      <c r="E13714" s="75" t="s">
        <v>25</v>
      </c>
      <c r="F13714" s="62">
        <v>10000</v>
      </c>
      <c r="G13714" s="64">
        <f>F13714*D13714</f>
        <v>80000</v>
      </c>
      <c r="H13714" s="120" t="s">
        <v>2148</v>
      </c>
      <c r="I13714" s="59"/>
    </row>
    <row r="13715" spans="1:9" x14ac:dyDescent="0.25">
      <c r="A13715" s="59" t="s">
        <v>10846</v>
      </c>
      <c r="B13715" s="59" t="s">
        <v>210</v>
      </c>
      <c r="C13715" s="59" t="s">
        <v>211</v>
      </c>
      <c r="D13715" s="60">
        <v>2</v>
      </c>
      <c r="E13715" s="83" t="s">
        <v>37</v>
      </c>
      <c r="F13715" s="210">
        <v>28500</v>
      </c>
      <c r="G13715" s="64">
        <f t="shared" ref="G13715:G13772" si="418">F13715*D13715</f>
        <v>57000</v>
      </c>
      <c r="H13715" s="65" t="s">
        <v>432</v>
      </c>
    </row>
    <row r="13716" spans="1:9" x14ac:dyDescent="0.25">
      <c r="A13716" s="59" t="s">
        <v>10877</v>
      </c>
      <c r="B13716" s="59" t="s">
        <v>10878</v>
      </c>
      <c r="C13716" s="59" t="s">
        <v>501</v>
      </c>
      <c r="D13716" s="60">
        <v>1</v>
      </c>
      <c r="E13716" s="75" t="s">
        <v>26</v>
      </c>
      <c r="F13716" s="63">
        <v>7000</v>
      </c>
      <c r="G13716" s="64">
        <f t="shared" si="418"/>
        <v>7000</v>
      </c>
      <c r="H13716" s="120" t="s">
        <v>10879</v>
      </c>
    </row>
    <row r="13717" spans="1:9" x14ac:dyDescent="0.25">
      <c r="A13717" s="59" t="s">
        <v>10877</v>
      </c>
      <c r="B13717" s="59" t="s">
        <v>9255</v>
      </c>
      <c r="C13717" s="59" t="s">
        <v>27</v>
      </c>
      <c r="D13717" s="59">
        <v>2</v>
      </c>
      <c r="E13717" s="77" t="s">
        <v>26</v>
      </c>
      <c r="F13717" s="61">
        <v>3500</v>
      </c>
      <c r="G13717" s="64">
        <f t="shared" si="418"/>
        <v>7000</v>
      </c>
      <c r="H13717" s="120" t="s">
        <v>6044</v>
      </c>
    </row>
    <row r="13718" spans="1:9" x14ac:dyDescent="0.25">
      <c r="A13718" s="59" t="s">
        <v>10877</v>
      </c>
      <c r="B13718" s="58" t="s">
        <v>4004</v>
      </c>
      <c r="C13718" s="59" t="s">
        <v>27</v>
      </c>
      <c r="D13718" s="59">
        <v>30</v>
      </c>
      <c r="E13718" s="77" t="s">
        <v>26</v>
      </c>
      <c r="F13718" s="61">
        <v>1000</v>
      </c>
      <c r="G13718" s="64">
        <f t="shared" si="418"/>
        <v>30000</v>
      </c>
      <c r="H13718" s="270" t="s">
        <v>6044</v>
      </c>
    </row>
    <row r="13719" spans="1:9" x14ac:dyDescent="0.25">
      <c r="A13719" s="59" t="s">
        <v>10877</v>
      </c>
      <c r="B13719" s="71" t="s">
        <v>10366</v>
      </c>
      <c r="C13719" s="59" t="s">
        <v>1020</v>
      </c>
      <c r="D13719" s="60">
        <v>1</v>
      </c>
      <c r="E13719" s="75" t="s">
        <v>26</v>
      </c>
      <c r="F13719" s="63">
        <v>13000</v>
      </c>
      <c r="G13719" s="64">
        <f t="shared" si="418"/>
        <v>13000</v>
      </c>
      <c r="H13719" s="120" t="s">
        <v>6044</v>
      </c>
    </row>
    <row r="13720" spans="1:9" x14ac:dyDescent="0.25">
      <c r="A13720" s="59" t="s">
        <v>10877</v>
      </c>
      <c r="B13720" s="66" t="s">
        <v>810</v>
      </c>
      <c r="C13720" s="59" t="s">
        <v>27</v>
      </c>
      <c r="D13720" s="59">
        <v>1</v>
      </c>
      <c r="E13720" s="77" t="s">
        <v>1525</v>
      </c>
      <c r="F13720" s="61">
        <v>75000</v>
      </c>
      <c r="G13720" s="64">
        <f t="shared" si="418"/>
        <v>75000</v>
      </c>
      <c r="H13720" s="270" t="s">
        <v>814</v>
      </c>
    </row>
    <row r="13721" spans="1:9" x14ac:dyDescent="0.25">
      <c r="A13721" s="59" t="s">
        <v>10877</v>
      </c>
      <c r="B13721" s="59" t="s">
        <v>10880</v>
      </c>
      <c r="C13721" s="85" t="s">
        <v>48</v>
      </c>
      <c r="D13721" s="60">
        <v>1</v>
      </c>
      <c r="E13721" s="75" t="s">
        <v>26</v>
      </c>
      <c r="F13721" s="210">
        <v>500000</v>
      </c>
      <c r="G13721" s="64">
        <f t="shared" si="418"/>
        <v>500000</v>
      </c>
      <c r="H13721" s="120" t="s">
        <v>794</v>
      </c>
    </row>
    <row r="13722" spans="1:9" x14ac:dyDescent="0.25">
      <c r="A13722" s="59" t="s">
        <v>10877</v>
      </c>
      <c r="B13722" s="59" t="s">
        <v>10674</v>
      </c>
      <c r="C13722" s="83" t="s">
        <v>27</v>
      </c>
      <c r="D13722" s="60">
        <v>10</v>
      </c>
      <c r="E13722" s="75" t="s">
        <v>26</v>
      </c>
      <c r="F13722" s="63">
        <v>850</v>
      </c>
      <c r="G13722" s="64">
        <f t="shared" si="418"/>
        <v>8500</v>
      </c>
      <c r="H13722" s="120" t="s">
        <v>2699</v>
      </c>
    </row>
    <row r="13723" spans="1:9" x14ac:dyDescent="0.25">
      <c r="A13723" s="59" t="s">
        <v>10877</v>
      </c>
      <c r="B13723" s="66" t="s">
        <v>220</v>
      </c>
      <c r="C13723" s="92" t="s">
        <v>221</v>
      </c>
      <c r="D13723" s="59">
        <v>5</v>
      </c>
      <c r="E13723" s="77" t="s">
        <v>37</v>
      </c>
      <c r="F13723" s="61">
        <v>34689</v>
      </c>
      <c r="G13723" s="64">
        <f t="shared" si="418"/>
        <v>173445</v>
      </c>
      <c r="H13723" s="120" t="s">
        <v>2699</v>
      </c>
    </row>
    <row r="13724" spans="1:9" x14ac:dyDescent="0.25">
      <c r="A13724" s="59" t="s">
        <v>10877</v>
      </c>
      <c r="B13724" s="59" t="s">
        <v>1447</v>
      </c>
      <c r="C13724" s="77" t="s">
        <v>486</v>
      </c>
      <c r="D13724" s="60">
        <v>1</v>
      </c>
      <c r="E13724" s="126" t="s">
        <v>26</v>
      </c>
      <c r="F13724" s="73">
        <v>27000</v>
      </c>
      <c r="G13724" s="64">
        <f t="shared" si="418"/>
        <v>27000</v>
      </c>
      <c r="H13724" s="120" t="s">
        <v>2005</v>
      </c>
    </row>
    <row r="13725" spans="1:9" x14ac:dyDescent="0.25">
      <c r="A13725" s="59" t="s">
        <v>10877</v>
      </c>
      <c r="B13725" s="71" t="s">
        <v>10876</v>
      </c>
      <c r="C13725" s="83" t="s">
        <v>134</v>
      </c>
      <c r="D13725" s="60">
        <v>10</v>
      </c>
      <c r="E13725" s="75" t="s">
        <v>25</v>
      </c>
      <c r="F13725" s="62">
        <v>10000</v>
      </c>
      <c r="G13725" s="64">
        <f t="shared" si="418"/>
        <v>100000</v>
      </c>
      <c r="H13725" s="120" t="s">
        <v>2005</v>
      </c>
    </row>
    <row r="13726" spans="1:9" x14ac:dyDescent="0.25">
      <c r="A13726" s="59" t="s">
        <v>10877</v>
      </c>
      <c r="B13726" s="59" t="s">
        <v>10881</v>
      </c>
      <c r="C13726" s="85" t="s">
        <v>411</v>
      </c>
      <c r="D13726" s="141">
        <v>1</v>
      </c>
      <c r="E13726" s="75" t="s">
        <v>26</v>
      </c>
      <c r="F13726" s="73">
        <v>100000</v>
      </c>
      <c r="G13726" s="64">
        <f t="shared" si="418"/>
        <v>100000</v>
      </c>
      <c r="H13726" s="120" t="s">
        <v>2005</v>
      </c>
    </row>
    <row r="13727" spans="1:9" x14ac:dyDescent="0.25">
      <c r="A13727" s="59" t="s">
        <v>10877</v>
      </c>
      <c r="B13727" s="66" t="s">
        <v>2299</v>
      </c>
      <c r="C13727" s="121" t="s">
        <v>1278</v>
      </c>
      <c r="D13727" s="60">
        <v>1</v>
      </c>
      <c r="E13727" s="75" t="s">
        <v>26</v>
      </c>
      <c r="F13727" s="73">
        <v>200000</v>
      </c>
      <c r="G13727" s="64">
        <f t="shared" si="418"/>
        <v>200000</v>
      </c>
      <c r="H13727" s="65" t="s">
        <v>894</v>
      </c>
    </row>
    <row r="13728" spans="1:9" x14ac:dyDescent="0.25">
      <c r="A13728" s="59" t="s">
        <v>10877</v>
      </c>
      <c r="B13728" s="59" t="s">
        <v>3077</v>
      </c>
      <c r="C13728" s="59" t="s">
        <v>361</v>
      </c>
      <c r="D13728" s="141">
        <v>2</v>
      </c>
      <c r="E13728" s="75" t="s">
        <v>26</v>
      </c>
      <c r="F13728" s="73">
        <v>13333</v>
      </c>
      <c r="G13728" s="64">
        <f t="shared" si="418"/>
        <v>26666</v>
      </c>
      <c r="H13728" s="65" t="s">
        <v>894</v>
      </c>
    </row>
    <row r="13729" spans="1:9" x14ac:dyDescent="0.25">
      <c r="A13729" s="59" t="s">
        <v>10877</v>
      </c>
      <c r="B13729" s="59" t="s">
        <v>10882</v>
      </c>
      <c r="C13729" s="83" t="s">
        <v>411</v>
      </c>
      <c r="D13729" s="60">
        <v>3</v>
      </c>
      <c r="E13729" s="75" t="s">
        <v>26</v>
      </c>
      <c r="F13729" s="63">
        <v>25000</v>
      </c>
      <c r="G13729" s="64">
        <f t="shared" si="418"/>
        <v>75000</v>
      </c>
      <c r="H13729" s="65" t="s">
        <v>894</v>
      </c>
    </row>
    <row r="13730" spans="1:9" x14ac:dyDescent="0.25">
      <c r="A13730" s="59" t="s">
        <v>10877</v>
      </c>
      <c r="B13730" s="71" t="s">
        <v>10883</v>
      </c>
      <c r="C13730" s="83" t="s">
        <v>411</v>
      </c>
      <c r="D13730" s="60">
        <v>3</v>
      </c>
      <c r="E13730" s="75" t="s">
        <v>26</v>
      </c>
      <c r="F13730" s="63">
        <v>35000</v>
      </c>
      <c r="G13730" s="64">
        <f t="shared" si="418"/>
        <v>105000</v>
      </c>
      <c r="H13730" s="65" t="s">
        <v>894</v>
      </c>
    </row>
    <row r="13731" spans="1:9" x14ac:dyDescent="0.25">
      <c r="A13731" s="59" t="s">
        <v>10877</v>
      </c>
      <c r="B13731" s="118" t="s">
        <v>10884</v>
      </c>
      <c r="C13731" s="85" t="s">
        <v>411</v>
      </c>
      <c r="D13731" s="60">
        <v>1</v>
      </c>
      <c r="E13731" s="75" t="s">
        <v>26</v>
      </c>
      <c r="F13731" s="63">
        <v>450000</v>
      </c>
      <c r="G13731" s="64">
        <f t="shared" si="418"/>
        <v>450000</v>
      </c>
      <c r="H13731" s="65" t="s">
        <v>894</v>
      </c>
    </row>
    <row r="13732" spans="1:9" x14ac:dyDescent="0.25">
      <c r="A13732" s="59" t="s">
        <v>10877</v>
      </c>
      <c r="B13732" s="59" t="s">
        <v>10885</v>
      </c>
      <c r="C13732" s="85" t="s">
        <v>48</v>
      </c>
      <c r="D13732" s="60">
        <v>1</v>
      </c>
      <c r="E13732" s="75" t="s">
        <v>29</v>
      </c>
      <c r="F13732" s="73">
        <v>1000000</v>
      </c>
      <c r="G13732" s="64">
        <f t="shared" si="418"/>
        <v>1000000</v>
      </c>
      <c r="H13732" s="65" t="s">
        <v>894</v>
      </c>
    </row>
    <row r="13733" spans="1:9" x14ac:dyDescent="0.25">
      <c r="A13733" s="59" t="s">
        <v>10877</v>
      </c>
      <c r="B13733" s="58" t="s">
        <v>10886</v>
      </c>
      <c r="C13733" s="85" t="s">
        <v>48</v>
      </c>
      <c r="D13733" s="60">
        <v>1</v>
      </c>
      <c r="E13733" s="75" t="s">
        <v>29</v>
      </c>
      <c r="F13733" s="73">
        <v>2225000</v>
      </c>
      <c r="G13733" s="64">
        <f t="shared" si="418"/>
        <v>2225000</v>
      </c>
      <c r="H13733" s="65" t="s">
        <v>894</v>
      </c>
    </row>
    <row r="13734" spans="1:9" x14ac:dyDescent="0.25">
      <c r="A13734" s="59" t="s">
        <v>10877</v>
      </c>
      <c r="B13734" s="59" t="s">
        <v>10887</v>
      </c>
      <c r="C13734" s="85" t="s">
        <v>10888</v>
      </c>
      <c r="D13734" s="60">
        <v>1</v>
      </c>
      <c r="E13734" s="75" t="s">
        <v>26</v>
      </c>
      <c r="F13734" s="210">
        <v>400000</v>
      </c>
      <c r="G13734" s="64">
        <f t="shared" si="418"/>
        <v>400000</v>
      </c>
      <c r="H13734" s="65" t="s">
        <v>894</v>
      </c>
    </row>
    <row r="13735" spans="1:9" x14ac:dyDescent="0.25">
      <c r="A13735" s="59" t="s">
        <v>10877</v>
      </c>
      <c r="B13735" s="59" t="s">
        <v>10329</v>
      </c>
      <c r="C13735" s="59" t="s">
        <v>10888</v>
      </c>
      <c r="D13735" s="141">
        <v>1</v>
      </c>
      <c r="E13735" s="75" t="s">
        <v>26</v>
      </c>
      <c r="F13735" s="210">
        <v>1450000</v>
      </c>
      <c r="G13735" s="64">
        <f t="shared" si="418"/>
        <v>1450000</v>
      </c>
      <c r="H13735" s="65" t="s">
        <v>894</v>
      </c>
    </row>
    <row r="13736" spans="1:9" x14ac:dyDescent="0.25">
      <c r="A13736" s="59" t="s">
        <v>10877</v>
      </c>
      <c r="B13736" s="59" t="s">
        <v>210</v>
      </c>
      <c r="C13736" s="59" t="s">
        <v>211</v>
      </c>
      <c r="D13736" s="60">
        <v>3.5</v>
      </c>
      <c r="E13736" s="83" t="s">
        <v>37</v>
      </c>
      <c r="F13736" s="210">
        <v>28500</v>
      </c>
      <c r="G13736" s="210">
        <f t="shared" si="418"/>
        <v>99750</v>
      </c>
      <c r="H13736" s="65" t="s">
        <v>894</v>
      </c>
    </row>
    <row r="13737" spans="1:9" x14ac:dyDescent="0.25">
      <c r="A13737" s="59" t="s">
        <v>10877</v>
      </c>
      <c r="B13737" s="59" t="s">
        <v>10688</v>
      </c>
      <c r="C13737" s="85" t="s">
        <v>4032</v>
      </c>
      <c r="D13737" s="60">
        <v>1</v>
      </c>
      <c r="E13737" s="75" t="s">
        <v>26</v>
      </c>
      <c r="F13737" s="210">
        <v>250000</v>
      </c>
      <c r="G13737" s="64">
        <f t="shared" si="418"/>
        <v>250000</v>
      </c>
      <c r="H13737" s="120" t="s">
        <v>894</v>
      </c>
    </row>
    <row r="13738" spans="1:9" x14ac:dyDescent="0.25">
      <c r="A13738" s="59" t="s">
        <v>10877</v>
      </c>
      <c r="B13738" s="58" t="s">
        <v>10889</v>
      </c>
      <c r="C13738" s="59" t="s">
        <v>48</v>
      </c>
      <c r="D13738" s="141">
        <v>1</v>
      </c>
      <c r="E13738" s="75" t="s">
        <v>26</v>
      </c>
      <c r="F13738" s="265">
        <v>700000</v>
      </c>
      <c r="G13738" s="210">
        <f t="shared" si="418"/>
        <v>700000</v>
      </c>
      <c r="H13738" s="285" t="s">
        <v>894</v>
      </c>
    </row>
    <row r="13739" spans="1:9" x14ac:dyDescent="0.25">
      <c r="A13739" s="59" t="s">
        <v>10877</v>
      </c>
      <c r="B13739" s="71" t="s">
        <v>10890</v>
      </c>
      <c r="C13739" s="85" t="s">
        <v>10891</v>
      </c>
      <c r="D13739" s="60">
        <v>1</v>
      </c>
      <c r="E13739" s="75" t="s">
        <v>1680</v>
      </c>
      <c r="F13739" s="63">
        <v>85000</v>
      </c>
      <c r="G13739" s="64">
        <f t="shared" si="418"/>
        <v>85000</v>
      </c>
      <c r="H13739" s="285" t="s">
        <v>484</v>
      </c>
    </row>
    <row r="13740" spans="1:9" x14ac:dyDescent="0.25">
      <c r="A13740" s="59" t="s">
        <v>10877</v>
      </c>
      <c r="B13740" s="59" t="s">
        <v>210</v>
      </c>
      <c r="C13740" s="59" t="s">
        <v>211</v>
      </c>
      <c r="D13740" s="60">
        <v>8</v>
      </c>
      <c r="E13740" s="83" t="s">
        <v>37</v>
      </c>
      <c r="F13740" s="210">
        <v>28500</v>
      </c>
      <c r="G13740" s="64">
        <f t="shared" si="418"/>
        <v>228000</v>
      </c>
      <c r="H13740" s="65" t="s">
        <v>553</v>
      </c>
      <c r="I13740" s="74" t="s">
        <v>7269</v>
      </c>
    </row>
    <row r="13741" spans="1:9" x14ac:dyDescent="0.25">
      <c r="A13741" s="59" t="s">
        <v>10892</v>
      </c>
      <c r="B13741" s="71" t="s">
        <v>6463</v>
      </c>
      <c r="C13741" s="59" t="s">
        <v>4265</v>
      </c>
      <c r="D13741" s="60">
        <v>1</v>
      </c>
      <c r="E13741" s="75" t="s">
        <v>26</v>
      </c>
      <c r="F13741" s="63">
        <v>520000</v>
      </c>
      <c r="G13741" s="64">
        <f t="shared" si="418"/>
        <v>520000</v>
      </c>
      <c r="H13741" s="120" t="s">
        <v>553</v>
      </c>
      <c r="I13741" s="74" t="s">
        <v>7269</v>
      </c>
    </row>
    <row r="13742" spans="1:9" x14ac:dyDescent="0.25">
      <c r="A13742" s="59" t="s">
        <v>10892</v>
      </c>
      <c r="B13742" s="59" t="s">
        <v>10727</v>
      </c>
      <c r="C13742" s="101" t="s">
        <v>10893</v>
      </c>
      <c r="D13742" s="60">
        <v>1</v>
      </c>
      <c r="E13742" s="75" t="s">
        <v>26</v>
      </c>
      <c r="F13742" s="64">
        <v>1700000</v>
      </c>
      <c r="G13742" s="64">
        <f t="shared" si="418"/>
        <v>1700000</v>
      </c>
      <c r="H13742" s="120" t="s">
        <v>508</v>
      </c>
      <c r="I13742" s="289" t="s">
        <v>10894</v>
      </c>
    </row>
    <row r="13743" spans="1:9" x14ac:dyDescent="0.25">
      <c r="A13743" s="59" t="s">
        <v>10892</v>
      </c>
      <c r="B13743" s="59" t="s">
        <v>10727</v>
      </c>
      <c r="C13743" s="59" t="s">
        <v>10895</v>
      </c>
      <c r="D13743" s="59">
        <v>1</v>
      </c>
      <c r="E13743" s="77" t="s">
        <v>26</v>
      </c>
      <c r="F13743" s="61">
        <v>1700000</v>
      </c>
      <c r="G13743" s="64">
        <f t="shared" si="418"/>
        <v>1700000</v>
      </c>
      <c r="H13743" s="120" t="s">
        <v>508</v>
      </c>
      <c r="I13743" s="289" t="s">
        <v>10894</v>
      </c>
    </row>
    <row r="13744" spans="1:9" x14ac:dyDescent="0.25">
      <c r="A13744" s="59" t="s">
        <v>10892</v>
      </c>
      <c r="B13744" s="59" t="s">
        <v>9852</v>
      </c>
      <c r="C13744" s="59" t="s">
        <v>9845</v>
      </c>
      <c r="D13744" s="60">
        <v>2</v>
      </c>
      <c r="E13744" s="126" t="s">
        <v>26</v>
      </c>
      <c r="F13744" s="73">
        <v>55000</v>
      </c>
      <c r="G13744" s="210">
        <f t="shared" si="418"/>
        <v>110000</v>
      </c>
      <c r="H13744" s="120" t="s">
        <v>508</v>
      </c>
      <c r="I13744" s="289" t="s">
        <v>10894</v>
      </c>
    </row>
    <row r="13745" spans="1:9" x14ac:dyDescent="0.25">
      <c r="A13745" s="59" t="s">
        <v>10892</v>
      </c>
      <c r="B13745" s="59" t="s">
        <v>6663</v>
      </c>
      <c r="C13745" s="171" t="s">
        <v>241</v>
      </c>
      <c r="D13745" s="72">
        <v>1</v>
      </c>
      <c r="E13745" s="75" t="s">
        <v>26</v>
      </c>
      <c r="F13745" s="61">
        <v>190000</v>
      </c>
      <c r="G13745" s="64">
        <f t="shared" si="418"/>
        <v>190000</v>
      </c>
      <c r="H13745" s="120" t="s">
        <v>508</v>
      </c>
      <c r="I13745" s="289" t="s">
        <v>10894</v>
      </c>
    </row>
    <row r="13746" spans="1:9" x14ac:dyDescent="0.25">
      <c r="A13746" s="59" t="s">
        <v>10892</v>
      </c>
      <c r="B13746" s="58" t="s">
        <v>9830</v>
      </c>
      <c r="C13746" s="77" t="s">
        <v>74</v>
      </c>
      <c r="D13746" s="59">
        <v>2</v>
      </c>
      <c r="E13746" s="77" t="s">
        <v>26</v>
      </c>
      <c r="F13746" s="61">
        <v>65000</v>
      </c>
      <c r="G13746" s="64">
        <f t="shared" si="418"/>
        <v>130000</v>
      </c>
      <c r="H13746" s="120" t="s">
        <v>508</v>
      </c>
      <c r="I13746" s="289" t="s">
        <v>10894</v>
      </c>
    </row>
    <row r="13747" spans="1:9" x14ac:dyDescent="0.25">
      <c r="A13747" s="59" t="s">
        <v>10892</v>
      </c>
      <c r="B13747" s="83" t="s">
        <v>874</v>
      </c>
      <c r="C13747" s="84" t="s">
        <v>361</v>
      </c>
      <c r="D13747" s="60">
        <v>2</v>
      </c>
      <c r="E13747" s="75" t="s">
        <v>26</v>
      </c>
      <c r="F13747" s="73">
        <v>165000</v>
      </c>
      <c r="G13747" s="64">
        <f t="shared" si="418"/>
        <v>330000</v>
      </c>
      <c r="H13747" s="120" t="s">
        <v>508</v>
      </c>
      <c r="I13747" s="289" t="s">
        <v>10894</v>
      </c>
    </row>
    <row r="13748" spans="1:9" x14ac:dyDescent="0.25">
      <c r="A13748" s="59" t="s">
        <v>10892</v>
      </c>
      <c r="B13748" s="59" t="s">
        <v>9255</v>
      </c>
      <c r="C13748" s="59" t="s">
        <v>27</v>
      </c>
      <c r="D13748" s="59">
        <v>3</v>
      </c>
      <c r="E13748" s="77" t="s">
        <v>26</v>
      </c>
      <c r="F13748" s="61">
        <v>3500</v>
      </c>
      <c r="G13748" s="64">
        <f t="shared" si="418"/>
        <v>10500</v>
      </c>
      <c r="H13748" s="120" t="s">
        <v>6044</v>
      </c>
      <c r="I13748" s="289"/>
    </row>
    <row r="13749" spans="1:9" x14ac:dyDescent="0.25">
      <c r="A13749" s="59" t="s">
        <v>10892</v>
      </c>
      <c r="B13749" s="59" t="s">
        <v>9255</v>
      </c>
      <c r="C13749" s="59" t="s">
        <v>27</v>
      </c>
      <c r="D13749" s="59">
        <v>5</v>
      </c>
      <c r="E13749" s="77" t="s">
        <v>26</v>
      </c>
      <c r="F13749" s="61">
        <v>2500</v>
      </c>
      <c r="G13749" s="64">
        <f t="shared" si="418"/>
        <v>12500</v>
      </c>
      <c r="H13749" s="120" t="s">
        <v>6044</v>
      </c>
      <c r="I13749" s="289"/>
    </row>
    <row r="13750" spans="1:9" x14ac:dyDescent="0.25">
      <c r="A13750" s="59" t="s">
        <v>10892</v>
      </c>
      <c r="B13750" s="58" t="s">
        <v>4004</v>
      </c>
      <c r="C13750" s="59" t="s">
        <v>27</v>
      </c>
      <c r="D13750" s="59">
        <v>25</v>
      </c>
      <c r="E13750" s="77" t="s">
        <v>26</v>
      </c>
      <c r="F13750" s="61">
        <v>1000</v>
      </c>
      <c r="G13750" s="64">
        <f t="shared" si="418"/>
        <v>25000</v>
      </c>
      <c r="H13750" s="120" t="s">
        <v>6044</v>
      </c>
      <c r="I13750" s="289"/>
    </row>
    <row r="13751" spans="1:9" x14ac:dyDescent="0.25">
      <c r="A13751" s="59" t="s">
        <v>10892</v>
      </c>
      <c r="B13751" s="59" t="s">
        <v>10194</v>
      </c>
      <c r="C13751" s="59" t="s">
        <v>835</v>
      </c>
      <c r="D13751" s="59">
        <v>1</v>
      </c>
      <c r="E13751" s="75" t="s">
        <v>26</v>
      </c>
      <c r="F13751" s="274">
        <v>11500</v>
      </c>
      <c r="G13751" s="64">
        <f t="shared" si="418"/>
        <v>11500</v>
      </c>
      <c r="H13751" s="120" t="s">
        <v>6044</v>
      </c>
      <c r="I13751" s="289"/>
    </row>
    <row r="13752" spans="1:9" x14ac:dyDescent="0.25">
      <c r="A13752" s="59" t="s">
        <v>10892</v>
      </c>
      <c r="B13752" s="58" t="s">
        <v>4004</v>
      </c>
      <c r="C13752" s="59" t="s">
        <v>27</v>
      </c>
      <c r="D13752" s="59">
        <v>10</v>
      </c>
      <c r="E13752" s="77" t="s">
        <v>26</v>
      </c>
      <c r="F13752" s="61">
        <v>1000</v>
      </c>
      <c r="G13752" s="64">
        <f t="shared" si="418"/>
        <v>10000</v>
      </c>
      <c r="H13752" s="120" t="s">
        <v>623</v>
      </c>
      <c r="I13752" s="289"/>
    </row>
    <row r="13753" spans="1:9" x14ac:dyDescent="0.25">
      <c r="A13753" s="59" t="s">
        <v>10892</v>
      </c>
      <c r="B13753" s="66" t="s">
        <v>10896</v>
      </c>
      <c r="C13753" s="77" t="s">
        <v>48</v>
      </c>
      <c r="D13753" s="60">
        <v>1</v>
      </c>
      <c r="E13753" s="75" t="s">
        <v>26</v>
      </c>
      <c r="F13753" s="73">
        <v>900000</v>
      </c>
      <c r="G13753" s="64">
        <f t="shared" si="418"/>
        <v>900000</v>
      </c>
      <c r="H13753" s="120" t="s">
        <v>6024</v>
      </c>
      <c r="I13753" s="289" t="s">
        <v>6791</v>
      </c>
    </row>
    <row r="13754" spans="1:9" x14ac:dyDescent="0.25">
      <c r="A13754" s="59" t="s">
        <v>10892</v>
      </c>
      <c r="B13754" s="71" t="s">
        <v>10897</v>
      </c>
      <c r="C13754" s="77" t="s">
        <v>48</v>
      </c>
      <c r="D13754" s="60">
        <v>1</v>
      </c>
      <c r="E13754" s="75" t="s">
        <v>26</v>
      </c>
      <c r="F13754" s="73">
        <v>140000</v>
      </c>
      <c r="G13754" s="210">
        <f t="shared" si="418"/>
        <v>140000</v>
      </c>
      <c r="H13754" s="120" t="s">
        <v>6024</v>
      </c>
      <c r="I13754" s="289" t="s">
        <v>6791</v>
      </c>
    </row>
    <row r="13755" spans="1:9" x14ac:dyDescent="0.25">
      <c r="A13755" s="59" t="s">
        <v>10892</v>
      </c>
      <c r="B13755" s="59" t="s">
        <v>10898</v>
      </c>
      <c r="C13755" s="77" t="s">
        <v>48</v>
      </c>
      <c r="D13755" s="60">
        <v>1</v>
      </c>
      <c r="E13755" s="126" t="s">
        <v>26</v>
      </c>
      <c r="F13755" s="73">
        <v>2375000</v>
      </c>
      <c r="G13755" s="210">
        <f t="shared" si="418"/>
        <v>2375000</v>
      </c>
      <c r="H13755" s="120" t="s">
        <v>6024</v>
      </c>
      <c r="I13755" s="289" t="s">
        <v>6791</v>
      </c>
    </row>
    <row r="13756" spans="1:9" x14ac:dyDescent="0.25">
      <c r="A13756" s="59" t="s">
        <v>10892</v>
      </c>
      <c r="B13756" s="59" t="s">
        <v>10899</v>
      </c>
      <c r="C13756" s="83" t="s">
        <v>48</v>
      </c>
      <c r="D13756" s="60">
        <v>1</v>
      </c>
      <c r="E13756" s="75" t="s">
        <v>26</v>
      </c>
      <c r="F13756" s="63">
        <v>390000</v>
      </c>
      <c r="G13756" s="64">
        <f t="shared" si="418"/>
        <v>390000</v>
      </c>
      <c r="H13756" s="65" t="s">
        <v>2005</v>
      </c>
      <c r="I13756" s="289"/>
    </row>
    <row r="13757" spans="1:9" x14ac:dyDescent="0.25">
      <c r="A13757" s="59" t="s">
        <v>10892</v>
      </c>
      <c r="B13757" s="59" t="s">
        <v>10900</v>
      </c>
      <c r="C13757" s="85" t="s">
        <v>533</v>
      </c>
      <c r="D13757" s="60">
        <v>3</v>
      </c>
      <c r="E13757" s="75" t="s">
        <v>26</v>
      </c>
      <c r="F13757" s="73">
        <v>6000</v>
      </c>
      <c r="G13757" s="64">
        <f t="shared" si="418"/>
        <v>18000</v>
      </c>
      <c r="H13757" s="65" t="s">
        <v>2005</v>
      </c>
      <c r="I13757" s="289"/>
    </row>
    <row r="13758" spans="1:9" x14ac:dyDescent="0.25">
      <c r="A13758" s="59" t="s">
        <v>10892</v>
      </c>
      <c r="B13758" s="71" t="s">
        <v>10901</v>
      </c>
      <c r="C13758" s="83" t="s">
        <v>1152</v>
      </c>
      <c r="D13758" s="60">
        <v>2</v>
      </c>
      <c r="E13758" s="75" t="s">
        <v>26</v>
      </c>
      <c r="F13758" s="63">
        <v>400000</v>
      </c>
      <c r="G13758" s="64">
        <f t="shared" si="418"/>
        <v>800000</v>
      </c>
      <c r="H13758" s="65" t="s">
        <v>6047</v>
      </c>
      <c r="I13758" s="289"/>
    </row>
    <row r="13759" spans="1:9" x14ac:dyDescent="0.25">
      <c r="A13759" s="59" t="s">
        <v>10892</v>
      </c>
      <c r="B13759" s="118" t="s">
        <v>10902</v>
      </c>
      <c r="C13759" s="85" t="s">
        <v>1152</v>
      </c>
      <c r="D13759" s="60">
        <v>1</v>
      </c>
      <c r="E13759" s="75" t="s">
        <v>26</v>
      </c>
      <c r="F13759" s="63">
        <v>16000</v>
      </c>
      <c r="G13759" s="64">
        <f t="shared" si="418"/>
        <v>16000</v>
      </c>
      <c r="H13759" s="65" t="s">
        <v>522</v>
      </c>
      <c r="I13759" s="289" t="s">
        <v>6791</v>
      </c>
    </row>
    <row r="13760" spans="1:9" x14ac:dyDescent="0.25">
      <c r="A13760" s="59" t="s">
        <v>10892</v>
      </c>
      <c r="B13760" s="59" t="s">
        <v>10903</v>
      </c>
      <c r="C13760" s="84" t="s">
        <v>361</v>
      </c>
      <c r="D13760" s="60">
        <v>2</v>
      </c>
      <c r="E13760" s="75" t="s">
        <v>26</v>
      </c>
      <c r="F13760" s="63">
        <v>900000</v>
      </c>
      <c r="G13760" s="210">
        <f t="shared" si="418"/>
        <v>1800000</v>
      </c>
      <c r="H13760" s="120" t="s">
        <v>5979</v>
      </c>
      <c r="I13760" s="120"/>
    </row>
    <row r="13761" spans="1:9" x14ac:dyDescent="0.25">
      <c r="A13761" s="59" t="s">
        <v>10892</v>
      </c>
      <c r="B13761" s="83" t="s">
        <v>874</v>
      </c>
      <c r="C13761" s="84" t="s">
        <v>361</v>
      </c>
      <c r="D13761" s="60">
        <v>1</v>
      </c>
      <c r="E13761" s="75" t="s">
        <v>26</v>
      </c>
      <c r="F13761" s="73">
        <v>165000</v>
      </c>
      <c r="G13761" s="64">
        <f t="shared" si="418"/>
        <v>165000</v>
      </c>
      <c r="H13761" s="120" t="s">
        <v>466</v>
      </c>
      <c r="I13761" s="120" t="s">
        <v>9067</v>
      </c>
    </row>
    <row r="13762" spans="1:9" x14ac:dyDescent="0.25">
      <c r="A13762" s="59" t="s">
        <v>10892</v>
      </c>
      <c r="B13762" s="59" t="s">
        <v>9825</v>
      </c>
      <c r="C13762" s="59" t="s">
        <v>9826</v>
      </c>
      <c r="D13762" s="60">
        <v>5</v>
      </c>
      <c r="E13762" s="75" t="s">
        <v>37</v>
      </c>
      <c r="F13762" s="63">
        <v>23206</v>
      </c>
      <c r="G13762" s="64">
        <f t="shared" si="418"/>
        <v>116030</v>
      </c>
      <c r="H13762" s="65" t="s">
        <v>432</v>
      </c>
      <c r="I13762" s="74"/>
    </row>
    <row r="13763" spans="1:9" x14ac:dyDescent="0.25">
      <c r="A13763" s="59" t="s">
        <v>10904</v>
      </c>
      <c r="B13763" s="59" t="s">
        <v>56</v>
      </c>
      <c r="C13763" s="59" t="s">
        <v>57</v>
      </c>
      <c r="D13763" s="60">
        <v>4</v>
      </c>
      <c r="E13763" s="75" t="s">
        <v>37</v>
      </c>
      <c r="F13763" s="63">
        <v>24650</v>
      </c>
      <c r="G13763" s="64">
        <f t="shared" si="418"/>
        <v>98600</v>
      </c>
      <c r="H13763" s="120" t="s">
        <v>432</v>
      </c>
      <c r="I13763" s="74"/>
    </row>
    <row r="13764" spans="1:9" x14ac:dyDescent="0.25">
      <c r="A13764" s="59" t="s">
        <v>10904</v>
      </c>
      <c r="B13764" s="59" t="s">
        <v>9825</v>
      </c>
      <c r="C13764" s="59" t="s">
        <v>9826</v>
      </c>
      <c r="D13764" s="60">
        <v>1.5</v>
      </c>
      <c r="E13764" s="75" t="s">
        <v>37</v>
      </c>
      <c r="F13764" s="63">
        <v>23206</v>
      </c>
      <c r="G13764" s="64">
        <f t="shared" si="418"/>
        <v>34809</v>
      </c>
      <c r="H13764" s="120" t="s">
        <v>2985</v>
      </c>
      <c r="I13764" s="289"/>
    </row>
    <row r="13765" spans="1:9" x14ac:dyDescent="0.25">
      <c r="A13765" s="59" t="s">
        <v>10904</v>
      </c>
      <c r="B13765" s="58" t="s">
        <v>310</v>
      </c>
      <c r="C13765" s="84" t="s">
        <v>311</v>
      </c>
      <c r="D13765" s="59">
        <v>5</v>
      </c>
      <c r="E13765" s="77" t="s">
        <v>26</v>
      </c>
      <c r="F13765" s="73">
        <v>100909</v>
      </c>
      <c r="G13765" s="64">
        <f t="shared" si="418"/>
        <v>504545</v>
      </c>
      <c r="H13765" s="120" t="s">
        <v>522</v>
      </c>
      <c r="I13765" s="289" t="s">
        <v>10905</v>
      </c>
    </row>
    <row r="13766" spans="1:9" x14ac:dyDescent="0.25">
      <c r="A13766" s="59" t="s">
        <v>10904</v>
      </c>
      <c r="B13766" s="59" t="s">
        <v>312</v>
      </c>
      <c r="C13766" s="84" t="s">
        <v>313</v>
      </c>
      <c r="D13766" s="60">
        <v>5</v>
      </c>
      <c r="E13766" s="126" t="s">
        <v>26</v>
      </c>
      <c r="F13766" s="73">
        <v>120190</v>
      </c>
      <c r="G13766" s="210">
        <f t="shared" si="418"/>
        <v>600950</v>
      </c>
      <c r="H13766" s="120" t="s">
        <v>522</v>
      </c>
      <c r="I13766" s="289" t="s">
        <v>10905</v>
      </c>
    </row>
    <row r="13767" spans="1:9" x14ac:dyDescent="0.25">
      <c r="A13767" s="59" t="s">
        <v>10904</v>
      </c>
      <c r="B13767" s="59" t="s">
        <v>314</v>
      </c>
      <c r="C13767" s="84" t="s">
        <v>315</v>
      </c>
      <c r="D13767" s="72">
        <v>5</v>
      </c>
      <c r="E13767" s="75" t="s">
        <v>26</v>
      </c>
      <c r="F13767" s="73">
        <v>151500</v>
      </c>
      <c r="G13767" s="64">
        <f t="shared" si="418"/>
        <v>757500</v>
      </c>
      <c r="H13767" s="120" t="s">
        <v>522</v>
      </c>
      <c r="I13767" s="289" t="s">
        <v>10905</v>
      </c>
    </row>
    <row r="13768" spans="1:9" x14ac:dyDescent="0.25">
      <c r="A13768" s="59" t="s">
        <v>10904</v>
      </c>
      <c r="B13768" s="59" t="s">
        <v>210</v>
      </c>
      <c r="C13768" s="59" t="s">
        <v>211</v>
      </c>
      <c r="D13768" s="59">
        <v>8</v>
      </c>
      <c r="E13768" s="77" t="s">
        <v>37</v>
      </c>
      <c r="F13768" s="61">
        <v>28500</v>
      </c>
      <c r="G13768" s="64">
        <f t="shared" si="418"/>
        <v>228000</v>
      </c>
      <c r="H13768" s="120" t="s">
        <v>2005</v>
      </c>
      <c r="I13768" s="289"/>
    </row>
    <row r="13769" spans="1:9" x14ac:dyDescent="0.25">
      <c r="A13769" s="59" t="s">
        <v>10904</v>
      </c>
      <c r="B13769" s="59" t="s">
        <v>9255</v>
      </c>
      <c r="C13769" s="59" t="s">
        <v>27</v>
      </c>
      <c r="D13769" s="59">
        <v>2</v>
      </c>
      <c r="E13769" s="77" t="s">
        <v>26</v>
      </c>
      <c r="F13769" s="61">
        <v>2500</v>
      </c>
      <c r="G13769" s="64">
        <f t="shared" si="418"/>
        <v>5000</v>
      </c>
      <c r="H13769" s="120" t="s">
        <v>6044</v>
      </c>
      <c r="I13769" s="289"/>
    </row>
    <row r="13770" spans="1:9" x14ac:dyDescent="0.25">
      <c r="A13770" s="59" t="s">
        <v>10904</v>
      </c>
      <c r="B13770" s="118" t="s">
        <v>10354</v>
      </c>
      <c r="C13770" s="59" t="s">
        <v>636</v>
      </c>
      <c r="D13770" s="141">
        <v>1</v>
      </c>
      <c r="E13770" s="75" t="s">
        <v>26</v>
      </c>
      <c r="F13770" s="210">
        <v>7500</v>
      </c>
      <c r="G13770" s="64">
        <f t="shared" si="418"/>
        <v>7500</v>
      </c>
      <c r="H13770" s="120" t="s">
        <v>6044</v>
      </c>
      <c r="I13770" s="289"/>
    </row>
    <row r="13771" spans="1:9" x14ac:dyDescent="0.25">
      <c r="A13771" s="59" t="s">
        <v>10904</v>
      </c>
      <c r="B13771" s="58" t="s">
        <v>4004</v>
      </c>
      <c r="C13771" s="59" t="s">
        <v>27</v>
      </c>
      <c r="D13771" s="59">
        <v>20</v>
      </c>
      <c r="E13771" s="77" t="s">
        <v>26</v>
      </c>
      <c r="F13771" s="61">
        <v>1000</v>
      </c>
      <c r="G13771" s="64">
        <f t="shared" si="418"/>
        <v>20000</v>
      </c>
      <c r="H13771" s="120" t="s">
        <v>6044</v>
      </c>
      <c r="I13771" s="289"/>
    </row>
    <row r="13772" spans="1:9" x14ac:dyDescent="0.25">
      <c r="A13772" s="59" t="s">
        <v>10904</v>
      </c>
      <c r="B13772" s="59" t="s">
        <v>9907</v>
      </c>
      <c r="C13772" s="59" t="s">
        <v>543</v>
      </c>
      <c r="D13772" s="59">
        <v>1</v>
      </c>
      <c r="E13772" s="75" t="s">
        <v>26</v>
      </c>
      <c r="F13772" s="274">
        <v>110000</v>
      </c>
      <c r="G13772" s="64">
        <f t="shared" si="418"/>
        <v>110000</v>
      </c>
      <c r="H13772" s="120" t="s">
        <v>6044</v>
      </c>
      <c r="I13772" s="289"/>
    </row>
    <row r="13773" spans="1:9" x14ac:dyDescent="0.25">
      <c r="A13773" s="59" t="s">
        <v>10904</v>
      </c>
      <c r="B13773" s="59" t="s">
        <v>810</v>
      </c>
      <c r="C13773" s="83" t="s">
        <v>27</v>
      </c>
      <c r="D13773" s="60">
        <v>1</v>
      </c>
      <c r="E13773" s="75" t="s">
        <v>1525</v>
      </c>
      <c r="F13773" s="63">
        <v>75000</v>
      </c>
      <c r="G13773" s="64">
        <f>F13773*D13773</f>
        <v>75000</v>
      </c>
      <c r="H13773" s="120" t="s">
        <v>522</v>
      </c>
      <c r="I13773" s="289" t="s">
        <v>10906</v>
      </c>
    </row>
    <row r="13774" spans="1:9" x14ac:dyDescent="0.25">
      <c r="A13774" s="59" t="s">
        <v>10904</v>
      </c>
      <c r="B13774" s="58" t="s">
        <v>10907</v>
      </c>
      <c r="C13774" s="59" t="s">
        <v>859</v>
      </c>
      <c r="D13774" s="59">
        <v>1</v>
      </c>
      <c r="E13774" s="77" t="s">
        <v>29</v>
      </c>
      <c r="F13774" s="61">
        <v>1</v>
      </c>
      <c r="G13774" s="64">
        <f>F13774*D13774</f>
        <v>1</v>
      </c>
      <c r="H13774" s="120" t="s">
        <v>5929</v>
      </c>
      <c r="I13774" s="289" t="s">
        <v>10906</v>
      </c>
    </row>
    <row r="13775" spans="1:9" x14ac:dyDescent="0.25">
      <c r="A13775" s="59" t="s">
        <v>10904</v>
      </c>
      <c r="B13775" s="66" t="s">
        <v>10908</v>
      </c>
      <c r="C13775" s="77" t="s">
        <v>419</v>
      </c>
      <c r="D13775" s="60">
        <v>3</v>
      </c>
      <c r="E13775" s="75" t="s">
        <v>26</v>
      </c>
      <c r="F13775" s="73">
        <v>12500</v>
      </c>
      <c r="G13775" s="64">
        <f>F13775*D13775</f>
        <v>37500</v>
      </c>
      <c r="H13775" s="120" t="s">
        <v>6049</v>
      </c>
      <c r="I13775" s="289"/>
    </row>
    <row r="13776" spans="1:9" x14ac:dyDescent="0.25">
      <c r="A13776" s="59" t="s">
        <v>10904</v>
      </c>
      <c r="B13776" s="71" t="s">
        <v>10909</v>
      </c>
      <c r="C13776" s="77" t="s">
        <v>419</v>
      </c>
      <c r="D13776" s="60">
        <v>3</v>
      </c>
      <c r="E13776" s="75" t="s">
        <v>26</v>
      </c>
      <c r="F13776" s="73">
        <v>14000</v>
      </c>
      <c r="G13776" s="210">
        <f>F13776*D13776</f>
        <v>42000</v>
      </c>
      <c r="H13776" s="120" t="s">
        <v>6049</v>
      </c>
      <c r="I13776" s="289"/>
    </row>
    <row r="13777" spans="1:9" x14ac:dyDescent="0.25">
      <c r="A13777" s="59" t="s">
        <v>10904</v>
      </c>
      <c r="B13777" s="59" t="s">
        <v>3077</v>
      </c>
      <c r="C13777" s="84" t="s">
        <v>361</v>
      </c>
      <c r="D13777" s="60">
        <v>12</v>
      </c>
      <c r="E13777" s="75" t="s">
        <v>26</v>
      </c>
      <c r="F13777" s="73">
        <v>13333</v>
      </c>
      <c r="G13777" s="210">
        <f t="shared" ref="G13777:G13786" si="419">F13777*D13777</f>
        <v>159996</v>
      </c>
      <c r="H13777" s="120" t="s">
        <v>894</v>
      </c>
      <c r="I13777" s="289"/>
    </row>
    <row r="13778" spans="1:9" x14ac:dyDescent="0.25">
      <c r="A13778" s="59" t="s">
        <v>10904</v>
      </c>
      <c r="B13778" s="59" t="s">
        <v>210</v>
      </c>
      <c r="C13778" s="59" t="s">
        <v>211</v>
      </c>
      <c r="D13778" s="59">
        <v>3</v>
      </c>
      <c r="E13778" s="77" t="s">
        <v>37</v>
      </c>
      <c r="F13778" s="61">
        <v>28500</v>
      </c>
      <c r="G13778" s="64">
        <f t="shared" si="419"/>
        <v>85500</v>
      </c>
      <c r="H13778" s="120" t="s">
        <v>894</v>
      </c>
      <c r="I13778" s="289"/>
    </row>
    <row r="13779" spans="1:9" x14ac:dyDescent="0.25">
      <c r="A13779" s="59" t="s">
        <v>10904</v>
      </c>
      <c r="B13779" s="58" t="s">
        <v>222</v>
      </c>
      <c r="C13779" s="77" t="s">
        <v>1476</v>
      </c>
      <c r="D13779" s="60">
        <v>1</v>
      </c>
      <c r="E13779" s="75" t="s">
        <v>37</v>
      </c>
      <c r="F13779" s="73">
        <v>32300</v>
      </c>
      <c r="G13779" s="64">
        <f t="shared" si="419"/>
        <v>32300</v>
      </c>
      <c r="H13779" s="120" t="s">
        <v>894</v>
      </c>
      <c r="I13779" s="289"/>
    </row>
    <row r="13780" spans="1:9" x14ac:dyDescent="0.25">
      <c r="A13780" s="59" t="s">
        <v>10904</v>
      </c>
      <c r="B13780" s="59" t="s">
        <v>10910</v>
      </c>
      <c r="C13780" s="83" t="s">
        <v>411</v>
      </c>
      <c r="D13780" s="60">
        <v>1</v>
      </c>
      <c r="E13780" s="75" t="s">
        <v>26</v>
      </c>
      <c r="F13780" s="63">
        <v>90000</v>
      </c>
      <c r="G13780" s="64">
        <f t="shared" si="419"/>
        <v>90000</v>
      </c>
      <c r="H13780" s="65" t="s">
        <v>794</v>
      </c>
      <c r="I13780" s="289"/>
    </row>
    <row r="13781" spans="1:9" x14ac:dyDescent="0.25">
      <c r="A13781" s="59" t="s">
        <v>10904</v>
      </c>
      <c r="B13781" s="71" t="s">
        <v>10911</v>
      </c>
      <c r="C13781" s="85" t="s">
        <v>416</v>
      </c>
      <c r="D13781" s="60">
        <v>10</v>
      </c>
      <c r="E13781" s="75" t="s">
        <v>26</v>
      </c>
      <c r="F13781" s="63">
        <v>2100</v>
      </c>
      <c r="G13781" s="64">
        <f t="shared" si="419"/>
        <v>21000</v>
      </c>
      <c r="H13781" s="65" t="s">
        <v>794</v>
      </c>
      <c r="I13781" s="289"/>
    </row>
    <row r="13782" spans="1:9" x14ac:dyDescent="0.25">
      <c r="A13782" s="59" t="s">
        <v>10904</v>
      </c>
      <c r="B13782" s="118" t="s">
        <v>10912</v>
      </c>
      <c r="C13782" s="85" t="s">
        <v>416</v>
      </c>
      <c r="D13782" s="60">
        <v>10</v>
      </c>
      <c r="E13782" s="75" t="s">
        <v>26</v>
      </c>
      <c r="F13782" s="63">
        <v>1300</v>
      </c>
      <c r="G13782" s="64">
        <f t="shared" si="419"/>
        <v>13000</v>
      </c>
      <c r="H13782" s="65" t="s">
        <v>794</v>
      </c>
      <c r="I13782" s="120"/>
    </row>
    <row r="13783" spans="1:9" x14ac:dyDescent="0.25">
      <c r="A13783" s="59" t="s">
        <v>10904</v>
      </c>
      <c r="B13783" s="59" t="s">
        <v>10913</v>
      </c>
      <c r="C13783" s="85" t="s">
        <v>416</v>
      </c>
      <c r="D13783" s="60">
        <v>20</v>
      </c>
      <c r="E13783" s="75" t="s">
        <v>26</v>
      </c>
      <c r="F13783" s="73">
        <v>200</v>
      </c>
      <c r="G13783" s="64">
        <f t="shared" si="419"/>
        <v>4000</v>
      </c>
      <c r="H13783" s="65" t="s">
        <v>794</v>
      </c>
      <c r="I13783" s="120"/>
    </row>
    <row r="13784" spans="1:9" x14ac:dyDescent="0.25">
      <c r="A13784" s="59" t="s">
        <v>10904</v>
      </c>
      <c r="B13784" s="58" t="s">
        <v>10914</v>
      </c>
      <c r="C13784" s="85" t="s">
        <v>416</v>
      </c>
      <c r="D13784" s="60">
        <v>20</v>
      </c>
      <c r="E13784" s="75" t="s">
        <v>26</v>
      </c>
      <c r="F13784" s="73">
        <v>100</v>
      </c>
      <c r="G13784" s="64">
        <f t="shared" si="419"/>
        <v>2000</v>
      </c>
      <c r="H13784" s="65" t="s">
        <v>794</v>
      </c>
      <c r="I13784" s="120"/>
    </row>
    <row r="13785" spans="1:9" x14ac:dyDescent="0.25">
      <c r="A13785" s="59" t="s">
        <v>10904</v>
      </c>
      <c r="B13785" s="83" t="s">
        <v>10915</v>
      </c>
      <c r="C13785" s="85" t="s">
        <v>416</v>
      </c>
      <c r="D13785" s="141">
        <v>6</v>
      </c>
      <c r="E13785" s="75" t="s">
        <v>26</v>
      </c>
      <c r="F13785" s="210">
        <v>1000</v>
      </c>
      <c r="G13785" s="64">
        <f t="shared" si="419"/>
        <v>6000</v>
      </c>
      <c r="H13785" s="65" t="s">
        <v>794</v>
      </c>
      <c r="I13785" s="120"/>
    </row>
    <row r="13786" spans="1:9" x14ac:dyDescent="0.25">
      <c r="A13786" s="59" t="s">
        <v>10904</v>
      </c>
      <c r="B13786" s="59" t="s">
        <v>10916</v>
      </c>
      <c r="C13786" s="77" t="s">
        <v>411</v>
      </c>
      <c r="D13786" s="60">
        <v>2</v>
      </c>
      <c r="E13786" s="126" t="s">
        <v>26</v>
      </c>
      <c r="F13786" s="73">
        <v>20000</v>
      </c>
      <c r="G13786" s="210">
        <f t="shared" si="419"/>
        <v>40000</v>
      </c>
      <c r="H13786" s="120" t="s">
        <v>794</v>
      </c>
      <c r="I13786" s="59"/>
    </row>
    <row r="13787" spans="1:9" x14ac:dyDescent="0.25">
      <c r="A13787" s="59" t="s">
        <v>10904</v>
      </c>
      <c r="B13787" s="71" t="s">
        <v>9840</v>
      </c>
      <c r="C13787" s="77" t="s">
        <v>9841</v>
      </c>
      <c r="D13787" s="60">
        <v>1</v>
      </c>
      <c r="E13787" s="75" t="s">
        <v>26</v>
      </c>
      <c r="F13787" s="73">
        <v>260000</v>
      </c>
      <c r="G13787" s="64">
        <f>F13787*D13787</f>
        <v>260000</v>
      </c>
      <c r="H13787" s="65" t="s">
        <v>504</v>
      </c>
      <c r="I13787" s="59" t="s">
        <v>7280</v>
      </c>
    </row>
    <row r="13788" spans="1:9" x14ac:dyDescent="0.25">
      <c r="A13788" s="59" t="s">
        <v>10904</v>
      </c>
      <c r="B13788" s="59" t="s">
        <v>10721</v>
      </c>
      <c r="C13788" s="85" t="s">
        <v>361</v>
      </c>
      <c r="D13788" s="60">
        <v>1</v>
      </c>
      <c r="E13788" s="75" t="s">
        <v>26</v>
      </c>
      <c r="F13788" s="73">
        <v>50000</v>
      </c>
      <c r="G13788" s="210">
        <f>F13788*D13788</f>
        <v>50000</v>
      </c>
      <c r="H13788" s="65" t="s">
        <v>504</v>
      </c>
      <c r="I13788" s="59" t="s">
        <v>7280</v>
      </c>
    </row>
    <row r="13789" spans="1:9" x14ac:dyDescent="0.25">
      <c r="A13789" s="59" t="s">
        <v>10904</v>
      </c>
      <c r="B13789" s="59" t="s">
        <v>10917</v>
      </c>
      <c r="C13789" s="85" t="s">
        <v>419</v>
      </c>
      <c r="D13789" s="60">
        <v>8</v>
      </c>
      <c r="E13789" s="75" t="s">
        <v>26</v>
      </c>
      <c r="F13789" s="210">
        <v>6000</v>
      </c>
      <c r="G13789" s="64">
        <f t="shared" ref="G13789:G13807" si="420">F13789*D13789</f>
        <v>48000</v>
      </c>
      <c r="H13789" s="120" t="s">
        <v>814</v>
      </c>
      <c r="I13789" s="59"/>
    </row>
    <row r="13790" spans="1:9" x14ac:dyDescent="0.25">
      <c r="A13790" s="59" t="s">
        <v>10904</v>
      </c>
      <c r="B13790" s="59" t="s">
        <v>10918</v>
      </c>
      <c r="C13790" s="85" t="s">
        <v>686</v>
      </c>
      <c r="D13790" s="60">
        <v>1</v>
      </c>
      <c r="E13790" s="75" t="s">
        <v>26</v>
      </c>
      <c r="F13790" s="210">
        <v>90000</v>
      </c>
      <c r="G13790" s="64">
        <f t="shared" si="420"/>
        <v>90000</v>
      </c>
      <c r="H13790" s="120" t="s">
        <v>814</v>
      </c>
      <c r="I13790" s="59"/>
    </row>
    <row r="13791" spans="1:9" x14ac:dyDescent="0.25">
      <c r="A13791" s="59" t="s">
        <v>10904</v>
      </c>
      <c r="B13791" s="59" t="s">
        <v>10919</v>
      </c>
      <c r="C13791" s="85" t="s">
        <v>686</v>
      </c>
      <c r="D13791" s="141">
        <v>1</v>
      </c>
      <c r="E13791" s="75" t="s">
        <v>26</v>
      </c>
      <c r="F13791" s="210">
        <v>90000</v>
      </c>
      <c r="G13791" s="64">
        <f t="shared" si="420"/>
        <v>90000</v>
      </c>
      <c r="H13791" s="120" t="s">
        <v>814</v>
      </c>
      <c r="I13791" s="59"/>
    </row>
    <row r="13792" spans="1:9" x14ac:dyDescent="0.25">
      <c r="A13792" s="59" t="s">
        <v>10904</v>
      </c>
      <c r="B13792" s="59" t="s">
        <v>10040</v>
      </c>
      <c r="C13792" s="85" t="s">
        <v>766</v>
      </c>
      <c r="D13792" s="141">
        <v>8</v>
      </c>
      <c r="E13792" s="75" t="s">
        <v>26</v>
      </c>
      <c r="F13792" s="210">
        <v>1500</v>
      </c>
      <c r="G13792" s="64">
        <f t="shared" si="420"/>
        <v>12000</v>
      </c>
      <c r="H13792" s="120" t="s">
        <v>894</v>
      </c>
      <c r="I13792" s="59"/>
    </row>
    <row r="13793" spans="1:9" x14ac:dyDescent="0.25">
      <c r="A13793" s="59" t="s">
        <v>10904</v>
      </c>
      <c r="B13793" s="59" t="s">
        <v>210</v>
      </c>
      <c r="C13793" s="59" t="s">
        <v>211</v>
      </c>
      <c r="D13793" s="59">
        <v>9</v>
      </c>
      <c r="E13793" s="77" t="s">
        <v>37</v>
      </c>
      <c r="F13793" s="61">
        <v>28500</v>
      </c>
      <c r="G13793" s="210">
        <f t="shared" si="420"/>
        <v>256500</v>
      </c>
      <c r="H13793" s="120" t="s">
        <v>953</v>
      </c>
      <c r="I13793" s="59" t="s">
        <v>7288</v>
      </c>
    </row>
    <row r="13794" spans="1:9" x14ac:dyDescent="0.25">
      <c r="A13794" s="59" t="s">
        <v>10904</v>
      </c>
      <c r="B13794" s="59" t="s">
        <v>9828</v>
      </c>
      <c r="C13794" s="59" t="s">
        <v>217</v>
      </c>
      <c r="D13794" s="60">
        <v>1</v>
      </c>
      <c r="E13794" s="83" t="s">
        <v>26</v>
      </c>
      <c r="F13794" s="210">
        <v>87791</v>
      </c>
      <c r="G13794" s="210">
        <f t="shared" si="420"/>
        <v>87791</v>
      </c>
      <c r="H13794" s="120" t="s">
        <v>953</v>
      </c>
      <c r="I13794" s="59" t="s">
        <v>7288</v>
      </c>
    </row>
    <row r="13795" spans="1:9" x14ac:dyDescent="0.25">
      <c r="A13795" s="59" t="s">
        <v>10904</v>
      </c>
      <c r="B13795" s="59" t="s">
        <v>172</v>
      </c>
      <c r="C13795" s="93" t="s">
        <v>173</v>
      </c>
      <c r="D13795" s="59">
        <v>1</v>
      </c>
      <c r="E13795" s="59" t="s">
        <v>26</v>
      </c>
      <c r="F13795" s="61">
        <v>39000</v>
      </c>
      <c r="G13795" s="210">
        <f t="shared" si="420"/>
        <v>39000</v>
      </c>
      <c r="H13795" s="120" t="s">
        <v>953</v>
      </c>
      <c r="I13795" s="59" t="s">
        <v>7288</v>
      </c>
    </row>
    <row r="13796" spans="1:9" x14ac:dyDescent="0.25">
      <c r="A13796" s="59" t="s">
        <v>10904</v>
      </c>
      <c r="B13796" s="59" t="s">
        <v>6323</v>
      </c>
      <c r="C13796" s="59" t="s">
        <v>6324</v>
      </c>
      <c r="D13796" s="59">
        <v>1</v>
      </c>
      <c r="E13796" s="59" t="s">
        <v>26</v>
      </c>
      <c r="F13796" s="61">
        <v>92500</v>
      </c>
      <c r="G13796" s="210">
        <f t="shared" si="420"/>
        <v>92500</v>
      </c>
      <c r="H13796" s="120" t="s">
        <v>953</v>
      </c>
      <c r="I13796" s="59" t="s">
        <v>7288</v>
      </c>
    </row>
    <row r="13797" spans="1:9" x14ac:dyDescent="0.25">
      <c r="A13797" s="59" t="s">
        <v>10904</v>
      </c>
      <c r="B13797" s="58" t="s">
        <v>9830</v>
      </c>
      <c r="C13797" s="77" t="s">
        <v>74</v>
      </c>
      <c r="D13797" s="59">
        <v>2</v>
      </c>
      <c r="E13797" s="59" t="s">
        <v>26</v>
      </c>
      <c r="F13797" s="61">
        <v>65000</v>
      </c>
      <c r="G13797" s="210">
        <f t="shared" si="420"/>
        <v>130000</v>
      </c>
      <c r="H13797" s="120" t="s">
        <v>953</v>
      </c>
      <c r="I13797" s="59" t="s">
        <v>7288</v>
      </c>
    </row>
    <row r="13798" spans="1:9" x14ac:dyDescent="0.25">
      <c r="A13798" s="59" t="s">
        <v>10904</v>
      </c>
      <c r="B13798" s="59" t="s">
        <v>210</v>
      </c>
      <c r="C13798" s="59" t="s">
        <v>211</v>
      </c>
      <c r="D13798" s="59">
        <v>9</v>
      </c>
      <c r="E13798" s="77" t="s">
        <v>37</v>
      </c>
      <c r="F13798" s="59">
        <v>28500</v>
      </c>
      <c r="G13798" s="64">
        <f t="shared" si="420"/>
        <v>256500</v>
      </c>
      <c r="H13798" s="120" t="s">
        <v>2626</v>
      </c>
      <c r="I13798" s="74" t="s">
        <v>9135</v>
      </c>
    </row>
    <row r="13799" spans="1:9" x14ac:dyDescent="0.25">
      <c r="A13799" s="472">
        <v>44568</v>
      </c>
      <c r="B13799" s="59" t="s">
        <v>9828</v>
      </c>
      <c r="C13799" s="59" t="s">
        <v>217</v>
      </c>
      <c r="D13799" s="59">
        <v>1</v>
      </c>
      <c r="E13799" s="77" t="s">
        <v>26</v>
      </c>
      <c r="F13799" s="59">
        <v>87791</v>
      </c>
      <c r="G13799" s="64">
        <f t="shared" si="420"/>
        <v>87791</v>
      </c>
      <c r="H13799" s="120" t="s">
        <v>2626</v>
      </c>
      <c r="I13799" s="74" t="s">
        <v>9135</v>
      </c>
    </row>
    <row r="13800" spans="1:9" x14ac:dyDescent="0.25">
      <c r="A13800" s="144">
        <v>44568</v>
      </c>
      <c r="B13800" s="59" t="s">
        <v>10920</v>
      </c>
      <c r="C13800" s="85" t="s">
        <v>48</v>
      </c>
      <c r="D13800" s="60">
        <v>1</v>
      </c>
      <c r="E13800" s="75" t="s">
        <v>26</v>
      </c>
      <c r="F13800" s="63">
        <v>55000</v>
      </c>
      <c r="G13800" s="64">
        <f t="shared" si="420"/>
        <v>55000</v>
      </c>
      <c r="H13800" s="120" t="s">
        <v>1918</v>
      </c>
      <c r="I13800" s="289" t="s">
        <v>9127</v>
      </c>
    </row>
    <row r="13801" spans="1:9" x14ac:dyDescent="0.25">
      <c r="A13801" s="144">
        <v>44568</v>
      </c>
      <c r="B13801" s="59" t="s">
        <v>10921</v>
      </c>
      <c r="C13801" s="84" t="s">
        <v>10922</v>
      </c>
      <c r="D13801" s="59">
        <v>1</v>
      </c>
      <c r="E13801" s="77" t="s">
        <v>26</v>
      </c>
      <c r="F13801" s="73">
        <v>1750000</v>
      </c>
      <c r="G13801" s="64">
        <f t="shared" si="420"/>
        <v>1750000</v>
      </c>
      <c r="H13801" s="120" t="s">
        <v>1918</v>
      </c>
      <c r="I13801" s="289" t="s">
        <v>9127</v>
      </c>
    </row>
    <row r="13802" spans="1:9" x14ac:dyDescent="0.25">
      <c r="A13802" s="144">
        <v>44568</v>
      </c>
      <c r="B13802" s="59" t="s">
        <v>10921</v>
      </c>
      <c r="C13802" s="84" t="s">
        <v>10923</v>
      </c>
      <c r="D13802" s="60">
        <v>1</v>
      </c>
      <c r="E13802" s="126" t="s">
        <v>26</v>
      </c>
      <c r="F13802" s="73">
        <v>1750000</v>
      </c>
      <c r="G13802" s="210">
        <f t="shared" si="420"/>
        <v>1750000</v>
      </c>
      <c r="H13802" s="120" t="s">
        <v>1918</v>
      </c>
      <c r="I13802" s="289" t="s">
        <v>9127</v>
      </c>
    </row>
    <row r="13803" spans="1:9" x14ac:dyDescent="0.25">
      <c r="A13803" s="144">
        <v>44568</v>
      </c>
      <c r="B13803" s="59" t="s">
        <v>10921</v>
      </c>
      <c r="C13803" s="84" t="s">
        <v>10922</v>
      </c>
      <c r="D13803" s="72">
        <v>1</v>
      </c>
      <c r="E13803" s="75" t="s">
        <v>26</v>
      </c>
      <c r="F13803" s="73">
        <v>1750000</v>
      </c>
      <c r="G13803" s="64">
        <f t="shared" si="420"/>
        <v>1750000</v>
      </c>
      <c r="H13803" s="120" t="s">
        <v>1918</v>
      </c>
      <c r="I13803" s="289" t="s">
        <v>9127</v>
      </c>
    </row>
    <row r="13804" spans="1:9" x14ac:dyDescent="0.25">
      <c r="A13804" s="144">
        <v>44568</v>
      </c>
      <c r="B13804" s="59" t="s">
        <v>10921</v>
      </c>
      <c r="C13804" s="59" t="s">
        <v>10923</v>
      </c>
      <c r="D13804" s="59">
        <v>1</v>
      </c>
      <c r="E13804" s="77" t="s">
        <v>26</v>
      </c>
      <c r="F13804" s="61">
        <v>1750000</v>
      </c>
      <c r="G13804" s="64">
        <f t="shared" si="420"/>
        <v>1750000</v>
      </c>
      <c r="H13804" s="120" t="s">
        <v>1918</v>
      </c>
      <c r="I13804" s="289" t="s">
        <v>9127</v>
      </c>
    </row>
    <row r="13805" spans="1:9" x14ac:dyDescent="0.25">
      <c r="A13805" s="144">
        <v>44568</v>
      </c>
      <c r="B13805" s="59" t="s">
        <v>9255</v>
      </c>
      <c r="C13805" s="59" t="s">
        <v>27</v>
      </c>
      <c r="D13805" s="59">
        <v>5</v>
      </c>
      <c r="E13805" s="77" t="s">
        <v>26</v>
      </c>
      <c r="F13805" s="61">
        <v>2500</v>
      </c>
      <c r="G13805" s="64">
        <f t="shared" si="420"/>
        <v>12500</v>
      </c>
      <c r="H13805" s="120" t="s">
        <v>6044</v>
      </c>
      <c r="I13805" s="289"/>
    </row>
    <row r="13806" spans="1:9" x14ac:dyDescent="0.25">
      <c r="A13806" s="144">
        <v>44568</v>
      </c>
      <c r="B13806" s="118" t="s">
        <v>10924</v>
      </c>
      <c r="C13806" s="85" t="s">
        <v>1311</v>
      </c>
      <c r="D13806" s="60">
        <v>3</v>
      </c>
      <c r="E13806" s="75" t="s">
        <v>51</v>
      </c>
      <c r="F13806" s="63">
        <v>76000</v>
      </c>
      <c r="G13806" s="64">
        <f>F13806*D13806</f>
        <v>228000</v>
      </c>
      <c r="H13806" s="120" t="s">
        <v>6044</v>
      </c>
      <c r="I13806" s="289"/>
    </row>
    <row r="13807" spans="1:9" x14ac:dyDescent="0.25">
      <c r="A13807" s="144">
        <v>44568</v>
      </c>
      <c r="B13807" s="59" t="s">
        <v>1207</v>
      </c>
      <c r="C13807" s="59" t="s">
        <v>27</v>
      </c>
      <c r="D13807" s="59">
        <v>30</v>
      </c>
      <c r="E13807" s="75" t="s">
        <v>26</v>
      </c>
      <c r="F13807" s="274">
        <v>1000</v>
      </c>
      <c r="G13807" s="64">
        <f t="shared" si="420"/>
        <v>30000</v>
      </c>
      <c r="H13807" s="120" t="s">
        <v>6044</v>
      </c>
      <c r="I13807" s="289"/>
    </row>
    <row r="13808" spans="1:9" x14ac:dyDescent="0.25">
      <c r="A13808" s="144">
        <v>44568</v>
      </c>
      <c r="B13808" s="59" t="s">
        <v>10194</v>
      </c>
      <c r="C13808" s="83" t="s">
        <v>27</v>
      </c>
      <c r="D13808" s="60">
        <v>1</v>
      </c>
      <c r="E13808" s="75" t="s">
        <v>26</v>
      </c>
      <c r="F13808" s="63">
        <v>11500</v>
      </c>
      <c r="G13808" s="64">
        <f>F13808*D13808</f>
        <v>11500</v>
      </c>
      <c r="H13808" s="120" t="s">
        <v>6044</v>
      </c>
      <c r="I13808" s="289"/>
    </row>
    <row r="13809" spans="1:9" x14ac:dyDescent="0.25">
      <c r="A13809" s="144">
        <v>44568</v>
      </c>
      <c r="B13809" s="59" t="s">
        <v>10925</v>
      </c>
      <c r="C13809" s="59" t="s">
        <v>1311</v>
      </c>
      <c r="D13809" s="60">
        <v>1</v>
      </c>
      <c r="E13809" s="75" t="s">
        <v>26</v>
      </c>
      <c r="F13809" s="63">
        <v>76000</v>
      </c>
      <c r="G13809" s="64">
        <f t="shared" ref="G13809:G13834" si="421">F13809*D13809</f>
        <v>76000</v>
      </c>
      <c r="H13809" s="120" t="s">
        <v>6044</v>
      </c>
      <c r="I13809" s="289"/>
    </row>
    <row r="13810" spans="1:9" x14ac:dyDescent="0.25">
      <c r="A13810" s="144">
        <v>44568</v>
      </c>
      <c r="B13810" s="118" t="s">
        <v>10926</v>
      </c>
      <c r="C13810" s="85" t="s">
        <v>411</v>
      </c>
      <c r="D13810" s="60">
        <v>1</v>
      </c>
      <c r="E13810" s="75" t="s">
        <v>29</v>
      </c>
      <c r="F13810" s="63">
        <v>165000</v>
      </c>
      <c r="G13810" s="64">
        <f t="shared" si="421"/>
        <v>165000</v>
      </c>
      <c r="H13810" s="65" t="s">
        <v>6050</v>
      </c>
      <c r="I13810" s="289"/>
    </row>
    <row r="13811" spans="1:9" x14ac:dyDescent="0.25">
      <c r="A13811" s="144">
        <v>44568</v>
      </c>
      <c r="B13811" s="59" t="s">
        <v>724</v>
      </c>
      <c r="C13811" s="85" t="s">
        <v>654</v>
      </c>
      <c r="D13811" s="60">
        <v>1</v>
      </c>
      <c r="E13811" s="75" t="s">
        <v>473</v>
      </c>
      <c r="F13811" s="73">
        <v>643000</v>
      </c>
      <c r="G13811" s="64">
        <f t="shared" si="421"/>
        <v>643000</v>
      </c>
      <c r="H13811" s="65" t="s">
        <v>6049</v>
      </c>
      <c r="I13811" s="289"/>
    </row>
    <row r="13812" spans="1:9" x14ac:dyDescent="0.25">
      <c r="A13812" s="144">
        <v>44568</v>
      </c>
      <c r="B13812" s="58" t="s">
        <v>2176</v>
      </c>
      <c r="C13812" s="85" t="s">
        <v>654</v>
      </c>
      <c r="D13812" s="60">
        <v>2</v>
      </c>
      <c r="E13812" s="75" t="s">
        <v>473</v>
      </c>
      <c r="F13812" s="73">
        <v>840500</v>
      </c>
      <c r="G13812" s="64">
        <f t="shared" si="421"/>
        <v>1681000</v>
      </c>
      <c r="H13812" s="65" t="s">
        <v>6049</v>
      </c>
      <c r="I13812" s="289"/>
    </row>
    <row r="13813" spans="1:9" x14ac:dyDescent="0.25">
      <c r="A13813" s="144">
        <v>44568</v>
      </c>
      <c r="B13813" s="83" t="s">
        <v>10927</v>
      </c>
      <c r="C13813" s="85" t="s">
        <v>361</v>
      </c>
      <c r="D13813" s="141">
        <v>1</v>
      </c>
      <c r="E13813" s="75" t="s">
        <v>26</v>
      </c>
      <c r="F13813" s="210">
        <v>1000000</v>
      </c>
      <c r="G13813" s="64">
        <f t="shared" si="421"/>
        <v>1000000</v>
      </c>
      <c r="H13813" s="120" t="s">
        <v>2985</v>
      </c>
      <c r="I13813" s="289"/>
    </row>
    <row r="13814" spans="1:9" x14ac:dyDescent="0.25">
      <c r="A13814" s="144">
        <v>44568</v>
      </c>
      <c r="B13814" s="59" t="s">
        <v>10928</v>
      </c>
      <c r="C13814" s="85" t="s">
        <v>361</v>
      </c>
      <c r="D13814" s="60">
        <v>1</v>
      </c>
      <c r="E13814" s="75" t="s">
        <v>26</v>
      </c>
      <c r="F13814" s="210">
        <v>750000</v>
      </c>
      <c r="G13814" s="64">
        <f t="shared" si="421"/>
        <v>750000</v>
      </c>
      <c r="H13814" s="120" t="s">
        <v>2985</v>
      </c>
      <c r="I13814" s="289"/>
    </row>
    <row r="13815" spans="1:9" x14ac:dyDescent="0.25">
      <c r="A13815" s="144">
        <v>44568</v>
      </c>
      <c r="B13815" s="59" t="s">
        <v>10929</v>
      </c>
      <c r="C13815" s="85" t="s">
        <v>361</v>
      </c>
      <c r="D13815" s="60">
        <v>1</v>
      </c>
      <c r="E13815" s="75" t="s">
        <v>26</v>
      </c>
      <c r="F13815" s="210">
        <v>2500000</v>
      </c>
      <c r="G13815" s="64">
        <f t="shared" si="421"/>
        <v>2500000</v>
      </c>
      <c r="H13815" s="120" t="s">
        <v>2985</v>
      </c>
      <c r="I13815" s="120"/>
    </row>
    <row r="13816" spans="1:9" x14ac:dyDescent="0.25">
      <c r="A13816" s="144">
        <v>44568</v>
      </c>
      <c r="B13816" s="71" t="s">
        <v>9840</v>
      </c>
      <c r="C13816" s="77" t="s">
        <v>9841</v>
      </c>
      <c r="D13816" s="72">
        <v>1</v>
      </c>
      <c r="E13816" s="88" t="s">
        <v>25</v>
      </c>
      <c r="F13816" s="61">
        <v>255000</v>
      </c>
      <c r="G13816" s="64">
        <f t="shared" si="421"/>
        <v>255000</v>
      </c>
      <c r="H13816" s="120" t="s">
        <v>508</v>
      </c>
      <c r="I13816" s="74" t="s">
        <v>9144</v>
      </c>
    </row>
    <row r="13817" spans="1:9" x14ac:dyDescent="0.25">
      <c r="A13817" s="144">
        <v>44599</v>
      </c>
      <c r="B13817" s="118" t="s">
        <v>10930</v>
      </c>
      <c r="C13817" s="85" t="s">
        <v>48</v>
      </c>
      <c r="D13817" s="60">
        <v>1</v>
      </c>
      <c r="E13817" s="75" t="s">
        <v>26</v>
      </c>
      <c r="F13817" s="63">
        <v>35000</v>
      </c>
      <c r="G13817" s="64">
        <f t="shared" si="421"/>
        <v>35000</v>
      </c>
      <c r="H13817" s="120" t="s">
        <v>508</v>
      </c>
      <c r="I13817" s="74" t="s">
        <v>9144</v>
      </c>
    </row>
    <row r="13818" spans="1:9" x14ac:dyDescent="0.25">
      <c r="A13818" s="144">
        <v>44599</v>
      </c>
      <c r="B13818" s="71" t="s">
        <v>9840</v>
      </c>
      <c r="C13818" s="77" t="s">
        <v>9841</v>
      </c>
      <c r="D13818" s="72">
        <v>1</v>
      </c>
      <c r="E13818" s="88" t="s">
        <v>25</v>
      </c>
      <c r="F13818" s="61">
        <v>255000</v>
      </c>
      <c r="G13818" s="64">
        <f t="shared" si="421"/>
        <v>255000</v>
      </c>
      <c r="H13818" s="120" t="s">
        <v>1873</v>
      </c>
      <c r="I13818" s="289" t="s">
        <v>9161</v>
      </c>
    </row>
    <row r="13819" spans="1:9" x14ac:dyDescent="0.25">
      <c r="A13819" s="144">
        <v>44599</v>
      </c>
      <c r="B13819" s="118" t="s">
        <v>10930</v>
      </c>
      <c r="C13819" s="85" t="s">
        <v>48</v>
      </c>
      <c r="D13819" s="60">
        <v>1</v>
      </c>
      <c r="E13819" s="75" t="s">
        <v>26</v>
      </c>
      <c r="F13819" s="63">
        <v>35000</v>
      </c>
      <c r="G13819" s="210">
        <f t="shared" si="421"/>
        <v>35000</v>
      </c>
      <c r="H13819" s="120" t="s">
        <v>1873</v>
      </c>
      <c r="I13819" s="289" t="s">
        <v>9161</v>
      </c>
    </row>
    <row r="13820" spans="1:9" x14ac:dyDescent="0.25">
      <c r="A13820" s="144">
        <v>44599</v>
      </c>
      <c r="B13820" s="59" t="s">
        <v>2729</v>
      </c>
      <c r="C13820" s="59" t="s">
        <v>27</v>
      </c>
      <c r="D13820" s="59">
        <v>5</v>
      </c>
      <c r="E13820" s="77" t="s">
        <v>26</v>
      </c>
      <c r="F13820" s="61">
        <v>2500</v>
      </c>
      <c r="G13820" s="64">
        <f t="shared" si="421"/>
        <v>12500</v>
      </c>
      <c r="H13820" s="120" t="s">
        <v>5942</v>
      </c>
      <c r="I13820" s="289"/>
    </row>
    <row r="13821" spans="1:9" x14ac:dyDescent="0.25">
      <c r="A13821" s="144">
        <v>44599</v>
      </c>
      <c r="B13821" s="59" t="s">
        <v>810</v>
      </c>
      <c r="C13821" s="59" t="s">
        <v>27</v>
      </c>
      <c r="D13821" s="59">
        <v>1</v>
      </c>
      <c r="E13821" s="77" t="s">
        <v>1525</v>
      </c>
      <c r="F13821" s="61">
        <v>75000</v>
      </c>
      <c r="G13821" s="64">
        <f t="shared" si="421"/>
        <v>75000</v>
      </c>
      <c r="H13821" s="120" t="s">
        <v>5942</v>
      </c>
      <c r="I13821" s="289"/>
    </row>
    <row r="13822" spans="1:9" x14ac:dyDescent="0.25">
      <c r="A13822" s="144">
        <v>44599</v>
      </c>
      <c r="B13822" s="59" t="s">
        <v>4004</v>
      </c>
      <c r="C13822" s="59" t="s">
        <v>27</v>
      </c>
      <c r="D13822" s="59">
        <v>30</v>
      </c>
      <c r="E13822" s="77" t="s">
        <v>26</v>
      </c>
      <c r="F13822" s="61">
        <v>1000</v>
      </c>
      <c r="G13822" s="64">
        <f t="shared" si="421"/>
        <v>30000</v>
      </c>
      <c r="H13822" s="120" t="s">
        <v>5942</v>
      </c>
      <c r="I13822" s="289"/>
    </row>
    <row r="13823" spans="1:9" x14ac:dyDescent="0.25">
      <c r="A13823" s="144">
        <v>44599</v>
      </c>
      <c r="B13823" s="58" t="s">
        <v>10931</v>
      </c>
      <c r="C13823" s="59" t="s">
        <v>813</v>
      </c>
      <c r="D13823" s="60">
        <v>1</v>
      </c>
      <c r="E13823" s="126" t="s">
        <v>25</v>
      </c>
      <c r="F13823" s="73">
        <v>628000</v>
      </c>
      <c r="G13823" s="64">
        <f t="shared" si="421"/>
        <v>628000</v>
      </c>
      <c r="H13823" s="65" t="s">
        <v>6049</v>
      </c>
      <c r="I13823" s="289"/>
    </row>
    <row r="13824" spans="1:9" x14ac:dyDescent="0.25">
      <c r="A13824" s="144">
        <v>44599</v>
      </c>
      <c r="B13824" s="66" t="s">
        <v>10073</v>
      </c>
      <c r="C13824" s="59" t="s">
        <v>864</v>
      </c>
      <c r="D13824" s="60">
        <v>15</v>
      </c>
      <c r="E13824" s="75" t="s">
        <v>37</v>
      </c>
      <c r="F13824" s="63">
        <v>17000</v>
      </c>
      <c r="G13824" s="64">
        <f t="shared" si="421"/>
        <v>255000</v>
      </c>
      <c r="H13824" s="65" t="s">
        <v>6044</v>
      </c>
      <c r="I13824" s="289"/>
    </row>
    <row r="13825" spans="1:9" x14ac:dyDescent="0.25">
      <c r="A13825" s="144">
        <v>44599</v>
      </c>
      <c r="B13825" s="59" t="s">
        <v>84</v>
      </c>
      <c r="C13825" s="59" t="s">
        <v>85</v>
      </c>
      <c r="D13825" s="60">
        <v>2</v>
      </c>
      <c r="E13825" s="75" t="s">
        <v>26</v>
      </c>
      <c r="F13825" s="73">
        <v>27000</v>
      </c>
      <c r="G13825" s="64">
        <f t="shared" si="421"/>
        <v>54000</v>
      </c>
      <c r="H13825" s="65" t="s">
        <v>1784</v>
      </c>
      <c r="I13825" s="289"/>
    </row>
    <row r="13826" spans="1:9" x14ac:dyDescent="0.25">
      <c r="A13826" s="144">
        <v>44599</v>
      </c>
      <c r="B13826" s="59" t="s">
        <v>208</v>
      </c>
      <c r="C13826" s="59" t="s">
        <v>209</v>
      </c>
      <c r="D13826" s="60">
        <v>2</v>
      </c>
      <c r="E13826" s="126" t="s">
        <v>26</v>
      </c>
      <c r="F13826" s="73">
        <v>9000</v>
      </c>
      <c r="G13826" s="64">
        <f t="shared" si="421"/>
        <v>18000</v>
      </c>
      <c r="H13826" s="65" t="s">
        <v>1784</v>
      </c>
      <c r="I13826" s="289"/>
    </row>
    <row r="13827" spans="1:9" x14ac:dyDescent="0.25">
      <c r="A13827" s="144">
        <v>44599</v>
      </c>
      <c r="B13827" s="59" t="s">
        <v>290</v>
      </c>
      <c r="C13827" s="59" t="s">
        <v>291</v>
      </c>
      <c r="D13827" s="547">
        <v>2</v>
      </c>
      <c r="E13827" s="59" t="s">
        <v>26</v>
      </c>
      <c r="F13827" s="549">
        <v>25000</v>
      </c>
      <c r="G13827" s="64">
        <f t="shared" si="421"/>
        <v>50000</v>
      </c>
      <c r="H13827" s="65" t="s">
        <v>1784</v>
      </c>
      <c r="I13827" s="289"/>
    </row>
    <row r="13828" spans="1:9" x14ac:dyDescent="0.25">
      <c r="A13828" s="144">
        <v>44599</v>
      </c>
      <c r="B13828" s="59" t="s">
        <v>9870</v>
      </c>
      <c r="C13828" s="59" t="s">
        <v>10784</v>
      </c>
      <c r="D13828" s="60">
        <v>1</v>
      </c>
      <c r="E13828" s="75" t="s">
        <v>25</v>
      </c>
      <c r="F13828" s="73">
        <v>126156</v>
      </c>
      <c r="G13828" s="64">
        <f t="shared" si="421"/>
        <v>126156</v>
      </c>
      <c r="H13828" s="120" t="s">
        <v>3352</v>
      </c>
      <c r="I13828" s="289" t="s">
        <v>7096</v>
      </c>
    </row>
    <row r="13829" spans="1:9" x14ac:dyDescent="0.25">
      <c r="A13829" s="144">
        <v>44599</v>
      </c>
      <c r="B13829" s="59" t="s">
        <v>210</v>
      </c>
      <c r="C13829" s="59" t="s">
        <v>211</v>
      </c>
      <c r="D13829" s="141">
        <v>1.5</v>
      </c>
      <c r="E13829" s="75" t="s">
        <v>37</v>
      </c>
      <c r="F13829" s="210">
        <v>28500</v>
      </c>
      <c r="G13829" s="64">
        <f t="shared" si="421"/>
        <v>42750</v>
      </c>
      <c r="H13829" s="120" t="s">
        <v>3352</v>
      </c>
      <c r="I13829" s="289" t="s">
        <v>7096</v>
      </c>
    </row>
    <row r="13830" spans="1:9" x14ac:dyDescent="0.25">
      <c r="A13830" s="144">
        <v>44599</v>
      </c>
      <c r="B13830" s="59" t="s">
        <v>210</v>
      </c>
      <c r="C13830" s="59" t="s">
        <v>211</v>
      </c>
      <c r="D13830" s="141">
        <v>9</v>
      </c>
      <c r="E13830" s="75" t="s">
        <v>37</v>
      </c>
      <c r="F13830" s="210">
        <v>28500</v>
      </c>
      <c r="G13830" s="64">
        <f t="shared" si="421"/>
        <v>256500</v>
      </c>
      <c r="H13830" s="120" t="s">
        <v>1468</v>
      </c>
      <c r="I13830" s="120" t="s">
        <v>7373</v>
      </c>
    </row>
    <row r="13831" spans="1:9" x14ac:dyDescent="0.25">
      <c r="A13831" s="144">
        <v>44599</v>
      </c>
      <c r="B13831" s="59" t="s">
        <v>9828</v>
      </c>
      <c r="C13831" s="59" t="s">
        <v>217</v>
      </c>
      <c r="D13831" s="60">
        <v>1</v>
      </c>
      <c r="E13831" s="75" t="s">
        <v>26</v>
      </c>
      <c r="F13831" s="73">
        <v>87791</v>
      </c>
      <c r="G13831" s="64">
        <f t="shared" si="421"/>
        <v>87791</v>
      </c>
      <c r="H13831" s="120" t="s">
        <v>1468</v>
      </c>
      <c r="I13831" s="120" t="s">
        <v>7373</v>
      </c>
    </row>
    <row r="13832" spans="1:9" x14ac:dyDescent="0.25">
      <c r="A13832" s="144">
        <v>44599</v>
      </c>
      <c r="B13832" s="59" t="s">
        <v>172</v>
      </c>
      <c r="C13832" s="93" t="s">
        <v>173</v>
      </c>
      <c r="D13832" s="60">
        <v>1</v>
      </c>
      <c r="E13832" s="75" t="s">
        <v>26</v>
      </c>
      <c r="F13832" s="73">
        <v>39000</v>
      </c>
      <c r="G13832" s="64">
        <f t="shared" si="421"/>
        <v>39000</v>
      </c>
      <c r="H13832" s="120" t="s">
        <v>1468</v>
      </c>
      <c r="I13832" s="120" t="s">
        <v>7373</v>
      </c>
    </row>
    <row r="13833" spans="1:9" x14ac:dyDescent="0.25">
      <c r="A13833" s="144">
        <v>44599</v>
      </c>
      <c r="B13833" s="59" t="s">
        <v>6323</v>
      </c>
      <c r="C13833" s="59" t="s">
        <v>6324</v>
      </c>
      <c r="D13833" s="141">
        <v>1</v>
      </c>
      <c r="E13833" s="75" t="s">
        <v>26</v>
      </c>
      <c r="F13833" s="210">
        <v>92500</v>
      </c>
      <c r="G13833" s="64">
        <f t="shared" si="421"/>
        <v>92500</v>
      </c>
      <c r="H13833" s="120" t="s">
        <v>1468</v>
      </c>
      <c r="I13833" s="120" t="s">
        <v>7373</v>
      </c>
    </row>
    <row r="13834" spans="1:9" x14ac:dyDescent="0.25">
      <c r="A13834" s="144">
        <v>44599</v>
      </c>
      <c r="B13834" s="59" t="s">
        <v>274</v>
      </c>
      <c r="C13834" s="192">
        <v>40493</v>
      </c>
      <c r="D13834" s="60">
        <v>4</v>
      </c>
      <c r="E13834" s="126" t="s">
        <v>26</v>
      </c>
      <c r="F13834" s="73">
        <v>10000</v>
      </c>
      <c r="G13834" s="210">
        <f t="shared" si="421"/>
        <v>40000</v>
      </c>
      <c r="H13834" s="120" t="s">
        <v>1468</v>
      </c>
      <c r="I13834" s="120" t="s">
        <v>7373</v>
      </c>
    </row>
    <row r="13835" spans="1:9" x14ac:dyDescent="0.25">
      <c r="A13835" s="144">
        <v>44599</v>
      </c>
      <c r="B13835" s="59" t="s">
        <v>1792</v>
      </c>
      <c r="C13835" s="59" t="s">
        <v>76</v>
      </c>
      <c r="D13835" s="60">
        <v>0.6</v>
      </c>
      <c r="E13835" s="75" t="s">
        <v>37</v>
      </c>
      <c r="F13835" s="73">
        <v>82500</v>
      </c>
      <c r="G13835" s="64">
        <f>F13835*D13835</f>
        <v>49500</v>
      </c>
      <c r="H13835" s="120" t="s">
        <v>1468</v>
      </c>
      <c r="I13835" s="120" t="s">
        <v>7373</v>
      </c>
    </row>
    <row r="13836" spans="1:9" x14ac:dyDescent="0.25">
      <c r="A13836" s="144">
        <v>44599</v>
      </c>
      <c r="B13836" s="59" t="s">
        <v>3077</v>
      </c>
      <c r="C13836" s="85" t="s">
        <v>27</v>
      </c>
      <c r="D13836" s="60">
        <v>1</v>
      </c>
      <c r="E13836" s="75" t="s">
        <v>26</v>
      </c>
      <c r="F13836" s="210">
        <v>13333</v>
      </c>
      <c r="G13836" s="64">
        <f t="shared" ref="G13836:G13855" si="422">F13836*D13836</f>
        <v>13333</v>
      </c>
      <c r="H13836" s="120" t="s">
        <v>2985</v>
      </c>
      <c r="I13836" s="59"/>
    </row>
    <row r="13837" spans="1:9" x14ac:dyDescent="0.25">
      <c r="A13837" s="144">
        <v>44599</v>
      </c>
      <c r="B13837" s="59" t="s">
        <v>210</v>
      </c>
      <c r="C13837" s="59" t="s">
        <v>211</v>
      </c>
      <c r="D13837" s="141">
        <v>9</v>
      </c>
      <c r="E13837" s="75" t="s">
        <v>37</v>
      </c>
      <c r="F13837" s="210">
        <v>28500</v>
      </c>
      <c r="G13837" s="64">
        <f t="shared" si="422"/>
        <v>256500</v>
      </c>
      <c r="H13837" s="120" t="s">
        <v>427</v>
      </c>
      <c r="I13837" s="59" t="s">
        <v>7367</v>
      </c>
    </row>
    <row r="13838" spans="1:9" x14ac:dyDescent="0.25">
      <c r="A13838" s="144">
        <v>44599</v>
      </c>
      <c r="B13838" s="59" t="s">
        <v>9828</v>
      </c>
      <c r="C13838" s="59" t="s">
        <v>217</v>
      </c>
      <c r="D13838" s="60">
        <v>1</v>
      </c>
      <c r="E13838" s="75" t="s">
        <v>26</v>
      </c>
      <c r="F13838" s="73">
        <v>87791</v>
      </c>
      <c r="G13838" s="64">
        <f t="shared" si="422"/>
        <v>87791</v>
      </c>
      <c r="H13838" s="120" t="s">
        <v>427</v>
      </c>
      <c r="I13838" s="59" t="s">
        <v>7367</v>
      </c>
    </row>
    <row r="13839" spans="1:9" x14ac:dyDescent="0.25">
      <c r="A13839" s="144">
        <v>44599</v>
      </c>
      <c r="B13839" s="59" t="s">
        <v>172</v>
      </c>
      <c r="C13839" s="93" t="s">
        <v>173</v>
      </c>
      <c r="D13839" s="60">
        <v>1</v>
      </c>
      <c r="E13839" s="75" t="s">
        <v>26</v>
      </c>
      <c r="F13839" s="73">
        <v>39000</v>
      </c>
      <c r="G13839" s="64">
        <f t="shared" si="422"/>
        <v>39000</v>
      </c>
      <c r="H13839" s="120" t="s">
        <v>427</v>
      </c>
      <c r="I13839" s="59" t="s">
        <v>7367</v>
      </c>
    </row>
    <row r="13840" spans="1:9" x14ac:dyDescent="0.25">
      <c r="A13840" s="144">
        <v>44599</v>
      </c>
      <c r="B13840" s="59" t="s">
        <v>6323</v>
      </c>
      <c r="C13840" s="59" t="s">
        <v>6324</v>
      </c>
      <c r="D13840" s="141">
        <v>1</v>
      </c>
      <c r="E13840" s="75" t="s">
        <v>26</v>
      </c>
      <c r="F13840" s="210">
        <v>92500</v>
      </c>
      <c r="G13840" s="64">
        <f t="shared" si="422"/>
        <v>92500</v>
      </c>
      <c r="H13840" s="120" t="s">
        <v>427</v>
      </c>
      <c r="I13840" s="59" t="s">
        <v>7367</v>
      </c>
    </row>
    <row r="13841" spans="1:9" x14ac:dyDescent="0.25">
      <c r="A13841" s="144">
        <v>44599</v>
      </c>
      <c r="B13841" s="58" t="s">
        <v>9830</v>
      </c>
      <c r="C13841" s="77" t="s">
        <v>74</v>
      </c>
      <c r="D13841" s="59">
        <v>2</v>
      </c>
      <c r="E13841" s="59" t="s">
        <v>26</v>
      </c>
      <c r="F13841" s="61">
        <v>65000</v>
      </c>
      <c r="G13841" s="210">
        <f t="shared" si="422"/>
        <v>130000</v>
      </c>
      <c r="H13841" s="120" t="s">
        <v>427</v>
      </c>
      <c r="I13841" s="59" t="s">
        <v>7367</v>
      </c>
    </row>
    <row r="13842" spans="1:9" x14ac:dyDescent="0.25">
      <c r="A13842" s="144">
        <v>44599</v>
      </c>
      <c r="B13842" s="59" t="s">
        <v>274</v>
      </c>
      <c r="C13842" s="192">
        <v>40493</v>
      </c>
      <c r="D13842" s="59">
        <v>12</v>
      </c>
      <c r="E13842" s="59" t="s">
        <v>26</v>
      </c>
      <c r="F13842" s="61">
        <v>10000</v>
      </c>
      <c r="G13842" s="210">
        <f t="shared" si="422"/>
        <v>120000</v>
      </c>
      <c r="H13842" s="120" t="s">
        <v>427</v>
      </c>
      <c r="I13842" s="59" t="s">
        <v>7367</v>
      </c>
    </row>
    <row r="13843" spans="1:9" x14ac:dyDescent="0.25">
      <c r="A13843" s="144">
        <v>44599</v>
      </c>
      <c r="B13843" s="59" t="s">
        <v>10932</v>
      </c>
      <c r="C13843" s="59" t="s">
        <v>48</v>
      </c>
      <c r="D13843" s="60">
        <v>2</v>
      </c>
      <c r="E13843" s="126" t="s">
        <v>26</v>
      </c>
      <c r="F13843" s="73">
        <v>72500</v>
      </c>
      <c r="G13843" s="210">
        <f t="shared" si="422"/>
        <v>145000</v>
      </c>
      <c r="H13843" s="120" t="s">
        <v>427</v>
      </c>
      <c r="I13843" s="59" t="s">
        <v>7367</v>
      </c>
    </row>
    <row r="13844" spans="1:9" x14ac:dyDescent="0.25">
      <c r="A13844" s="144">
        <v>44599</v>
      </c>
      <c r="B13844" s="59" t="s">
        <v>634</v>
      </c>
      <c r="C13844" s="59" t="s">
        <v>99</v>
      </c>
      <c r="D13844" s="59">
        <v>1</v>
      </c>
      <c r="E13844" s="59" t="s">
        <v>26</v>
      </c>
      <c r="F13844" s="61">
        <v>40000</v>
      </c>
      <c r="G13844" s="210">
        <f t="shared" si="422"/>
        <v>40000</v>
      </c>
      <c r="H13844" s="120" t="s">
        <v>427</v>
      </c>
      <c r="I13844" s="59" t="s">
        <v>7367</v>
      </c>
    </row>
    <row r="13845" spans="1:9" x14ac:dyDescent="0.25">
      <c r="A13845" s="144">
        <v>44599</v>
      </c>
      <c r="B13845" s="59" t="s">
        <v>9825</v>
      </c>
      <c r="C13845" s="59" t="s">
        <v>9826</v>
      </c>
      <c r="D13845" s="59">
        <v>1.5</v>
      </c>
      <c r="E13845" s="59" t="s">
        <v>26</v>
      </c>
      <c r="F13845" s="61">
        <v>23208</v>
      </c>
      <c r="G13845" s="210">
        <f t="shared" si="422"/>
        <v>34812</v>
      </c>
      <c r="H13845" s="120" t="s">
        <v>427</v>
      </c>
      <c r="I13845" s="59" t="s">
        <v>7367</v>
      </c>
    </row>
    <row r="13846" spans="1:9" x14ac:dyDescent="0.25">
      <c r="A13846" s="144">
        <v>44599</v>
      </c>
      <c r="B13846" s="59" t="s">
        <v>1792</v>
      </c>
      <c r="C13846" s="124" t="s">
        <v>76</v>
      </c>
      <c r="D13846" s="59">
        <v>0.3</v>
      </c>
      <c r="E13846" s="59" t="s">
        <v>37</v>
      </c>
      <c r="F13846" s="61">
        <v>82500</v>
      </c>
      <c r="G13846" s="210">
        <f t="shared" si="422"/>
        <v>24750</v>
      </c>
      <c r="H13846" s="120" t="s">
        <v>427</v>
      </c>
      <c r="I13846" s="59" t="s">
        <v>7367</v>
      </c>
    </row>
    <row r="13847" spans="1:9" x14ac:dyDescent="0.25">
      <c r="A13847" s="144">
        <v>44599</v>
      </c>
      <c r="B13847" s="58" t="s">
        <v>10150</v>
      </c>
      <c r="C13847" s="58" t="s">
        <v>281</v>
      </c>
      <c r="D13847" s="59">
        <v>1</v>
      </c>
      <c r="E13847" s="59" t="s">
        <v>26</v>
      </c>
      <c r="F13847" s="61">
        <v>21000</v>
      </c>
      <c r="G13847" s="210">
        <f t="shared" si="422"/>
        <v>21000</v>
      </c>
      <c r="H13847" s="120" t="s">
        <v>427</v>
      </c>
      <c r="I13847" s="59" t="s">
        <v>7367</v>
      </c>
    </row>
    <row r="13848" spans="1:9" x14ac:dyDescent="0.25">
      <c r="A13848" s="144">
        <v>44599</v>
      </c>
      <c r="B13848" s="66" t="s">
        <v>220</v>
      </c>
      <c r="C13848" s="92" t="s">
        <v>221</v>
      </c>
      <c r="D13848" s="59">
        <v>0.5</v>
      </c>
      <c r="E13848" s="59" t="s">
        <v>37</v>
      </c>
      <c r="F13848" s="61">
        <v>34689</v>
      </c>
      <c r="G13848" s="210">
        <f t="shared" si="422"/>
        <v>17344.5</v>
      </c>
      <c r="H13848" s="120" t="s">
        <v>427</v>
      </c>
      <c r="I13848" s="59" t="s">
        <v>7367</v>
      </c>
    </row>
    <row r="13849" spans="1:9" x14ac:dyDescent="0.25">
      <c r="A13849" s="144">
        <v>44599</v>
      </c>
      <c r="B13849" s="71" t="s">
        <v>6463</v>
      </c>
      <c r="C13849" s="59" t="s">
        <v>434</v>
      </c>
      <c r="D13849" s="59">
        <v>2</v>
      </c>
      <c r="E13849" s="59" t="s">
        <v>26</v>
      </c>
      <c r="F13849" s="61">
        <v>470000</v>
      </c>
      <c r="G13849" s="210">
        <f t="shared" si="422"/>
        <v>940000</v>
      </c>
      <c r="H13849" s="120" t="s">
        <v>953</v>
      </c>
      <c r="I13849" s="59" t="s">
        <v>10933</v>
      </c>
    </row>
    <row r="13850" spans="1:9" x14ac:dyDescent="0.25">
      <c r="A13850" s="144">
        <v>44599</v>
      </c>
      <c r="B13850" s="59" t="s">
        <v>210</v>
      </c>
      <c r="C13850" s="59" t="s">
        <v>211</v>
      </c>
      <c r="D13850" s="141">
        <v>1</v>
      </c>
      <c r="E13850" s="75" t="s">
        <v>37</v>
      </c>
      <c r="F13850" s="210">
        <v>28500</v>
      </c>
      <c r="G13850" s="64">
        <f t="shared" si="422"/>
        <v>28500</v>
      </c>
      <c r="H13850" s="120" t="s">
        <v>1156</v>
      </c>
      <c r="I13850" s="74"/>
    </row>
    <row r="13851" spans="1:9" x14ac:dyDescent="0.25">
      <c r="A13851" s="144">
        <v>44658</v>
      </c>
      <c r="B13851" s="118" t="s">
        <v>10813</v>
      </c>
      <c r="C13851" s="85" t="s">
        <v>48</v>
      </c>
      <c r="D13851" s="60">
        <v>0.5</v>
      </c>
      <c r="E13851" s="75" t="s">
        <v>29</v>
      </c>
      <c r="F13851" s="63">
        <v>630000</v>
      </c>
      <c r="G13851" s="64">
        <f t="shared" si="422"/>
        <v>315000</v>
      </c>
      <c r="H13851" s="120" t="s">
        <v>1468</v>
      </c>
      <c r="I13851" s="289" t="s">
        <v>10934</v>
      </c>
    </row>
    <row r="13852" spans="1:9" x14ac:dyDescent="0.25">
      <c r="A13852" s="144">
        <v>44658</v>
      </c>
      <c r="B13852" s="59" t="s">
        <v>871</v>
      </c>
      <c r="C13852" s="83" t="s">
        <v>361</v>
      </c>
      <c r="D13852" s="60">
        <v>0.5</v>
      </c>
      <c r="E13852" s="75" t="s">
        <v>29</v>
      </c>
      <c r="F13852" s="64">
        <v>350000</v>
      </c>
      <c r="G13852" s="64">
        <f t="shared" si="422"/>
        <v>175000</v>
      </c>
      <c r="H13852" s="120" t="s">
        <v>1468</v>
      </c>
      <c r="I13852" s="289" t="s">
        <v>10934</v>
      </c>
    </row>
    <row r="13853" spans="1:9" x14ac:dyDescent="0.25">
      <c r="A13853" s="144">
        <v>44658</v>
      </c>
      <c r="B13853" s="59" t="s">
        <v>10546</v>
      </c>
      <c r="C13853" s="59" t="s">
        <v>10547</v>
      </c>
      <c r="D13853" s="60">
        <v>1</v>
      </c>
      <c r="E13853" s="75" t="s">
        <v>1320</v>
      </c>
      <c r="F13853" s="63">
        <v>5000</v>
      </c>
      <c r="G13853" s="210">
        <f t="shared" si="422"/>
        <v>5000</v>
      </c>
      <c r="H13853" s="120" t="s">
        <v>6112</v>
      </c>
      <c r="I13853" s="289"/>
    </row>
    <row r="13854" spans="1:9" x14ac:dyDescent="0.25">
      <c r="A13854" s="144">
        <v>44658</v>
      </c>
      <c r="B13854" s="66" t="s">
        <v>10935</v>
      </c>
      <c r="C13854" s="59" t="s">
        <v>905</v>
      </c>
      <c r="D13854" s="60">
        <v>2</v>
      </c>
      <c r="E13854" s="75" t="s">
        <v>26</v>
      </c>
      <c r="F13854" s="63">
        <v>500000</v>
      </c>
      <c r="G13854" s="64">
        <f t="shared" si="422"/>
        <v>1000000</v>
      </c>
      <c r="H13854" s="65" t="s">
        <v>5979</v>
      </c>
      <c r="I13854" s="289"/>
    </row>
    <row r="13855" spans="1:9" x14ac:dyDescent="0.25">
      <c r="A13855" s="144">
        <v>44658</v>
      </c>
      <c r="B13855" s="118" t="s">
        <v>10936</v>
      </c>
      <c r="C13855" s="59" t="s">
        <v>27</v>
      </c>
      <c r="D13855" s="60">
        <v>1</v>
      </c>
      <c r="E13855" s="75" t="s">
        <v>26</v>
      </c>
      <c r="F13855" s="210">
        <v>1</v>
      </c>
      <c r="G13855" s="64">
        <f t="shared" si="422"/>
        <v>1</v>
      </c>
      <c r="H13855" s="65" t="s">
        <v>5979</v>
      </c>
      <c r="I13855" s="289" t="s">
        <v>10937</v>
      </c>
    </row>
    <row r="13856" spans="1:9" x14ac:dyDescent="0.25">
      <c r="A13856" s="144">
        <v>44658</v>
      </c>
      <c r="B13856" s="59" t="s">
        <v>10938</v>
      </c>
      <c r="C13856" s="83" t="s">
        <v>7393</v>
      </c>
      <c r="D13856" s="60">
        <v>1</v>
      </c>
      <c r="E13856" s="75" t="s">
        <v>26</v>
      </c>
      <c r="F13856" s="63">
        <v>8000000</v>
      </c>
      <c r="G13856" s="64">
        <f>F13856*D13856</f>
        <v>8000000</v>
      </c>
      <c r="H13856" s="120" t="s">
        <v>5979</v>
      </c>
      <c r="I13856" s="289" t="s">
        <v>10937</v>
      </c>
    </row>
    <row r="13857" spans="1:9" x14ac:dyDescent="0.25">
      <c r="A13857" s="144">
        <v>44658</v>
      </c>
      <c r="B13857" s="59" t="s">
        <v>10939</v>
      </c>
      <c r="C13857" s="85" t="s">
        <v>479</v>
      </c>
      <c r="D13857" s="60">
        <v>1</v>
      </c>
      <c r="E13857" s="75" t="s">
        <v>102</v>
      </c>
      <c r="F13857" s="73">
        <v>5200000</v>
      </c>
      <c r="G13857" s="64">
        <f>F13857*D13857</f>
        <v>5200000</v>
      </c>
      <c r="H13857" s="120" t="s">
        <v>1120</v>
      </c>
      <c r="I13857" s="289" t="s">
        <v>10940</v>
      </c>
    </row>
    <row r="13858" spans="1:9" x14ac:dyDescent="0.25">
      <c r="A13858" s="144">
        <v>44658</v>
      </c>
      <c r="B13858" s="59" t="s">
        <v>10941</v>
      </c>
      <c r="C13858" s="85" t="s">
        <v>10942</v>
      </c>
      <c r="D13858" s="141">
        <v>1</v>
      </c>
      <c r="E13858" s="75" t="s">
        <v>29</v>
      </c>
      <c r="F13858" s="210">
        <v>1</v>
      </c>
      <c r="G13858" s="64">
        <f t="shared" ref="G13858:G13864" si="423">F13858*D13858</f>
        <v>1</v>
      </c>
      <c r="H13858" s="120" t="s">
        <v>3097</v>
      </c>
      <c r="I13858" s="289" t="s">
        <v>10940</v>
      </c>
    </row>
    <row r="13859" spans="1:9" x14ac:dyDescent="0.25">
      <c r="A13859" s="144">
        <v>44658</v>
      </c>
      <c r="B13859" s="59" t="s">
        <v>10943</v>
      </c>
      <c r="C13859" s="85" t="s">
        <v>10942</v>
      </c>
      <c r="D13859" s="141">
        <v>1</v>
      </c>
      <c r="E13859" s="75" t="s">
        <v>29</v>
      </c>
      <c r="F13859" s="210">
        <v>1</v>
      </c>
      <c r="G13859" s="64">
        <f t="shared" si="423"/>
        <v>1</v>
      </c>
      <c r="H13859" s="120" t="s">
        <v>3097</v>
      </c>
      <c r="I13859" s="289" t="s">
        <v>10940</v>
      </c>
    </row>
    <row r="13860" spans="1:9" x14ac:dyDescent="0.25">
      <c r="A13860" s="144">
        <v>44658</v>
      </c>
      <c r="B13860" s="58" t="s">
        <v>10944</v>
      </c>
      <c r="C13860" s="59" t="s">
        <v>1311</v>
      </c>
      <c r="D13860" s="60">
        <v>1</v>
      </c>
      <c r="E13860" s="126" t="s">
        <v>51</v>
      </c>
      <c r="F13860" s="73">
        <v>90000</v>
      </c>
      <c r="G13860" s="64">
        <f t="shared" si="423"/>
        <v>90000</v>
      </c>
      <c r="H13860" s="65" t="s">
        <v>6044</v>
      </c>
      <c r="I13860" s="289"/>
    </row>
    <row r="13861" spans="1:9" x14ac:dyDescent="0.25">
      <c r="A13861" s="144">
        <v>44658</v>
      </c>
      <c r="B13861" s="59" t="s">
        <v>10945</v>
      </c>
      <c r="C13861" s="59" t="s">
        <v>48</v>
      </c>
      <c r="D13861" s="60">
        <v>2</v>
      </c>
      <c r="E13861" s="75" t="s">
        <v>26</v>
      </c>
      <c r="F13861" s="63">
        <v>30000</v>
      </c>
      <c r="G13861" s="64">
        <f t="shared" si="423"/>
        <v>60000</v>
      </c>
      <c r="H13861" s="65" t="s">
        <v>2005</v>
      </c>
      <c r="I13861" s="289"/>
    </row>
    <row r="13862" spans="1:9" x14ac:dyDescent="0.25">
      <c r="A13862" s="144">
        <v>44658</v>
      </c>
      <c r="B13862" s="66" t="s">
        <v>220</v>
      </c>
      <c r="C13862" s="92" t="s">
        <v>221</v>
      </c>
      <c r="D13862" s="141">
        <v>6</v>
      </c>
      <c r="E13862" s="75" t="s">
        <v>37</v>
      </c>
      <c r="F13862" s="210">
        <v>34689</v>
      </c>
      <c r="G13862" s="64">
        <f t="shared" si="423"/>
        <v>208134</v>
      </c>
      <c r="H13862" s="120" t="s">
        <v>1877</v>
      </c>
      <c r="I13862" s="120" t="s">
        <v>6625</v>
      </c>
    </row>
    <row r="13863" spans="1:9" x14ac:dyDescent="0.25">
      <c r="A13863" s="144">
        <v>44658</v>
      </c>
      <c r="B13863" s="59" t="s">
        <v>3077</v>
      </c>
      <c r="C13863" s="59" t="s">
        <v>27</v>
      </c>
      <c r="D13863" s="60">
        <v>1</v>
      </c>
      <c r="E13863" s="75" t="s">
        <v>26</v>
      </c>
      <c r="F13863" s="73">
        <v>13333</v>
      </c>
      <c r="G13863" s="64">
        <f t="shared" si="423"/>
        <v>13333</v>
      </c>
      <c r="H13863" s="120" t="s">
        <v>1877</v>
      </c>
      <c r="I13863" s="120" t="s">
        <v>6625</v>
      </c>
    </row>
    <row r="13864" spans="1:9" x14ac:dyDescent="0.25">
      <c r="A13864" s="144">
        <v>44658</v>
      </c>
      <c r="B13864" s="66" t="s">
        <v>220</v>
      </c>
      <c r="C13864" s="92" t="s">
        <v>221</v>
      </c>
      <c r="D13864" s="141">
        <v>3</v>
      </c>
      <c r="E13864" s="75" t="s">
        <v>37</v>
      </c>
      <c r="F13864" s="210">
        <v>34689</v>
      </c>
      <c r="G13864" s="210">
        <f t="shared" si="423"/>
        <v>104067</v>
      </c>
      <c r="H13864" s="120" t="s">
        <v>763</v>
      </c>
      <c r="I13864" s="120" t="s">
        <v>10946</v>
      </c>
    </row>
    <row r="13865" spans="1:9" x14ac:dyDescent="0.25">
      <c r="A13865" s="144">
        <v>44658</v>
      </c>
      <c r="B13865" s="59" t="s">
        <v>3077</v>
      </c>
      <c r="C13865" s="59" t="s">
        <v>27</v>
      </c>
      <c r="D13865" s="60">
        <v>1</v>
      </c>
      <c r="E13865" s="75" t="s">
        <v>26</v>
      </c>
      <c r="F13865" s="73">
        <v>13333</v>
      </c>
      <c r="G13865" s="64">
        <f>F13865*D13865</f>
        <v>13333</v>
      </c>
      <c r="H13865" s="120" t="s">
        <v>763</v>
      </c>
      <c r="I13865" s="120" t="s">
        <v>10946</v>
      </c>
    </row>
    <row r="13866" spans="1:9" x14ac:dyDescent="0.25">
      <c r="A13866" s="144">
        <v>44658</v>
      </c>
      <c r="B13866" s="59" t="s">
        <v>210</v>
      </c>
      <c r="C13866" s="59" t="s">
        <v>211</v>
      </c>
      <c r="D13866" s="141">
        <v>8</v>
      </c>
      <c r="E13866" s="75" t="s">
        <v>37</v>
      </c>
      <c r="F13866" s="210">
        <v>28500</v>
      </c>
      <c r="G13866" s="210">
        <f>F13866*D13866</f>
        <v>228000</v>
      </c>
      <c r="H13866" s="120" t="s">
        <v>763</v>
      </c>
      <c r="I13866" s="120" t="s">
        <v>10946</v>
      </c>
    </row>
    <row r="13867" spans="1:9" x14ac:dyDescent="0.25">
      <c r="A13867" s="144">
        <v>44658</v>
      </c>
      <c r="B13867" s="83" t="s">
        <v>10947</v>
      </c>
      <c r="C13867" s="85" t="s">
        <v>361</v>
      </c>
      <c r="D13867" s="141">
        <v>2</v>
      </c>
      <c r="E13867" s="75" t="s">
        <v>25</v>
      </c>
      <c r="F13867" s="210">
        <v>15000</v>
      </c>
      <c r="G13867" s="64">
        <f t="shared" ref="G13867:G13879" si="424">F13867*D13867</f>
        <v>30000</v>
      </c>
      <c r="H13867" s="120" t="s">
        <v>763</v>
      </c>
      <c r="I13867" s="120" t="s">
        <v>10946</v>
      </c>
    </row>
    <row r="13868" spans="1:9" x14ac:dyDescent="0.25">
      <c r="A13868" s="144">
        <v>44658</v>
      </c>
      <c r="B13868" s="71" t="s">
        <v>10948</v>
      </c>
      <c r="C13868" s="85" t="s">
        <v>48</v>
      </c>
      <c r="D13868" s="60">
        <v>1</v>
      </c>
      <c r="E13868" s="75" t="s">
        <v>26</v>
      </c>
      <c r="F13868" s="63">
        <v>80000</v>
      </c>
      <c r="G13868" s="64">
        <f t="shared" si="424"/>
        <v>80000</v>
      </c>
      <c r="H13868" s="120" t="s">
        <v>763</v>
      </c>
      <c r="I13868" s="120" t="s">
        <v>10946</v>
      </c>
    </row>
    <row r="13869" spans="1:9" x14ac:dyDescent="0.25">
      <c r="A13869" s="144">
        <v>44658</v>
      </c>
      <c r="B13869" s="59" t="s">
        <v>6643</v>
      </c>
      <c r="C13869" s="59" t="s">
        <v>6424</v>
      </c>
      <c r="D13869" s="141">
        <v>0.3</v>
      </c>
      <c r="E13869" s="75" t="s">
        <v>37</v>
      </c>
      <c r="F13869" s="210">
        <v>82500</v>
      </c>
      <c r="G13869" s="64">
        <f t="shared" si="424"/>
        <v>24750</v>
      </c>
      <c r="H13869" s="120" t="s">
        <v>763</v>
      </c>
      <c r="I13869" s="120" t="s">
        <v>10946</v>
      </c>
    </row>
    <row r="13870" spans="1:9" x14ac:dyDescent="0.25">
      <c r="A13870" s="144">
        <v>44658</v>
      </c>
      <c r="B13870" s="59" t="s">
        <v>56</v>
      </c>
      <c r="C13870" s="59" t="s">
        <v>57</v>
      </c>
      <c r="D13870" s="141">
        <v>1.5</v>
      </c>
      <c r="E13870" s="75" t="s">
        <v>37</v>
      </c>
      <c r="F13870" s="210">
        <v>24650</v>
      </c>
      <c r="G13870" s="64">
        <f t="shared" si="424"/>
        <v>36975</v>
      </c>
      <c r="H13870" s="120" t="s">
        <v>466</v>
      </c>
      <c r="I13870" s="59"/>
    </row>
    <row r="13871" spans="1:9" x14ac:dyDescent="0.25">
      <c r="A13871" s="91">
        <v>44658</v>
      </c>
      <c r="B13871" s="59" t="s">
        <v>1447</v>
      </c>
      <c r="C13871" s="77" t="s">
        <v>486</v>
      </c>
      <c r="D13871" s="60">
        <v>1</v>
      </c>
      <c r="E13871" s="126" t="s">
        <v>26</v>
      </c>
      <c r="F13871" s="73">
        <v>27000</v>
      </c>
      <c r="G13871" s="64">
        <f t="shared" si="424"/>
        <v>27000</v>
      </c>
      <c r="H13871" s="120" t="s">
        <v>5989</v>
      </c>
      <c r="I13871" s="74"/>
    </row>
    <row r="13872" spans="1:9" x14ac:dyDescent="0.25">
      <c r="A13872" s="144">
        <v>44688</v>
      </c>
      <c r="B13872" s="118" t="s">
        <v>10949</v>
      </c>
      <c r="C13872" s="85"/>
      <c r="D13872" s="60">
        <v>1</v>
      </c>
      <c r="E13872" s="75" t="s">
        <v>26</v>
      </c>
      <c r="F13872" s="63">
        <v>25000</v>
      </c>
      <c r="G13872" s="64">
        <f t="shared" si="424"/>
        <v>25000</v>
      </c>
      <c r="H13872" s="120" t="s">
        <v>5989</v>
      </c>
      <c r="I13872" s="74"/>
    </row>
    <row r="13873" spans="1:9" x14ac:dyDescent="0.25">
      <c r="A13873" s="144">
        <v>44688</v>
      </c>
      <c r="B13873" s="118" t="s">
        <v>4004</v>
      </c>
      <c r="C13873" s="85" t="s">
        <v>27</v>
      </c>
      <c r="D13873" s="60">
        <v>10</v>
      </c>
      <c r="E13873" s="75" t="s">
        <v>29</v>
      </c>
      <c r="F13873" s="63">
        <v>1000</v>
      </c>
      <c r="G13873" s="64">
        <f t="shared" si="424"/>
        <v>10000</v>
      </c>
      <c r="H13873" s="120" t="s">
        <v>794</v>
      </c>
      <c r="I13873" s="289"/>
    </row>
    <row r="13874" spans="1:9" x14ac:dyDescent="0.25">
      <c r="A13874" s="144">
        <v>44688</v>
      </c>
      <c r="B13874" s="59" t="s">
        <v>8068</v>
      </c>
      <c r="C13874" s="77" t="s">
        <v>835</v>
      </c>
      <c r="D13874" s="60">
        <v>2</v>
      </c>
      <c r="E13874" s="126" t="s">
        <v>26</v>
      </c>
      <c r="F13874" s="73">
        <v>11500</v>
      </c>
      <c r="G13874" s="210">
        <f t="shared" si="424"/>
        <v>23000</v>
      </c>
      <c r="H13874" s="120" t="s">
        <v>6061</v>
      </c>
      <c r="I13874" s="289"/>
    </row>
    <row r="13875" spans="1:9" x14ac:dyDescent="0.25">
      <c r="A13875" s="144">
        <v>44688</v>
      </c>
      <c r="B13875" s="59" t="s">
        <v>8068</v>
      </c>
      <c r="C13875" s="77" t="s">
        <v>835</v>
      </c>
      <c r="D13875" s="60">
        <v>1</v>
      </c>
      <c r="E13875" s="126" t="s">
        <v>26</v>
      </c>
      <c r="F13875" s="73">
        <v>11500</v>
      </c>
      <c r="G13875" s="210">
        <f t="shared" si="424"/>
        <v>11500</v>
      </c>
      <c r="H13875" s="120" t="s">
        <v>998</v>
      </c>
      <c r="I13875" s="289"/>
    </row>
    <row r="13876" spans="1:9" x14ac:dyDescent="0.25">
      <c r="A13876" s="144">
        <v>44688</v>
      </c>
      <c r="B13876" s="59" t="s">
        <v>6533</v>
      </c>
      <c r="C13876" s="59" t="s">
        <v>6534</v>
      </c>
      <c r="D13876" s="59">
        <v>4</v>
      </c>
      <c r="E13876" s="77" t="s">
        <v>26</v>
      </c>
      <c r="F13876" s="61">
        <v>47000</v>
      </c>
      <c r="G13876" s="64">
        <f t="shared" si="424"/>
        <v>188000</v>
      </c>
      <c r="H13876" s="120" t="s">
        <v>998</v>
      </c>
      <c r="I13876" s="289"/>
    </row>
    <row r="13877" spans="1:9" x14ac:dyDescent="0.25">
      <c r="A13877" s="144">
        <v>44688</v>
      </c>
      <c r="B13877" s="82" t="s">
        <v>7585</v>
      </c>
      <c r="C13877" s="83" t="s">
        <v>10950</v>
      </c>
      <c r="D13877" s="96">
        <v>15</v>
      </c>
      <c r="E13877" s="126" t="s">
        <v>25</v>
      </c>
      <c r="F13877" s="205">
        <v>1500</v>
      </c>
      <c r="G13877" s="64">
        <f>D13877*F13877</f>
        <v>22500</v>
      </c>
      <c r="H13877" s="120" t="s">
        <v>998</v>
      </c>
      <c r="I13877" s="289"/>
    </row>
    <row r="13878" spans="1:9" x14ac:dyDescent="0.25">
      <c r="A13878" s="144">
        <v>44688</v>
      </c>
      <c r="B13878" s="71" t="s">
        <v>10948</v>
      </c>
      <c r="C13878" s="85" t="s">
        <v>48</v>
      </c>
      <c r="D13878" s="60">
        <v>2</v>
      </c>
      <c r="E13878" s="75" t="s">
        <v>26</v>
      </c>
      <c r="F13878" s="63">
        <v>80000</v>
      </c>
      <c r="G13878" s="64">
        <f>F13878*D13878</f>
        <v>160000</v>
      </c>
      <c r="H13878" s="120" t="s">
        <v>998</v>
      </c>
      <c r="I13878" s="289"/>
    </row>
    <row r="13879" spans="1:9" x14ac:dyDescent="0.25">
      <c r="A13879" s="144">
        <v>44688</v>
      </c>
      <c r="B13879" s="118" t="s">
        <v>3513</v>
      </c>
      <c r="C13879" s="59"/>
      <c r="D13879" s="60">
        <v>1</v>
      </c>
      <c r="E13879" s="75" t="s">
        <v>29</v>
      </c>
      <c r="F13879" s="210">
        <v>25000</v>
      </c>
      <c r="G13879" s="64">
        <f t="shared" si="424"/>
        <v>25000</v>
      </c>
      <c r="H13879" s="120" t="s">
        <v>998</v>
      </c>
      <c r="I13879" s="289"/>
    </row>
    <row r="13880" spans="1:9" x14ac:dyDescent="0.25">
      <c r="A13880" s="144">
        <v>44688</v>
      </c>
      <c r="B13880" s="59" t="s">
        <v>10951</v>
      </c>
      <c r="C13880" s="83"/>
      <c r="D13880" s="60">
        <v>3</v>
      </c>
      <c r="E13880" s="75" t="s">
        <v>26</v>
      </c>
      <c r="F13880" s="63">
        <v>10000</v>
      </c>
      <c r="G13880" s="64">
        <f>F13880*D13880</f>
        <v>30000</v>
      </c>
      <c r="H13880" s="120" t="s">
        <v>998</v>
      </c>
      <c r="I13880" s="289"/>
    </row>
    <row r="13881" spans="1:9" x14ac:dyDescent="0.25">
      <c r="A13881" s="144">
        <v>44688</v>
      </c>
      <c r="B13881" s="59" t="s">
        <v>1792</v>
      </c>
      <c r="C13881" s="59" t="s">
        <v>76</v>
      </c>
      <c r="D13881" s="60">
        <v>0.6</v>
      </c>
      <c r="E13881" s="75" t="s">
        <v>37</v>
      </c>
      <c r="F13881" s="63">
        <v>82500</v>
      </c>
      <c r="G13881" s="64">
        <f t="shared" ref="G13881:G13898" si="425">F13881*D13881</f>
        <v>49500</v>
      </c>
      <c r="H13881" s="65" t="s">
        <v>998</v>
      </c>
      <c r="I13881" s="289"/>
    </row>
    <row r="13882" spans="1:9" x14ac:dyDescent="0.25">
      <c r="A13882" s="144">
        <v>44688</v>
      </c>
      <c r="B13882" s="59" t="s">
        <v>10952</v>
      </c>
      <c r="C13882" s="85" t="s">
        <v>853</v>
      </c>
      <c r="D13882" s="60">
        <v>2</v>
      </c>
      <c r="E13882" s="75" t="s">
        <v>26</v>
      </c>
      <c r="F13882" s="210">
        <v>180000</v>
      </c>
      <c r="G13882" s="64">
        <f t="shared" si="425"/>
        <v>360000</v>
      </c>
      <c r="H13882" s="120" t="s">
        <v>1918</v>
      </c>
      <c r="I13882" s="289" t="s">
        <v>9127</v>
      </c>
    </row>
    <row r="13883" spans="1:9" x14ac:dyDescent="0.25">
      <c r="A13883" s="144">
        <v>44688</v>
      </c>
      <c r="B13883" s="59" t="s">
        <v>8068</v>
      </c>
      <c r="C13883" s="77" t="s">
        <v>835</v>
      </c>
      <c r="D13883" s="60">
        <v>3</v>
      </c>
      <c r="E13883" s="126" t="s">
        <v>26</v>
      </c>
      <c r="F13883" s="73">
        <v>11500</v>
      </c>
      <c r="G13883" s="210">
        <f t="shared" si="425"/>
        <v>34500</v>
      </c>
      <c r="H13883" s="120" t="s">
        <v>6061</v>
      </c>
      <c r="I13883" s="74"/>
    </row>
    <row r="13884" spans="1:9" x14ac:dyDescent="0.25">
      <c r="A13884" s="144">
        <v>44719</v>
      </c>
      <c r="B13884" s="59" t="s">
        <v>10775</v>
      </c>
      <c r="C13884" s="85" t="s">
        <v>543</v>
      </c>
      <c r="D13884" s="60">
        <v>1</v>
      </c>
      <c r="E13884" s="75" t="s">
        <v>51</v>
      </c>
      <c r="F13884" s="210">
        <v>80000</v>
      </c>
      <c r="G13884" s="126">
        <f t="shared" si="425"/>
        <v>80000</v>
      </c>
      <c r="H13884" s="120" t="s">
        <v>6061</v>
      </c>
      <c r="I13884" s="74"/>
    </row>
    <row r="13885" spans="1:9" x14ac:dyDescent="0.25">
      <c r="A13885" s="144">
        <v>44719</v>
      </c>
      <c r="B13885" s="58" t="s">
        <v>10953</v>
      </c>
      <c r="C13885" s="85" t="s">
        <v>1311</v>
      </c>
      <c r="D13885" s="60">
        <v>3</v>
      </c>
      <c r="E13885" s="75" t="s">
        <v>51</v>
      </c>
      <c r="F13885" s="73">
        <v>73000</v>
      </c>
      <c r="G13885" s="126">
        <f t="shared" si="425"/>
        <v>219000</v>
      </c>
      <c r="H13885" s="120" t="s">
        <v>6061</v>
      </c>
      <c r="I13885" s="289"/>
    </row>
    <row r="13886" spans="1:9" x14ac:dyDescent="0.25">
      <c r="A13886" s="144">
        <v>44719</v>
      </c>
      <c r="B13886" s="59" t="s">
        <v>8069</v>
      </c>
      <c r="C13886" s="83"/>
      <c r="D13886" s="60">
        <v>8</v>
      </c>
      <c r="E13886" s="75" t="s">
        <v>26</v>
      </c>
      <c r="F13886" s="64">
        <v>2500</v>
      </c>
      <c r="G13886" s="64">
        <f t="shared" si="425"/>
        <v>20000</v>
      </c>
      <c r="H13886" s="120" t="s">
        <v>6061</v>
      </c>
      <c r="I13886" s="289"/>
    </row>
    <row r="13887" spans="1:9" x14ac:dyDescent="0.25">
      <c r="A13887" s="144">
        <v>44719</v>
      </c>
      <c r="B13887" s="59" t="s">
        <v>10200</v>
      </c>
      <c r="C13887" s="59" t="s">
        <v>10201</v>
      </c>
      <c r="D13887" s="60">
        <v>2</v>
      </c>
      <c r="E13887" s="75" t="s">
        <v>26</v>
      </c>
      <c r="F13887" s="63">
        <v>45000</v>
      </c>
      <c r="G13887" s="64">
        <f t="shared" si="425"/>
        <v>90000</v>
      </c>
      <c r="H13887" s="65" t="s">
        <v>466</v>
      </c>
      <c r="I13887" s="289" t="s">
        <v>7175</v>
      </c>
    </row>
    <row r="13888" spans="1:9" x14ac:dyDescent="0.25">
      <c r="A13888" s="144">
        <v>44719</v>
      </c>
      <c r="B13888" s="59" t="s">
        <v>210</v>
      </c>
      <c r="C13888" s="59" t="s">
        <v>211</v>
      </c>
      <c r="D13888" s="60">
        <v>9</v>
      </c>
      <c r="E13888" s="126" t="s">
        <v>37</v>
      </c>
      <c r="F13888" s="73">
        <v>28500</v>
      </c>
      <c r="G13888" s="210">
        <f t="shared" si="425"/>
        <v>256500</v>
      </c>
      <c r="H13888" s="120" t="s">
        <v>2145</v>
      </c>
      <c r="I13888" s="289" t="s">
        <v>7167</v>
      </c>
    </row>
    <row r="13889" spans="1:9" x14ac:dyDescent="0.25">
      <c r="A13889" s="144">
        <v>44719</v>
      </c>
      <c r="B13889" s="59" t="s">
        <v>9828</v>
      </c>
      <c r="C13889" s="59" t="s">
        <v>217</v>
      </c>
      <c r="D13889" s="59">
        <v>1</v>
      </c>
      <c r="E13889" s="77" t="s">
        <v>26</v>
      </c>
      <c r="F13889" s="61">
        <v>87791</v>
      </c>
      <c r="G13889" s="64">
        <f t="shared" si="425"/>
        <v>87791</v>
      </c>
      <c r="H13889" s="120" t="s">
        <v>2145</v>
      </c>
      <c r="I13889" s="289" t="s">
        <v>7167</v>
      </c>
    </row>
    <row r="13890" spans="1:9" x14ac:dyDescent="0.25">
      <c r="A13890" s="144">
        <v>44719</v>
      </c>
      <c r="B13890" s="59" t="s">
        <v>62</v>
      </c>
      <c r="C13890" s="85" t="s">
        <v>10954</v>
      </c>
      <c r="D13890" s="60">
        <v>1</v>
      </c>
      <c r="E13890" s="75" t="s">
        <v>29</v>
      </c>
      <c r="F13890" s="63">
        <v>2100000</v>
      </c>
      <c r="G13890" s="64">
        <f t="shared" si="425"/>
        <v>2100000</v>
      </c>
      <c r="H13890" s="120" t="s">
        <v>2145</v>
      </c>
      <c r="I13890" s="289" t="s">
        <v>7167</v>
      </c>
    </row>
    <row r="13891" spans="1:9" x14ac:dyDescent="0.25">
      <c r="A13891" s="144">
        <v>44719</v>
      </c>
      <c r="B13891" s="59" t="s">
        <v>62</v>
      </c>
      <c r="C13891" s="59" t="s">
        <v>9950</v>
      </c>
      <c r="D13891" s="60">
        <v>1</v>
      </c>
      <c r="E13891" s="75" t="s">
        <v>29</v>
      </c>
      <c r="F13891" s="63">
        <v>2100000</v>
      </c>
      <c r="G13891" s="64">
        <f t="shared" si="425"/>
        <v>2100000</v>
      </c>
      <c r="H13891" s="120" t="s">
        <v>2145</v>
      </c>
      <c r="I13891" s="289" t="s">
        <v>7167</v>
      </c>
    </row>
    <row r="13892" spans="1:9" x14ac:dyDescent="0.25">
      <c r="A13892" s="144">
        <v>44719</v>
      </c>
      <c r="B13892" s="59" t="s">
        <v>62</v>
      </c>
      <c r="C13892" s="83" t="s">
        <v>10955</v>
      </c>
      <c r="D13892" s="60">
        <v>1</v>
      </c>
      <c r="E13892" s="75" t="s">
        <v>29</v>
      </c>
      <c r="F13892" s="63">
        <v>2100000</v>
      </c>
      <c r="G13892" s="64">
        <f t="shared" si="425"/>
        <v>2100000</v>
      </c>
      <c r="H13892" s="120" t="s">
        <v>2145</v>
      </c>
      <c r="I13892" s="289" t="s">
        <v>7167</v>
      </c>
    </row>
    <row r="13893" spans="1:9" x14ac:dyDescent="0.25">
      <c r="A13893" s="144">
        <v>44719</v>
      </c>
      <c r="B13893" s="59" t="s">
        <v>62</v>
      </c>
      <c r="C13893" s="59" t="s">
        <v>10954</v>
      </c>
      <c r="D13893" s="60">
        <v>1</v>
      </c>
      <c r="E13893" s="75" t="s">
        <v>29</v>
      </c>
      <c r="F13893" s="63">
        <v>2100000</v>
      </c>
      <c r="G13893" s="64">
        <f t="shared" si="425"/>
        <v>2100000</v>
      </c>
      <c r="H13893" s="120" t="s">
        <v>2145</v>
      </c>
      <c r="I13893" s="289" t="s">
        <v>7167</v>
      </c>
    </row>
    <row r="13894" spans="1:9" x14ac:dyDescent="0.25">
      <c r="A13894" s="144">
        <v>44719</v>
      </c>
      <c r="B13894" s="59" t="s">
        <v>62</v>
      </c>
      <c r="C13894" s="85" t="s">
        <v>9996</v>
      </c>
      <c r="D13894" s="60">
        <v>1</v>
      </c>
      <c r="E13894" s="75" t="s">
        <v>29</v>
      </c>
      <c r="F13894" s="63">
        <v>2100000</v>
      </c>
      <c r="G13894" s="64">
        <f t="shared" si="425"/>
        <v>2100000</v>
      </c>
      <c r="H13894" s="120" t="s">
        <v>553</v>
      </c>
      <c r="I13894" s="289" t="s">
        <v>10956</v>
      </c>
    </row>
    <row r="13895" spans="1:9" x14ac:dyDescent="0.25">
      <c r="A13895" s="144">
        <v>44719</v>
      </c>
      <c r="B13895" s="59" t="s">
        <v>62</v>
      </c>
      <c r="C13895" s="85" t="s">
        <v>10957</v>
      </c>
      <c r="D13895" s="60">
        <v>1</v>
      </c>
      <c r="E13895" s="75" t="s">
        <v>29</v>
      </c>
      <c r="F13895" s="63">
        <v>2100000</v>
      </c>
      <c r="G13895" s="64">
        <f t="shared" si="425"/>
        <v>2100000</v>
      </c>
      <c r="H13895" s="120" t="s">
        <v>553</v>
      </c>
      <c r="I13895" s="289" t="s">
        <v>10956</v>
      </c>
    </row>
    <row r="13896" spans="1:9" x14ac:dyDescent="0.25">
      <c r="A13896" s="144">
        <v>44719</v>
      </c>
      <c r="B13896" s="59" t="s">
        <v>6663</v>
      </c>
      <c r="C13896" s="171" t="s">
        <v>241</v>
      </c>
      <c r="D13896" s="60">
        <v>1</v>
      </c>
      <c r="E13896" s="126" t="s">
        <v>26</v>
      </c>
      <c r="F13896" s="73">
        <v>190000</v>
      </c>
      <c r="G13896" s="64">
        <f t="shared" si="425"/>
        <v>190000</v>
      </c>
      <c r="H13896" s="120" t="s">
        <v>553</v>
      </c>
      <c r="I13896" s="289" t="s">
        <v>10956</v>
      </c>
    </row>
    <row r="13897" spans="1:9" x14ac:dyDescent="0.25">
      <c r="A13897" s="144">
        <v>44719</v>
      </c>
      <c r="B13897" s="59" t="s">
        <v>6665</v>
      </c>
      <c r="C13897" s="171" t="s">
        <v>243</v>
      </c>
      <c r="D13897" s="60">
        <v>1</v>
      </c>
      <c r="E13897" s="75" t="s">
        <v>25</v>
      </c>
      <c r="F13897" s="73">
        <v>130000</v>
      </c>
      <c r="G13897" s="64">
        <f t="shared" si="425"/>
        <v>130000</v>
      </c>
      <c r="H13897" s="120" t="s">
        <v>553</v>
      </c>
      <c r="I13897" s="289" t="s">
        <v>10956</v>
      </c>
    </row>
    <row r="13898" spans="1:9" x14ac:dyDescent="0.25">
      <c r="A13898" s="144">
        <v>44719</v>
      </c>
      <c r="B13898" s="118" t="s">
        <v>9919</v>
      </c>
      <c r="C13898" s="85" t="s">
        <v>48</v>
      </c>
      <c r="D13898" s="60">
        <v>1</v>
      </c>
      <c r="E13898" s="75" t="s">
        <v>26</v>
      </c>
      <c r="F13898" s="63">
        <v>35000</v>
      </c>
      <c r="G13898" s="64">
        <f t="shared" si="425"/>
        <v>35000</v>
      </c>
      <c r="H13898" s="120" t="s">
        <v>553</v>
      </c>
      <c r="I13898" s="289" t="s">
        <v>10956</v>
      </c>
    </row>
    <row r="13899" spans="1:9" x14ac:dyDescent="0.25">
      <c r="A13899" s="144">
        <v>44719</v>
      </c>
      <c r="B13899" s="58" t="s">
        <v>10958</v>
      </c>
      <c r="C13899" s="59" t="s">
        <v>48</v>
      </c>
      <c r="D13899" s="60">
        <v>1</v>
      </c>
      <c r="E13899" s="126" t="s">
        <v>29</v>
      </c>
      <c r="F13899" s="73">
        <v>4200000</v>
      </c>
      <c r="G13899" s="64">
        <v>4200000</v>
      </c>
      <c r="H13899" s="65" t="s">
        <v>1877</v>
      </c>
      <c r="I13899" s="120"/>
    </row>
    <row r="13900" spans="1:9" x14ac:dyDescent="0.25">
      <c r="A13900" s="144">
        <v>44719</v>
      </c>
      <c r="B13900" s="71" t="s">
        <v>10272</v>
      </c>
      <c r="C13900" s="59" t="s">
        <v>48</v>
      </c>
      <c r="D13900" s="60">
        <v>2</v>
      </c>
      <c r="E13900" s="75" t="s">
        <v>26</v>
      </c>
      <c r="F13900" s="63">
        <v>190000</v>
      </c>
      <c r="G13900" s="64">
        <v>380000</v>
      </c>
      <c r="H13900" s="65" t="s">
        <v>1877</v>
      </c>
      <c r="I13900" s="120"/>
    </row>
    <row r="13901" spans="1:9" x14ac:dyDescent="0.25">
      <c r="A13901" s="144">
        <v>44719</v>
      </c>
      <c r="B13901" s="118" t="s">
        <v>10959</v>
      </c>
      <c r="C13901" s="59" t="s">
        <v>48</v>
      </c>
      <c r="D13901" s="60">
        <v>2</v>
      </c>
      <c r="E13901" s="75" t="s">
        <v>26</v>
      </c>
      <c r="F13901" s="210">
        <v>100000</v>
      </c>
      <c r="G13901" s="64">
        <v>200000</v>
      </c>
      <c r="H13901" s="65" t="s">
        <v>749</v>
      </c>
      <c r="I13901" s="120" t="s">
        <v>7185</v>
      </c>
    </row>
    <row r="13902" spans="1:9" x14ac:dyDescent="0.25">
      <c r="A13902" s="144">
        <v>44719</v>
      </c>
      <c r="B13902" s="59" t="s">
        <v>7471</v>
      </c>
      <c r="C13902" s="59" t="s">
        <v>48</v>
      </c>
      <c r="D13902" s="60">
        <v>2</v>
      </c>
      <c r="E13902" s="126" t="s">
        <v>29</v>
      </c>
      <c r="F13902" s="73">
        <v>92500</v>
      </c>
      <c r="G13902" s="210">
        <v>185000</v>
      </c>
      <c r="H13902" s="65" t="s">
        <v>749</v>
      </c>
      <c r="I13902" s="120" t="s">
        <v>7185</v>
      </c>
    </row>
    <row r="13903" spans="1:9" x14ac:dyDescent="0.25">
      <c r="A13903" s="144">
        <v>44719</v>
      </c>
      <c r="B13903" s="59" t="s">
        <v>7853</v>
      </c>
      <c r="C13903" s="59" t="s">
        <v>48</v>
      </c>
      <c r="D13903" s="60">
        <v>4</v>
      </c>
      <c r="E13903" s="75" t="s">
        <v>26</v>
      </c>
      <c r="F13903" s="63">
        <v>85000</v>
      </c>
      <c r="G13903" s="64">
        <f>F13903*D13903</f>
        <v>340000</v>
      </c>
      <c r="H13903" s="65" t="s">
        <v>749</v>
      </c>
      <c r="I13903" s="120" t="s">
        <v>7185</v>
      </c>
    </row>
    <row r="13904" spans="1:9" x14ac:dyDescent="0.25">
      <c r="A13904" s="144">
        <v>44719</v>
      </c>
      <c r="B13904" s="59" t="s">
        <v>10960</v>
      </c>
      <c r="C13904" s="85" t="s">
        <v>1268</v>
      </c>
      <c r="D13904" s="60">
        <v>2</v>
      </c>
      <c r="E13904" s="75" t="s">
        <v>26</v>
      </c>
      <c r="F13904" s="210">
        <v>75000</v>
      </c>
      <c r="G13904" s="64">
        <f>F13904*D13904</f>
        <v>150000</v>
      </c>
      <c r="H13904" s="120" t="s">
        <v>749</v>
      </c>
      <c r="I13904" s="120" t="s">
        <v>7185</v>
      </c>
    </row>
    <row r="13905" spans="1:9" x14ac:dyDescent="0.25">
      <c r="A13905" s="144">
        <v>44719</v>
      </c>
      <c r="B13905" s="59" t="s">
        <v>10961</v>
      </c>
      <c r="C13905" s="85" t="s">
        <v>585</v>
      </c>
      <c r="D13905" s="60">
        <v>2</v>
      </c>
      <c r="E13905" s="75" t="s">
        <v>26</v>
      </c>
      <c r="F13905" s="210">
        <v>25000</v>
      </c>
      <c r="G13905" s="64">
        <f>F13905*D13905</f>
        <v>50000</v>
      </c>
      <c r="H13905" s="120" t="s">
        <v>749</v>
      </c>
      <c r="I13905" s="120" t="s">
        <v>7185</v>
      </c>
    </row>
    <row r="13906" spans="1:9" x14ac:dyDescent="0.25">
      <c r="A13906" s="144">
        <v>44719</v>
      </c>
      <c r="B13906" s="118" t="s">
        <v>10959</v>
      </c>
      <c r="C13906" s="59" t="s">
        <v>48</v>
      </c>
      <c r="D13906" s="60">
        <v>2</v>
      </c>
      <c r="E13906" s="75" t="s">
        <v>26</v>
      </c>
      <c r="F13906" s="210">
        <v>100000</v>
      </c>
      <c r="G13906" s="64">
        <v>200000</v>
      </c>
      <c r="H13906" s="65" t="s">
        <v>2985</v>
      </c>
      <c r="I13906" s="120"/>
    </row>
    <row r="13907" spans="1:9" x14ac:dyDescent="0.25">
      <c r="A13907" s="144">
        <v>44719</v>
      </c>
      <c r="B13907" s="59" t="s">
        <v>7471</v>
      </c>
      <c r="C13907" s="59" t="s">
        <v>48</v>
      </c>
      <c r="D13907" s="60">
        <v>2</v>
      </c>
      <c r="E13907" s="126" t="s">
        <v>29</v>
      </c>
      <c r="F13907" s="73">
        <v>92500</v>
      </c>
      <c r="G13907" s="210">
        <v>185000</v>
      </c>
      <c r="H13907" s="65" t="s">
        <v>2985</v>
      </c>
      <c r="I13907" s="120"/>
    </row>
    <row r="13908" spans="1:9" x14ac:dyDescent="0.25">
      <c r="A13908" s="144">
        <v>44719</v>
      </c>
      <c r="B13908" s="59" t="s">
        <v>210</v>
      </c>
      <c r="C13908" s="59" t="s">
        <v>211</v>
      </c>
      <c r="D13908" s="60">
        <v>3</v>
      </c>
      <c r="E13908" s="126" t="s">
        <v>37</v>
      </c>
      <c r="F13908" s="73">
        <v>28500</v>
      </c>
      <c r="G13908" s="210">
        <f t="shared" ref="G13908:G13971" si="426">F13908*D13908</f>
        <v>85500</v>
      </c>
      <c r="H13908" s="65" t="s">
        <v>2985</v>
      </c>
      <c r="I13908" s="120"/>
    </row>
    <row r="13909" spans="1:9" x14ac:dyDescent="0.25">
      <c r="A13909" s="144">
        <v>44719</v>
      </c>
      <c r="B13909" s="58" t="s">
        <v>222</v>
      </c>
      <c r="C13909" s="77" t="s">
        <v>1476</v>
      </c>
      <c r="D13909" s="60">
        <v>1</v>
      </c>
      <c r="E13909" s="75" t="s">
        <v>26</v>
      </c>
      <c r="F13909" s="73">
        <v>32300</v>
      </c>
      <c r="G13909" s="64">
        <f t="shared" si="426"/>
        <v>32300</v>
      </c>
      <c r="H13909" s="65" t="s">
        <v>2985</v>
      </c>
      <c r="I13909" s="59"/>
    </row>
    <row r="13910" spans="1:9" x14ac:dyDescent="0.25">
      <c r="A13910" s="144">
        <v>44719</v>
      </c>
      <c r="B13910" s="59" t="s">
        <v>56</v>
      </c>
      <c r="C13910" s="59" t="s">
        <v>57</v>
      </c>
      <c r="D13910" s="60">
        <v>1.5</v>
      </c>
      <c r="E13910" s="126" t="s">
        <v>37</v>
      </c>
      <c r="F13910" s="73">
        <v>24650</v>
      </c>
      <c r="G13910" s="210">
        <f t="shared" si="426"/>
        <v>36975</v>
      </c>
      <c r="H13910" s="120" t="s">
        <v>2985</v>
      </c>
      <c r="I13910" s="59"/>
    </row>
    <row r="13911" spans="1:9" x14ac:dyDescent="0.25">
      <c r="A13911" s="144">
        <v>44719</v>
      </c>
      <c r="B13911" s="66" t="s">
        <v>10962</v>
      </c>
      <c r="C13911" s="59" t="s">
        <v>686</v>
      </c>
      <c r="D13911" s="60">
        <v>2</v>
      </c>
      <c r="E13911" s="75" t="s">
        <v>26</v>
      </c>
      <c r="F13911" s="63">
        <v>95000</v>
      </c>
      <c r="G13911" s="64">
        <f t="shared" si="426"/>
        <v>190000</v>
      </c>
      <c r="H13911" s="65" t="s">
        <v>2699</v>
      </c>
      <c r="I13911" s="59"/>
    </row>
    <row r="13912" spans="1:9" x14ac:dyDescent="0.25">
      <c r="A13912" s="144">
        <v>44719</v>
      </c>
      <c r="B13912" s="81" t="s">
        <v>10509</v>
      </c>
      <c r="C13912" s="101" t="s">
        <v>686</v>
      </c>
      <c r="D13912" s="141">
        <v>1</v>
      </c>
      <c r="E13912" s="75" t="s">
        <v>26</v>
      </c>
      <c r="F13912" s="210">
        <v>40000</v>
      </c>
      <c r="G13912" s="64">
        <f>F13912*D13912</f>
        <v>40000</v>
      </c>
      <c r="H13912" s="120" t="s">
        <v>5942</v>
      </c>
      <c r="I13912" s="59"/>
    </row>
    <row r="13913" spans="1:9" x14ac:dyDescent="0.25">
      <c r="A13913" s="144">
        <v>44719</v>
      </c>
      <c r="B13913" s="58" t="s">
        <v>9830</v>
      </c>
      <c r="C13913" s="77" t="s">
        <v>74</v>
      </c>
      <c r="D13913" s="60">
        <v>2</v>
      </c>
      <c r="E13913" s="126" t="s">
        <v>26</v>
      </c>
      <c r="F13913" s="73">
        <v>65000</v>
      </c>
      <c r="G13913" s="210">
        <f t="shared" si="426"/>
        <v>130000</v>
      </c>
      <c r="H13913" s="120" t="s">
        <v>1656</v>
      </c>
      <c r="I13913" s="59" t="s">
        <v>10963</v>
      </c>
    </row>
    <row r="13914" spans="1:9" x14ac:dyDescent="0.25">
      <c r="A13914" s="144">
        <v>44719</v>
      </c>
      <c r="B13914" s="59" t="s">
        <v>1176</v>
      </c>
      <c r="C13914" s="59" t="s">
        <v>1043</v>
      </c>
      <c r="D13914" s="60">
        <v>1</v>
      </c>
      <c r="E13914" s="75" t="s">
        <v>119</v>
      </c>
      <c r="F13914" s="73">
        <v>2365000</v>
      </c>
      <c r="G13914" s="64">
        <f t="shared" si="426"/>
        <v>2365000</v>
      </c>
      <c r="H13914" s="65" t="s">
        <v>6054</v>
      </c>
      <c r="I13914" s="59" t="s">
        <v>10964</v>
      </c>
    </row>
    <row r="13915" spans="1:9" x14ac:dyDescent="0.25">
      <c r="A13915" s="144">
        <v>44719</v>
      </c>
      <c r="B13915" s="58" t="s">
        <v>10965</v>
      </c>
      <c r="C13915" s="59" t="s">
        <v>411</v>
      </c>
      <c r="D13915" s="60">
        <v>1</v>
      </c>
      <c r="E13915" s="75" t="s">
        <v>26</v>
      </c>
      <c r="F13915" s="73">
        <v>90000</v>
      </c>
      <c r="G13915" s="64">
        <f t="shared" si="426"/>
        <v>90000</v>
      </c>
      <c r="H13915" s="65" t="s">
        <v>5989</v>
      </c>
      <c r="I13915" s="59"/>
    </row>
    <row r="13916" spans="1:9" x14ac:dyDescent="0.25">
      <c r="A13916" s="144">
        <v>44719</v>
      </c>
      <c r="B13916" s="83" t="s">
        <v>10965</v>
      </c>
      <c r="C13916" s="85" t="s">
        <v>411</v>
      </c>
      <c r="D13916" s="141">
        <v>1</v>
      </c>
      <c r="E13916" s="75" t="s">
        <v>26</v>
      </c>
      <c r="F13916" s="210">
        <v>85000</v>
      </c>
      <c r="G13916" s="64">
        <f t="shared" si="426"/>
        <v>85000</v>
      </c>
      <c r="H13916" s="120" t="s">
        <v>1529</v>
      </c>
      <c r="I13916" s="59"/>
    </row>
    <row r="13917" spans="1:9" x14ac:dyDescent="0.25">
      <c r="A13917" s="144">
        <v>44719</v>
      </c>
      <c r="B13917" s="59" t="s">
        <v>210</v>
      </c>
      <c r="C13917" s="59" t="s">
        <v>211</v>
      </c>
      <c r="D13917" s="60">
        <v>2</v>
      </c>
      <c r="E13917" s="126" t="s">
        <v>37</v>
      </c>
      <c r="F13917" s="73">
        <v>28500</v>
      </c>
      <c r="G13917" s="210">
        <f t="shared" si="426"/>
        <v>57000</v>
      </c>
      <c r="H13917" s="120" t="s">
        <v>432</v>
      </c>
      <c r="I13917" s="59"/>
    </row>
    <row r="13918" spans="1:9" x14ac:dyDescent="0.25">
      <c r="A13918" s="144">
        <v>44719</v>
      </c>
      <c r="B13918" s="59" t="s">
        <v>9825</v>
      </c>
      <c r="C13918" s="59" t="s">
        <v>9826</v>
      </c>
      <c r="D13918" s="59">
        <v>3</v>
      </c>
      <c r="E13918" s="59" t="s">
        <v>37</v>
      </c>
      <c r="F13918" s="61">
        <v>23206</v>
      </c>
      <c r="G13918" s="210">
        <f t="shared" si="426"/>
        <v>69618</v>
      </c>
      <c r="H13918" s="120" t="s">
        <v>432</v>
      </c>
      <c r="I13918" s="59"/>
    </row>
    <row r="13919" spans="1:9" x14ac:dyDescent="0.25">
      <c r="A13919" s="144">
        <v>44719</v>
      </c>
      <c r="B13919" s="58" t="s">
        <v>10966</v>
      </c>
      <c r="C13919" s="85" t="s">
        <v>361</v>
      </c>
      <c r="D13919" s="60">
        <v>2</v>
      </c>
      <c r="E13919" s="75" t="s">
        <v>26</v>
      </c>
      <c r="F13919" s="73">
        <v>10000</v>
      </c>
      <c r="G13919" s="64">
        <f t="shared" si="426"/>
        <v>20000</v>
      </c>
      <c r="H13919" s="120" t="s">
        <v>2626</v>
      </c>
      <c r="I13919" s="59"/>
    </row>
    <row r="13920" spans="1:9" x14ac:dyDescent="0.25">
      <c r="A13920" s="144">
        <v>44719</v>
      </c>
      <c r="B13920" s="59" t="s">
        <v>10967</v>
      </c>
      <c r="C13920" s="59" t="s">
        <v>361</v>
      </c>
      <c r="D13920" s="60">
        <v>1</v>
      </c>
      <c r="E13920" s="59" t="s">
        <v>25</v>
      </c>
      <c r="F13920" s="63">
        <v>20000</v>
      </c>
      <c r="G13920" s="73">
        <f>D13920*F13920</f>
        <v>20000</v>
      </c>
      <c r="H13920" s="120" t="s">
        <v>2626</v>
      </c>
      <c r="I13920" s="59"/>
    </row>
    <row r="13921" spans="1:9" x14ac:dyDescent="0.25">
      <c r="A13921" s="144">
        <v>44719</v>
      </c>
      <c r="B13921" s="59" t="s">
        <v>10709</v>
      </c>
      <c r="C13921" s="59" t="s">
        <v>10968</v>
      </c>
      <c r="D13921" s="59">
        <v>1</v>
      </c>
      <c r="E13921" s="59" t="s">
        <v>26</v>
      </c>
      <c r="F13921" s="61">
        <v>1400000</v>
      </c>
      <c r="G13921" s="210">
        <f t="shared" si="426"/>
        <v>1400000</v>
      </c>
      <c r="H13921" s="120" t="s">
        <v>763</v>
      </c>
      <c r="I13921" s="59" t="s">
        <v>7174</v>
      </c>
    </row>
    <row r="13922" spans="1:9" x14ac:dyDescent="0.25">
      <c r="A13922" s="144">
        <v>44719</v>
      </c>
      <c r="B13922" s="59" t="s">
        <v>10712</v>
      </c>
      <c r="C13922" s="59" t="s">
        <v>9845</v>
      </c>
      <c r="D13922" s="59">
        <v>1</v>
      </c>
      <c r="E13922" s="59" t="s">
        <v>26</v>
      </c>
      <c r="F13922" s="61">
        <v>155000</v>
      </c>
      <c r="G13922" s="210">
        <f t="shared" si="426"/>
        <v>155000</v>
      </c>
      <c r="H13922" s="120" t="s">
        <v>763</v>
      </c>
      <c r="I13922" s="59" t="s">
        <v>7174</v>
      </c>
    </row>
    <row r="13923" spans="1:9" x14ac:dyDescent="0.25">
      <c r="A13923" s="144">
        <v>44719</v>
      </c>
      <c r="B13923" s="59" t="s">
        <v>10969</v>
      </c>
      <c r="C13923" s="59" t="s">
        <v>10333</v>
      </c>
      <c r="D13923" s="59">
        <v>3</v>
      </c>
      <c r="E13923" s="59" t="s">
        <v>26</v>
      </c>
      <c r="F13923" s="61">
        <v>285000</v>
      </c>
      <c r="G13923" s="210">
        <f t="shared" si="426"/>
        <v>855000</v>
      </c>
      <c r="H13923" s="120" t="s">
        <v>522</v>
      </c>
      <c r="I13923" s="59" t="s">
        <v>10970</v>
      </c>
    </row>
    <row r="13924" spans="1:9" x14ac:dyDescent="0.25">
      <c r="A13924" s="144">
        <v>44719</v>
      </c>
      <c r="B13924" s="59" t="s">
        <v>10971</v>
      </c>
      <c r="C13924" s="59" t="s">
        <v>10333</v>
      </c>
      <c r="D13924" s="59">
        <v>10</v>
      </c>
      <c r="E13924" s="59" t="s">
        <v>26</v>
      </c>
      <c r="F13924" s="61">
        <v>80000</v>
      </c>
      <c r="G13924" s="210">
        <f t="shared" si="426"/>
        <v>800000</v>
      </c>
      <c r="H13924" s="120" t="s">
        <v>522</v>
      </c>
      <c r="I13924" s="59" t="s">
        <v>10970</v>
      </c>
    </row>
    <row r="13925" spans="1:9" x14ac:dyDescent="0.25">
      <c r="A13925" s="144">
        <v>44719</v>
      </c>
      <c r="B13925" s="59" t="s">
        <v>210</v>
      </c>
      <c r="C13925" s="59" t="s">
        <v>211</v>
      </c>
      <c r="D13925" s="60">
        <v>1.5</v>
      </c>
      <c r="E13925" s="126" t="s">
        <v>37</v>
      </c>
      <c r="F13925" s="73">
        <v>28500</v>
      </c>
      <c r="G13925" s="210">
        <f t="shared" si="426"/>
        <v>42750</v>
      </c>
      <c r="H13925" s="120" t="s">
        <v>794</v>
      </c>
      <c r="I13925" s="74"/>
    </row>
    <row r="13926" spans="1:9" x14ac:dyDescent="0.25">
      <c r="A13926" s="144">
        <v>44749</v>
      </c>
      <c r="B13926" s="71" t="s">
        <v>478</v>
      </c>
      <c r="C13926" s="85" t="s">
        <v>479</v>
      </c>
      <c r="D13926" s="60">
        <v>2</v>
      </c>
      <c r="E13926" s="75" t="s">
        <v>102</v>
      </c>
      <c r="F13926" s="63">
        <v>6450000</v>
      </c>
      <c r="G13926" s="64">
        <f t="shared" si="426"/>
        <v>12900000</v>
      </c>
      <c r="H13926" s="120" t="s">
        <v>522</v>
      </c>
      <c r="I13926" s="289" t="s">
        <v>10972</v>
      </c>
    </row>
    <row r="13927" spans="1:9" x14ac:dyDescent="0.25">
      <c r="A13927" s="144">
        <v>44749</v>
      </c>
      <c r="B13927" s="59" t="s">
        <v>10154</v>
      </c>
      <c r="C13927" s="59" t="s">
        <v>50</v>
      </c>
      <c r="D13927" s="60">
        <v>0.5</v>
      </c>
      <c r="E13927" s="75" t="s">
        <v>29</v>
      </c>
      <c r="F13927" s="63">
        <v>350000</v>
      </c>
      <c r="G13927" s="64">
        <f t="shared" si="426"/>
        <v>175000</v>
      </c>
      <c r="H13927" s="65" t="s">
        <v>1161</v>
      </c>
      <c r="I13927" s="289" t="s">
        <v>10973</v>
      </c>
    </row>
    <row r="13928" spans="1:9" x14ac:dyDescent="0.25">
      <c r="A13928" s="144">
        <v>44749</v>
      </c>
      <c r="B13928" s="59" t="s">
        <v>10920</v>
      </c>
      <c r="C13928" s="85" t="s">
        <v>48</v>
      </c>
      <c r="D13928" s="141">
        <v>1</v>
      </c>
      <c r="E13928" s="75" t="s">
        <v>26</v>
      </c>
      <c r="F13928" s="73">
        <v>55000</v>
      </c>
      <c r="G13928" s="64">
        <f>F13928*D13928</f>
        <v>55000</v>
      </c>
      <c r="H13928" s="120" t="s">
        <v>1161</v>
      </c>
      <c r="I13928" s="289" t="s">
        <v>10973</v>
      </c>
    </row>
    <row r="13929" spans="1:9" x14ac:dyDescent="0.25">
      <c r="A13929" s="144">
        <v>44749</v>
      </c>
      <c r="B13929" s="59" t="s">
        <v>10974</v>
      </c>
      <c r="C13929" s="59" t="s">
        <v>10975</v>
      </c>
      <c r="D13929" s="59">
        <v>1</v>
      </c>
      <c r="E13929" s="77" t="s">
        <v>26</v>
      </c>
      <c r="F13929" s="61">
        <v>121000</v>
      </c>
      <c r="G13929" s="64">
        <f t="shared" si="426"/>
        <v>121000</v>
      </c>
      <c r="H13929" s="120" t="s">
        <v>1161</v>
      </c>
      <c r="I13929" s="289" t="s">
        <v>10973</v>
      </c>
    </row>
    <row r="13930" spans="1:9" x14ac:dyDescent="0.25">
      <c r="A13930" s="144">
        <v>44749</v>
      </c>
      <c r="B13930" s="58" t="s">
        <v>10150</v>
      </c>
      <c r="C13930" s="58" t="s">
        <v>281</v>
      </c>
      <c r="D13930" s="60">
        <v>1</v>
      </c>
      <c r="E13930" s="75" t="s">
        <v>26</v>
      </c>
      <c r="F13930" s="63">
        <v>21000</v>
      </c>
      <c r="G13930" s="64">
        <f t="shared" si="426"/>
        <v>21000</v>
      </c>
      <c r="H13930" s="120" t="s">
        <v>1161</v>
      </c>
      <c r="I13930" s="289" t="s">
        <v>10973</v>
      </c>
    </row>
    <row r="13931" spans="1:9" x14ac:dyDescent="0.25">
      <c r="A13931" s="144">
        <v>44749</v>
      </c>
      <c r="B13931" s="82" t="s">
        <v>6394</v>
      </c>
      <c r="C13931" s="59" t="s">
        <v>279</v>
      </c>
      <c r="D13931" s="141">
        <v>1</v>
      </c>
      <c r="E13931" s="75" t="s">
        <v>25</v>
      </c>
      <c r="F13931" s="221">
        <v>37000</v>
      </c>
      <c r="G13931" s="64">
        <f t="shared" si="426"/>
        <v>37000</v>
      </c>
      <c r="H13931" s="120" t="s">
        <v>1161</v>
      </c>
      <c r="I13931" s="289" t="s">
        <v>10973</v>
      </c>
    </row>
    <row r="13932" spans="1:9" x14ac:dyDescent="0.25">
      <c r="A13932" s="144">
        <v>44749</v>
      </c>
      <c r="B13932" s="59" t="s">
        <v>210</v>
      </c>
      <c r="C13932" s="59" t="s">
        <v>211</v>
      </c>
      <c r="D13932" s="60">
        <v>9</v>
      </c>
      <c r="E13932" s="126" t="s">
        <v>37</v>
      </c>
      <c r="F13932" s="73">
        <v>28500</v>
      </c>
      <c r="G13932" s="64">
        <f t="shared" si="426"/>
        <v>256500</v>
      </c>
      <c r="H13932" s="120" t="s">
        <v>1161</v>
      </c>
      <c r="I13932" s="289" t="s">
        <v>10973</v>
      </c>
    </row>
    <row r="13933" spans="1:9" x14ac:dyDescent="0.25">
      <c r="A13933" s="144">
        <v>44749</v>
      </c>
      <c r="B13933" s="59" t="s">
        <v>10976</v>
      </c>
      <c r="C13933" s="59" t="s">
        <v>217</v>
      </c>
      <c r="D13933" s="141">
        <v>1</v>
      </c>
      <c r="E13933" s="75" t="s">
        <v>26</v>
      </c>
      <c r="F13933" s="562">
        <v>76000</v>
      </c>
      <c r="G13933" s="64">
        <f t="shared" si="426"/>
        <v>76000</v>
      </c>
      <c r="H13933" s="120" t="s">
        <v>1161</v>
      </c>
      <c r="I13933" s="289" t="s">
        <v>10973</v>
      </c>
    </row>
    <row r="13934" spans="1:9" x14ac:dyDescent="0.25">
      <c r="A13934" s="144">
        <v>44749</v>
      </c>
      <c r="B13934" s="66" t="s">
        <v>9942</v>
      </c>
      <c r="C13934" s="59" t="s">
        <v>10977</v>
      </c>
      <c r="D13934" s="60">
        <v>1</v>
      </c>
      <c r="E13934" s="75" t="s">
        <v>26</v>
      </c>
      <c r="F13934" s="63">
        <v>425000</v>
      </c>
      <c r="G13934" s="64">
        <f t="shared" si="426"/>
        <v>425000</v>
      </c>
      <c r="H13934" s="65" t="s">
        <v>925</v>
      </c>
      <c r="I13934" s="289"/>
    </row>
    <row r="13935" spans="1:9" x14ac:dyDescent="0.25">
      <c r="A13935" s="144">
        <v>44749</v>
      </c>
      <c r="B13935" s="118" t="s">
        <v>917</v>
      </c>
      <c r="C13935" s="59" t="s">
        <v>10977</v>
      </c>
      <c r="D13935" s="60">
        <v>2</v>
      </c>
      <c r="E13935" s="75" t="s">
        <v>26</v>
      </c>
      <c r="F13935" s="210">
        <v>100000</v>
      </c>
      <c r="G13935" s="64">
        <f t="shared" si="426"/>
        <v>200000</v>
      </c>
      <c r="H13935" s="65" t="s">
        <v>925</v>
      </c>
      <c r="I13935" s="289"/>
    </row>
    <row r="13936" spans="1:9" x14ac:dyDescent="0.25">
      <c r="A13936" s="144">
        <v>44749</v>
      </c>
      <c r="B13936" s="59" t="s">
        <v>10978</v>
      </c>
      <c r="C13936" s="59"/>
      <c r="D13936" s="60">
        <v>2</v>
      </c>
      <c r="E13936" s="126" t="s">
        <v>26</v>
      </c>
      <c r="F13936" s="73">
        <v>15000</v>
      </c>
      <c r="G13936" s="210">
        <f t="shared" si="426"/>
        <v>30000</v>
      </c>
      <c r="H13936" s="65" t="s">
        <v>925</v>
      </c>
      <c r="I13936" s="289"/>
    </row>
    <row r="13937" spans="1:9" x14ac:dyDescent="0.25">
      <c r="A13937" s="144">
        <v>44749</v>
      </c>
      <c r="B13937" s="59" t="s">
        <v>728</v>
      </c>
      <c r="C13937" s="83" t="s">
        <v>27</v>
      </c>
      <c r="D13937" s="60">
        <v>15</v>
      </c>
      <c r="E13937" s="75" t="s">
        <v>26</v>
      </c>
      <c r="F13937" s="63">
        <v>1000</v>
      </c>
      <c r="G13937" s="64">
        <f t="shared" si="426"/>
        <v>15000</v>
      </c>
      <c r="H13937" s="120" t="s">
        <v>814</v>
      </c>
      <c r="I13937" s="289"/>
    </row>
    <row r="13938" spans="1:9" x14ac:dyDescent="0.25">
      <c r="A13938" s="144">
        <v>44749</v>
      </c>
      <c r="B13938" s="59" t="s">
        <v>8068</v>
      </c>
      <c r="C13938" s="77" t="s">
        <v>835</v>
      </c>
      <c r="D13938" s="60">
        <v>1</v>
      </c>
      <c r="E13938" s="126" t="s">
        <v>26</v>
      </c>
      <c r="F13938" s="73">
        <v>11500</v>
      </c>
      <c r="G13938" s="210">
        <f t="shared" si="426"/>
        <v>11500</v>
      </c>
      <c r="H13938" s="120" t="s">
        <v>6061</v>
      </c>
      <c r="I13938" s="289"/>
    </row>
    <row r="13939" spans="1:9" x14ac:dyDescent="0.25">
      <c r="A13939" s="144">
        <v>44749</v>
      </c>
      <c r="B13939" s="118" t="s">
        <v>10398</v>
      </c>
      <c r="C13939" s="59" t="s">
        <v>636</v>
      </c>
      <c r="D13939" s="60">
        <v>1</v>
      </c>
      <c r="E13939" s="75" t="s">
        <v>26</v>
      </c>
      <c r="F13939" s="210">
        <v>175000</v>
      </c>
      <c r="G13939" s="210">
        <f t="shared" si="426"/>
        <v>175000</v>
      </c>
      <c r="H13939" s="120" t="s">
        <v>10979</v>
      </c>
      <c r="I13939" s="289"/>
    </row>
    <row r="13940" spans="1:9" x14ac:dyDescent="0.25">
      <c r="A13940" s="144">
        <v>44749</v>
      </c>
      <c r="B13940" s="58" t="s">
        <v>9882</v>
      </c>
      <c r="C13940" s="59" t="s">
        <v>1311</v>
      </c>
      <c r="D13940" s="60">
        <v>1</v>
      </c>
      <c r="E13940" s="126" t="s">
        <v>25</v>
      </c>
      <c r="F13940" s="73">
        <v>50000</v>
      </c>
      <c r="G13940" s="64">
        <f t="shared" si="426"/>
        <v>50000</v>
      </c>
      <c r="H13940" s="120" t="s">
        <v>10979</v>
      </c>
      <c r="I13940" s="289"/>
    </row>
    <row r="13941" spans="1:9" x14ac:dyDescent="0.25">
      <c r="A13941" s="144">
        <v>44749</v>
      </c>
      <c r="B13941" s="58" t="s">
        <v>10953</v>
      </c>
      <c r="C13941" s="85" t="s">
        <v>1311</v>
      </c>
      <c r="D13941" s="60">
        <v>1</v>
      </c>
      <c r="E13941" s="75" t="s">
        <v>51</v>
      </c>
      <c r="F13941" s="73">
        <v>73000</v>
      </c>
      <c r="G13941" s="126">
        <f>F13941*D13941</f>
        <v>73000</v>
      </c>
      <c r="H13941" s="120" t="s">
        <v>10979</v>
      </c>
      <c r="I13941" s="289"/>
    </row>
    <row r="13942" spans="1:9" x14ac:dyDescent="0.25">
      <c r="A13942" s="144">
        <v>44749</v>
      </c>
      <c r="B13942" s="118" t="s">
        <v>10924</v>
      </c>
      <c r="C13942" s="85" t="s">
        <v>1311</v>
      </c>
      <c r="D13942" s="60">
        <v>1</v>
      </c>
      <c r="E13942" s="75" t="s">
        <v>51</v>
      </c>
      <c r="F13942" s="63">
        <v>76000</v>
      </c>
      <c r="G13942" s="64">
        <f t="shared" si="426"/>
        <v>76000</v>
      </c>
      <c r="H13942" s="120" t="s">
        <v>10979</v>
      </c>
      <c r="I13942" s="289"/>
    </row>
    <row r="13943" spans="1:9" x14ac:dyDescent="0.25">
      <c r="A13943" s="144">
        <v>44749</v>
      </c>
      <c r="B13943" s="58" t="s">
        <v>10980</v>
      </c>
      <c r="C13943" s="59" t="s">
        <v>486</v>
      </c>
      <c r="D13943" s="60">
        <v>2</v>
      </c>
      <c r="E13943" s="126" t="s">
        <v>26</v>
      </c>
      <c r="F13943" s="73">
        <v>25000</v>
      </c>
      <c r="G13943" s="64">
        <f t="shared" si="426"/>
        <v>50000</v>
      </c>
      <c r="H13943" s="65" t="s">
        <v>2985</v>
      </c>
      <c r="I13943" s="289"/>
    </row>
    <row r="13944" spans="1:9" x14ac:dyDescent="0.25">
      <c r="A13944" s="144">
        <v>44749</v>
      </c>
      <c r="B13944" s="118" t="s">
        <v>9905</v>
      </c>
      <c r="C13944" s="59" t="s">
        <v>434</v>
      </c>
      <c r="D13944" s="60">
        <v>1</v>
      </c>
      <c r="E13944" s="75" t="s">
        <v>26</v>
      </c>
      <c r="F13944" s="210">
        <v>100000</v>
      </c>
      <c r="G13944" s="64">
        <f t="shared" si="426"/>
        <v>100000</v>
      </c>
      <c r="H13944" s="120" t="s">
        <v>2985</v>
      </c>
      <c r="I13944" s="289"/>
    </row>
    <row r="13945" spans="1:9" x14ac:dyDescent="0.25">
      <c r="A13945" s="144">
        <v>44749</v>
      </c>
      <c r="B13945" s="118" t="s">
        <v>1000</v>
      </c>
      <c r="C13945" s="59" t="s">
        <v>48</v>
      </c>
      <c r="D13945" s="60">
        <v>1</v>
      </c>
      <c r="E13945" s="75" t="s">
        <v>29</v>
      </c>
      <c r="F13945" s="210">
        <v>1350000</v>
      </c>
      <c r="G13945" s="64">
        <f t="shared" si="426"/>
        <v>1350000</v>
      </c>
      <c r="H13945" s="65" t="s">
        <v>535</v>
      </c>
      <c r="I13945" s="120" t="s">
        <v>10981</v>
      </c>
    </row>
    <row r="13946" spans="1:9" x14ac:dyDescent="0.25">
      <c r="A13946" s="144">
        <v>44749</v>
      </c>
      <c r="B13946" s="58" t="s">
        <v>10982</v>
      </c>
      <c r="C13946" s="59" t="s">
        <v>48</v>
      </c>
      <c r="D13946" s="60">
        <v>2</v>
      </c>
      <c r="E13946" s="126" t="s">
        <v>26</v>
      </c>
      <c r="F13946" s="73">
        <v>780000</v>
      </c>
      <c r="G13946" s="64">
        <f t="shared" si="426"/>
        <v>1560000</v>
      </c>
      <c r="H13946" s="65" t="s">
        <v>535</v>
      </c>
      <c r="I13946" s="120" t="s">
        <v>10981</v>
      </c>
    </row>
    <row r="13947" spans="1:9" x14ac:dyDescent="0.25">
      <c r="A13947" s="144">
        <v>44749</v>
      </c>
      <c r="B13947" s="59" t="s">
        <v>10983</v>
      </c>
      <c r="C13947" s="59" t="s">
        <v>48</v>
      </c>
      <c r="D13947" s="60">
        <v>1</v>
      </c>
      <c r="E13947" s="126" t="s">
        <v>29</v>
      </c>
      <c r="F13947" s="73">
        <v>255000</v>
      </c>
      <c r="G13947" s="210">
        <f t="shared" si="426"/>
        <v>255000</v>
      </c>
      <c r="H13947" s="65" t="s">
        <v>535</v>
      </c>
      <c r="I13947" s="120" t="s">
        <v>10981</v>
      </c>
    </row>
    <row r="13948" spans="1:9" x14ac:dyDescent="0.25">
      <c r="A13948" s="144">
        <v>44749</v>
      </c>
      <c r="B13948" s="59" t="s">
        <v>10984</v>
      </c>
      <c r="C13948" s="59" t="s">
        <v>48</v>
      </c>
      <c r="D13948" s="60">
        <v>1</v>
      </c>
      <c r="E13948" s="75" t="s">
        <v>29</v>
      </c>
      <c r="F13948" s="63">
        <v>100000</v>
      </c>
      <c r="G13948" s="64">
        <f t="shared" si="426"/>
        <v>100000</v>
      </c>
      <c r="H13948" s="65" t="s">
        <v>535</v>
      </c>
      <c r="I13948" s="120" t="s">
        <v>10981</v>
      </c>
    </row>
    <row r="13949" spans="1:9" x14ac:dyDescent="0.25">
      <c r="A13949" s="144">
        <v>44749</v>
      </c>
      <c r="B13949" s="71" t="s">
        <v>746</v>
      </c>
      <c r="C13949" s="59" t="s">
        <v>48</v>
      </c>
      <c r="D13949" s="60">
        <v>1</v>
      </c>
      <c r="E13949" s="75" t="s">
        <v>29</v>
      </c>
      <c r="F13949" s="63">
        <v>1400000</v>
      </c>
      <c r="G13949" s="64">
        <f t="shared" si="426"/>
        <v>1400000</v>
      </c>
      <c r="H13949" s="65" t="s">
        <v>535</v>
      </c>
      <c r="I13949" s="120" t="s">
        <v>10981</v>
      </c>
    </row>
    <row r="13950" spans="1:9" x14ac:dyDescent="0.25">
      <c r="A13950" s="144">
        <v>44749</v>
      </c>
      <c r="B13950" s="118" t="s">
        <v>10985</v>
      </c>
      <c r="C13950" s="59" t="s">
        <v>48</v>
      </c>
      <c r="D13950" s="60">
        <v>2</v>
      </c>
      <c r="E13950" s="75" t="s">
        <v>26</v>
      </c>
      <c r="F13950" s="63">
        <v>800000</v>
      </c>
      <c r="G13950" s="64">
        <f t="shared" si="426"/>
        <v>1600000</v>
      </c>
      <c r="H13950" s="65" t="s">
        <v>535</v>
      </c>
      <c r="I13950" s="120" t="s">
        <v>10981</v>
      </c>
    </row>
    <row r="13951" spans="1:9" x14ac:dyDescent="0.25">
      <c r="A13951" s="144">
        <v>44749</v>
      </c>
      <c r="B13951" s="118" t="s">
        <v>10986</v>
      </c>
      <c r="C13951" s="59" t="s">
        <v>1043</v>
      </c>
      <c r="D13951" s="60">
        <v>0.5</v>
      </c>
      <c r="E13951" s="75" t="s">
        <v>473</v>
      </c>
      <c r="F13951" s="63">
        <v>1444000</v>
      </c>
      <c r="G13951" s="64">
        <f t="shared" si="426"/>
        <v>722000</v>
      </c>
      <c r="H13951" s="120" t="s">
        <v>535</v>
      </c>
      <c r="I13951" s="120" t="s">
        <v>10981</v>
      </c>
    </row>
    <row r="13952" spans="1:9" x14ac:dyDescent="0.25">
      <c r="A13952" s="144">
        <v>44749</v>
      </c>
      <c r="B13952" s="83" t="s">
        <v>10987</v>
      </c>
      <c r="C13952" s="85" t="s">
        <v>486</v>
      </c>
      <c r="D13952" s="141">
        <v>2</v>
      </c>
      <c r="E13952" s="75" t="s">
        <v>26</v>
      </c>
      <c r="F13952" s="210">
        <v>30000</v>
      </c>
      <c r="G13952" s="64">
        <f t="shared" si="426"/>
        <v>60000</v>
      </c>
      <c r="H13952" s="120" t="s">
        <v>6052</v>
      </c>
      <c r="I13952" s="120" t="s">
        <v>10981</v>
      </c>
    </row>
    <row r="13953" spans="1:9" x14ac:dyDescent="0.25">
      <c r="A13953" s="144">
        <v>44749</v>
      </c>
      <c r="B13953" s="59" t="s">
        <v>10988</v>
      </c>
      <c r="C13953" s="85" t="s">
        <v>486</v>
      </c>
      <c r="D13953" s="60">
        <v>1</v>
      </c>
      <c r="E13953" s="75" t="s">
        <v>29</v>
      </c>
      <c r="F13953" s="210">
        <v>60000</v>
      </c>
      <c r="G13953" s="64">
        <f t="shared" si="426"/>
        <v>60000</v>
      </c>
      <c r="H13953" s="120" t="s">
        <v>6052</v>
      </c>
      <c r="I13953" s="120" t="s">
        <v>10981</v>
      </c>
    </row>
    <row r="13954" spans="1:9" x14ac:dyDescent="0.25">
      <c r="A13954" s="144">
        <v>44749</v>
      </c>
      <c r="B13954" s="59" t="s">
        <v>10989</v>
      </c>
      <c r="C13954" s="59" t="s">
        <v>7393</v>
      </c>
      <c r="D13954" s="60">
        <v>2</v>
      </c>
      <c r="E13954" s="75" t="s">
        <v>26</v>
      </c>
      <c r="F13954" s="210">
        <v>112500</v>
      </c>
      <c r="G13954" s="64">
        <f t="shared" si="426"/>
        <v>225000</v>
      </c>
      <c r="H13954" s="65" t="s">
        <v>535</v>
      </c>
      <c r="I13954" s="120" t="s">
        <v>10981</v>
      </c>
    </row>
    <row r="13955" spans="1:9" x14ac:dyDescent="0.25">
      <c r="A13955" s="144">
        <v>44749</v>
      </c>
      <c r="B13955" s="59" t="s">
        <v>6533</v>
      </c>
      <c r="C13955" s="59" t="s">
        <v>6534</v>
      </c>
      <c r="D13955" s="60">
        <v>2</v>
      </c>
      <c r="E13955" s="126" t="s">
        <v>26</v>
      </c>
      <c r="F13955" s="73">
        <v>47000</v>
      </c>
      <c r="G13955" s="64">
        <f t="shared" si="426"/>
        <v>94000</v>
      </c>
      <c r="H13955" s="65" t="s">
        <v>535</v>
      </c>
      <c r="I13955" s="120" t="s">
        <v>10981</v>
      </c>
    </row>
    <row r="13956" spans="1:9" x14ac:dyDescent="0.25">
      <c r="A13956" s="144">
        <v>44749</v>
      </c>
      <c r="B13956" s="59" t="s">
        <v>10990</v>
      </c>
      <c r="C13956" s="84" t="s">
        <v>361</v>
      </c>
      <c r="D13956" s="60">
        <v>1</v>
      </c>
      <c r="E13956" s="126" t="s">
        <v>26</v>
      </c>
      <c r="F13956" s="73">
        <v>1000000</v>
      </c>
      <c r="G13956" s="64">
        <f t="shared" si="426"/>
        <v>1000000</v>
      </c>
      <c r="H13956" s="65" t="s">
        <v>535</v>
      </c>
      <c r="I13956" s="120" t="s">
        <v>10991</v>
      </c>
    </row>
    <row r="13957" spans="1:9" x14ac:dyDescent="0.25">
      <c r="A13957" s="144">
        <v>44749</v>
      </c>
      <c r="B13957" s="59" t="s">
        <v>10976</v>
      </c>
      <c r="C13957" s="59" t="s">
        <v>217</v>
      </c>
      <c r="D13957" s="60">
        <v>1</v>
      </c>
      <c r="E13957" s="75" t="s">
        <v>26</v>
      </c>
      <c r="F13957" s="73">
        <v>76000</v>
      </c>
      <c r="G13957" s="64">
        <f t="shared" si="426"/>
        <v>76000</v>
      </c>
      <c r="H13957" s="65" t="s">
        <v>535</v>
      </c>
      <c r="I13957" s="120" t="s">
        <v>10991</v>
      </c>
    </row>
    <row r="13958" spans="1:9" x14ac:dyDescent="0.25">
      <c r="A13958" s="144">
        <v>44749</v>
      </c>
      <c r="B13958" s="58" t="s">
        <v>6323</v>
      </c>
      <c r="C13958" s="77" t="s">
        <v>181</v>
      </c>
      <c r="D13958" s="60">
        <v>3</v>
      </c>
      <c r="E13958" s="126" t="s">
        <v>26</v>
      </c>
      <c r="F13958" s="73">
        <v>35000</v>
      </c>
      <c r="G13958" s="64">
        <f t="shared" si="426"/>
        <v>105000</v>
      </c>
      <c r="H13958" s="65" t="s">
        <v>535</v>
      </c>
      <c r="I13958" s="120" t="s">
        <v>10991</v>
      </c>
    </row>
    <row r="13959" spans="1:9" x14ac:dyDescent="0.25">
      <c r="A13959" s="144">
        <v>44749</v>
      </c>
      <c r="B13959" s="59" t="s">
        <v>10569</v>
      </c>
      <c r="C13959" s="59" t="s">
        <v>361</v>
      </c>
      <c r="D13959" s="141">
        <v>2</v>
      </c>
      <c r="E13959" s="75" t="s">
        <v>26</v>
      </c>
      <c r="F13959" s="210">
        <v>200000</v>
      </c>
      <c r="G13959" s="64">
        <f t="shared" si="426"/>
        <v>400000</v>
      </c>
      <c r="H13959" s="65" t="s">
        <v>535</v>
      </c>
      <c r="I13959" s="120" t="s">
        <v>10991</v>
      </c>
    </row>
    <row r="13960" spans="1:9" x14ac:dyDescent="0.25">
      <c r="A13960" s="144">
        <v>44749</v>
      </c>
      <c r="B13960" s="59" t="s">
        <v>210</v>
      </c>
      <c r="C13960" s="59" t="s">
        <v>211</v>
      </c>
      <c r="D13960" s="60">
        <v>8</v>
      </c>
      <c r="E13960" s="126" t="s">
        <v>37</v>
      </c>
      <c r="F13960" s="73">
        <v>28500</v>
      </c>
      <c r="G13960" s="64">
        <f t="shared" si="426"/>
        <v>228000</v>
      </c>
      <c r="H13960" s="65" t="s">
        <v>1918</v>
      </c>
      <c r="I13960" s="59"/>
    </row>
    <row r="13961" spans="1:9" x14ac:dyDescent="0.25">
      <c r="A13961" s="144">
        <v>44749</v>
      </c>
      <c r="B13961" s="59" t="s">
        <v>210</v>
      </c>
      <c r="C13961" s="59" t="s">
        <v>211</v>
      </c>
      <c r="D13961" s="60">
        <v>1.5</v>
      </c>
      <c r="E13961" s="126" t="s">
        <v>37</v>
      </c>
      <c r="F13961" s="73">
        <v>28500</v>
      </c>
      <c r="G13961" s="210">
        <f t="shared" si="426"/>
        <v>42750</v>
      </c>
      <c r="H13961" s="120" t="s">
        <v>710</v>
      </c>
      <c r="I13961" s="74"/>
    </row>
    <row r="13962" spans="1:9" x14ac:dyDescent="0.25">
      <c r="A13962" s="144">
        <v>44780</v>
      </c>
      <c r="B13962" s="59" t="s">
        <v>210</v>
      </c>
      <c r="C13962" s="59" t="s">
        <v>211</v>
      </c>
      <c r="D13962" s="60">
        <v>1</v>
      </c>
      <c r="E13962" s="126" t="s">
        <v>37</v>
      </c>
      <c r="F13962" s="73">
        <v>28500</v>
      </c>
      <c r="G13962" s="210">
        <f t="shared" si="426"/>
        <v>28500</v>
      </c>
      <c r="H13962" s="65" t="s">
        <v>6499</v>
      </c>
      <c r="I13962" s="289"/>
    </row>
    <row r="13963" spans="1:9" x14ac:dyDescent="0.25">
      <c r="A13963" s="144">
        <v>44780</v>
      </c>
      <c r="B13963" s="59" t="s">
        <v>9825</v>
      </c>
      <c r="C13963" s="59" t="s">
        <v>9826</v>
      </c>
      <c r="D13963" s="141">
        <v>10</v>
      </c>
      <c r="E13963" s="75" t="s">
        <v>37</v>
      </c>
      <c r="F13963" s="73">
        <v>23206</v>
      </c>
      <c r="G13963" s="64">
        <f>F13963*D13963</f>
        <v>232060</v>
      </c>
      <c r="H13963" s="65" t="s">
        <v>6499</v>
      </c>
      <c r="I13963" s="289"/>
    </row>
    <row r="13964" spans="1:9" x14ac:dyDescent="0.25">
      <c r="A13964" s="144">
        <v>44780</v>
      </c>
      <c r="B13964" s="118" t="s">
        <v>6483</v>
      </c>
      <c r="C13964" s="59" t="s">
        <v>6484</v>
      </c>
      <c r="D13964" s="60">
        <v>1</v>
      </c>
      <c r="E13964" s="75" t="s">
        <v>26</v>
      </c>
      <c r="F13964" s="210">
        <v>18000</v>
      </c>
      <c r="G13964" s="64">
        <f>F13964*D13964</f>
        <v>18000</v>
      </c>
      <c r="H13964" s="65" t="s">
        <v>6499</v>
      </c>
      <c r="I13964" s="289"/>
    </row>
    <row r="13965" spans="1:9" x14ac:dyDescent="0.25">
      <c r="A13965" s="144">
        <v>44780</v>
      </c>
      <c r="B13965" s="66" t="s">
        <v>10992</v>
      </c>
      <c r="C13965" s="59" t="s">
        <v>10993</v>
      </c>
      <c r="D13965" s="60">
        <v>2</v>
      </c>
      <c r="E13965" s="75" t="s">
        <v>1680</v>
      </c>
      <c r="F13965" s="63">
        <v>17500</v>
      </c>
      <c r="G13965" s="64">
        <f t="shared" si="426"/>
        <v>35000</v>
      </c>
      <c r="H13965" s="65" t="s">
        <v>484</v>
      </c>
      <c r="I13965" s="289"/>
    </row>
    <row r="13966" spans="1:9" x14ac:dyDescent="0.25">
      <c r="A13966" s="144">
        <v>44780</v>
      </c>
      <c r="B13966" s="82" t="s">
        <v>810</v>
      </c>
      <c r="C13966" s="59" t="s">
        <v>27</v>
      </c>
      <c r="D13966" s="141">
        <v>1</v>
      </c>
      <c r="E13966" s="75" t="s">
        <v>1525</v>
      </c>
      <c r="F13966" s="221">
        <v>75000</v>
      </c>
      <c r="G13966" s="64">
        <f t="shared" si="426"/>
        <v>75000</v>
      </c>
      <c r="H13966" s="120" t="s">
        <v>522</v>
      </c>
      <c r="I13966" s="289" t="s">
        <v>10994</v>
      </c>
    </row>
    <row r="13967" spans="1:9" x14ac:dyDescent="0.25">
      <c r="A13967" s="144">
        <v>44780</v>
      </c>
      <c r="B13967" s="58" t="s">
        <v>10953</v>
      </c>
      <c r="C13967" s="85" t="s">
        <v>1311</v>
      </c>
      <c r="D13967" s="60">
        <v>2</v>
      </c>
      <c r="E13967" s="75" t="s">
        <v>51</v>
      </c>
      <c r="F13967" s="73">
        <v>73000</v>
      </c>
      <c r="G13967" s="126">
        <f>F13967*D13967</f>
        <v>146000</v>
      </c>
      <c r="H13967" s="120" t="s">
        <v>6061</v>
      </c>
      <c r="I13967" s="289"/>
    </row>
    <row r="13968" spans="1:9" x14ac:dyDescent="0.25">
      <c r="A13968" s="144">
        <v>44780</v>
      </c>
      <c r="B13968" s="59" t="s">
        <v>8069</v>
      </c>
      <c r="C13968" s="83"/>
      <c r="D13968" s="60">
        <v>2</v>
      </c>
      <c r="E13968" s="75" t="s">
        <v>26</v>
      </c>
      <c r="F13968" s="64">
        <v>2500</v>
      </c>
      <c r="G13968" s="64">
        <f t="shared" si="426"/>
        <v>5000</v>
      </c>
      <c r="H13968" s="120" t="s">
        <v>6061</v>
      </c>
      <c r="I13968" s="289"/>
    </row>
    <row r="13969" spans="1:9" x14ac:dyDescent="0.25">
      <c r="A13969" s="144">
        <v>44780</v>
      </c>
      <c r="B13969" s="58" t="s">
        <v>1013</v>
      </c>
      <c r="C13969" s="59" t="s">
        <v>1311</v>
      </c>
      <c r="D13969" s="60">
        <v>17</v>
      </c>
      <c r="E13969" s="126" t="s">
        <v>37</v>
      </c>
      <c r="F13969" s="73">
        <v>15000</v>
      </c>
      <c r="G13969" s="64">
        <f t="shared" si="426"/>
        <v>255000</v>
      </c>
      <c r="H13969" s="65" t="s">
        <v>6044</v>
      </c>
      <c r="I13969" s="289"/>
    </row>
    <row r="13970" spans="1:9" x14ac:dyDescent="0.25">
      <c r="A13970" s="144">
        <v>44780</v>
      </c>
      <c r="B13970" s="71" t="s">
        <v>9833</v>
      </c>
      <c r="C13970" s="59" t="s">
        <v>9834</v>
      </c>
      <c r="D13970" s="60">
        <v>1</v>
      </c>
      <c r="E13970" s="126" t="s">
        <v>26</v>
      </c>
      <c r="F13970" s="73">
        <v>187035</v>
      </c>
      <c r="G13970" s="210">
        <f t="shared" si="426"/>
        <v>187035</v>
      </c>
      <c r="H13970" s="65" t="s">
        <v>1873</v>
      </c>
      <c r="I13970" s="289" t="s">
        <v>10995</v>
      </c>
    </row>
    <row r="13971" spans="1:9" x14ac:dyDescent="0.25">
      <c r="A13971" s="144">
        <v>44780</v>
      </c>
      <c r="B13971" s="59" t="s">
        <v>210</v>
      </c>
      <c r="C13971" s="59" t="s">
        <v>211</v>
      </c>
      <c r="D13971" s="60">
        <v>9</v>
      </c>
      <c r="E13971" s="126" t="s">
        <v>37</v>
      </c>
      <c r="F13971" s="73">
        <v>28500</v>
      </c>
      <c r="G13971" s="64">
        <f t="shared" si="426"/>
        <v>256500</v>
      </c>
      <c r="H13971" s="120" t="s">
        <v>1873</v>
      </c>
      <c r="I13971" s="289" t="s">
        <v>10995</v>
      </c>
    </row>
    <row r="13972" spans="1:9" x14ac:dyDescent="0.25">
      <c r="A13972" s="144">
        <v>44780</v>
      </c>
      <c r="B13972" s="59" t="s">
        <v>10976</v>
      </c>
      <c r="C13972" s="59" t="s">
        <v>217</v>
      </c>
      <c r="D13972" s="60">
        <v>1</v>
      </c>
      <c r="E13972" s="126" t="s">
        <v>26</v>
      </c>
      <c r="F13972" s="73">
        <v>76000</v>
      </c>
      <c r="G13972" s="210">
        <f t="shared" ref="G13972:G14035" si="427">F13972*D13972</f>
        <v>76000</v>
      </c>
      <c r="H13972" s="120" t="s">
        <v>1873</v>
      </c>
      <c r="I13972" s="289" t="s">
        <v>10995</v>
      </c>
    </row>
    <row r="13973" spans="1:9" x14ac:dyDescent="0.25">
      <c r="A13973" s="144">
        <v>44780</v>
      </c>
      <c r="B13973" s="59" t="s">
        <v>10996</v>
      </c>
      <c r="C13973" s="59" t="s">
        <v>533</v>
      </c>
      <c r="D13973" s="60">
        <v>1</v>
      </c>
      <c r="E13973" s="75" t="s">
        <v>34</v>
      </c>
      <c r="F13973" s="63">
        <v>48000</v>
      </c>
      <c r="G13973" s="64">
        <f t="shared" si="427"/>
        <v>48000</v>
      </c>
      <c r="H13973" s="65" t="s">
        <v>5942</v>
      </c>
      <c r="I13973" s="289"/>
    </row>
    <row r="13974" spans="1:9" x14ac:dyDescent="0.25">
      <c r="A13974" s="144">
        <v>44780</v>
      </c>
      <c r="B13974" s="118" t="s">
        <v>10997</v>
      </c>
      <c r="C13974" s="59" t="s">
        <v>2826</v>
      </c>
      <c r="D13974" s="60">
        <v>1</v>
      </c>
      <c r="E13974" s="75" t="s">
        <v>26</v>
      </c>
      <c r="F13974" s="63">
        <v>50000</v>
      </c>
      <c r="G13974" s="64">
        <f t="shared" si="427"/>
        <v>50000</v>
      </c>
      <c r="H13974" s="65" t="s">
        <v>2005</v>
      </c>
      <c r="I13974" s="289"/>
    </row>
    <row r="13975" spans="1:9" x14ac:dyDescent="0.25">
      <c r="A13975" s="144">
        <v>44780</v>
      </c>
      <c r="B13975" s="83" t="s">
        <v>1256</v>
      </c>
      <c r="C13975" s="85" t="s">
        <v>419</v>
      </c>
      <c r="D13975" s="141">
        <v>15</v>
      </c>
      <c r="E13975" s="75" t="s">
        <v>26</v>
      </c>
      <c r="F13975" s="210">
        <v>3000</v>
      </c>
      <c r="G13975" s="64">
        <f t="shared" si="427"/>
        <v>45000</v>
      </c>
      <c r="H13975" s="120" t="s">
        <v>2005</v>
      </c>
      <c r="I13975" s="289"/>
    </row>
    <row r="13976" spans="1:9" x14ac:dyDescent="0.25">
      <c r="A13976" s="144">
        <v>44780</v>
      </c>
      <c r="B13976" s="59" t="s">
        <v>10998</v>
      </c>
      <c r="C13976" s="85" t="s">
        <v>419</v>
      </c>
      <c r="D13976" s="60">
        <v>30</v>
      </c>
      <c r="E13976" s="75" t="s">
        <v>26</v>
      </c>
      <c r="F13976" s="210">
        <v>200</v>
      </c>
      <c r="G13976" s="64">
        <f t="shared" si="427"/>
        <v>6000</v>
      </c>
      <c r="H13976" s="120" t="s">
        <v>2005</v>
      </c>
      <c r="I13976" s="289"/>
    </row>
    <row r="13977" spans="1:9" x14ac:dyDescent="0.25">
      <c r="A13977" s="144">
        <v>44780</v>
      </c>
      <c r="B13977" s="59" t="s">
        <v>10999</v>
      </c>
      <c r="C13977" s="59" t="s">
        <v>411</v>
      </c>
      <c r="D13977" s="60">
        <v>1</v>
      </c>
      <c r="E13977" s="75" t="s">
        <v>26</v>
      </c>
      <c r="F13977" s="73">
        <v>100000</v>
      </c>
      <c r="G13977" s="64">
        <f>F13977*D13977</f>
        <v>100000</v>
      </c>
      <c r="H13977" s="65" t="s">
        <v>2005</v>
      </c>
      <c r="I13977" s="289"/>
    </row>
    <row r="13978" spans="1:9" x14ac:dyDescent="0.25">
      <c r="A13978" s="144">
        <v>44780</v>
      </c>
      <c r="B13978" s="59" t="s">
        <v>11000</v>
      </c>
      <c r="C13978" s="85" t="s">
        <v>48</v>
      </c>
      <c r="D13978" s="60">
        <v>1</v>
      </c>
      <c r="E13978" s="75" t="s">
        <v>26</v>
      </c>
      <c r="F13978" s="210">
        <v>35000</v>
      </c>
      <c r="G13978" s="64">
        <f t="shared" si="427"/>
        <v>35000</v>
      </c>
      <c r="H13978" s="65" t="s">
        <v>2005</v>
      </c>
      <c r="I13978" s="120"/>
    </row>
    <row r="13979" spans="1:9" x14ac:dyDescent="0.25">
      <c r="A13979" s="144">
        <v>44780</v>
      </c>
      <c r="B13979" s="59" t="s">
        <v>11001</v>
      </c>
      <c r="C13979" s="85" t="s">
        <v>48</v>
      </c>
      <c r="D13979" s="141">
        <v>1</v>
      </c>
      <c r="E13979" s="75" t="s">
        <v>26</v>
      </c>
      <c r="F13979" s="210">
        <v>45000</v>
      </c>
      <c r="G13979" s="64">
        <f t="shared" si="427"/>
        <v>45000</v>
      </c>
      <c r="H13979" s="120" t="s">
        <v>2005</v>
      </c>
      <c r="I13979" s="120"/>
    </row>
    <row r="13980" spans="1:9" x14ac:dyDescent="0.25">
      <c r="A13980" s="144">
        <v>44780</v>
      </c>
      <c r="B13980" s="59" t="s">
        <v>210</v>
      </c>
      <c r="C13980" s="59" t="s">
        <v>211</v>
      </c>
      <c r="D13980" s="60">
        <v>6</v>
      </c>
      <c r="E13980" s="126" t="s">
        <v>37</v>
      </c>
      <c r="F13980" s="73">
        <v>28500</v>
      </c>
      <c r="G13980" s="64">
        <f t="shared" si="427"/>
        <v>171000</v>
      </c>
      <c r="H13980" s="120" t="s">
        <v>2005</v>
      </c>
      <c r="I13980" s="120"/>
    </row>
    <row r="13981" spans="1:9" x14ac:dyDescent="0.25">
      <c r="A13981" s="144">
        <v>44780</v>
      </c>
      <c r="B13981" s="59" t="s">
        <v>11002</v>
      </c>
      <c r="C13981" s="59" t="s">
        <v>4265</v>
      </c>
      <c r="D13981" s="60">
        <v>1</v>
      </c>
      <c r="E13981" s="126" t="s">
        <v>26</v>
      </c>
      <c r="F13981" s="73">
        <v>500000</v>
      </c>
      <c r="G13981" s="64">
        <f t="shared" si="427"/>
        <v>500000</v>
      </c>
      <c r="H13981" s="65" t="s">
        <v>629</v>
      </c>
      <c r="I13981" s="120" t="s">
        <v>11003</v>
      </c>
    </row>
    <row r="13982" spans="1:9" x14ac:dyDescent="0.25">
      <c r="A13982" s="144">
        <v>44780</v>
      </c>
      <c r="B13982" s="59" t="s">
        <v>11004</v>
      </c>
      <c r="C13982" s="59" t="s">
        <v>434</v>
      </c>
      <c r="D13982" s="60">
        <v>1</v>
      </c>
      <c r="E13982" s="75" t="s">
        <v>26</v>
      </c>
      <c r="F13982" s="63">
        <v>495000</v>
      </c>
      <c r="G13982" s="64">
        <f t="shared" si="427"/>
        <v>495000</v>
      </c>
      <c r="H13982" s="65" t="s">
        <v>629</v>
      </c>
      <c r="I13982" s="120" t="s">
        <v>11003</v>
      </c>
    </row>
    <row r="13983" spans="1:9" x14ac:dyDescent="0.25">
      <c r="A13983" s="144">
        <v>44780</v>
      </c>
      <c r="B13983" s="59" t="s">
        <v>274</v>
      </c>
      <c r="C13983" s="192">
        <v>40493</v>
      </c>
      <c r="D13983" s="60">
        <v>4</v>
      </c>
      <c r="E13983" s="75" t="s">
        <v>26</v>
      </c>
      <c r="F13983" s="210">
        <v>10000</v>
      </c>
      <c r="G13983" s="64">
        <f t="shared" si="427"/>
        <v>40000</v>
      </c>
      <c r="H13983" s="120" t="s">
        <v>1873</v>
      </c>
      <c r="I13983" s="120" t="s">
        <v>11005</v>
      </c>
    </row>
    <row r="13984" spans="1:9" x14ac:dyDescent="0.25">
      <c r="A13984" s="144">
        <v>44780</v>
      </c>
      <c r="B13984" s="59" t="s">
        <v>1792</v>
      </c>
      <c r="C13984" s="59" t="s">
        <v>76</v>
      </c>
      <c r="D13984" s="60">
        <v>0.3</v>
      </c>
      <c r="E13984" s="75" t="s">
        <v>37</v>
      </c>
      <c r="F13984" s="63">
        <v>82500</v>
      </c>
      <c r="G13984" s="64">
        <f t="shared" si="427"/>
        <v>24750</v>
      </c>
      <c r="H13984" s="65" t="s">
        <v>1873</v>
      </c>
      <c r="I13984" s="120" t="s">
        <v>11005</v>
      </c>
    </row>
    <row r="13985" spans="1:9" x14ac:dyDescent="0.25">
      <c r="A13985" s="144">
        <v>44780</v>
      </c>
      <c r="B13985" s="59" t="s">
        <v>10925</v>
      </c>
      <c r="C13985" s="59" t="s">
        <v>1311</v>
      </c>
      <c r="D13985" s="60">
        <v>5</v>
      </c>
      <c r="E13985" s="75" t="s">
        <v>51</v>
      </c>
      <c r="F13985" s="63">
        <v>76000</v>
      </c>
      <c r="G13985" s="210">
        <f t="shared" si="427"/>
        <v>380000</v>
      </c>
      <c r="H13985" s="65" t="s">
        <v>6044</v>
      </c>
      <c r="I13985" s="74"/>
    </row>
    <row r="13986" spans="1:9" x14ac:dyDescent="0.25">
      <c r="A13986" s="144">
        <v>44872</v>
      </c>
      <c r="B13986" s="66" t="s">
        <v>10397</v>
      </c>
      <c r="C13986" s="59" t="s">
        <v>543</v>
      </c>
      <c r="D13986" s="60">
        <v>20</v>
      </c>
      <c r="E13986" s="75" t="s">
        <v>37</v>
      </c>
      <c r="F13986" s="63">
        <v>17000</v>
      </c>
      <c r="G13986" s="64">
        <f t="shared" si="427"/>
        <v>340000</v>
      </c>
      <c r="H13986" s="65" t="s">
        <v>6044</v>
      </c>
      <c r="I13986" s="289"/>
    </row>
    <row r="13987" spans="1:9" x14ac:dyDescent="0.25">
      <c r="A13987" s="144">
        <v>44872</v>
      </c>
      <c r="B13987" s="59" t="s">
        <v>274</v>
      </c>
      <c r="C13987" s="192">
        <v>40493</v>
      </c>
      <c r="D13987" s="60">
        <v>2</v>
      </c>
      <c r="E13987" s="75" t="s">
        <v>26</v>
      </c>
      <c r="F13987" s="210">
        <v>10000</v>
      </c>
      <c r="G13987" s="64">
        <f>F13987*D13987</f>
        <v>20000</v>
      </c>
      <c r="H13987" s="65" t="s">
        <v>1500</v>
      </c>
      <c r="I13987" s="289" t="s">
        <v>11006</v>
      </c>
    </row>
    <row r="13988" spans="1:9" x14ac:dyDescent="0.25">
      <c r="A13988" s="144">
        <v>44872</v>
      </c>
      <c r="B13988" s="59" t="s">
        <v>1792</v>
      </c>
      <c r="C13988" s="59" t="s">
        <v>76</v>
      </c>
      <c r="D13988" s="60">
        <v>0.3</v>
      </c>
      <c r="E13988" s="75" t="s">
        <v>37</v>
      </c>
      <c r="F13988" s="63">
        <v>82500</v>
      </c>
      <c r="G13988" s="64">
        <f>F13988*D13988</f>
        <v>24750</v>
      </c>
      <c r="H13988" s="65" t="s">
        <v>1500</v>
      </c>
      <c r="I13988" s="289" t="s">
        <v>11006</v>
      </c>
    </row>
    <row r="13989" spans="1:9" x14ac:dyDescent="0.25">
      <c r="A13989" s="144">
        <v>44872</v>
      </c>
      <c r="B13989" s="59" t="s">
        <v>4073</v>
      </c>
      <c r="C13989" s="59" t="s">
        <v>264</v>
      </c>
      <c r="D13989" s="60">
        <v>2</v>
      </c>
      <c r="E13989" s="75" t="s">
        <v>26</v>
      </c>
      <c r="F13989" s="265">
        <v>5000</v>
      </c>
      <c r="G13989" s="64">
        <f>F13989*D13989</f>
        <v>10000</v>
      </c>
      <c r="H13989" s="65" t="s">
        <v>1500</v>
      </c>
      <c r="I13989" s="289" t="s">
        <v>11006</v>
      </c>
    </row>
    <row r="13990" spans="1:9" x14ac:dyDescent="0.25">
      <c r="A13990" s="144">
        <v>44872</v>
      </c>
      <c r="B13990" s="59" t="s">
        <v>6297</v>
      </c>
      <c r="C13990" s="59" t="s">
        <v>6298</v>
      </c>
      <c r="D13990" s="141">
        <v>1</v>
      </c>
      <c r="E13990" s="75" t="s">
        <v>26</v>
      </c>
      <c r="F13990" s="78">
        <v>193500</v>
      </c>
      <c r="G13990" s="64">
        <f t="shared" si="427"/>
        <v>193500</v>
      </c>
      <c r="H13990" s="120" t="s">
        <v>414</v>
      </c>
      <c r="I13990" s="289" t="s">
        <v>11007</v>
      </c>
    </row>
    <row r="13991" spans="1:9" x14ac:dyDescent="0.25">
      <c r="A13991" s="144">
        <v>44872</v>
      </c>
      <c r="B13991" s="59" t="s">
        <v>6394</v>
      </c>
      <c r="C13991" s="59" t="s">
        <v>279</v>
      </c>
      <c r="D13991" s="60">
        <v>1</v>
      </c>
      <c r="E13991" s="126" t="s">
        <v>26</v>
      </c>
      <c r="F13991" s="73">
        <v>30000</v>
      </c>
      <c r="G13991" s="64">
        <f t="shared" si="427"/>
        <v>30000</v>
      </c>
      <c r="H13991" s="120" t="s">
        <v>414</v>
      </c>
      <c r="I13991" s="289" t="s">
        <v>11007</v>
      </c>
    </row>
    <row r="13992" spans="1:9" x14ac:dyDescent="0.25">
      <c r="A13992" s="144">
        <v>44872</v>
      </c>
      <c r="B13992" s="59" t="s">
        <v>6297</v>
      </c>
      <c r="C13992" s="59" t="s">
        <v>6298</v>
      </c>
      <c r="D13992" s="60">
        <v>1</v>
      </c>
      <c r="E13992" s="75" t="s">
        <v>26</v>
      </c>
      <c r="F13992" s="73">
        <v>193500</v>
      </c>
      <c r="G13992" s="64">
        <f t="shared" si="427"/>
        <v>193500</v>
      </c>
      <c r="H13992" s="120" t="s">
        <v>890</v>
      </c>
      <c r="I13992" s="289" t="s">
        <v>11008</v>
      </c>
    </row>
    <row r="13993" spans="1:9" x14ac:dyDescent="0.25">
      <c r="A13993" s="144">
        <v>44872</v>
      </c>
      <c r="B13993" s="71" t="s">
        <v>11009</v>
      </c>
      <c r="C13993" s="59" t="s">
        <v>361</v>
      </c>
      <c r="D13993" s="60">
        <v>1</v>
      </c>
      <c r="E13993" s="75" t="s">
        <v>26</v>
      </c>
      <c r="F13993" s="63">
        <v>150000</v>
      </c>
      <c r="G13993" s="64">
        <f t="shared" si="427"/>
        <v>150000</v>
      </c>
      <c r="H13993" s="65" t="s">
        <v>890</v>
      </c>
      <c r="I13993" s="289" t="s">
        <v>11008</v>
      </c>
    </row>
    <row r="13994" spans="1:9" x14ac:dyDescent="0.25">
      <c r="A13994" s="144">
        <v>44872</v>
      </c>
      <c r="B13994" s="59" t="s">
        <v>10441</v>
      </c>
      <c r="C13994" s="59" t="s">
        <v>50</v>
      </c>
      <c r="D13994" s="60">
        <v>1</v>
      </c>
      <c r="E13994" s="126" t="s">
        <v>26</v>
      </c>
      <c r="F13994" s="73">
        <v>50000</v>
      </c>
      <c r="G13994" s="64">
        <f t="shared" si="427"/>
        <v>50000</v>
      </c>
      <c r="H13994" s="120" t="s">
        <v>890</v>
      </c>
      <c r="I13994" s="289" t="s">
        <v>11008</v>
      </c>
    </row>
    <row r="13995" spans="1:9" x14ac:dyDescent="0.25">
      <c r="A13995" s="144">
        <v>44872</v>
      </c>
      <c r="B13995" s="59" t="s">
        <v>11010</v>
      </c>
      <c r="C13995" s="85" t="s">
        <v>361</v>
      </c>
      <c r="D13995" s="141">
        <v>1</v>
      </c>
      <c r="E13995" s="75" t="s">
        <v>26</v>
      </c>
      <c r="F13995" s="210">
        <v>90000</v>
      </c>
      <c r="G13995" s="64">
        <f t="shared" si="427"/>
        <v>90000</v>
      </c>
      <c r="H13995" s="120" t="s">
        <v>890</v>
      </c>
      <c r="I13995" s="289" t="s">
        <v>11008</v>
      </c>
    </row>
    <row r="13996" spans="1:9" x14ac:dyDescent="0.25">
      <c r="A13996" s="144">
        <v>44872</v>
      </c>
      <c r="B13996" s="58" t="s">
        <v>11011</v>
      </c>
      <c r="C13996" s="59" t="s">
        <v>361</v>
      </c>
      <c r="D13996" s="59">
        <v>2</v>
      </c>
      <c r="E13996" s="77" t="s">
        <v>26</v>
      </c>
      <c r="F13996" s="61">
        <v>5000</v>
      </c>
      <c r="G13996" s="64">
        <f t="shared" si="427"/>
        <v>10000</v>
      </c>
      <c r="H13996" s="120" t="s">
        <v>890</v>
      </c>
      <c r="I13996" s="289" t="s">
        <v>11008</v>
      </c>
    </row>
    <row r="13997" spans="1:9" x14ac:dyDescent="0.25">
      <c r="A13997" s="144">
        <v>44872</v>
      </c>
      <c r="B13997" s="58" t="s">
        <v>6582</v>
      </c>
      <c r="C13997" s="59" t="s">
        <v>6583</v>
      </c>
      <c r="D13997" s="60">
        <v>1</v>
      </c>
      <c r="E13997" s="126" t="s">
        <v>26</v>
      </c>
      <c r="F13997" s="73">
        <v>31000</v>
      </c>
      <c r="G13997" s="64">
        <f t="shared" si="427"/>
        <v>31000</v>
      </c>
      <c r="H13997" s="120" t="s">
        <v>1877</v>
      </c>
      <c r="I13997" s="289"/>
    </row>
    <row r="13998" spans="1:9" x14ac:dyDescent="0.25">
      <c r="A13998" s="144">
        <v>44872</v>
      </c>
      <c r="B13998" s="66" t="s">
        <v>11012</v>
      </c>
      <c r="C13998" s="59" t="s">
        <v>361</v>
      </c>
      <c r="D13998" s="60">
        <v>1</v>
      </c>
      <c r="E13998" s="75" t="s">
        <v>26</v>
      </c>
      <c r="F13998" s="63">
        <v>230000</v>
      </c>
      <c r="G13998" s="64">
        <f t="shared" si="427"/>
        <v>230000</v>
      </c>
      <c r="H13998" s="120" t="s">
        <v>1877</v>
      </c>
      <c r="I13998" s="289"/>
    </row>
    <row r="13999" spans="1:9" x14ac:dyDescent="0.25">
      <c r="A13999" s="144">
        <v>44872</v>
      </c>
      <c r="B13999" s="59" t="s">
        <v>728</v>
      </c>
      <c r="C13999" s="83" t="s">
        <v>27</v>
      </c>
      <c r="D13999" s="60">
        <v>25</v>
      </c>
      <c r="E13999" s="75" t="s">
        <v>26</v>
      </c>
      <c r="F13999" s="63">
        <v>1000</v>
      </c>
      <c r="G13999" s="64">
        <f t="shared" si="427"/>
        <v>25000</v>
      </c>
      <c r="H13999" s="120" t="s">
        <v>814</v>
      </c>
      <c r="I13999" s="289"/>
    </row>
    <row r="14000" spans="1:9" x14ac:dyDescent="0.25">
      <c r="A14000" s="144">
        <v>44872</v>
      </c>
      <c r="B14000" s="59" t="s">
        <v>210</v>
      </c>
      <c r="C14000" s="59" t="s">
        <v>211</v>
      </c>
      <c r="D14000" s="60">
        <v>1.5</v>
      </c>
      <c r="E14000" s="75" t="s">
        <v>37</v>
      </c>
      <c r="F14000" s="210">
        <v>28500</v>
      </c>
      <c r="G14000" s="64">
        <f t="shared" si="427"/>
        <v>42750</v>
      </c>
      <c r="H14000" s="120" t="s">
        <v>794</v>
      </c>
      <c r="I14000" s="289"/>
    </row>
    <row r="14001" spans="1:9" x14ac:dyDescent="0.25">
      <c r="A14001" s="144">
        <v>44872</v>
      </c>
      <c r="B14001" s="59" t="s">
        <v>210</v>
      </c>
      <c r="C14001" s="59" t="s">
        <v>211</v>
      </c>
      <c r="D14001" s="60">
        <v>9</v>
      </c>
      <c r="E14001" s="75" t="s">
        <v>37</v>
      </c>
      <c r="F14001" s="210">
        <v>28500</v>
      </c>
      <c r="G14001" s="64">
        <f t="shared" si="427"/>
        <v>256500</v>
      </c>
      <c r="H14001" s="65" t="s">
        <v>3801</v>
      </c>
      <c r="I14001" s="120" t="s">
        <v>11013</v>
      </c>
    </row>
    <row r="14002" spans="1:9" x14ac:dyDescent="0.25">
      <c r="A14002" s="144">
        <v>44872</v>
      </c>
      <c r="B14002" s="59" t="s">
        <v>10976</v>
      </c>
      <c r="C14002" s="59" t="s">
        <v>217</v>
      </c>
      <c r="D14002" s="141">
        <v>1</v>
      </c>
      <c r="E14002" s="75" t="s">
        <v>26</v>
      </c>
      <c r="F14002" s="210">
        <v>76000</v>
      </c>
      <c r="G14002" s="64">
        <f t="shared" si="427"/>
        <v>76000</v>
      </c>
      <c r="H14002" s="120" t="s">
        <v>3801</v>
      </c>
      <c r="I14002" s="120" t="s">
        <v>11013</v>
      </c>
    </row>
    <row r="14003" spans="1:9" x14ac:dyDescent="0.25">
      <c r="A14003" s="144">
        <v>44872</v>
      </c>
      <c r="B14003" s="59" t="s">
        <v>56</v>
      </c>
      <c r="C14003" s="59" t="s">
        <v>57</v>
      </c>
      <c r="D14003" s="60">
        <v>1.5</v>
      </c>
      <c r="E14003" s="126" t="s">
        <v>37</v>
      </c>
      <c r="F14003" s="73">
        <v>24650</v>
      </c>
      <c r="G14003" s="64">
        <f t="shared" si="427"/>
        <v>36975</v>
      </c>
      <c r="H14003" s="120" t="s">
        <v>466</v>
      </c>
      <c r="I14003" s="120"/>
    </row>
    <row r="14004" spans="1:9" x14ac:dyDescent="0.25">
      <c r="A14004" s="91">
        <v>44872</v>
      </c>
      <c r="B14004" s="59" t="s">
        <v>56</v>
      </c>
      <c r="C14004" s="59" t="s">
        <v>57</v>
      </c>
      <c r="D14004" s="60">
        <v>1</v>
      </c>
      <c r="E14004" s="75" t="s">
        <v>37</v>
      </c>
      <c r="F14004" s="210">
        <v>24650</v>
      </c>
      <c r="G14004" s="64">
        <f t="shared" si="427"/>
        <v>24650</v>
      </c>
      <c r="H14004" s="65" t="s">
        <v>894</v>
      </c>
      <c r="I14004" s="120"/>
    </row>
    <row r="14005" spans="1:9" x14ac:dyDescent="0.25">
      <c r="A14005" s="144">
        <v>44872</v>
      </c>
      <c r="B14005" s="59" t="s">
        <v>11014</v>
      </c>
      <c r="C14005" s="85" t="s">
        <v>48</v>
      </c>
      <c r="D14005" s="60">
        <v>2</v>
      </c>
      <c r="E14005" s="75" t="s">
        <v>26</v>
      </c>
      <c r="F14005" s="63">
        <v>55000</v>
      </c>
      <c r="G14005" s="64">
        <f t="shared" si="427"/>
        <v>110000</v>
      </c>
      <c r="H14005" s="65" t="s">
        <v>957</v>
      </c>
      <c r="I14005" s="120" t="s">
        <v>7281</v>
      </c>
    </row>
    <row r="14006" spans="1:9" x14ac:dyDescent="0.25">
      <c r="A14006" s="144">
        <v>44872</v>
      </c>
      <c r="B14006" s="59" t="s">
        <v>634</v>
      </c>
      <c r="C14006" s="59" t="s">
        <v>99</v>
      </c>
      <c r="D14006" s="60">
        <v>1</v>
      </c>
      <c r="E14006" s="75" t="s">
        <v>26</v>
      </c>
      <c r="F14006" s="210">
        <v>40000</v>
      </c>
      <c r="G14006" s="64">
        <f t="shared" si="427"/>
        <v>40000</v>
      </c>
      <c r="H14006" s="120" t="s">
        <v>957</v>
      </c>
      <c r="I14006" s="120" t="s">
        <v>7281</v>
      </c>
    </row>
    <row r="14007" spans="1:9" x14ac:dyDescent="0.25">
      <c r="A14007" s="144">
        <v>44872</v>
      </c>
      <c r="B14007" s="59" t="s">
        <v>6300</v>
      </c>
      <c r="C14007" s="59" t="s">
        <v>434</v>
      </c>
      <c r="D14007" s="60">
        <v>1</v>
      </c>
      <c r="E14007" s="75" t="s">
        <v>26</v>
      </c>
      <c r="F14007" s="63">
        <v>100000</v>
      </c>
      <c r="G14007" s="64">
        <f t="shared" si="427"/>
        <v>100000</v>
      </c>
      <c r="H14007" s="65" t="s">
        <v>1877</v>
      </c>
      <c r="I14007" s="120" t="s">
        <v>7273</v>
      </c>
    </row>
    <row r="14008" spans="1:9" x14ac:dyDescent="0.25">
      <c r="A14008" s="144">
        <v>44872</v>
      </c>
      <c r="B14008" s="59" t="s">
        <v>10920</v>
      </c>
      <c r="C14008" s="85" t="s">
        <v>48</v>
      </c>
      <c r="D14008" s="60">
        <v>1</v>
      </c>
      <c r="E14008" s="75" t="s">
        <v>26</v>
      </c>
      <c r="F14008" s="63">
        <v>55000</v>
      </c>
      <c r="G14008" s="64">
        <f t="shared" si="427"/>
        <v>55000</v>
      </c>
      <c r="H14008" s="65" t="s">
        <v>1877</v>
      </c>
      <c r="I14008" s="120" t="s">
        <v>7273</v>
      </c>
    </row>
    <row r="14009" spans="1:9" x14ac:dyDescent="0.25">
      <c r="A14009" s="144">
        <v>44872</v>
      </c>
      <c r="B14009" s="59" t="s">
        <v>274</v>
      </c>
      <c r="C14009" s="192">
        <v>40493</v>
      </c>
      <c r="D14009" s="60">
        <v>4</v>
      </c>
      <c r="E14009" s="75" t="s">
        <v>26</v>
      </c>
      <c r="F14009" s="210">
        <v>10000</v>
      </c>
      <c r="G14009" s="64">
        <f t="shared" si="427"/>
        <v>40000</v>
      </c>
      <c r="H14009" s="65" t="s">
        <v>1877</v>
      </c>
      <c r="I14009" s="120" t="s">
        <v>7273</v>
      </c>
    </row>
    <row r="14010" spans="1:9" x14ac:dyDescent="0.25">
      <c r="A14010" s="144">
        <v>44872</v>
      </c>
      <c r="B14010" s="59" t="s">
        <v>10976</v>
      </c>
      <c r="C14010" s="59" t="s">
        <v>217</v>
      </c>
      <c r="D14010" s="60">
        <v>1</v>
      </c>
      <c r="E14010" s="126" t="s">
        <v>26</v>
      </c>
      <c r="F14010" s="73">
        <v>76000</v>
      </c>
      <c r="G14010" s="64">
        <f t="shared" si="427"/>
        <v>76000</v>
      </c>
      <c r="H14010" s="65" t="s">
        <v>3126</v>
      </c>
      <c r="I14010" s="120" t="s">
        <v>7267</v>
      </c>
    </row>
    <row r="14011" spans="1:9" x14ac:dyDescent="0.25">
      <c r="A14011" s="144">
        <v>44872</v>
      </c>
      <c r="B14011" s="59" t="s">
        <v>210</v>
      </c>
      <c r="C14011" s="59" t="s">
        <v>211</v>
      </c>
      <c r="D14011" s="60">
        <v>9</v>
      </c>
      <c r="E14011" s="75" t="s">
        <v>37</v>
      </c>
      <c r="F14011" s="210">
        <v>28500</v>
      </c>
      <c r="G14011" s="64">
        <f t="shared" si="427"/>
        <v>256500</v>
      </c>
      <c r="H14011" s="65" t="s">
        <v>3126</v>
      </c>
      <c r="I14011" s="59" t="s">
        <v>7267</v>
      </c>
    </row>
    <row r="14012" spans="1:9" x14ac:dyDescent="0.25">
      <c r="A14012" s="144">
        <v>44872</v>
      </c>
      <c r="B14012" s="59" t="s">
        <v>172</v>
      </c>
      <c r="C14012" s="93" t="s">
        <v>173</v>
      </c>
      <c r="D14012" s="60">
        <v>1</v>
      </c>
      <c r="E14012" s="126" t="s">
        <v>26</v>
      </c>
      <c r="F14012" s="73">
        <v>39000</v>
      </c>
      <c r="G14012" s="64">
        <f t="shared" si="427"/>
        <v>39000</v>
      </c>
      <c r="H14012" s="65" t="s">
        <v>3126</v>
      </c>
      <c r="I14012" s="59" t="s">
        <v>7267</v>
      </c>
    </row>
    <row r="14013" spans="1:9" x14ac:dyDescent="0.25">
      <c r="A14013" s="144">
        <v>44872</v>
      </c>
      <c r="B14013" s="59" t="s">
        <v>6299</v>
      </c>
      <c r="C14013" s="59" t="s">
        <v>89</v>
      </c>
      <c r="D14013" s="141">
        <v>1</v>
      </c>
      <c r="E14013" s="75" t="s">
        <v>26</v>
      </c>
      <c r="F14013" s="210">
        <v>193500</v>
      </c>
      <c r="G14013" s="64">
        <f t="shared" si="427"/>
        <v>193500</v>
      </c>
      <c r="H14013" s="120" t="s">
        <v>1653</v>
      </c>
      <c r="I14013" s="59" t="s">
        <v>11015</v>
      </c>
    </row>
    <row r="14014" spans="1:9" x14ac:dyDescent="0.25">
      <c r="A14014" s="144">
        <v>44872</v>
      </c>
      <c r="B14014" s="59" t="s">
        <v>634</v>
      </c>
      <c r="C14014" s="59" t="s">
        <v>99</v>
      </c>
      <c r="D14014" s="60">
        <v>1</v>
      </c>
      <c r="E14014" s="126" t="s">
        <v>26</v>
      </c>
      <c r="F14014" s="73">
        <v>40000</v>
      </c>
      <c r="G14014" s="64">
        <f t="shared" si="427"/>
        <v>40000</v>
      </c>
      <c r="H14014" s="120" t="s">
        <v>1653</v>
      </c>
      <c r="I14014" s="59" t="s">
        <v>11015</v>
      </c>
    </row>
    <row r="14015" spans="1:9" x14ac:dyDescent="0.25">
      <c r="A14015" s="144">
        <v>44872</v>
      </c>
      <c r="B14015" s="59" t="s">
        <v>10976</v>
      </c>
      <c r="C14015" s="59" t="s">
        <v>217</v>
      </c>
      <c r="D14015" s="60">
        <v>1</v>
      </c>
      <c r="E14015" s="126" t="s">
        <v>26</v>
      </c>
      <c r="F14015" s="73">
        <v>76000</v>
      </c>
      <c r="G14015" s="64">
        <f t="shared" si="427"/>
        <v>76000</v>
      </c>
      <c r="H14015" s="65" t="s">
        <v>1784</v>
      </c>
      <c r="I14015" s="59" t="s">
        <v>11016</v>
      </c>
    </row>
    <row r="14016" spans="1:9" x14ac:dyDescent="0.25">
      <c r="A14016" s="144">
        <v>44872</v>
      </c>
      <c r="B14016" s="59" t="s">
        <v>210</v>
      </c>
      <c r="C14016" s="59" t="s">
        <v>211</v>
      </c>
      <c r="D14016" s="60">
        <v>9</v>
      </c>
      <c r="E14016" s="75" t="s">
        <v>37</v>
      </c>
      <c r="F14016" s="210">
        <v>28500</v>
      </c>
      <c r="G14016" s="64">
        <f t="shared" si="427"/>
        <v>256500</v>
      </c>
      <c r="H14016" s="65" t="s">
        <v>1784</v>
      </c>
      <c r="I14016" s="59" t="s">
        <v>11016</v>
      </c>
    </row>
    <row r="14017" spans="1:9" x14ac:dyDescent="0.25">
      <c r="A14017" s="144">
        <v>44872</v>
      </c>
      <c r="B14017" s="59" t="s">
        <v>172</v>
      </c>
      <c r="C14017" s="93" t="s">
        <v>173</v>
      </c>
      <c r="D14017" s="60">
        <v>1</v>
      </c>
      <c r="E14017" s="126" t="s">
        <v>26</v>
      </c>
      <c r="F14017" s="73">
        <v>39000</v>
      </c>
      <c r="G14017" s="64">
        <f t="shared" si="427"/>
        <v>39000</v>
      </c>
      <c r="H14017" s="65" t="s">
        <v>1784</v>
      </c>
      <c r="I14017" s="59" t="s">
        <v>11016</v>
      </c>
    </row>
    <row r="14018" spans="1:9" x14ac:dyDescent="0.25">
      <c r="A14018" s="144">
        <v>44872</v>
      </c>
      <c r="B14018" s="59" t="s">
        <v>6323</v>
      </c>
      <c r="C14018" s="59" t="s">
        <v>6324</v>
      </c>
      <c r="D14018" s="141">
        <v>1</v>
      </c>
      <c r="E14018" s="75" t="s">
        <v>26</v>
      </c>
      <c r="F14018" s="210">
        <v>92500</v>
      </c>
      <c r="G14018" s="64">
        <f t="shared" si="427"/>
        <v>92500</v>
      </c>
      <c r="H14018" s="65" t="s">
        <v>1784</v>
      </c>
      <c r="I14018" s="59" t="s">
        <v>11016</v>
      </c>
    </row>
    <row r="14019" spans="1:9" x14ac:dyDescent="0.25">
      <c r="A14019" s="144">
        <v>44872</v>
      </c>
      <c r="B14019" s="59" t="s">
        <v>9875</v>
      </c>
      <c r="C14019" s="59" t="s">
        <v>33</v>
      </c>
      <c r="D14019" s="60">
        <v>1</v>
      </c>
      <c r="E14019" s="126" t="s">
        <v>26</v>
      </c>
      <c r="F14019" s="73">
        <v>207050</v>
      </c>
      <c r="G14019" s="64">
        <f t="shared" si="427"/>
        <v>207050</v>
      </c>
      <c r="H14019" s="65" t="s">
        <v>1784</v>
      </c>
      <c r="I14019" s="59" t="s">
        <v>11016</v>
      </c>
    </row>
    <row r="14020" spans="1:9" x14ac:dyDescent="0.25">
      <c r="A14020" s="144">
        <v>44872</v>
      </c>
      <c r="B14020" s="59" t="s">
        <v>11017</v>
      </c>
      <c r="C14020" s="59" t="s">
        <v>686</v>
      </c>
      <c r="D14020" s="60">
        <v>4</v>
      </c>
      <c r="E14020" s="75" t="s">
        <v>26</v>
      </c>
      <c r="F14020" s="73">
        <v>10000</v>
      </c>
      <c r="G14020" s="64">
        <f t="shared" si="427"/>
        <v>40000</v>
      </c>
      <c r="H14020" s="120" t="s">
        <v>1120</v>
      </c>
      <c r="I14020" s="59" t="s">
        <v>11018</v>
      </c>
    </row>
    <row r="14021" spans="1:9" x14ac:dyDescent="0.25">
      <c r="A14021" s="144">
        <v>44872</v>
      </c>
      <c r="B14021" s="59" t="s">
        <v>11019</v>
      </c>
      <c r="C14021" s="85" t="s">
        <v>1152</v>
      </c>
      <c r="D14021" s="141">
        <v>4</v>
      </c>
      <c r="E14021" s="75" t="s">
        <v>26</v>
      </c>
      <c r="F14021" s="73">
        <v>13000</v>
      </c>
      <c r="G14021" s="64">
        <f t="shared" si="427"/>
        <v>52000</v>
      </c>
      <c r="H14021" s="120" t="s">
        <v>1120</v>
      </c>
      <c r="I14021" s="59" t="s">
        <v>11018</v>
      </c>
    </row>
    <row r="14022" spans="1:9" x14ac:dyDescent="0.25">
      <c r="A14022" s="144">
        <v>44872</v>
      </c>
      <c r="B14022" s="59" t="s">
        <v>10969</v>
      </c>
      <c r="C14022" s="59" t="s">
        <v>10333</v>
      </c>
      <c r="D14022" s="60">
        <v>6</v>
      </c>
      <c r="E14022" s="75" t="s">
        <v>26</v>
      </c>
      <c r="F14022" s="73">
        <v>285000</v>
      </c>
      <c r="G14022" s="64">
        <f t="shared" si="427"/>
        <v>1710000</v>
      </c>
      <c r="H14022" s="120" t="s">
        <v>1120</v>
      </c>
      <c r="I14022" s="59" t="s">
        <v>11018</v>
      </c>
    </row>
    <row r="14023" spans="1:9" x14ac:dyDescent="0.25">
      <c r="A14023" s="144">
        <v>44872</v>
      </c>
      <c r="B14023" s="59" t="s">
        <v>84</v>
      </c>
      <c r="C14023" s="59" t="s">
        <v>85</v>
      </c>
      <c r="D14023" s="60">
        <v>10</v>
      </c>
      <c r="E14023" s="59" t="s">
        <v>25</v>
      </c>
      <c r="F14023" s="63">
        <v>27000</v>
      </c>
      <c r="G14023" s="64">
        <f t="shared" si="427"/>
        <v>270000</v>
      </c>
      <c r="H14023" s="120" t="s">
        <v>1120</v>
      </c>
      <c r="I14023" s="59" t="s">
        <v>11018</v>
      </c>
    </row>
    <row r="14024" spans="1:9" x14ac:dyDescent="0.25">
      <c r="A14024" s="144">
        <v>44872</v>
      </c>
      <c r="B14024" s="59" t="s">
        <v>208</v>
      </c>
      <c r="C14024" s="59" t="s">
        <v>209</v>
      </c>
      <c r="D14024" s="60">
        <v>10</v>
      </c>
      <c r="E14024" s="83" t="s">
        <v>26</v>
      </c>
      <c r="F14024" s="210">
        <v>9000</v>
      </c>
      <c r="G14024" s="64">
        <f t="shared" si="427"/>
        <v>90000</v>
      </c>
      <c r="H14024" s="120" t="s">
        <v>1120</v>
      </c>
      <c r="I14024" s="59" t="s">
        <v>11018</v>
      </c>
    </row>
    <row r="14025" spans="1:9" x14ac:dyDescent="0.25">
      <c r="A14025" s="144">
        <v>44872</v>
      </c>
      <c r="B14025" s="59" t="s">
        <v>290</v>
      </c>
      <c r="C14025" s="93" t="s">
        <v>291</v>
      </c>
      <c r="D14025" s="59">
        <v>10</v>
      </c>
      <c r="E14025" s="59" t="s">
        <v>26</v>
      </c>
      <c r="F14025" s="61">
        <v>25000</v>
      </c>
      <c r="G14025" s="64">
        <f t="shared" si="427"/>
        <v>250000</v>
      </c>
      <c r="H14025" s="120" t="s">
        <v>1120</v>
      </c>
      <c r="I14025" s="59" t="s">
        <v>11018</v>
      </c>
    </row>
    <row r="14026" spans="1:9" x14ac:dyDescent="0.25">
      <c r="A14026" s="144">
        <v>44872</v>
      </c>
      <c r="B14026" s="59" t="s">
        <v>172</v>
      </c>
      <c r="C14026" s="93" t="s">
        <v>173</v>
      </c>
      <c r="D14026" s="59">
        <v>5</v>
      </c>
      <c r="E14026" s="59" t="s">
        <v>26</v>
      </c>
      <c r="F14026" s="61">
        <v>39000</v>
      </c>
      <c r="G14026" s="64">
        <f t="shared" si="427"/>
        <v>195000</v>
      </c>
      <c r="H14026" s="120" t="s">
        <v>1120</v>
      </c>
      <c r="I14026" s="59" t="s">
        <v>11018</v>
      </c>
    </row>
    <row r="14027" spans="1:9" x14ac:dyDescent="0.25">
      <c r="A14027" s="144">
        <v>44872</v>
      </c>
      <c r="B14027" s="59" t="s">
        <v>6323</v>
      </c>
      <c r="C14027" s="59" t="s">
        <v>6324</v>
      </c>
      <c r="D14027" s="59">
        <v>5</v>
      </c>
      <c r="E14027" s="59" t="s">
        <v>26</v>
      </c>
      <c r="F14027" s="59">
        <v>92500</v>
      </c>
      <c r="G14027" s="64">
        <f t="shared" si="427"/>
        <v>462500</v>
      </c>
      <c r="H14027" s="120" t="s">
        <v>1120</v>
      </c>
      <c r="I14027" s="59" t="s">
        <v>11018</v>
      </c>
    </row>
    <row r="14028" spans="1:9" x14ac:dyDescent="0.25">
      <c r="A14028" s="144">
        <v>44872</v>
      </c>
      <c r="B14028" s="59" t="s">
        <v>10976</v>
      </c>
      <c r="C14028" s="59" t="s">
        <v>217</v>
      </c>
      <c r="D14028" s="59">
        <v>5</v>
      </c>
      <c r="E14028" s="59" t="s">
        <v>26</v>
      </c>
      <c r="F14028" s="61">
        <v>76000</v>
      </c>
      <c r="G14028" s="64">
        <f t="shared" si="427"/>
        <v>380000</v>
      </c>
      <c r="H14028" s="120" t="s">
        <v>1120</v>
      </c>
      <c r="I14028" s="59" t="s">
        <v>11018</v>
      </c>
    </row>
    <row r="14029" spans="1:9" x14ac:dyDescent="0.25">
      <c r="A14029" s="144">
        <v>44872</v>
      </c>
      <c r="B14029" s="58" t="s">
        <v>11020</v>
      </c>
      <c r="C14029" s="59" t="s">
        <v>1228</v>
      </c>
      <c r="D14029" s="59">
        <v>1</v>
      </c>
      <c r="E14029" s="77" t="s">
        <v>26</v>
      </c>
      <c r="F14029" s="61">
        <v>65000</v>
      </c>
      <c r="G14029" s="64">
        <f t="shared" si="427"/>
        <v>65000</v>
      </c>
      <c r="H14029" s="120" t="s">
        <v>1120</v>
      </c>
      <c r="I14029" s="59" t="s">
        <v>11018</v>
      </c>
    </row>
    <row r="14030" spans="1:9" x14ac:dyDescent="0.25">
      <c r="A14030" s="144">
        <v>44872</v>
      </c>
      <c r="B14030" s="59" t="s">
        <v>11021</v>
      </c>
      <c r="C14030" s="85" t="s">
        <v>1020</v>
      </c>
      <c r="D14030" s="141">
        <v>3</v>
      </c>
      <c r="E14030" s="75" t="s">
        <v>26</v>
      </c>
      <c r="F14030" s="210">
        <v>37500</v>
      </c>
      <c r="G14030" s="64">
        <f t="shared" si="427"/>
        <v>112500</v>
      </c>
      <c r="H14030" s="120" t="s">
        <v>1120</v>
      </c>
      <c r="I14030" s="59" t="s">
        <v>11018</v>
      </c>
    </row>
    <row r="14031" spans="1:9" x14ac:dyDescent="0.25">
      <c r="A14031" s="144">
        <v>44872</v>
      </c>
      <c r="B14031" s="59" t="s">
        <v>11022</v>
      </c>
      <c r="C14031" s="59" t="s">
        <v>4290</v>
      </c>
      <c r="D14031" s="60">
        <v>25</v>
      </c>
      <c r="E14031" s="126" t="s">
        <v>118</v>
      </c>
      <c r="F14031" s="73">
        <v>35000</v>
      </c>
      <c r="G14031" s="210">
        <f t="shared" si="427"/>
        <v>875000</v>
      </c>
      <c r="H14031" s="120" t="s">
        <v>1120</v>
      </c>
      <c r="I14031" s="59" t="s">
        <v>11018</v>
      </c>
    </row>
    <row r="14032" spans="1:9" x14ac:dyDescent="0.25">
      <c r="A14032" s="144">
        <v>44872</v>
      </c>
      <c r="B14032" s="59" t="s">
        <v>2874</v>
      </c>
      <c r="C14032" s="59" t="s">
        <v>479</v>
      </c>
      <c r="D14032" s="59">
        <v>1</v>
      </c>
      <c r="E14032" s="59" t="s">
        <v>102</v>
      </c>
      <c r="F14032" s="61">
        <v>5956500</v>
      </c>
      <c r="G14032" s="64">
        <f t="shared" si="427"/>
        <v>5956500</v>
      </c>
      <c r="H14032" s="120" t="s">
        <v>1120</v>
      </c>
      <c r="I14032" s="59" t="s">
        <v>11018</v>
      </c>
    </row>
    <row r="14033" spans="1:9" x14ac:dyDescent="0.25">
      <c r="A14033" s="144">
        <v>44872</v>
      </c>
      <c r="B14033" s="59" t="s">
        <v>135</v>
      </c>
      <c r="C14033" s="59" t="s">
        <v>27</v>
      </c>
      <c r="D14033" s="59">
        <v>1</v>
      </c>
      <c r="E14033" s="59" t="s">
        <v>29</v>
      </c>
      <c r="F14033" s="61">
        <v>20000</v>
      </c>
      <c r="G14033" s="64">
        <f t="shared" si="427"/>
        <v>20000</v>
      </c>
      <c r="H14033" s="120" t="s">
        <v>1529</v>
      </c>
      <c r="I14033" s="59"/>
    </row>
    <row r="14034" spans="1:9" x14ac:dyDescent="0.25">
      <c r="A14034" s="144">
        <v>44872</v>
      </c>
      <c r="B14034" s="59" t="s">
        <v>62</v>
      </c>
      <c r="C14034" s="59" t="s">
        <v>11023</v>
      </c>
      <c r="D14034" s="59">
        <v>1</v>
      </c>
      <c r="E14034" s="59" t="s">
        <v>29</v>
      </c>
      <c r="F14034" s="61">
        <v>2100000</v>
      </c>
      <c r="G14034" s="64">
        <f t="shared" si="427"/>
        <v>2100000</v>
      </c>
      <c r="H14034" s="120" t="s">
        <v>3801</v>
      </c>
      <c r="I14034" s="59" t="s">
        <v>7266</v>
      </c>
    </row>
    <row r="14035" spans="1:9" x14ac:dyDescent="0.25">
      <c r="A14035" s="144">
        <v>44872</v>
      </c>
      <c r="B14035" s="59" t="s">
        <v>62</v>
      </c>
      <c r="C14035" s="59" t="s">
        <v>11024</v>
      </c>
      <c r="D14035" s="59">
        <v>1</v>
      </c>
      <c r="E14035" s="59" t="s">
        <v>29</v>
      </c>
      <c r="F14035" s="61">
        <v>2100000</v>
      </c>
      <c r="G14035" s="64">
        <f t="shared" si="427"/>
        <v>2100000</v>
      </c>
      <c r="H14035" s="120" t="s">
        <v>3801</v>
      </c>
      <c r="I14035" s="59" t="s">
        <v>7266</v>
      </c>
    </row>
    <row r="14036" spans="1:9" x14ac:dyDescent="0.25">
      <c r="A14036" s="144">
        <v>44872</v>
      </c>
      <c r="B14036" s="59" t="s">
        <v>62</v>
      </c>
      <c r="C14036" s="59" t="s">
        <v>11025</v>
      </c>
      <c r="D14036" s="59">
        <v>1</v>
      </c>
      <c r="E14036" s="59" t="s">
        <v>29</v>
      </c>
      <c r="F14036" s="61">
        <v>2100000</v>
      </c>
      <c r="G14036" s="64">
        <f t="shared" ref="G14036:G14099" si="428">F14036*D14036</f>
        <v>2100000</v>
      </c>
      <c r="H14036" s="120" t="s">
        <v>3126</v>
      </c>
      <c r="I14036" s="59" t="s">
        <v>11026</v>
      </c>
    </row>
    <row r="14037" spans="1:9" x14ac:dyDescent="0.25">
      <c r="A14037" s="144">
        <v>44872</v>
      </c>
      <c r="B14037" s="59" t="s">
        <v>62</v>
      </c>
      <c r="C14037" s="59" t="s">
        <v>11027</v>
      </c>
      <c r="D14037" s="59">
        <v>1</v>
      </c>
      <c r="E14037" s="59" t="s">
        <v>29</v>
      </c>
      <c r="F14037" s="61">
        <v>2100000</v>
      </c>
      <c r="G14037" s="64">
        <f t="shared" si="428"/>
        <v>2100000</v>
      </c>
      <c r="H14037" s="120" t="s">
        <v>3126</v>
      </c>
      <c r="I14037" s="59" t="s">
        <v>11026</v>
      </c>
    </row>
    <row r="14038" spans="1:9" x14ac:dyDescent="0.25">
      <c r="A14038" s="144">
        <v>44872</v>
      </c>
      <c r="B14038" s="59" t="s">
        <v>62</v>
      </c>
      <c r="C14038" s="59" t="s">
        <v>11027</v>
      </c>
      <c r="D14038" s="59">
        <v>1</v>
      </c>
      <c r="E14038" s="59" t="s">
        <v>29</v>
      </c>
      <c r="F14038" s="61">
        <v>2100000</v>
      </c>
      <c r="G14038" s="64">
        <f t="shared" si="428"/>
        <v>2100000</v>
      </c>
      <c r="H14038" s="120" t="s">
        <v>3126</v>
      </c>
      <c r="I14038" s="59" t="s">
        <v>11026</v>
      </c>
    </row>
    <row r="14039" spans="1:9" x14ac:dyDescent="0.25">
      <c r="A14039" s="144">
        <v>44872</v>
      </c>
      <c r="B14039" s="59" t="s">
        <v>62</v>
      </c>
      <c r="C14039" s="59" t="s">
        <v>11027</v>
      </c>
      <c r="D14039" s="59">
        <v>1</v>
      </c>
      <c r="E14039" s="59" t="s">
        <v>29</v>
      </c>
      <c r="F14039" s="61">
        <v>2100000</v>
      </c>
      <c r="G14039" s="64">
        <f t="shared" si="428"/>
        <v>2100000</v>
      </c>
      <c r="H14039" s="120" t="s">
        <v>3126</v>
      </c>
      <c r="I14039" s="59" t="s">
        <v>11026</v>
      </c>
    </row>
    <row r="14040" spans="1:9" x14ac:dyDescent="0.25">
      <c r="A14040" s="144">
        <v>44872</v>
      </c>
      <c r="B14040" s="59" t="s">
        <v>6299</v>
      </c>
      <c r="C14040" s="59" t="s">
        <v>89</v>
      </c>
      <c r="D14040" s="59">
        <v>1</v>
      </c>
      <c r="E14040" s="77" t="s">
        <v>26</v>
      </c>
      <c r="F14040" s="59">
        <v>250000</v>
      </c>
      <c r="G14040" s="64">
        <f t="shared" si="428"/>
        <v>250000</v>
      </c>
      <c r="H14040" s="120" t="s">
        <v>1918</v>
      </c>
      <c r="I14040" s="59" t="s">
        <v>6625</v>
      </c>
    </row>
    <row r="14041" spans="1:9" x14ac:dyDescent="0.25">
      <c r="A14041" s="144">
        <v>44872</v>
      </c>
      <c r="B14041" s="66" t="s">
        <v>220</v>
      </c>
      <c r="C14041" s="92" t="s">
        <v>221</v>
      </c>
      <c r="D14041" s="59">
        <v>6</v>
      </c>
      <c r="E14041" s="77" t="s">
        <v>37</v>
      </c>
      <c r="F14041" s="59">
        <v>34689</v>
      </c>
      <c r="G14041" s="64">
        <f t="shared" si="428"/>
        <v>208134</v>
      </c>
      <c r="H14041" s="120" t="s">
        <v>1918</v>
      </c>
      <c r="I14041" s="59" t="s">
        <v>6625</v>
      </c>
    </row>
    <row r="14042" spans="1:9" x14ac:dyDescent="0.25">
      <c r="A14042" s="144">
        <v>44872</v>
      </c>
      <c r="B14042" s="59" t="s">
        <v>1792</v>
      </c>
      <c r="C14042" s="59" t="s">
        <v>76</v>
      </c>
      <c r="D14042" s="59">
        <v>0.6</v>
      </c>
      <c r="E14042" s="59" t="s">
        <v>37</v>
      </c>
      <c r="F14042" s="59">
        <v>82500</v>
      </c>
      <c r="G14042" s="64">
        <f t="shared" si="428"/>
        <v>49500</v>
      </c>
      <c r="H14042" s="120" t="s">
        <v>1918</v>
      </c>
      <c r="I14042" s="59" t="s">
        <v>6625</v>
      </c>
    </row>
    <row r="14043" spans="1:9" x14ac:dyDescent="0.25">
      <c r="A14043" s="144">
        <v>44872</v>
      </c>
      <c r="B14043" s="59" t="s">
        <v>210</v>
      </c>
      <c r="C14043" s="59" t="s">
        <v>211</v>
      </c>
      <c r="D14043" s="60">
        <v>1.5</v>
      </c>
      <c r="E14043" s="75" t="s">
        <v>37</v>
      </c>
      <c r="F14043" s="210">
        <v>28500</v>
      </c>
      <c r="G14043" s="210">
        <f t="shared" si="428"/>
        <v>42750</v>
      </c>
      <c r="H14043" s="65" t="s">
        <v>890</v>
      </c>
      <c r="I14043" s="74"/>
    </row>
    <row r="14044" spans="1:9" x14ac:dyDescent="0.25">
      <c r="A14044" s="144">
        <v>44902</v>
      </c>
      <c r="B14044" s="83" t="s">
        <v>11028</v>
      </c>
      <c r="C14044" s="85" t="s">
        <v>189</v>
      </c>
      <c r="D14044" s="141">
        <v>1</v>
      </c>
      <c r="E14044" s="75" t="s">
        <v>26</v>
      </c>
      <c r="F14044" s="210">
        <v>100000</v>
      </c>
      <c r="G14044" s="64">
        <f t="shared" si="428"/>
        <v>100000</v>
      </c>
      <c r="H14044" s="65" t="s">
        <v>890</v>
      </c>
      <c r="I14044" s="289"/>
    </row>
    <row r="14045" spans="1:9" x14ac:dyDescent="0.25">
      <c r="A14045" s="144">
        <v>44902</v>
      </c>
      <c r="B14045" s="59" t="s">
        <v>56</v>
      </c>
      <c r="C14045" s="59" t="s">
        <v>57</v>
      </c>
      <c r="D14045" s="60">
        <v>1.5</v>
      </c>
      <c r="E14045" s="75" t="s">
        <v>37</v>
      </c>
      <c r="F14045" s="63">
        <v>24650</v>
      </c>
      <c r="G14045" s="64">
        <f t="shared" si="428"/>
        <v>36975</v>
      </c>
      <c r="H14045" s="65" t="s">
        <v>2005</v>
      </c>
      <c r="I14045" s="289"/>
    </row>
    <row r="14046" spans="1:9" x14ac:dyDescent="0.25">
      <c r="A14046" s="144">
        <v>44902</v>
      </c>
      <c r="B14046" s="59" t="s">
        <v>11029</v>
      </c>
      <c r="C14046" s="59" t="s">
        <v>1311</v>
      </c>
      <c r="D14046" s="60">
        <v>2</v>
      </c>
      <c r="E14046" s="75" t="s">
        <v>51</v>
      </c>
      <c r="F14046" s="73">
        <v>76000</v>
      </c>
      <c r="G14046" s="64">
        <f t="shared" si="428"/>
        <v>152000</v>
      </c>
      <c r="H14046" s="65" t="s">
        <v>6044</v>
      </c>
      <c r="I14046" s="289"/>
    </row>
    <row r="14047" spans="1:9" x14ac:dyDescent="0.25">
      <c r="A14047" s="144">
        <v>44902</v>
      </c>
      <c r="B14047" s="58" t="s">
        <v>1874</v>
      </c>
      <c r="C14047" s="59" t="s">
        <v>636</v>
      </c>
      <c r="D14047" s="60">
        <v>3</v>
      </c>
      <c r="E14047" s="75" t="s">
        <v>26</v>
      </c>
      <c r="F14047" s="73">
        <v>16000</v>
      </c>
      <c r="G14047" s="64">
        <f t="shared" si="428"/>
        <v>48000</v>
      </c>
      <c r="H14047" s="65" t="s">
        <v>6044</v>
      </c>
      <c r="I14047" s="289"/>
    </row>
    <row r="14048" spans="1:9" x14ac:dyDescent="0.25">
      <c r="A14048" s="144">
        <v>44902</v>
      </c>
      <c r="B14048" s="118" t="s">
        <v>11030</v>
      </c>
      <c r="C14048" s="59" t="s">
        <v>1311</v>
      </c>
      <c r="D14048" s="60">
        <v>3</v>
      </c>
      <c r="E14048" s="75" t="s">
        <v>51</v>
      </c>
      <c r="F14048" s="63">
        <v>76000</v>
      </c>
      <c r="G14048" s="64">
        <f t="shared" si="428"/>
        <v>228000</v>
      </c>
      <c r="H14048" s="65" t="s">
        <v>6044</v>
      </c>
      <c r="I14048" s="289"/>
    </row>
    <row r="14049" spans="1:9" x14ac:dyDescent="0.25">
      <c r="A14049" s="144">
        <v>44902</v>
      </c>
      <c r="B14049" s="118" t="s">
        <v>10924</v>
      </c>
      <c r="C14049" s="85" t="s">
        <v>1311</v>
      </c>
      <c r="D14049" s="60">
        <v>1</v>
      </c>
      <c r="E14049" s="75" t="s">
        <v>51</v>
      </c>
      <c r="F14049" s="73">
        <v>76000</v>
      </c>
      <c r="G14049" s="64">
        <f t="shared" si="428"/>
        <v>76000</v>
      </c>
      <c r="H14049" s="120" t="s">
        <v>6044</v>
      </c>
      <c r="I14049" s="289"/>
    </row>
    <row r="14050" spans="1:9" x14ac:dyDescent="0.25">
      <c r="A14050" s="144">
        <v>44902</v>
      </c>
      <c r="B14050" s="71" t="s">
        <v>11031</v>
      </c>
      <c r="C14050" s="59" t="s">
        <v>835</v>
      </c>
      <c r="D14050" s="60">
        <v>1</v>
      </c>
      <c r="E14050" s="75" t="s">
        <v>26</v>
      </c>
      <c r="F14050" s="63">
        <v>78000</v>
      </c>
      <c r="G14050" s="64">
        <f t="shared" si="428"/>
        <v>78000</v>
      </c>
      <c r="H14050" s="65" t="s">
        <v>1784</v>
      </c>
      <c r="I14050" s="289" t="s">
        <v>11016</v>
      </c>
    </row>
    <row r="14051" spans="1:9" x14ac:dyDescent="0.25">
      <c r="A14051" s="144">
        <v>44902</v>
      </c>
      <c r="B14051" s="71" t="s">
        <v>9840</v>
      </c>
      <c r="C14051" s="77" t="s">
        <v>9841</v>
      </c>
      <c r="D14051" s="60">
        <v>1</v>
      </c>
      <c r="E14051" s="126" t="s">
        <v>26</v>
      </c>
      <c r="F14051" s="73">
        <v>260000</v>
      </c>
      <c r="G14051" s="64">
        <f t="shared" si="428"/>
        <v>260000</v>
      </c>
      <c r="H14051" s="65" t="s">
        <v>1784</v>
      </c>
      <c r="I14051" s="289" t="s">
        <v>11016</v>
      </c>
    </row>
    <row r="14052" spans="1:9" x14ac:dyDescent="0.25">
      <c r="A14052" s="144">
        <v>44902</v>
      </c>
      <c r="B14052" s="71" t="s">
        <v>6687</v>
      </c>
      <c r="C14052" s="90" t="s">
        <v>237</v>
      </c>
      <c r="D14052" s="141">
        <v>1</v>
      </c>
      <c r="E14052" s="75" t="s">
        <v>26</v>
      </c>
      <c r="F14052" s="210">
        <v>225000</v>
      </c>
      <c r="G14052" s="64">
        <f t="shared" si="428"/>
        <v>225000</v>
      </c>
      <c r="H14052" s="65" t="s">
        <v>1784</v>
      </c>
      <c r="I14052" s="289" t="s">
        <v>11016</v>
      </c>
    </row>
    <row r="14053" spans="1:9" x14ac:dyDescent="0.25">
      <c r="A14053" s="144">
        <v>44902</v>
      </c>
      <c r="B14053" s="59" t="s">
        <v>5151</v>
      </c>
      <c r="C14053" s="85" t="s">
        <v>48</v>
      </c>
      <c r="D14053" s="59">
        <v>1</v>
      </c>
      <c r="E14053" s="77" t="s">
        <v>26</v>
      </c>
      <c r="F14053" s="61">
        <v>55000</v>
      </c>
      <c r="G14053" s="64">
        <f t="shared" si="428"/>
        <v>55000</v>
      </c>
      <c r="H14053" s="120" t="s">
        <v>1784</v>
      </c>
      <c r="I14053" s="289" t="s">
        <v>11016</v>
      </c>
    </row>
    <row r="14054" spans="1:9" x14ac:dyDescent="0.25">
      <c r="A14054" s="144">
        <v>44902</v>
      </c>
      <c r="B14054" s="59" t="s">
        <v>11032</v>
      </c>
      <c r="C14054" s="85" t="s">
        <v>416</v>
      </c>
      <c r="D14054" s="141">
        <v>10</v>
      </c>
      <c r="E14054" s="75" t="s">
        <v>26</v>
      </c>
      <c r="F14054" s="210">
        <v>2000</v>
      </c>
      <c r="G14054" s="64">
        <f t="shared" si="428"/>
        <v>20000</v>
      </c>
      <c r="H14054" s="120" t="s">
        <v>2699</v>
      </c>
      <c r="I14054" s="289"/>
    </row>
    <row r="14055" spans="1:9" x14ac:dyDescent="0.25">
      <c r="A14055" s="144">
        <v>44902</v>
      </c>
      <c r="B14055" s="59" t="s">
        <v>11033</v>
      </c>
      <c r="C14055" s="85" t="s">
        <v>416</v>
      </c>
      <c r="D14055" s="141">
        <v>10</v>
      </c>
      <c r="E14055" s="75" t="s">
        <v>26</v>
      </c>
      <c r="F14055" s="210">
        <v>250</v>
      </c>
      <c r="G14055" s="64">
        <f t="shared" si="428"/>
        <v>2500</v>
      </c>
      <c r="H14055" s="120" t="s">
        <v>2699</v>
      </c>
      <c r="I14055" s="289"/>
    </row>
    <row r="14056" spans="1:9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28"/>
        <v>228000</v>
      </c>
      <c r="H14056" s="120" t="s">
        <v>1877</v>
      </c>
      <c r="I14056" s="120" t="s">
        <v>11034</v>
      </c>
    </row>
    <row r="14057" spans="1:9" x14ac:dyDescent="0.25">
      <c r="A14057" s="144">
        <v>44902</v>
      </c>
      <c r="B14057" s="59" t="s">
        <v>210</v>
      </c>
      <c r="C14057" s="59" t="s">
        <v>211</v>
      </c>
      <c r="D14057" s="60">
        <v>8</v>
      </c>
      <c r="E14057" s="75" t="s">
        <v>37</v>
      </c>
      <c r="F14057" s="210">
        <v>28500</v>
      </c>
      <c r="G14057" s="64">
        <f t="shared" si="428"/>
        <v>228000</v>
      </c>
      <c r="H14057" s="120" t="s">
        <v>2085</v>
      </c>
      <c r="I14057" s="120" t="s">
        <v>11035</v>
      </c>
    </row>
    <row r="14058" spans="1:9" x14ac:dyDescent="0.25">
      <c r="A14058" s="144">
        <v>44902</v>
      </c>
      <c r="B14058" s="59" t="s">
        <v>6323</v>
      </c>
      <c r="C14058" s="59" t="s">
        <v>6324</v>
      </c>
      <c r="D14058" s="60">
        <v>1</v>
      </c>
      <c r="E14058" s="75" t="s">
        <v>26</v>
      </c>
      <c r="F14058" s="210">
        <v>92500</v>
      </c>
      <c r="G14058" s="64">
        <f t="shared" si="428"/>
        <v>92500</v>
      </c>
      <c r="H14058" s="120" t="s">
        <v>2085</v>
      </c>
      <c r="I14058" s="120" t="s">
        <v>11035</v>
      </c>
    </row>
    <row r="14059" spans="1:9" x14ac:dyDescent="0.25">
      <c r="A14059" s="144">
        <v>44902</v>
      </c>
      <c r="B14059" s="59" t="s">
        <v>172</v>
      </c>
      <c r="C14059" s="93" t="s">
        <v>173</v>
      </c>
      <c r="D14059" s="60">
        <v>1</v>
      </c>
      <c r="E14059" s="75" t="s">
        <v>26</v>
      </c>
      <c r="F14059" s="63">
        <v>39000</v>
      </c>
      <c r="G14059" s="64">
        <f t="shared" si="428"/>
        <v>39000</v>
      </c>
      <c r="H14059" s="120" t="s">
        <v>2085</v>
      </c>
      <c r="I14059" s="120" t="s">
        <v>11035</v>
      </c>
    </row>
    <row r="14060" spans="1:9" x14ac:dyDescent="0.25">
      <c r="A14060" s="144">
        <v>44902</v>
      </c>
      <c r="B14060" s="59" t="s">
        <v>380</v>
      </c>
      <c r="C14060" s="59" t="s">
        <v>140</v>
      </c>
      <c r="D14060" s="60">
        <v>1</v>
      </c>
      <c r="E14060" s="75" t="s">
        <v>26</v>
      </c>
      <c r="F14060" s="210">
        <v>900000</v>
      </c>
      <c r="G14060" s="64">
        <f t="shared" si="428"/>
        <v>900000</v>
      </c>
      <c r="H14060" s="120" t="s">
        <v>2085</v>
      </c>
      <c r="I14060" s="120" t="s">
        <v>11035</v>
      </c>
    </row>
    <row r="14061" spans="1:9" x14ac:dyDescent="0.25">
      <c r="A14061" s="144">
        <v>44902</v>
      </c>
      <c r="B14061" s="59" t="s">
        <v>10976</v>
      </c>
      <c r="C14061" s="59" t="s">
        <v>217</v>
      </c>
      <c r="D14061" s="60">
        <v>1</v>
      </c>
      <c r="E14061" s="75" t="s">
        <v>26</v>
      </c>
      <c r="F14061" s="63">
        <v>76000</v>
      </c>
      <c r="G14061" s="64">
        <f t="shared" si="428"/>
        <v>76000</v>
      </c>
      <c r="H14061" s="65" t="s">
        <v>947</v>
      </c>
      <c r="I14061" s="120" t="s">
        <v>11036</v>
      </c>
    </row>
    <row r="14062" spans="1:9" x14ac:dyDescent="0.25">
      <c r="A14062" s="144">
        <v>44902</v>
      </c>
      <c r="B14062" s="59" t="s">
        <v>210</v>
      </c>
      <c r="C14062" s="59" t="s">
        <v>211</v>
      </c>
      <c r="D14062" s="60">
        <v>9</v>
      </c>
      <c r="E14062" s="75" t="s">
        <v>37</v>
      </c>
      <c r="F14062" s="210">
        <v>28500</v>
      </c>
      <c r="G14062" s="64">
        <f t="shared" si="428"/>
        <v>256500</v>
      </c>
      <c r="H14062" s="65" t="s">
        <v>947</v>
      </c>
      <c r="I14062" s="120" t="s">
        <v>11036</v>
      </c>
    </row>
    <row r="14063" spans="1:9" x14ac:dyDescent="0.25">
      <c r="A14063" s="144">
        <v>44902</v>
      </c>
      <c r="B14063" s="59" t="s">
        <v>6323</v>
      </c>
      <c r="C14063" s="59" t="s">
        <v>6324</v>
      </c>
      <c r="D14063" s="60">
        <v>1</v>
      </c>
      <c r="E14063" s="75" t="s">
        <v>26</v>
      </c>
      <c r="F14063" s="210">
        <v>92500</v>
      </c>
      <c r="G14063" s="64">
        <f t="shared" si="428"/>
        <v>92500</v>
      </c>
      <c r="H14063" s="65" t="s">
        <v>947</v>
      </c>
      <c r="I14063" s="120" t="s">
        <v>11036</v>
      </c>
    </row>
    <row r="14064" spans="1:9" x14ac:dyDescent="0.25">
      <c r="A14064" s="144">
        <v>44902</v>
      </c>
      <c r="B14064" s="59" t="s">
        <v>172</v>
      </c>
      <c r="C14064" s="93" t="s">
        <v>173</v>
      </c>
      <c r="D14064" s="60">
        <v>1</v>
      </c>
      <c r="E14064" s="75" t="s">
        <v>26</v>
      </c>
      <c r="F14064" s="63">
        <v>39000</v>
      </c>
      <c r="G14064" s="64">
        <f t="shared" si="428"/>
        <v>39000</v>
      </c>
      <c r="H14064" s="65" t="s">
        <v>947</v>
      </c>
      <c r="I14064" s="120" t="s">
        <v>11036</v>
      </c>
    </row>
    <row r="14065" spans="1:9" x14ac:dyDescent="0.25">
      <c r="A14065" s="144">
        <v>44902</v>
      </c>
      <c r="B14065" s="481" t="s">
        <v>210</v>
      </c>
      <c r="C14065" s="481" t="s">
        <v>211</v>
      </c>
      <c r="D14065" s="482">
        <v>9</v>
      </c>
      <c r="E14065" s="544" t="s">
        <v>37</v>
      </c>
      <c r="F14065" s="537">
        <v>28500</v>
      </c>
      <c r="G14065" s="485">
        <f t="shared" si="428"/>
        <v>256500</v>
      </c>
      <c r="H14065" s="536" t="s">
        <v>6528</v>
      </c>
      <c r="I14065" s="481"/>
    </row>
    <row r="14066" spans="1:9" x14ac:dyDescent="0.25">
      <c r="A14066" s="144">
        <v>44902</v>
      </c>
      <c r="B14066" s="574" t="s">
        <v>222</v>
      </c>
      <c r="C14066" s="487" t="s">
        <v>1476</v>
      </c>
      <c r="D14066" s="482">
        <v>3</v>
      </c>
      <c r="E14066" s="483" t="s">
        <v>37</v>
      </c>
      <c r="F14066" s="485">
        <v>32300</v>
      </c>
      <c r="G14066" s="485">
        <f t="shared" si="428"/>
        <v>96900</v>
      </c>
      <c r="H14066" s="536" t="s">
        <v>6528</v>
      </c>
      <c r="I14066" s="481"/>
    </row>
    <row r="14067" spans="1:9" x14ac:dyDescent="0.25">
      <c r="A14067" s="144">
        <v>44902</v>
      </c>
      <c r="B14067" s="59" t="s">
        <v>10709</v>
      </c>
      <c r="C14067" s="59" t="s">
        <v>11037</v>
      </c>
      <c r="D14067" s="60">
        <v>1</v>
      </c>
      <c r="E14067" s="75" t="s">
        <v>26</v>
      </c>
      <c r="F14067" s="210">
        <v>1400000</v>
      </c>
      <c r="G14067" s="64">
        <f t="shared" si="428"/>
        <v>1400000</v>
      </c>
      <c r="H14067" s="65" t="s">
        <v>1873</v>
      </c>
      <c r="I14067" s="59" t="s">
        <v>6913</v>
      </c>
    </row>
    <row r="14068" spans="1:9" x14ac:dyDescent="0.25">
      <c r="A14068" s="144">
        <v>44902</v>
      </c>
      <c r="B14068" s="59" t="s">
        <v>10712</v>
      </c>
      <c r="C14068" s="59" t="s">
        <v>9845</v>
      </c>
      <c r="D14068" s="60">
        <v>1</v>
      </c>
      <c r="E14068" s="126" t="s">
        <v>26</v>
      </c>
      <c r="F14068" s="73">
        <v>155000</v>
      </c>
      <c r="G14068" s="64">
        <f t="shared" si="428"/>
        <v>155000</v>
      </c>
      <c r="H14068" s="65" t="s">
        <v>1873</v>
      </c>
      <c r="I14068" s="59" t="s">
        <v>6913</v>
      </c>
    </row>
    <row r="14069" spans="1:9" x14ac:dyDescent="0.25">
      <c r="A14069" s="144">
        <v>44902</v>
      </c>
      <c r="B14069" s="59" t="s">
        <v>10711</v>
      </c>
      <c r="C14069" s="59" t="s">
        <v>10333</v>
      </c>
      <c r="D14069" s="141">
        <v>1</v>
      </c>
      <c r="E14069" s="75" t="s">
        <v>26</v>
      </c>
      <c r="F14069" s="210">
        <v>45000</v>
      </c>
      <c r="G14069" s="64">
        <f t="shared" si="428"/>
        <v>45000</v>
      </c>
      <c r="H14069" s="65" t="s">
        <v>1873</v>
      </c>
      <c r="I14069" s="59" t="s">
        <v>6913</v>
      </c>
    </row>
    <row r="14070" spans="1:9" x14ac:dyDescent="0.25">
      <c r="A14070" s="144">
        <v>44902</v>
      </c>
      <c r="B14070" s="71" t="s">
        <v>4978</v>
      </c>
      <c r="C14070" s="59" t="s">
        <v>598</v>
      </c>
      <c r="D14070" s="60">
        <v>1</v>
      </c>
      <c r="E14070" s="75" t="s">
        <v>26</v>
      </c>
      <c r="F14070" s="63">
        <v>500000</v>
      </c>
      <c r="G14070" s="64">
        <f t="shared" si="428"/>
        <v>500000</v>
      </c>
      <c r="H14070" s="120" t="s">
        <v>953</v>
      </c>
      <c r="I14070" s="59" t="s">
        <v>7391</v>
      </c>
    </row>
    <row r="14071" spans="1:9" x14ac:dyDescent="0.25">
      <c r="A14071" s="144">
        <v>44902</v>
      </c>
      <c r="B14071" s="58" t="s">
        <v>9830</v>
      </c>
      <c r="C14071" s="77" t="s">
        <v>74</v>
      </c>
      <c r="D14071" s="141">
        <v>3</v>
      </c>
      <c r="E14071" s="75" t="s">
        <v>26</v>
      </c>
      <c r="F14071" s="73">
        <v>55000</v>
      </c>
      <c r="G14071" s="64">
        <f t="shared" si="428"/>
        <v>165000</v>
      </c>
      <c r="H14071" s="120" t="s">
        <v>953</v>
      </c>
      <c r="I14071" s="59" t="s">
        <v>7391</v>
      </c>
    </row>
    <row r="14072" spans="1:9" x14ac:dyDescent="0.25">
      <c r="A14072" s="144">
        <v>44902</v>
      </c>
      <c r="B14072" s="59" t="s">
        <v>10711</v>
      </c>
      <c r="C14072" s="59" t="s">
        <v>10333</v>
      </c>
      <c r="D14072" s="141">
        <v>1</v>
      </c>
      <c r="E14072" s="75" t="s">
        <v>26</v>
      </c>
      <c r="F14072" s="210">
        <v>45000</v>
      </c>
      <c r="G14072" s="64">
        <f t="shared" si="428"/>
        <v>45000</v>
      </c>
      <c r="H14072" s="120" t="s">
        <v>953</v>
      </c>
      <c r="I14072" s="59" t="s">
        <v>7391</v>
      </c>
    </row>
    <row r="14073" spans="1:9" x14ac:dyDescent="0.25">
      <c r="A14073" s="144">
        <v>44902</v>
      </c>
      <c r="B14073" s="59" t="s">
        <v>9825</v>
      </c>
      <c r="C14073" s="59" t="s">
        <v>9826</v>
      </c>
      <c r="D14073" s="60">
        <v>3</v>
      </c>
      <c r="E14073" s="59" t="s">
        <v>37</v>
      </c>
      <c r="F14073" s="63">
        <v>23206</v>
      </c>
      <c r="G14073" s="64">
        <f t="shared" si="428"/>
        <v>69618</v>
      </c>
      <c r="H14073" s="120" t="s">
        <v>432</v>
      </c>
      <c r="I14073" s="59"/>
    </row>
    <row r="14074" spans="1:9" x14ac:dyDescent="0.25">
      <c r="A14074" s="144">
        <v>44902</v>
      </c>
      <c r="B14074" s="59" t="s">
        <v>10546</v>
      </c>
      <c r="C14074" s="59" t="s">
        <v>10547</v>
      </c>
      <c r="D14074" s="60">
        <v>1</v>
      </c>
      <c r="E14074" s="75" t="s">
        <v>1320</v>
      </c>
      <c r="F14074" s="63">
        <v>5000</v>
      </c>
      <c r="G14074" s="64">
        <f t="shared" si="428"/>
        <v>5000</v>
      </c>
      <c r="H14074" s="120" t="s">
        <v>854</v>
      </c>
      <c r="I14074" s="59"/>
    </row>
    <row r="14075" spans="1:9" x14ac:dyDescent="0.25">
      <c r="A14075" s="144">
        <v>44902</v>
      </c>
      <c r="B14075" s="66" t="s">
        <v>220</v>
      </c>
      <c r="C14075" s="92" t="s">
        <v>221</v>
      </c>
      <c r="D14075" s="60">
        <v>2</v>
      </c>
      <c r="E14075" s="75" t="s">
        <v>37</v>
      </c>
      <c r="F14075" s="210">
        <v>34689</v>
      </c>
      <c r="G14075" s="210">
        <f t="shared" si="428"/>
        <v>69378</v>
      </c>
      <c r="H14075" s="65" t="s">
        <v>947</v>
      </c>
      <c r="I14075" s="74"/>
    </row>
    <row r="14076" spans="1:9" x14ac:dyDescent="0.25">
      <c r="A14076" s="59" t="s">
        <v>79</v>
      </c>
      <c r="B14076" s="59" t="s">
        <v>210</v>
      </c>
      <c r="C14076" s="59" t="s">
        <v>211</v>
      </c>
      <c r="D14076" s="60">
        <v>8</v>
      </c>
      <c r="E14076" s="75" t="s">
        <v>37</v>
      </c>
      <c r="F14076" s="210">
        <v>28500</v>
      </c>
      <c r="G14076" s="64">
        <f t="shared" si="428"/>
        <v>228000</v>
      </c>
      <c r="H14076" s="65" t="s">
        <v>749</v>
      </c>
      <c r="I14076" s="289" t="s">
        <v>11038</v>
      </c>
    </row>
    <row r="14077" spans="1:9" x14ac:dyDescent="0.25">
      <c r="A14077" s="59" t="s">
        <v>79</v>
      </c>
      <c r="B14077" s="59" t="s">
        <v>10616</v>
      </c>
      <c r="C14077" s="59" t="s">
        <v>636</v>
      </c>
      <c r="D14077" s="60">
        <v>1</v>
      </c>
      <c r="E14077" s="75" t="s">
        <v>26</v>
      </c>
      <c r="F14077" s="63">
        <v>217500</v>
      </c>
      <c r="G14077" s="64">
        <f t="shared" si="428"/>
        <v>217500</v>
      </c>
      <c r="H14077" s="65" t="s">
        <v>6044</v>
      </c>
      <c r="I14077" s="289"/>
    </row>
    <row r="14078" spans="1:9" x14ac:dyDescent="0.25">
      <c r="A14078" s="59" t="s">
        <v>79</v>
      </c>
      <c r="B14078" s="118" t="s">
        <v>10924</v>
      </c>
      <c r="C14078" s="85" t="s">
        <v>1311</v>
      </c>
      <c r="D14078" s="60">
        <v>4</v>
      </c>
      <c r="E14078" s="75" t="s">
        <v>51</v>
      </c>
      <c r="F14078" s="73">
        <v>76000</v>
      </c>
      <c r="G14078" s="64">
        <f t="shared" si="428"/>
        <v>304000</v>
      </c>
      <c r="H14078" s="65" t="s">
        <v>6044</v>
      </c>
      <c r="I14078" s="289"/>
    </row>
    <row r="14079" spans="1:9" x14ac:dyDescent="0.25">
      <c r="A14079" s="59" t="s">
        <v>79</v>
      </c>
      <c r="B14079" s="59" t="s">
        <v>10397</v>
      </c>
      <c r="C14079" s="85" t="s">
        <v>11039</v>
      </c>
      <c r="D14079" s="141">
        <v>18</v>
      </c>
      <c r="E14079" s="75" t="s">
        <v>37</v>
      </c>
      <c r="F14079" s="210">
        <v>17000</v>
      </c>
      <c r="G14079" s="64">
        <f t="shared" si="428"/>
        <v>306000</v>
      </c>
      <c r="H14079" s="120" t="s">
        <v>6061</v>
      </c>
      <c r="I14079" s="289"/>
    </row>
    <row r="14080" spans="1:9" x14ac:dyDescent="0.25">
      <c r="A14080" s="59" t="s">
        <v>79</v>
      </c>
      <c r="B14080" s="58" t="s">
        <v>9854</v>
      </c>
      <c r="C14080" s="59" t="s">
        <v>1311</v>
      </c>
      <c r="D14080" s="59">
        <v>2</v>
      </c>
      <c r="E14080" s="77" t="s">
        <v>51</v>
      </c>
      <c r="F14080" s="61">
        <v>61500</v>
      </c>
      <c r="G14080" s="64">
        <f t="shared" si="428"/>
        <v>123000</v>
      </c>
      <c r="H14080" s="120" t="s">
        <v>6061</v>
      </c>
      <c r="I14080" s="289"/>
    </row>
    <row r="14081" spans="1:9" x14ac:dyDescent="0.25">
      <c r="A14081" s="59" t="s">
        <v>79</v>
      </c>
      <c r="B14081" s="81" t="s">
        <v>9909</v>
      </c>
      <c r="C14081" s="59" t="s">
        <v>482</v>
      </c>
      <c r="D14081" s="141">
        <v>1</v>
      </c>
      <c r="E14081" s="75" t="s">
        <v>26</v>
      </c>
      <c r="F14081" s="265">
        <v>60000</v>
      </c>
      <c r="G14081" s="64">
        <f t="shared" si="428"/>
        <v>60000</v>
      </c>
      <c r="H14081" s="65" t="s">
        <v>1156</v>
      </c>
      <c r="I14081" s="289"/>
    </row>
    <row r="14082" spans="1:9" x14ac:dyDescent="0.25">
      <c r="A14082" s="59" t="s">
        <v>79</v>
      </c>
      <c r="B14082" s="59" t="s">
        <v>7473</v>
      </c>
      <c r="C14082" s="85" t="s">
        <v>48</v>
      </c>
      <c r="D14082" s="60">
        <v>2</v>
      </c>
      <c r="E14082" s="75" t="s">
        <v>26</v>
      </c>
      <c r="F14082" s="210">
        <v>55000</v>
      </c>
      <c r="G14082" s="64">
        <f t="shared" si="428"/>
        <v>110000</v>
      </c>
      <c r="H14082" s="65" t="s">
        <v>1156</v>
      </c>
      <c r="I14082" s="289"/>
    </row>
    <row r="14083" spans="1:9" x14ac:dyDescent="0.25">
      <c r="A14083" s="59" t="s">
        <v>79</v>
      </c>
      <c r="B14083" s="59" t="s">
        <v>11040</v>
      </c>
      <c r="C14083" s="59" t="s">
        <v>1190</v>
      </c>
      <c r="D14083" s="141">
        <v>1</v>
      </c>
      <c r="E14083" s="75" t="s">
        <v>26</v>
      </c>
      <c r="F14083" s="265">
        <v>55000</v>
      </c>
      <c r="G14083" s="210">
        <f t="shared" si="428"/>
        <v>55000</v>
      </c>
      <c r="H14083" s="285" t="s">
        <v>5989</v>
      </c>
      <c r="I14083" s="289"/>
    </row>
    <row r="14084" spans="1:9" x14ac:dyDescent="0.25">
      <c r="A14084" s="59" t="s">
        <v>79</v>
      </c>
      <c r="B14084" s="59" t="s">
        <v>9825</v>
      </c>
      <c r="C14084" s="59" t="s">
        <v>9826</v>
      </c>
      <c r="D14084" s="60">
        <v>10</v>
      </c>
      <c r="E14084" s="59" t="s">
        <v>37</v>
      </c>
      <c r="F14084" s="63">
        <v>23206</v>
      </c>
      <c r="G14084" s="64">
        <f t="shared" si="428"/>
        <v>232060</v>
      </c>
      <c r="H14084" s="120" t="s">
        <v>5989</v>
      </c>
      <c r="I14084" s="289"/>
    </row>
    <row r="14085" spans="1:9" x14ac:dyDescent="0.25">
      <c r="A14085" s="59" t="s">
        <v>79</v>
      </c>
      <c r="B14085" s="59" t="s">
        <v>210</v>
      </c>
      <c r="C14085" s="59" t="s">
        <v>211</v>
      </c>
      <c r="D14085" s="60">
        <v>9</v>
      </c>
      <c r="E14085" s="75" t="s">
        <v>37</v>
      </c>
      <c r="F14085" s="210">
        <v>28500</v>
      </c>
      <c r="G14085" s="64">
        <f t="shared" si="428"/>
        <v>256500</v>
      </c>
      <c r="H14085" s="120" t="s">
        <v>504</v>
      </c>
      <c r="I14085" s="120" t="s">
        <v>7390</v>
      </c>
    </row>
    <row r="14086" spans="1:9" x14ac:dyDescent="0.25">
      <c r="A14086" s="59" t="s">
        <v>79</v>
      </c>
      <c r="B14086" s="59" t="s">
        <v>11041</v>
      </c>
      <c r="C14086" s="59" t="s">
        <v>217</v>
      </c>
      <c r="D14086" s="60">
        <v>1</v>
      </c>
      <c r="E14086" s="75" t="s">
        <v>26</v>
      </c>
      <c r="F14086" s="210">
        <v>80000</v>
      </c>
      <c r="G14086" s="64">
        <f t="shared" si="428"/>
        <v>80000</v>
      </c>
      <c r="H14086" s="120" t="s">
        <v>504</v>
      </c>
      <c r="I14086" s="120" t="s">
        <v>7390</v>
      </c>
    </row>
    <row r="14087" spans="1:9" x14ac:dyDescent="0.25">
      <c r="A14087" s="59" t="s">
        <v>79</v>
      </c>
      <c r="B14087" s="59" t="s">
        <v>6423</v>
      </c>
      <c r="C14087" s="59" t="s">
        <v>76</v>
      </c>
      <c r="D14087" s="60">
        <v>0.5</v>
      </c>
      <c r="E14087" s="75" t="s">
        <v>37</v>
      </c>
      <c r="F14087" s="210">
        <v>82500</v>
      </c>
      <c r="G14087" s="64">
        <f t="shared" si="428"/>
        <v>41250</v>
      </c>
      <c r="H14087" s="120" t="s">
        <v>1656</v>
      </c>
      <c r="I14087" s="120"/>
    </row>
    <row r="14088" spans="1:9" x14ac:dyDescent="0.25">
      <c r="A14088" s="59" t="s">
        <v>79</v>
      </c>
      <c r="B14088" s="71" t="s">
        <v>6687</v>
      </c>
      <c r="C14088" s="90" t="s">
        <v>237</v>
      </c>
      <c r="D14088" s="60">
        <v>1</v>
      </c>
      <c r="E14088" s="75" t="s">
        <v>26</v>
      </c>
      <c r="F14088" s="210">
        <v>230000</v>
      </c>
      <c r="G14088" s="64">
        <f t="shared" si="428"/>
        <v>230000</v>
      </c>
      <c r="H14088" s="120" t="s">
        <v>466</v>
      </c>
      <c r="I14088" s="120" t="s">
        <v>7405</v>
      </c>
    </row>
    <row r="14089" spans="1:9" x14ac:dyDescent="0.25">
      <c r="A14089" s="59" t="s">
        <v>79</v>
      </c>
      <c r="B14089" s="118" t="s">
        <v>7515</v>
      </c>
      <c r="C14089" s="85" t="s">
        <v>48</v>
      </c>
      <c r="D14089" s="60">
        <v>1</v>
      </c>
      <c r="E14089" s="75" t="s">
        <v>26</v>
      </c>
      <c r="F14089" s="63">
        <v>35000</v>
      </c>
      <c r="G14089" s="64">
        <f t="shared" si="428"/>
        <v>35000</v>
      </c>
      <c r="H14089" s="65" t="s">
        <v>466</v>
      </c>
      <c r="I14089" s="120" t="s">
        <v>7405</v>
      </c>
    </row>
    <row r="14090" spans="1:9" x14ac:dyDescent="0.25">
      <c r="A14090" s="59" t="s">
        <v>79</v>
      </c>
      <c r="B14090" s="59" t="s">
        <v>10154</v>
      </c>
      <c r="C14090" s="59" t="s">
        <v>50</v>
      </c>
      <c r="D14090" s="60">
        <v>1</v>
      </c>
      <c r="E14090" s="75" t="s">
        <v>29</v>
      </c>
      <c r="F14090" s="210">
        <v>350000</v>
      </c>
      <c r="G14090" s="210">
        <f t="shared" si="428"/>
        <v>350000</v>
      </c>
      <c r="H14090" s="65" t="s">
        <v>2985</v>
      </c>
      <c r="I14090" s="74"/>
    </row>
    <row r="14091" spans="1:9" x14ac:dyDescent="0.25">
      <c r="A14091" s="59" t="s">
        <v>79</v>
      </c>
      <c r="B14091" s="118" t="s">
        <v>11042</v>
      </c>
      <c r="C14091" s="59" t="s">
        <v>755</v>
      </c>
      <c r="D14091" s="60">
        <v>2</v>
      </c>
      <c r="E14091" s="75" t="s">
        <v>26</v>
      </c>
      <c r="F14091" s="63">
        <v>135000</v>
      </c>
      <c r="G14091" s="64">
        <f t="shared" si="428"/>
        <v>270000</v>
      </c>
      <c r="H14091" s="65" t="s">
        <v>2985</v>
      </c>
      <c r="I14091" s="289"/>
    </row>
    <row r="14092" spans="1:9" x14ac:dyDescent="0.25">
      <c r="A14092" s="59" t="s">
        <v>79</v>
      </c>
      <c r="B14092" s="59" t="s">
        <v>11043</v>
      </c>
      <c r="C14092" s="85" t="s">
        <v>11044</v>
      </c>
      <c r="D14092" s="141">
        <v>1</v>
      </c>
      <c r="E14092" s="75" t="s">
        <v>26</v>
      </c>
      <c r="F14092" s="73">
        <v>10000</v>
      </c>
      <c r="G14092" s="64">
        <f t="shared" si="428"/>
        <v>10000</v>
      </c>
      <c r="H14092" s="120" t="s">
        <v>2985</v>
      </c>
      <c r="I14092" s="120"/>
    </row>
    <row r="14093" spans="1:9" x14ac:dyDescent="0.25">
      <c r="A14093" s="59" t="s">
        <v>79</v>
      </c>
      <c r="B14093" s="58" t="s">
        <v>11045</v>
      </c>
      <c r="C14093" s="59" t="s">
        <v>11044</v>
      </c>
      <c r="D14093" s="141">
        <v>2</v>
      </c>
      <c r="E14093" s="75" t="s">
        <v>26</v>
      </c>
      <c r="F14093" s="265">
        <v>2500</v>
      </c>
      <c r="G14093" s="210">
        <f t="shared" si="428"/>
        <v>5000</v>
      </c>
      <c r="H14093" s="285" t="s">
        <v>2985</v>
      </c>
      <c r="I14093" s="120"/>
    </row>
    <row r="14094" spans="1:9" x14ac:dyDescent="0.25">
      <c r="A14094" s="59" t="s">
        <v>79</v>
      </c>
      <c r="B14094" s="59" t="s">
        <v>9875</v>
      </c>
      <c r="C14094" s="59" t="s">
        <v>33</v>
      </c>
      <c r="D14094" s="141">
        <v>1</v>
      </c>
      <c r="E14094" s="480" t="s">
        <v>26</v>
      </c>
      <c r="F14094" s="210">
        <v>207050</v>
      </c>
      <c r="G14094" s="64">
        <f t="shared" si="428"/>
        <v>207050</v>
      </c>
      <c r="H14094" s="139" t="s">
        <v>553</v>
      </c>
      <c r="I14094" s="83" t="s">
        <v>11046</v>
      </c>
    </row>
    <row r="14095" spans="1:9" x14ac:dyDescent="0.25">
      <c r="A14095" s="59" t="s">
        <v>79</v>
      </c>
      <c r="B14095" s="58" t="s">
        <v>6645</v>
      </c>
      <c r="C14095" s="77" t="s">
        <v>74</v>
      </c>
      <c r="D14095" s="141">
        <v>1</v>
      </c>
      <c r="E14095" s="236" t="s">
        <v>26</v>
      </c>
      <c r="F14095" s="64">
        <v>55000</v>
      </c>
      <c r="G14095" s="64">
        <f t="shared" si="428"/>
        <v>55000</v>
      </c>
      <c r="H14095" s="139" t="s">
        <v>553</v>
      </c>
      <c r="I14095" s="83" t="s">
        <v>11046</v>
      </c>
    </row>
    <row r="14096" spans="1:9" x14ac:dyDescent="0.25">
      <c r="A14096" s="59" t="s">
        <v>79</v>
      </c>
      <c r="B14096" s="59" t="s">
        <v>210</v>
      </c>
      <c r="C14096" s="59" t="s">
        <v>211</v>
      </c>
      <c r="D14096" s="60">
        <v>8</v>
      </c>
      <c r="E14096" s="75" t="s">
        <v>37</v>
      </c>
      <c r="F14096" s="210">
        <v>28500</v>
      </c>
      <c r="G14096" s="64">
        <f>F14096*D14096</f>
        <v>228000</v>
      </c>
      <c r="H14096" s="120" t="s">
        <v>957</v>
      </c>
      <c r="I14096" s="289" t="s">
        <v>11047</v>
      </c>
    </row>
    <row r="14097" spans="1:9" x14ac:dyDescent="0.25">
      <c r="A14097" s="59" t="s">
        <v>79</v>
      </c>
      <c r="B14097" s="59" t="s">
        <v>6533</v>
      </c>
      <c r="C14097" s="59" t="s">
        <v>6534</v>
      </c>
      <c r="D14097" s="60">
        <v>2</v>
      </c>
      <c r="E14097" s="75" t="s">
        <v>26</v>
      </c>
      <c r="F14097" s="210">
        <v>47000</v>
      </c>
      <c r="G14097" s="64">
        <f t="shared" si="428"/>
        <v>94000</v>
      </c>
      <c r="H14097" s="65" t="s">
        <v>957</v>
      </c>
      <c r="I14097" s="59" t="s">
        <v>11047</v>
      </c>
    </row>
    <row r="14098" spans="1:9" x14ac:dyDescent="0.25">
      <c r="A14098" s="59" t="s">
        <v>79</v>
      </c>
      <c r="B14098" s="59" t="s">
        <v>274</v>
      </c>
      <c r="C14098" s="192">
        <v>40493</v>
      </c>
      <c r="D14098" s="60">
        <v>4</v>
      </c>
      <c r="E14098" s="126" t="s">
        <v>26</v>
      </c>
      <c r="F14098" s="73">
        <v>10000</v>
      </c>
      <c r="G14098" s="64">
        <f t="shared" si="428"/>
        <v>40000</v>
      </c>
      <c r="H14098" s="65" t="s">
        <v>957</v>
      </c>
      <c r="I14098" s="59" t="s">
        <v>11047</v>
      </c>
    </row>
    <row r="14099" spans="1:9" x14ac:dyDescent="0.25">
      <c r="A14099" s="59" t="s">
        <v>79</v>
      </c>
      <c r="B14099" s="59" t="s">
        <v>4073</v>
      </c>
      <c r="C14099" s="59" t="s">
        <v>264</v>
      </c>
      <c r="D14099" s="141">
        <v>4</v>
      </c>
      <c r="E14099" s="75" t="s">
        <v>26</v>
      </c>
      <c r="F14099" s="210">
        <v>5000</v>
      </c>
      <c r="G14099" s="64">
        <f t="shared" si="428"/>
        <v>20000</v>
      </c>
      <c r="H14099" s="65" t="s">
        <v>957</v>
      </c>
      <c r="I14099" s="59" t="s">
        <v>11047</v>
      </c>
    </row>
    <row r="14100" spans="1:9" x14ac:dyDescent="0.25">
      <c r="A14100" s="59" t="s">
        <v>79</v>
      </c>
      <c r="B14100" s="59" t="s">
        <v>1792</v>
      </c>
      <c r="C14100" s="59" t="s">
        <v>76</v>
      </c>
      <c r="D14100" s="60">
        <v>0.3</v>
      </c>
      <c r="E14100" s="126" t="s">
        <v>37</v>
      </c>
      <c r="F14100" s="73">
        <v>82500</v>
      </c>
      <c r="G14100" s="64">
        <f t="shared" ref="G14100:G14106" si="429">F14100*D14100</f>
        <v>24750</v>
      </c>
      <c r="H14100" s="65" t="s">
        <v>957</v>
      </c>
      <c r="I14100" s="59" t="s">
        <v>11047</v>
      </c>
    </row>
    <row r="14101" spans="1:9" x14ac:dyDescent="0.25">
      <c r="A14101" s="59" t="s">
        <v>79</v>
      </c>
      <c r="B14101" s="588" t="s">
        <v>6463</v>
      </c>
      <c r="C14101" s="531" t="s">
        <v>4265</v>
      </c>
      <c r="D14101" s="526">
        <v>1</v>
      </c>
      <c r="E14101" s="527" t="s">
        <v>26</v>
      </c>
      <c r="F14101" s="528">
        <v>520000</v>
      </c>
      <c r="G14101" s="529">
        <f t="shared" si="429"/>
        <v>520000</v>
      </c>
      <c r="H14101" s="591" t="s">
        <v>3126</v>
      </c>
      <c r="I14101" s="531" t="s">
        <v>11048</v>
      </c>
    </row>
    <row r="14102" spans="1:9" x14ac:dyDescent="0.25">
      <c r="A14102" s="59" t="s">
        <v>79</v>
      </c>
      <c r="B14102" s="59" t="s">
        <v>10712</v>
      </c>
      <c r="C14102" s="59" t="s">
        <v>9845</v>
      </c>
      <c r="D14102" s="141">
        <v>1</v>
      </c>
      <c r="E14102" s="75" t="s">
        <v>26</v>
      </c>
      <c r="F14102" s="210">
        <v>155000</v>
      </c>
      <c r="G14102" s="64">
        <f t="shared" si="429"/>
        <v>155000</v>
      </c>
      <c r="H14102" s="120" t="s">
        <v>3126</v>
      </c>
      <c r="I14102" s="59" t="s">
        <v>11048</v>
      </c>
    </row>
    <row r="14103" spans="1:9" x14ac:dyDescent="0.25">
      <c r="A14103" s="59" t="s">
        <v>79</v>
      </c>
      <c r="B14103" s="59" t="s">
        <v>9978</v>
      </c>
      <c r="C14103" s="59" t="s">
        <v>27</v>
      </c>
      <c r="D14103" s="60">
        <v>15</v>
      </c>
      <c r="E14103" s="59" t="s">
        <v>25</v>
      </c>
      <c r="F14103" s="63">
        <v>1000</v>
      </c>
      <c r="G14103" s="64">
        <f t="shared" si="429"/>
        <v>15000</v>
      </c>
      <c r="H14103" s="120" t="s">
        <v>3126</v>
      </c>
      <c r="I14103" s="59" t="s">
        <v>11048</v>
      </c>
    </row>
    <row r="14104" spans="1:9" x14ac:dyDescent="0.25">
      <c r="A14104" s="59" t="s">
        <v>79</v>
      </c>
      <c r="B14104" s="59" t="s">
        <v>9839</v>
      </c>
      <c r="C14104" s="59" t="s">
        <v>27</v>
      </c>
      <c r="D14104" s="60">
        <v>1</v>
      </c>
      <c r="E14104" s="83" t="s">
        <v>26</v>
      </c>
      <c r="F14104" s="210">
        <v>11500</v>
      </c>
      <c r="G14104" s="64">
        <f t="shared" si="429"/>
        <v>11500</v>
      </c>
      <c r="H14104" s="120" t="s">
        <v>3126</v>
      </c>
      <c r="I14104" s="59" t="s">
        <v>11048</v>
      </c>
    </row>
    <row r="14105" spans="1:9" x14ac:dyDescent="0.25">
      <c r="A14105" s="59" t="s">
        <v>79</v>
      </c>
      <c r="B14105" s="59" t="s">
        <v>2729</v>
      </c>
      <c r="C14105" s="93" t="s">
        <v>27</v>
      </c>
      <c r="D14105" s="59">
        <v>1</v>
      </c>
      <c r="E14105" s="59" t="s">
        <v>26</v>
      </c>
      <c r="F14105" s="61">
        <v>2500</v>
      </c>
      <c r="G14105" s="64">
        <f t="shared" si="429"/>
        <v>2500</v>
      </c>
      <c r="H14105" s="120" t="s">
        <v>3126</v>
      </c>
      <c r="I14105" s="59" t="s">
        <v>11048</v>
      </c>
    </row>
    <row r="14106" spans="1:9" x14ac:dyDescent="0.25">
      <c r="A14106" s="59" t="s">
        <v>79</v>
      </c>
      <c r="B14106" s="81" t="s">
        <v>11049</v>
      </c>
      <c r="C14106" s="59" t="s">
        <v>11050</v>
      </c>
      <c r="D14106" s="141">
        <v>1</v>
      </c>
      <c r="E14106" s="75" t="s">
        <v>26</v>
      </c>
      <c r="F14106" s="210">
        <v>99000</v>
      </c>
      <c r="G14106" s="64">
        <f t="shared" si="429"/>
        <v>99000</v>
      </c>
      <c r="H14106" s="120" t="s">
        <v>11051</v>
      </c>
      <c r="I14106" s="59"/>
    </row>
    <row r="14107" spans="1:9" x14ac:dyDescent="0.25">
      <c r="A14107" s="59" t="s">
        <v>79</v>
      </c>
      <c r="B14107" s="71" t="s">
        <v>9840</v>
      </c>
      <c r="C14107" s="77" t="s">
        <v>9841</v>
      </c>
      <c r="D14107" s="72">
        <v>1</v>
      </c>
      <c r="E14107" s="88" t="s">
        <v>25</v>
      </c>
      <c r="F14107" s="61">
        <v>255000</v>
      </c>
      <c r="G14107" s="64">
        <f>F14107*D14107</f>
        <v>255000</v>
      </c>
      <c r="H14107" s="120" t="s">
        <v>1873</v>
      </c>
      <c r="I14107" s="289" t="s">
        <v>9161</v>
      </c>
    </row>
    <row r="14108" spans="1:9" x14ac:dyDescent="0.25">
      <c r="A14108" s="59" t="s">
        <v>79</v>
      </c>
      <c r="B14108" s="93" t="s">
        <v>11052</v>
      </c>
      <c r="C14108" s="84" t="s">
        <v>361</v>
      </c>
      <c r="D14108" s="141">
        <v>1</v>
      </c>
      <c r="E14108" s="75" t="s">
        <v>26</v>
      </c>
      <c r="F14108" s="210">
        <v>20000</v>
      </c>
      <c r="G14108" s="210">
        <f t="shared" ref="G14108:G14171" si="430">F14108*D14108</f>
        <v>20000</v>
      </c>
      <c r="H14108" s="120" t="s">
        <v>890</v>
      </c>
      <c r="I14108" s="59"/>
    </row>
    <row r="14109" spans="1:9" x14ac:dyDescent="0.25">
      <c r="A14109" s="59" t="s">
        <v>79</v>
      </c>
      <c r="B14109" s="59" t="s">
        <v>10616</v>
      </c>
      <c r="C14109" s="59" t="s">
        <v>636</v>
      </c>
      <c r="D14109" s="60">
        <v>3</v>
      </c>
      <c r="E14109" s="75" t="s">
        <v>26</v>
      </c>
      <c r="F14109" s="63">
        <v>217500</v>
      </c>
      <c r="G14109" s="64">
        <f t="shared" si="430"/>
        <v>652500</v>
      </c>
      <c r="H14109" s="65" t="s">
        <v>6044</v>
      </c>
      <c r="I14109" s="74"/>
    </row>
    <row r="14110" spans="1:9" x14ac:dyDescent="0.25">
      <c r="A14110" s="59" t="s">
        <v>11053</v>
      </c>
      <c r="B14110" s="81" t="s">
        <v>11049</v>
      </c>
      <c r="C14110" s="59" t="s">
        <v>11050</v>
      </c>
      <c r="D14110" s="141">
        <v>1</v>
      </c>
      <c r="E14110" s="75" t="s">
        <v>26</v>
      </c>
      <c r="F14110" s="210">
        <v>99000</v>
      </c>
      <c r="G14110" s="64">
        <f t="shared" si="430"/>
        <v>99000</v>
      </c>
      <c r="H14110" s="65" t="s">
        <v>6044</v>
      </c>
      <c r="I14110" s="289"/>
    </row>
    <row r="14111" spans="1:9" x14ac:dyDescent="0.25">
      <c r="A14111" s="59" t="s">
        <v>11053</v>
      </c>
      <c r="B14111" s="83" t="s">
        <v>11054</v>
      </c>
      <c r="C14111" s="59" t="s">
        <v>2012</v>
      </c>
      <c r="D14111" s="141">
        <v>1</v>
      </c>
      <c r="E14111" s="75" t="s">
        <v>29</v>
      </c>
      <c r="F14111" s="210">
        <v>100000</v>
      </c>
      <c r="G14111" s="64">
        <f t="shared" si="430"/>
        <v>100000</v>
      </c>
      <c r="H14111" s="120" t="s">
        <v>6061</v>
      </c>
      <c r="I14111" s="289"/>
    </row>
    <row r="14112" spans="1:9" x14ac:dyDescent="0.25">
      <c r="A14112" s="59" t="s">
        <v>11053</v>
      </c>
      <c r="B14112" s="59" t="s">
        <v>11055</v>
      </c>
      <c r="C14112" s="59" t="s">
        <v>2012</v>
      </c>
      <c r="D14112" s="60">
        <v>8</v>
      </c>
      <c r="E14112" s="75" t="s">
        <v>26</v>
      </c>
      <c r="F14112" s="210">
        <v>30000</v>
      </c>
      <c r="G14112" s="64">
        <f t="shared" si="430"/>
        <v>240000</v>
      </c>
      <c r="H14112" s="120" t="s">
        <v>6061</v>
      </c>
      <c r="I14112" s="289"/>
    </row>
    <row r="14113" spans="1:9" x14ac:dyDescent="0.25">
      <c r="A14113" s="59" t="s">
        <v>11053</v>
      </c>
      <c r="B14113" s="71" t="s">
        <v>11056</v>
      </c>
      <c r="C14113" s="59" t="s">
        <v>636</v>
      </c>
      <c r="D14113" s="60">
        <v>2</v>
      </c>
      <c r="E14113" s="75" t="s">
        <v>26</v>
      </c>
      <c r="F14113" s="63">
        <v>76000</v>
      </c>
      <c r="G14113" s="64">
        <f t="shared" si="430"/>
        <v>152000</v>
      </c>
      <c r="H14113" s="120" t="s">
        <v>6061</v>
      </c>
      <c r="I14113" s="289"/>
    </row>
    <row r="14114" spans="1:9" x14ac:dyDescent="0.25">
      <c r="A14114" s="59" t="s">
        <v>11053</v>
      </c>
      <c r="B14114" s="59" t="s">
        <v>11057</v>
      </c>
      <c r="C14114" s="59" t="s">
        <v>1311</v>
      </c>
      <c r="D14114" s="60">
        <v>1</v>
      </c>
      <c r="E14114" s="126" t="s">
        <v>26</v>
      </c>
      <c r="F14114" s="73">
        <v>16000</v>
      </c>
      <c r="G14114" s="210">
        <f t="shared" si="430"/>
        <v>16000</v>
      </c>
      <c r="H14114" s="120" t="s">
        <v>6061</v>
      </c>
      <c r="I14114" s="289"/>
    </row>
    <row r="14115" spans="1:9" x14ac:dyDescent="0.25">
      <c r="A14115" s="59" t="s">
        <v>11053</v>
      </c>
      <c r="B14115" s="58" t="s">
        <v>11058</v>
      </c>
      <c r="C14115" s="59" t="s">
        <v>1043</v>
      </c>
      <c r="D14115" s="141">
        <v>1</v>
      </c>
      <c r="E14115" s="75" t="s">
        <v>26</v>
      </c>
      <c r="F14115" s="265">
        <v>274500</v>
      </c>
      <c r="G14115" s="210">
        <f t="shared" si="430"/>
        <v>274500</v>
      </c>
      <c r="H14115" s="285" t="s">
        <v>6061</v>
      </c>
      <c r="I14115" s="289"/>
    </row>
    <row r="14116" spans="1:9" x14ac:dyDescent="0.25">
      <c r="A14116" s="59" t="s">
        <v>11053</v>
      </c>
      <c r="B14116" s="58" t="s">
        <v>9333</v>
      </c>
      <c r="C14116" s="59" t="s">
        <v>27</v>
      </c>
      <c r="D14116" s="141">
        <v>10</v>
      </c>
      <c r="E14116" s="75" t="s">
        <v>26</v>
      </c>
      <c r="F14116" s="265">
        <v>1000</v>
      </c>
      <c r="G14116" s="210">
        <f t="shared" si="430"/>
        <v>10000</v>
      </c>
      <c r="H14116" s="285" t="s">
        <v>6061</v>
      </c>
      <c r="I14116" s="289"/>
    </row>
    <row r="14117" spans="1:9" x14ac:dyDescent="0.25">
      <c r="A14117" s="59" t="s">
        <v>11053</v>
      </c>
      <c r="B14117" s="59" t="s">
        <v>9825</v>
      </c>
      <c r="C14117" s="59" t="s">
        <v>9826</v>
      </c>
      <c r="D14117" s="60">
        <v>9</v>
      </c>
      <c r="E14117" s="59" t="s">
        <v>37</v>
      </c>
      <c r="F14117" s="63">
        <v>23206</v>
      </c>
      <c r="G14117" s="64">
        <f t="shared" si="430"/>
        <v>208854</v>
      </c>
      <c r="H14117" s="120" t="s">
        <v>2315</v>
      </c>
      <c r="I14117" s="289"/>
    </row>
    <row r="14118" spans="1:9" x14ac:dyDescent="0.25">
      <c r="A14118" s="59" t="s">
        <v>11053</v>
      </c>
      <c r="B14118" s="59" t="s">
        <v>10215</v>
      </c>
      <c r="C14118" s="59" t="s">
        <v>147</v>
      </c>
      <c r="D14118" s="59">
        <v>1</v>
      </c>
      <c r="E14118" s="77" t="s">
        <v>26</v>
      </c>
      <c r="F14118" s="61">
        <v>41000</v>
      </c>
      <c r="G14118" s="64">
        <f t="shared" si="430"/>
        <v>41000</v>
      </c>
      <c r="H14118" s="120" t="s">
        <v>2699</v>
      </c>
      <c r="I14118" s="289"/>
    </row>
    <row r="14119" spans="1:9" x14ac:dyDescent="0.25">
      <c r="A14119" s="59" t="s">
        <v>11053</v>
      </c>
      <c r="B14119" s="66" t="s">
        <v>6412</v>
      </c>
      <c r="C14119" s="121" t="s">
        <v>65</v>
      </c>
      <c r="D14119" s="141">
        <v>1</v>
      </c>
      <c r="E14119" s="75" t="s">
        <v>26</v>
      </c>
      <c r="F14119" s="265">
        <v>55000</v>
      </c>
      <c r="G14119" s="64">
        <f t="shared" si="430"/>
        <v>55000</v>
      </c>
      <c r="H14119" s="65" t="s">
        <v>665</v>
      </c>
      <c r="I14119" s="289" t="s">
        <v>11059</v>
      </c>
    </row>
    <row r="14120" spans="1:9" x14ac:dyDescent="0.25">
      <c r="A14120" s="59" t="s">
        <v>11053</v>
      </c>
      <c r="B14120" s="59" t="s">
        <v>11060</v>
      </c>
      <c r="C14120" s="85" t="s">
        <v>361</v>
      </c>
      <c r="D14120" s="60">
        <v>1</v>
      </c>
      <c r="E14120" s="75" t="s">
        <v>607</v>
      </c>
      <c r="F14120" s="210">
        <v>365000</v>
      </c>
      <c r="G14120" s="64">
        <f t="shared" si="430"/>
        <v>365000</v>
      </c>
      <c r="H14120" s="120" t="s">
        <v>5946</v>
      </c>
      <c r="I14120" s="289"/>
    </row>
    <row r="14121" spans="1:9" x14ac:dyDescent="0.25">
      <c r="A14121" s="59" t="s">
        <v>11053</v>
      </c>
      <c r="B14121" s="58" t="s">
        <v>5237</v>
      </c>
      <c r="C14121" s="59" t="s">
        <v>2012</v>
      </c>
      <c r="D14121" s="60">
        <v>1</v>
      </c>
      <c r="E14121" s="75" t="s">
        <v>26</v>
      </c>
      <c r="F14121" s="73">
        <v>600000</v>
      </c>
      <c r="G14121" s="210">
        <f t="shared" si="430"/>
        <v>600000</v>
      </c>
      <c r="H14121" s="285" t="s">
        <v>484</v>
      </c>
      <c r="I14121" s="289"/>
    </row>
    <row r="14122" spans="1:9" x14ac:dyDescent="0.25">
      <c r="A14122" s="59" t="s">
        <v>11053</v>
      </c>
      <c r="B14122" s="59" t="s">
        <v>11061</v>
      </c>
      <c r="C14122" s="85" t="s">
        <v>11062</v>
      </c>
      <c r="D14122" s="141">
        <v>1</v>
      </c>
      <c r="E14122" s="75" t="s">
        <v>29</v>
      </c>
      <c r="F14122" s="210">
        <v>85000</v>
      </c>
      <c r="G14122" s="64">
        <f t="shared" si="430"/>
        <v>85000</v>
      </c>
      <c r="H14122" s="120" t="s">
        <v>1068</v>
      </c>
      <c r="I14122" s="289"/>
    </row>
    <row r="14123" spans="1:9" x14ac:dyDescent="0.25">
      <c r="A14123" s="59" t="s">
        <v>11053</v>
      </c>
      <c r="B14123" s="58" t="s">
        <v>11058</v>
      </c>
      <c r="C14123" s="59" t="s">
        <v>1043</v>
      </c>
      <c r="D14123" s="141">
        <v>1</v>
      </c>
      <c r="E14123" s="75" t="s">
        <v>26</v>
      </c>
      <c r="F14123" s="265">
        <v>274500</v>
      </c>
      <c r="G14123" s="64">
        <f t="shared" si="430"/>
        <v>274500</v>
      </c>
      <c r="H14123" s="120" t="s">
        <v>6036</v>
      </c>
      <c r="I14123" s="120"/>
    </row>
    <row r="14124" spans="1:9" x14ac:dyDescent="0.25">
      <c r="A14124" s="59" t="s">
        <v>11053</v>
      </c>
      <c r="B14124" s="59" t="s">
        <v>6423</v>
      </c>
      <c r="C14124" s="59" t="s">
        <v>76</v>
      </c>
      <c r="D14124" s="60">
        <v>0.3</v>
      </c>
      <c r="E14124" s="75" t="s">
        <v>37</v>
      </c>
      <c r="F14124" s="210">
        <v>82500</v>
      </c>
      <c r="G14124" s="64">
        <f t="shared" si="430"/>
        <v>24750</v>
      </c>
      <c r="H14124" s="120" t="s">
        <v>882</v>
      </c>
      <c r="I14124" s="120"/>
    </row>
    <row r="14125" spans="1:9" x14ac:dyDescent="0.25">
      <c r="A14125" s="59" t="s">
        <v>11053</v>
      </c>
      <c r="B14125" s="59" t="s">
        <v>11063</v>
      </c>
      <c r="C14125" s="59" t="s">
        <v>11064</v>
      </c>
      <c r="D14125" s="141">
        <v>1</v>
      </c>
      <c r="E14125" s="75" t="s">
        <v>26</v>
      </c>
      <c r="F14125" s="265">
        <v>450000</v>
      </c>
      <c r="G14125" s="210">
        <f t="shared" si="430"/>
        <v>450000</v>
      </c>
      <c r="H14125" s="285" t="s">
        <v>6006</v>
      </c>
      <c r="I14125" s="120"/>
    </row>
    <row r="14126" spans="1:9" x14ac:dyDescent="0.25">
      <c r="A14126" s="59" t="s">
        <v>11053</v>
      </c>
      <c r="B14126" s="59" t="s">
        <v>210</v>
      </c>
      <c r="C14126" s="59" t="s">
        <v>211</v>
      </c>
      <c r="D14126" s="60">
        <v>9</v>
      </c>
      <c r="E14126" s="75" t="s">
        <v>37</v>
      </c>
      <c r="F14126" s="63">
        <v>28500</v>
      </c>
      <c r="G14126" s="64">
        <f t="shared" si="430"/>
        <v>256500</v>
      </c>
      <c r="H14126" s="65" t="s">
        <v>508</v>
      </c>
      <c r="I14126" s="120" t="s">
        <v>7422</v>
      </c>
    </row>
    <row r="14127" spans="1:9" x14ac:dyDescent="0.25">
      <c r="A14127" s="59" t="s">
        <v>11053</v>
      </c>
      <c r="B14127" s="59" t="s">
        <v>11041</v>
      </c>
      <c r="C14127" s="59" t="s">
        <v>217</v>
      </c>
      <c r="D14127" s="60">
        <v>1</v>
      </c>
      <c r="E14127" s="75" t="s">
        <v>26</v>
      </c>
      <c r="F14127" s="210">
        <v>80000</v>
      </c>
      <c r="G14127" s="210">
        <f t="shared" si="430"/>
        <v>80000</v>
      </c>
      <c r="H14127" s="65" t="s">
        <v>508</v>
      </c>
      <c r="I14127" s="74" t="s">
        <v>7422</v>
      </c>
    </row>
    <row r="14128" spans="1:9" x14ac:dyDescent="0.25">
      <c r="A14128" s="59" t="s">
        <v>11053</v>
      </c>
      <c r="B14128" s="59" t="s">
        <v>172</v>
      </c>
      <c r="C14128" s="93" t="s">
        <v>173</v>
      </c>
      <c r="D14128" s="60">
        <v>1</v>
      </c>
      <c r="E14128" s="75" t="s">
        <v>26</v>
      </c>
      <c r="F14128" s="63">
        <v>39000</v>
      </c>
      <c r="G14128" s="64">
        <f t="shared" si="430"/>
        <v>39000</v>
      </c>
      <c r="H14128" s="65" t="s">
        <v>508</v>
      </c>
      <c r="I14128" s="74" t="s">
        <v>7422</v>
      </c>
    </row>
    <row r="14129" spans="1:9" x14ac:dyDescent="0.25">
      <c r="A14129" s="59" t="s">
        <v>11053</v>
      </c>
      <c r="B14129" s="59" t="s">
        <v>6323</v>
      </c>
      <c r="C14129" s="59" t="s">
        <v>6324</v>
      </c>
      <c r="D14129" s="141">
        <v>1</v>
      </c>
      <c r="E14129" s="75" t="s">
        <v>26</v>
      </c>
      <c r="F14129" s="73">
        <v>92500</v>
      </c>
      <c r="G14129" s="64">
        <f t="shared" si="430"/>
        <v>92500</v>
      </c>
      <c r="H14129" s="65" t="s">
        <v>508</v>
      </c>
      <c r="I14129" s="74" t="s">
        <v>7422</v>
      </c>
    </row>
    <row r="14130" spans="1:9" x14ac:dyDescent="0.25">
      <c r="A14130" s="59" t="s">
        <v>11053</v>
      </c>
      <c r="B14130" s="59" t="s">
        <v>274</v>
      </c>
      <c r="C14130" s="192">
        <v>40493</v>
      </c>
      <c r="D14130" s="141">
        <v>4</v>
      </c>
      <c r="E14130" s="75" t="s">
        <v>26</v>
      </c>
      <c r="F14130" s="265">
        <v>10000</v>
      </c>
      <c r="G14130" s="210">
        <f t="shared" si="430"/>
        <v>40000</v>
      </c>
      <c r="H14130" s="285" t="s">
        <v>1468</v>
      </c>
      <c r="I14130" s="120" t="s">
        <v>7421</v>
      </c>
    </row>
    <row r="14131" spans="1:9" x14ac:dyDescent="0.25">
      <c r="A14131" s="59" t="s">
        <v>11053</v>
      </c>
      <c r="B14131" s="59" t="s">
        <v>6423</v>
      </c>
      <c r="C14131" s="59" t="s">
        <v>76</v>
      </c>
      <c r="D14131" s="60">
        <v>0.3</v>
      </c>
      <c r="E14131" s="75" t="s">
        <v>37</v>
      </c>
      <c r="F14131" s="210">
        <v>82500</v>
      </c>
      <c r="G14131" s="64">
        <f t="shared" si="430"/>
        <v>24750</v>
      </c>
      <c r="H14131" s="285" t="s">
        <v>1468</v>
      </c>
      <c r="I14131" s="120" t="s">
        <v>7421</v>
      </c>
    </row>
    <row r="14132" spans="1:9" x14ac:dyDescent="0.25">
      <c r="A14132" s="59" t="s">
        <v>11053</v>
      </c>
      <c r="B14132" s="59" t="s">
        <v>10576</v>
      </c>
      <c r="C14132" s="83" t="s">
        <v>2287</v>
      </c>
      <c r="D14132" s="60">
        <v>0.5</v>
      </c>
      <c r="E14132" s="75" t="s">
        <v>43</v>
      </c>
      <c r="F14132" s="63">
        <v>550000</v>
      </c>
      <c r="G14132" s="64">
        <f t="shared" si="430"/>
        <v>275000</v>
      </c>
      <c r="H14132" s="139" t="s">
        <v>522</v>
      </c>
      <c r="I14132" s="83" t="s">
        <v>11065</v>
      </c>
    </row>
    <row r="14133" spans="1:9" x14ac:dyDescent="0.25">
      <c r="A14133" s="59" t="s">
        <v>11053</v>
      </c>
      <c r="B14133" s="59" t="s">
        <v>9825</v>
      </c>
      <c r="C14133" s="59" t="s">
        <v>9826</v>
      </c>
      <c r="D14133" s="60">
        <v>5</v>
      </c>
      <c r="E14133" s="59" t="s">
        <v>37</v>
      </c>
      <c r="F14133" s="63">
        <v>23206</v>
      </c>
      <c r="G14133" s="64">
        <f t="shared" si="430"/>
        <v>116030</v>
      </c>
      <c r="H14133" s="65" t="s">
        <v>432</v>
      </c>
      <c r="I14133" s="74"/>
    </row>
    <row r="14134" spans="1:9" x14ac:dyDescent="0.25">
      <c r="A14134" s="59" t="s">
        <v>61</v>
      </c>
      <c r="B14134" s="71" t="s">
        <v>9972</v>
      </c>
      <c r="C14134" s="59" t="s">
        <v>1278</v>
      </c>
      <c r="D14134" s="60">
        <v>2</v>
      </c>
      <c r="E14134" s="75" t="s">
        <v>26</v>
      </c>
      <c r="F14134" s="63">
        <v>275000</v>
      </c>
      <c r="G14134" s="64">
        <f t="shared" si="430"/>
        <v>550000</v>
      </c>
      <c r="H14134" s="65" t="s">
        <v>432</v>
      </c>
      <c r="I14134" s="289"/>
    </row>
    <row r="14135" spans="1:9" x14ac:dyDescent="0.25">
      <c r="A14135" s="59" t="s">
        <v>61</v>
      </c>
      <c r="B14135" s="59" t="s">
        <v>11066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30"/>
        <v>17000</v>
      </c>
      <c r="H14135" s="120" t="s">
        <v>2699</v>
      </c>
      <c r="I14135" s="289"/>
    </row>
    <row r="14136" spans="1:9" x14ac:dyDescent="0.25">
      <c r="A14136" s="59" t="s">
        <v>61</v>
      </c>
      <c r="B14136" s="59" t="s">
        <v>11066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30"/>
        <v>17000</v>
      </c>
      <c r="H14136" s="120" t="s">
        <v>2897</v>
      </c>
      <c r="I14136" s="289"/>
    </row>
    <row r="14137" spans="1:9" x14ac:dyDescent="0.25">
      <c r="A14137" s="59" t="s">
        <v>61</v>
      </c>
      <c r="B14137" s="59" t="s">
        <v>11066</v>
      </c>
      <c r="C14137" s="59" t="s">
        <v>501</v>
      </c>
      <c r="D14137" s="60">
        <v>1</v>
      </c>
      <c r="E14137" s="75" t="s">
        <v>26</v>
      </c>
      <c r="F14137" s="63">
        <v>17000</v>
      </c>
      <c r="G14137" s="64">
        <f t="shared" si="430"/>
        <v>17000</v>
      </c>
      <c r="H14137" s="120" t="s">
        <v>623</v>
      </c>
      <c r="I14137" s="289"/>
    </row>
    <row r="14138" spans="1:9" x14ac:dyDescent="0.25">
      <c r="A14138" s="59" t="s">
        <v>61</v>
      </c>
      <c r="B14138" s="58" t="s">
        <v>11067</v>
      </c>
      <c r="C14138" s="59" t="s">
        <v>411</v>
      </c>
      <c r="D14138" s="60">
        <v>2</v>
      </c>
      <c r="E14138" s="75" t="s">
        <v>1680</v>
      </c>
      <c r="F14138" s="73">
        <v>150000</v>
      </c>
      <c r="G14138" s="64">
        <f t="shared" si="430"/>
        <v>300000</v>
      </c>
      <c r="H14138" s="65" t="s">
        <v>6061</v>
      </c>
      <c r="I14138" s="289"/>
    </row>
    <row r="14139" spans="1:9" x14ac:dyDescent="0.25">
      <c r="A14139" s="59" t="s">
        <v>61</v>
      </c>
      <c r="B14139" s="59" t="s">
        <v>11068</v>
      </c>
      <c r="C14139" s="59" t="s">
        <v>631</v>
      </c>
      <c r="D14139" s="141">
        <v>6</v>
      </c>
      <c r="E14139" s="75" t="s">
        <v>6064</v>
      </c>
      <c r="F14139" s="210">
        <v>14000</v>
      </c>
      <c r="G14139" s="64">
        <f t="shared" si="430"/>
        <v>84000</v>
      </c>
      <c r="H14139" s="120" t="s">
        <v>6061</v>
      </c>
      <c r="I14139" s="289"/>
    </row>
    <row r="14140" spans="1:9" x14ac:dyDescent="0.25">
      <c r="A14140" s="59" t="s">
        <v>61</v>
      </c>
      <c r="B14140" s="59" t="s">
        <v>4169</v>
      </c>
      <c r="C14140" s="59" t="s">
        <v>631</v>
      </c>
      <c r="D14140" s="59">
        <v>6</v>
      </c>
      <c r="E14140" s="77" t="s">
        <v>26</v>
      </c>
      <c r="F14140" s="61">
        <v>2500</v>
      </c>
      <c r="G14140" s="64">
        <f t="shared" si="430"/>
        <v>15000</v>
      </c>
      <c r="H14140" s="120" t="s">
        <v>6061</v>
      </c>
      <c r="I14140" s="289"/>
    </row>
    <row r="14141" spans="1:9" x14ac:dyDescent="0.25">
      <c r="A14141" s="59" t="s">
        <v>61</v>
      </c>
      <c r="B14141" s="59" t="s">
        <v>2729</v>
      </c>
      <c r="C14141" s="93" t="s">
        <v>27</v>
      </c>
      <c r="D14141" s="59">
        <v>1</v>
      </c>
      <c r="E14141" s="59" t="s">
        <v>26</v>
      </c>
      <c r="F14141" s="61">
        <v>2500</v>
      </c>
      <c r="G14141" s="64">
        <f t="shared" si="430"/>
        <v>2500</v>
      </c>
      <c r="H14141" s="120" t="s">
        <v>6061</v>
      </c>
      <c r="I14141" s="289"/>
    </row>
    <row r="14142" spans="1:9" x14ac:dyDescent="0.25">
      <c r="A14142" s="59" t="s">
        <v>61</v>
      </c>
      <c r="B14142" s="59" t="s">
        <v>11069</v>
      </c>
      <c r="C14142" s="85" t="s">
        <v>1058</v>
      </c>
      <c r="D14142" s="60">
        <v>1</v>
      </c>
      <c r="E14142" s="75" t="s">
        <v>26</v>
      </c>
      <c r="F14142" s="210">
        <v>570000</v>
      </c>
      <c r="G14142" s="64">
        <f t="shared" si="430"/>
        <v>570000</v>
      </c>
      <c r="H14142" s="120" t="s">
        <v>5942</v>
      </c>
      <c r="I14142" s="289"/>
    </row>
    <row r="14143" spans="1:9" x14ac:dyDescent="0.25">
      <c r="A14143" s="59" t="s">
        <v>61</v>
      </c>
      <c r="B14143" s="59" t="s">
        <v>11070</v>
      </c>
      <c r="C14143" s="85" t="s">
        <v>1058</v>
      </c>
      <c r="D14143" s="141">
        <v>5</v>
      </c>
      <c r="E14143" s="75" t="s">
        <v>26</v>
      </c>
      <c r="F14143" s="210">
        <v>27000</v>
      </c>
      <c r="G14143" s="64">
        <f t="shared" si="430"/>
        <v>135000</v>
      </c>
      <c r="H14143" s="120" t="s">
        <v>535</v>
      </c>
      <c r="I14143" s="289"/>
    </row>
    <row r="14144" spans="1:9" x14ac:dyDescent="0.25">
      <c r="A14144" s="59" t="s">
        <v>61</v>
      </c>
      <c r="B14144" s="83" t="s">
        <v>11071</v>
      </c>
      <c r="C14144" s="59" t="s">
        <v>411</v>
      </c>
      <c r="D14144" s="141">
        <v>2</v>
      </c>
      <c r="E14144" s="75" t="s">
        <v>26</v>
      </c>
      <c r="F14144" s="210">
        <v>35000</v>
      </c>
      <c r="G14144" s="64">
        <f t="shared" si="430"/>
        <v>70000</v>
      </c>
      <c r="H14144" s="120" t="s">
        <v>1529</v>
      </c>
      <c r="I14144" s="120"/>
    </row>
    <row r="14145" spans="1:9" x14ac:dyDescent="0.25">
      <c r="A14145" s="59" t="s">
        <v>61</v>
      </c>
      <c r="B14145" s="59" t="s">
        <v>210</v>
      </c>
      <c r="C14145" s="59" t="s">
        <v>211</v>
      </c>
      <c r="D14145" s="60">
        <v>6</v>
      </c>
      <c r="E14145" s="75" t="s">
        <v>37</v>
      </c>
      <c r="F14145" s="63">
        <v>28500</v>
      </c>
      <c r="G14145" s="64">
        <f t="shared" si="430"/>
        <v>171000</v>
      </c>
      <c r="H14145" s="120" t="s">
        <v>1529</v>
      </c>
      <c r="I14145" s="120"/>
    </row>
    <row r="14146" spans="1:9" x14ac:dyDescent="0.25">
      <c r="A14146" s="59" t="s">
        <v>61</v>
      </c>
      <c r="B14146" s="59" t="s">
        <v>11072</v>
      </c>
      <c r="C14146" s="59" t="s">
        <v>27</v>
      </c>
      <c r="D14146" s="60">
        <v>2</v>
      </c>
      <c r="E14146" s="75" t="s">
        <v>26</v>
      </c>
      <c r="F14146" s="63">
        <v>2000</v>
      </c>
      <c r="G14146" s="64">
        <f t="shared" si="430"/>
        <v>4000</v>
      </c>
      <c r="H14146" s="65" t="s">
        <v>749</v>
      </c>
      <c r="I14146" s="120"/>
    </row>
    <row r="14147" spans="1:9" x14ac:dyDescent="0.25">
      <c r="A14147" s="59" t="s">
        <v>61</v>
      </c>
      <c r="B14147" s="59" t="s">
        <v>210</v>
      </c>
      <c r="C14147" s="59" t="s">
        <v>211</v>
      </c>
      <c r="D14147" s="60">
        <v>8</v>
      </c>
      <c r="E14147" s="75" t="s">
        <v>37</v>
      </c>
      <c r="F14147" s="63">
        <v>28500</v>
      </c>
      <c r="G14147" s="64">
        <f t="shared" si="430"/>
        <v>228000</v>
      </c>
      <c r="H14147" s="65" t="s">
        <v>665</v>
      </c>
      <c r="I14147" s="74" t="s">
        <v>11073</v>
      </c>
    </row>
    <row r="14148" spans="1:9" x14ac:dyDescent="0.25">
      <c r="A14148" s="59" t="s">
        <v>61</v>
      </c>
      <c r="B14148" s="71" t="s">
        <v>6463</v>
      </c>
      <c r="C14148" s="59" t="s">
        <v>4265</v>
      </c>
      <c r="D14148" s="141">
        <v>1</v>
      </c>
      <c r="E14148" s="75" t="s">
        <v>26</v>
      </c>
      <c r="F14148" s="73">
        <v>495000</v>
      </c>
      <c r="G14148" s="64">
        <f t="shared" si="430"/>
        <v>495000</v>
      </c>
      <c r="H14148" s="65" t="s">
        <v>665</v>
      </c>
      <c r="I14148" s="74" t="s">
        <v>11073</v>
      </c>
    </row>
    <row r="14149" spans="1:9" x14ac:dyDescent="0.25">
      <c r="A14149" s="59" t="s">
        <v>61</v>
      </c>
      <c r="B14149" s="59" t="s">
        <v>11074</v>
      </c>
      <c r="C14149" s="59" t="s">
        <v>11075</v>
      </c>
      <c r="D14149" s="60">
        <v>1</v>
      </c>
      <c r="E14149" s="75" t="s">
        <v>26</v>
      </c>
      <c r="F14149" s="210">
        <v>3173500</v>
      </c>
      <c r="G14149" s="64">
        <f t="shared" si="430"/>
        <v>3173500</v>
      </c>
      <c r="H14149" s="285" t="s">
        <v>5928</v>
      </c>
      <c r="I14149" s="120" t="s">
        <v>11076</v>
      </c>
    </row>
    <row r="14150" spans="1:9" x14ac:dyDescent="0.25">
      <c r="A14150" s="59" t="s">
        <v>61</v>
      </c>
      <c r="B14150" s="59" t="s">
        <v>11074</v>
      </c>
      <c r="C14150" s="83" t="s">
        <v>11077</v>
      </c>
      <c r="D14150" s="60">
        <v>1</v>
      </c>
      <c r="E14150" s="75" t="s">
        <v>26</v>
      </c>
      <c r="F14150" s="63">
        <v>3173500</v>
      </c>
      <c r="G14150" s="64">
        <f t="shared" si="430"/>
        <v>3173500</v>
      </c>
      <c r="H14150" s="139" t="s">
        <v>5928</v>
      </c>
      <c r="I14150" s="120" t="s">
        <v>11076</v>
      </c>
    </row>
    <row r="14151" spans="1:9" x14ac:dyDescent="0.25">
      <c r="A14151" s="59" t="s">
        <v>61</v>
      </c>
      <c r="B14151" s="59" t="s">
        <v>11078</v>
      </c>
      <c r="C14151" s="59" t="s">
        <v>1476</v>
      </c>
      <c r="D14151" s="59">
        <v>1</v>
      </c>
      <c r="E14151" s="77" t="s">
        <v>102</v>
      </c>
      <c r="F14151" s="61">
        <v>6450000</v>
      </c>
      <c r="G14151" s="64">
        <f>F14151*D14151</f>
        <v>6450000</v>
      </c>
      <c r="H14151" s="120" t="s">
        <v>5928</v>
      </c>
      <c r="I14151" s="120" t="s">
        <v>11076</v>
      </c>
    </row>
    <row r="14152" spans="1:9" x14ac:dyDescent="0.25">
      <c r="A14152" s="59" t="s">
        <v>61</v>
      </c>
      <c r="B14152" s="59" t="s">
        <v>11079</v>
      </c>
      <c r="C14152" s="85" t="s">
        <v>48</v>
      </c>
      <c r="D14152" s="60">
        <v>2</v>
      </c>
      <c r="E14152" s="75" t="s">
        <v>26</v>
      </c>
      <c r="F14152" s="210">
        <v>175000</v>
      </c>
      <c r="G14152" s="64">
        <f>F14152*D14152</f>
        <v>350000</v>
      </c>
      <c r="H14152" s="120" t="s">
        <v>1120</v>
      </c>
      <c r="I14152" s="120" t="s">
        <v>11076</v>
      </c>
    </row>
    <row r="14153" spans="1:9" x14ac:dyDescent="0.25">
      <c r="A14153" s="59" t="s">
        <v>61</v>
      </c>
      <c r="B14153" s="59" t="s">
        <v>11080</v>
      </c>
      <c r="C14153" s="85" t="s">
        <v>1190</v>
      </c>
      <c r="D14153" s="60">
        <v>2</v>
      </c>
      <c r="E14153" s="75" t="s">
        <v>26</v>
      </c>
      <c r="F14153" s="210">
        <v>485000</v>
      </c>
      <c r="G14153" s="64">
        <f>F14153*D14153</f>
        <v>970000</v>
      </c>
      <c r="H14153" s="120" t="s">
        <v>1120</v>
      </c>
      <c r="I14153" s="120" t="s">
        <v>11076</v>
      </c>
    </row>
    <row r="14154" spans="1:9" x14ac:dyDescent="0.25">
      <c r="A14154" s="59" t="s">
        <v>61</v>
      </c>
      <c r="B14154" s="59" t="s">
        <v>11081</v>
      </c>
      <c r="C14154" s="85" t="s">
        <v>1190</v>
      </c>
      <c r="D14154" s="141">
        <v>7</v>
      </c>
      <c r="E14154" s="75" t="s">
        <v>26</v>
      </c>
      <c r="F14154" s="210">
        <v>35000</v>
      </c>
      <c r="G14154" s="64">
        <f>F14154*D14154</f>
        <v>245000</v>
      </c>
      <c r="H14154" s="120" t="s">
        <v>1120</v>
      </c>
      <c r="I14154" s="120" t="s">
        <v>11076</v>
      </c>
    </row>
    <row r="14155" spans="1:9" x14ac:dyDescent="0.25">
      <c r="A14155" s="59" t="s">
        <v>61</v>
      </c>
      <c r="B14155" s="71" t="s">
        <v>6463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30"/>
        <v>460000</v>
      </c>
      <c r="H14155" s="65" t="s">
        <v>1500</v>
      </c>
      <c r="I14155" s="59" t="s">
        <v>7423</v>
      </c>
    </row>
    <row r="14156" spans="1:9" x14ac:dyDescent="0.25">
      <c r="A14156" s="59" t="s">
        <v>61</v>
      </c>
      <c r="B14156" s="71" t="s">
        <v>6463</v>
      </c>
      <c r="C14156" s="59" t="s">
        <v>434</v>
      </c>
      <c r="D14156" s="60">
        <v>1</v>
      </c>
      <c r="E14156" s="126" t="s">
        <v>26</v>
      </c>
      <c r="F14156" s="73">
        <v>460000</v>
      </c>
      <c r="G14156" s="64">
        <f t="shared" si="430"/>
        <v>460000</v>
      </c>
      <c r="H14156" s="120" t="s">
        <v>947</v>
      </c>
      <c r="I14156" s="59" t="s">
        <v>11082</v>
      </c>
    </row>
    <row r="14157" spans="1:9" x14ac:dyDescent="0.25">
      <c r="A14157" s="59" t="s">
        <v>61</v>
      </c>
      <c r="B14157" s="59" t="s">
        <v>210</v>
      </c>
      <c r="C14157" s="59" t="s">
        <v>211</v>
      </c>
      <c r="D14157" s="60">
        <v>3.5</v>
      </c>
      <c r="E14157" s="75" t="s">
        <v>37</v>
      </c>
      <c r="F14157" s="63">
        <v>28500</v>
      </c>
      <c r="G14157" s="64">
        <f t="shared" si="430"/>
        <v>99750</v>
      </c>
      <c r="H14157" s="65" t="s">
        <v>2148</v>
      </c>
      <c r="I14157" s="74"/>
    </row>
    <row r="14158" spans="1:9" x14ac:dyDescent="0.25">
      <c r="A14158" s="59" t="s">
        <v>11083</v>
      </c>
      <c r="B14158" s="59" t="s">
        <v>1427</v>
      </c>
      <c r="C14158" s="83" t="s">
        <v>1426</v>
      </c>
      <c r="D14158" s="60">
        <v>1</v>
      </c>
      <c r="E14158" s="75" t="s">
        <v>26</v>
      </c>
      <c r="F14158" s="63">
        <v>888079</v>
      </c>
      <c r="G14158" s="64">
        <f t="shared" si="430"/>
        <v>888079</v>
      </c>
      <c r="H14158" s="120" t="s">
        <v>1873</v>
      </c>
      <c r="I14158" s="289" t="s">
        <v>7469</v>
      </c>
    </row>
    <row r="14159" spans="1:9" x14ac:dyDescent="0.25">
      <c r="A14159" s="59" t="s">
        <v>11083</v>
      </c>
      <c r="B14159" s="59" t="s">
        <v>6532</v>
      </c>
      <c r="C14159" s="81" t="s">
        <v>121</v>
      </c>
      <c r="D14159" s="60">
        <v>1</v>
      </c>
      <c r="E14159" s="75" t="s">
        <v>26</v>
      </c>
      <c r="F14159" s="63">
        <v>134500</v>
      </c>
      <c r="G14159" s="64">
        <f t="shared" si="430"/>
        <v>134500</v>
      </c>
      <c r="H14159" s="120" t="s">
        <v>1873</v>
      </c>
      <c r="I14159" s="289" t="s">
        <v>7469</v>
      </c>
    </row>
    <row r="14160" spans="1:9" x14ac:dyDescent="0.25">
      <c r="A14160" s="59" t="s">
        <v>11083</v>
      </c>
      <c r="B14160" s="59" t="s">
        <v>6402</v>
      </c>
      <c r="C14160" s="59" t="s">
        <v>10153</v>
      </c>
      <c r="D14160" s="60">
        <v>1</v>
      </c>
      <c r="E14160" s="75" t="s">
        <v>26</v>
      </c>
      <c r="F14160" s="63">
        <v>60000</v>
      </c>
      <c r="G14160" s="64">
        <f t="shared" si="430"/>
        <v>60000</v>
      </c>
      <c r="H14160" s="120" t="s">
        <v>1873</v>
      </c>
      <c r="I14160" s="289" t="s">
        <v>7469</v>
      </c>
    </row>
    <row r="14161" spans="1:13" x14ac:dyDescent="0.25">
      <c r="A14161" s="59" t="s">
        <v>11083</v>
      </c>
      <c r="B14161" s="59" t="s">
        <v>135</v>
      </c>
      <c r="C14161" s="59" t="s">
        <v>27</v>
      </c>
      <c r="D14161" s="60">
        <v>1</v>
      </c>
      <c r="E14161" s="126" t="s">
        <v>29</v>
      </c>
      <c r="F14161" s="73">
        <v>20000</v>
      </c>
      <c r="G14161" s="210">
        <f t="shared" si="430"/>
        <v>20000</v>
      </c>
      <c r="H14161" s="120" t="s">
        <v>1873</v>
      </c>
      <c r="I14161" s="289" t="s">
        <v>7469</v>
      </c>
    </row>
    <row r="14162" spans="1:13" x14ac:dyDescent="0.25">
      <c r="A14162" s="59" t="s">
        <v>11083</v>
      </c>
      <c r="B14162" s="59" t="s">
        <v>11084</v>
      </c>
      <c r="C14162" s="481" t="s">
        <v>11085</v>
      </c>
      <c r="D14162" s="141">
        <v>1</v>
      </c>
      <c r="E14162" s="77" t="s">
        <v>26</v>
      </c>
      <c r="F14162" s="210">
        <v>3500000</v>
      </c>
      <c r="G14162" s="64">
        <f t="shared" si="430"/>
        <v>3500000</v>
      </c>
      <c r="H14162" s="120" t="s">
        <v>862</v>
      </c>
      <c r="I14162" s="289" t="s">
        <v>11086</v>
      </c>
    </row>
    <row r="14163" spans="1:13" x14ac:dyDescent="0.25">
      <c r="A14163" s="59" t="s">
        <v>11083</v>
      </c>
      <c r="B14163" s="59" t="s">
        <v>11084</v>
      </c>
      <c r="C14163" s="481" t="s">
        <v>11087</v>
      </c>
      <c r="D14163" s="59">
        <v>1</v>
      </c>
      <c r="E14163" s="77" t="s">
        <v>26</v>
      </c>
      <c r="F14163" s="210">
        <v>3500000</v>
      </c>
      <c r="G14163" s="64">
        <f t="shared" si="430"/>
        <v>3500000</v>
      </c>
      <c r="H14163" s="120" t="s">
        <v>862</v>
      </c>
      <c r="I14163" s="289" t="s">
        <v>11086</v>
      </c>
    </row>
    <row r="14164" spans="1:13" x14ac:dyDescent="0.25">
      <c r="A14164" s="59" t="s">
        <v>11083</v>
      </c>
      <c r="B14164" s="59" t="s">
        <v>11084</v>
      </c>
      <c r="C14164" s="609" t="s">
        <v>11088</v>
      </c>
      <c r="D14164" s="59">
        <v>1</v>
      </c>
      <c r="E14164" s="59" t="s">
        <v>26</v>
      </c>
      <c r="F14164" s="210">
        <v>3500000</v>
      </c>
      <c r="G14164" s="64">
        <f t="shared" si="430"/>
        <v>3500000</v>
      </c>
      <c r="H14164" s="120" t="s">
        <v>862</v>
      </c>
      <c r="I14164" s="289" t="s">
        <v>11086</v>
      </c>
    </row>
    <row r="14165" spans="1:13" x14ac:dyDescent="0.25">
      <c r="A14165" s="59" t="s">
        <v>11083</v>
      </c>
      <c r="B14165" s="59" t="s">
        <v>11084</v>
      </c>
      <c r="C14165" s="610" t="s">
        <v>11089</v>
      </c>
      <c r="D14165" s="141">
        <v>1</v>
      </c>
      <c r="E14165" s="75" t="s">
        <v>26</v>
      </c>
      <c r="F14165" s="210">
        <v>3500000</v>
      </c>
      <c r="G14165" s="64">
        <f t="shared" si="430"/>
        <v>3500000</v>
      </c>
      <c r="H14165" s="120" t="s">
        <v>862</v>
      </c>
      <c r="I14165" s="289" t="s">
        <v>11086</v>
      </c>
    </row>
    <row r="14166" spans="1:13" s="148" customFormat="1" x14ac:dyDescent="0.25">
      <c r="A14166" s="59" t="s">
        <v>11083</v>
      </c>
      <c r="B14166" s="59" t="s">
        <v>11090</v>
      </c>
      <c r="C14166" s="610" t="s">
        <v>11091</v>
      </c>
      <c r="D14166" s="141">
        <v>1</v>
      </c>
      <c r="E14166" s="75" t="s">
        <v>26</v>
      </c>
      <c r="F14166" s="210">
        <v>3700000</v>
      </c>
      <c r="G14166" s="64">
        <f t="shared" si="430"/>
        <v>3700000</v>
      </c>
      <c r="H14166" s="120" t="s">
        <v>862</v>
      </c>
      <c r="I14166" s="289" t="s">
        <v>11086</v>
      </c>
      <c r="J14166" s="611"/>
      <c r="L14166" s="612"/>
      <c r="M14166" s="611"/>
    </row>
    <row r="14167" spans="1:13" x14ac:dyDescent="0.25">
      <c r="A14167" s="59" t="s">
        <v>11083</v>
      </c>
      <c r="B14167" s="59" t="s">
        <v>11090</v>
      </c>
      <c r="C14167" s="610" t="s">
        <v>11092</v>
      </c>
      <c r="D14167" s="141">
        <v>1</v>
      </c>
      <c r="E14167" s="75" t="s">
        <v>26</v>
      </c>
      <c r="F14167" s="210">
        <v>3700000</v>
      </c>
      <c r="G14167" s="64">
        <f t="shared" si="430"/>
        <v>3700000</v>
      </c>
      <c r="H14167" s="120" t="s">
        <v>862</v>
      </c>
      <c r="I14167" s="289" t="s">
        <v>11086</v>
      </c>
    </row>
    <row r="14168" spans="1:13" x14ac:dyDescent="0.25">
      <c r="A14168" s="59" t="s">
        <v>11083</v>
      </c>
      <c r="B14168" s="58" t="s">
        <v>11093</v>
      </c>
      <c r="C14168" s="59" t="s">
        <v>11094</v>
      </c>
      <c r="D14168" s="141">
        <v>4</v>
      </c>
      <c r="E14168" s="126" t="s">
        <v>25</v>
      </c>
      <c r="F14168" s="280">
        <v>335000</v>
      </c>
      <c r="G14168" s="210">
        <f t="shared" si="430"/>
        <v>1340000</v>
      </c>
      <c r="H14168" s="120" t="s">
        <v>862</v>
      </c>
      <c r="I14168" s="289" t="s">
        <v>11086</v>
      </c>
    </row>
    <row r="14169" spans="1:13" x14ac:dyDescent="0.25">
      <c r="A14169" s="59" t="s">
        <v>11083</v>
      </c>
      <c r="B14169" s="83" t="s">
        <v>11095</v>
      </c>
      <c r="C14169" s="59" t="s">
        <v>11094</v>
      </c>
      <c r="D14169" s="60">
        <v>4</v>
      </c>
      <c r="E14169" s="126" t="s">
        <v>26</v>
      </c>
      <c r="F14169" s="73">
        <v>85000</v>
      </c>
      <c r="G14169" s="126">
        <f t="shared" si="430"/>
        <v>340000</v>
      </c>
      <c r="H14169" s="120" t="s">
        <v>862</v>
      </c>
      <c r="I14169" s="289" t="s">
        <v>11086</v>
      </c>
    </row>
    <row r="14170" spans="1:13" x14ac:dyDescent="0.25">
      <c r="A14170" s="59" t="s">
        <v>11083</v>
      </c>
      <c r="B14170" s="59" t="s">
        <v>11096</v>
      </c>
      <c r="C14170" s="83" t="s">
        <v>859</v>
      </c>
      <c r="D14170" s="60">
        <v>1</v>
      </c>
      <c r="E14170" s="75" t="s">
        <v>26</v>
      </c>
      <c r="F14170" s="73">
        <v>40000</v>
      </c>
      <c r="G14170" s="64">
        <f t="shared" si="430"/>
        <v>40000</v>
      </c>
      <c r="H14170" s="120" t="s">
        <v>862</v>
      </c>
      <c r="I14170" s="289" t="s">
        <v>11086</v>
      </c>
    </row>
    <row r="14171" spans="1:13" x14ac:dyDescent="0.25">
      <c r="A14171" s="59" t="s">
        <v>11083</v>
      </c>
      <c r="B14171" s="58" t="s">
        <v>11097</v>
      </c>
      <c r="C14171" s="59" t="s">
        <v>859</v>
      </c>
      <c r="D14171" s="60">
        <v>1</v>
      </c>
      <c r="E14171" s="75" t="s">
        <v>26</v>
      </c>
      <c r="F14171" s="73">
        <v>125000</v>
      </c>
      <c r="G14171" s="64">
        <f t="shared" si="430"/>
        <v>125000</v>
      </c>
      <c r="H14171" s="120" t="s">
        <v>862</v>
      </c>
      <c r="I14171" s="289" t="s">
        <v>11086</v>
      </c>
    </row>
    <row r="14172" spans="1:13" x14ac:dyDescent="0.25">
      <c r="A14172" s="59" t="s">
        <v>11083</v>
      </c>
      <c r="B14172" s="59" t="s">
        <v>135</v>
      </c>
      <c r="C14172" s="59" t="s">
        <v>27</v>
      </c>
      <c r="D14172" s="60">
        <v>1</v>
      </c>
      <c r="E14172" s="126" t="s">
        <v>29</v>
      </c>
      <c r="F14172" s="73">
        <v>20000</v>
      </c>
      <c r="G14172" s="64">
        <f t="shared" ref="G14172:G14228" si="431">F14172*D14172</f>
        <v>20000</v>
      </c>
      <c r="H14172" s="65" t="s">
        <v>1529</v>
      </c>
      <c r="I14172" s="120"/>
    </row>
    <row r="14173" spans="1:13" x14ac:dyDescent="0.25">
      <c r="A14173" s="59" t="s">
        <v>11083</v>
      </c>
      <c r="B14173" s="59" t="s">
        <v>6423</v>
      </c>
      <c r="C14173" s="59" t="s">
        <v>76</v>
      </c>
      <c r="D14173" s="60">
        <v>0.3</v>
      </c>
      <c r="E14173" s="75" t="s">
        <v>37</v>
      </c>
      <c r="F14173" s="63">
        <v>82500</v>
      </c>
      <c r="G14173" s="64">
        <f t="shared" si="431"/>
        <v>24750</v>
      </c>
      <c r="H14173" s="65" t="s">
        <v>890</v>
      </c>
      <c r="I14173" s="74"/>
    </row>
    <row r="14174" spans="1:13" x14ac:dyDescent="0.25">
      <c r="A14174" s="59" t="s">
        <v>11083</v>
      </c>
      <c r="B14174" s="59" t="s">
        <v>9825</v>
      </c>
      <c r="C14174" s="59" t="s">
        <v>9826</v>
      </c>
      <c r="D14174" s="60">
        <v>1.5</v>
      </c>
      <c r="E14174" s="59" t="s">
        <v>37</v>
      </c>
      <c r="F14174" s="63">
        <v>23206</v>
      </c>
      <c r="G14174" s="64">
        <f t="shared" si="431"/>
        <v>34809</v>
      </c>
      <c r="H14174" s="65" t="s">
        <v>890</v>
      </c>
      <c r="I14174" s="74"/>
    </row>
    <row r="14175" spans="1:13" x14ac:dyDescent="0.25">
      <c r="A14175" s="59" t="s">
        <v>11083</v>
      </c>
      <c r="B14175" s="59" t="s">
        <v>3228</v>
      </c>
      <c r="C14175" s="192"/>
      <c r="D14175" s="141">
        <v>1</v>
      </c>
      <c r="E14175" s="75" t="s">
        <v>1525</v>
      </c>
      <c r="F14175" s="265">
        <v>75000</v>
      </c>
      <c r="G14175" s="210">
        <f t="shared" si="431"/>
        <v>75000</v>
      </c>
      <c r="H14175" s="285" t="s">
        <v>749</v>
      </c>
      <c r="I14175" s="120"/>
    </row>
    <row r="14176" spans="1:13" x14ac:dyDescent="0.25">
      <c r="A14176" s="59" t="s">
        <v>11083</v>
      </c>
      <c r="B14176" s="59" t="s">
        <v>210</v>
      </c>
      <c r="C14176" s="59" t="s">
        <v>211</v>
      </c>
      <c r="D14176" s="60">
        <v>8</v>
      </c>
      <c r="E14176" s="75" t="s">
        <v>37</v>
      </c>
      <c r="F14176" s="63">
        <v>28500</v>
      </c>
      <c r="G14176" s="64">
        <f t="shared" si="431"/>
        <v>228000</v>
      </c>
      <c r="H14176" s="65" t="s">
        <v>1653</v>
      </c>
      <c r="I14176" s="120" t="s">
        <v>7497</v>
      </c>
    </row>
    <row r="14177" spans="1:9" x14ac:dyDescent="0.25">
      <c r="A14177" s="59" t="s">
        <v>11083</v>
      </c>
      <c r="B14177" s="59" t="s">
        <v>6423</v>
      </c>
      <c r="C14177" s="59" t="s">
        <v>76</v>
      </c>
      <c r="D14177" s="60">
        <v>0.3</v>
      </c>
      <c r="E14177" s="75" t="s">
        <v>37</v>
      </c>
      <c r="F14177" s="63">
        <v>82500</v>
      </c>
      <c r="G14177" s="64">
        <f t="shared" si="431"/>
        <v>24750</v>
      </c>
      <c r="H14177" s="65" t="s">
        <v>1653</v>
      </c>
      <c r="I14177" s="120" t="s">
        <v>7497</v>
      </c>
    </row>
    <row r="14178" spans="1:9" x14ac:dyDescent="0.25">
      <c r="A14178" s="59" t="s">
        <v>11083</v>
      </c>
      <c r="B14178" s="59" t="s">
        <v>9825</v>
      </c>
      <c r="C14178" s="59" t="s">
        <v>9826</v>
      </c>
      <c r="D14178" s="60">
        <v>1.5</v>
      </c>
      <c r="E14178" s="59" t="s">
        <v>37</v>
      </c>
      <c r="F14178" s="63">
        <v>23206</v>
      </c>
      <c r="G14178" s="64">
        <f t="shared" si="431"/>
        <v>34809</v>
      </c>
      <c r="H14178" s="120" t="s">
        <v>427</v>
      </c>
      <c r="I14178" s="120"/>
    </row>
    <row r="14179" spans="1:9" x14ac:dyDescent="0.25">
      <c r="A14179" s="59" t="s">
        <v>11083</v>
      </c>
      <c r="B14179" s="59" t="s">
        <v>11098</v>
      </c>
      <c r="C14179" s="59" t="s">
        <v>1043</v>
      </c>
      <c r="D14179" s="60">
        <v>6</v>
      </c>
      <c r="E14179" s="75" t="s">
        <v>119</v>
      </c>
      <c r="F14179" s="210">
        <v>1161000</v>
      </c>
      <c r="G14179" s="64">
        <f t="shared" si="431"/>
        <v>6966000</v>
      </c>
      <c r="H14179" s="120" t="s">
        <v>749</v>
      </c>
      <c r="I14179" s="120"/>
    </row>
    <row r="14180" spans="1:9" x14ac:dyDescent="0.25">
      <c r="A14180" s="59" t="s">
        <v>11083</v>
      </c>
      <c r="B14180" s="59" t="s">
        <v>11099</v>
      </c>
      <c r="C14180" s="85" t="s">
        <v>1043</v>
      </c>
      <c r="D14180" s="60">
        <v>3</v>
      </c>
      <c r="E14180" s="75" t="s">
        <v>119</v>
      </c>
      <c r="F14180" s="210">
        <v>1548500</v>
      </c>
      <c r="G14180" s="64">
        <f t="shared" si="431"/>
        <v>4645500</v>
      </c>
      <c r="H14180" s="120" t="s">
        <v>749</v>
      </c>
      <c r="I14180" s="59"/>
    </row>
    <row r="14181" spans="1:9" x14ac:dyDescent="0.25">
      <c r="A14181" s="59" t="s">
        <v>11083</v>
      </c>
      <c r="B14181" s="59" t="s">
        <v>11100</v>
      </c>
      <c r="C14181" s="85" t="s">
        <v>1043</v>
      </c>
      <c r="D14181" s="141">
        <v>3</v>
      </c>
      <c r="E14181" s="75" t="s">
        <v>473</v>
      </c>
      <c r="F14181" s="210">
        <v>402000</v>
      </c>
      <c r="G14181" s="64">
        <f t="shared" si="431"/>
        <v>1206000</v>
      </c>
      <c r="H14181" s="120" t="s">
        <v>749</v>
      </c>
      <c r="I14181" s="59"/>
    </row>
    <row r="14182" spans="1:9" x14ac:dyDescent="0.25">
      <c r="A14182" s="59" t="s">
        <v>11083</v>
      </c>
      <c r="B14182" s="59" t="s">
        <v>9825</v>
      </c>
      <c r="C14182" s="59" t="s">
        <v>9826</v>
      </c>
      <c r="D14182" s="60">
        <v>7</v>
      </c>
      <c r="E14182" s="59" t="s">
        <v>37</v>
      </c>
      <c r="F14182" s="63">
        <v>23206</v>
      </c>
      <c r="G14182" s="64">
        <f t="shared" si="431"/>
        <v>162442</v>
      </c>
      <c r="H14182" s="65" t="s">
        <v>432</v>
      </c>
      <c r="I14182" s="74"/>
    </row>
    <row r="14183" spans="1:9" x14ac:dyDescent="0.25">
      <c r="A14183" s="59" t="s">
        <v>11101</v>
      </c>
      <c r="B14183" s="59" t="s">
        <v>56</v>
      </c>
      <c r="C14183" s="59" t="s">
        <v>57</v>
      </c>
      <c r="D14183" s="60">
        <v>1.5</v>
      </c>
      <c r="E14183" s="75" t="s">
        <v>37</v>
      </c>
      <c r="F14183" s="63">
        <v>24650</v>
      </c>
      <c r="G14183" s="64">
        <f t="shared" si="431"/>
        <v>36975</v>
      </c>
      <c r="H14183" s="120" t="s">
        <v>466</v>
      </c>
      <c r="I14183" s="289"/>
    </row>
    <row r="14184" spans="1:9" x14ac:dyDescent="0.25">
      <c r="A14184" s="60" t="s">
        <v>11101</v>
      </c>
      <c r="B14184" s="59" t="s">
        <v>11084</v>
      </c>
      <c r="C14184" s="81" t="s">
        <v>11102</v>
      </c>
      <c r="D14184" s="60">
        <v>1</v>
      </c>
      <c r="E14184" s="75" t="s">
        <v>26</v>
      </c>
      <c r="F14184" s="63">
        <v>3700000</v>
      </c>
      <c r="G14184" s="64">
        <f t="shared" si="431"/>
        <v>3700000</v>
      </c>
      <c r="H14184" s="120" t="s">
        <v>535</v>
      </c>
      <c r="I14184" s="289" t="s">
        <v>11103</v>
      </c>
    </row>
    <row r="14185" spans="1:9" x14ac:dyDescent="0.25">
      <c r="A14185" s="59" t="s">
        <v>11101</v>
      </c>
      <c r="B14185" s="59" t="s">
        <v>10709</v>
      </c>
      <c r="C14185" s="59" t="s">
        <v>11104</v>
      </c>
      <c r="D14185" s="60">
        <v>1</v>
      </c>
      <c r="E14185" s="75" t="s">
        <v>26</v>
      </c>
      <c r="F14185" s="63">
        <v>1400000</v>
      </c>
      <c r="G14185" s="64">
        <f t="shared" si="431"/>
        <v>1400000</v>
      </c>
      <c r="H14185" s="120" t="s">
        <v>535</v>
      </c>
      <c r="I14185" s="289" t="s">
        <v>11103</v>
      </c>
    </row>
    <row r="14186" spans="1:9" x14ac:dyDescent="0.25">
      <c r="A14186" s="59" t="s">
        <v>11101</v>
      </c>
      <c r="B14186" s="59" t="s">
        <v>10709</v>
      </c>
      <c r="C14186" s="59" t="s">
        <v>11105</v>
      </c>
      <c r="D14186" s="60">
        <v>1</v>
      </c>
      <c r="E14186" s="126" t="s">
        <v>26</v>
      </c>
      <c r="F14186" s="73">
        <v>1400000</v>
      </c>
      <c r="G14186" s="210">
        <f t="shared" si="431"/>
        <v>1400000</v>
      </c>
      <c r="H14186" s="120" t="s">
        <v>535</v>
      </c>
      <c r="I14186" s="289" t="s">
        <v>11103</v>
      </c>
    </row>
    <row r="14187" spans="1:9" x14ac:dyDescent="0.25">
      <c r="A14187" s="59" t="s">
        <v>11101</v>
      </c>
      <c r="B14187" s="59" t="s">
        <v>810</v>
      </c>
      <c r="C14187" s="81">
        <v>23762</v>
      </c>
      <c r="D14187" s="141">
        <v>1</v>
      </c>
      <c r="E14187" s="77" t="s">
        <v>1525</v>
      </c>
      <c r="F14187" s="210">
        <v>75000</v>
      </c>
      <c r="G14187" s="64">
        <f t="shared" si="431"/>
        <v>75000</v>
      </c>
      <c r="H14187" s="120" t="s">
        <v>535</v>
      </c>
      <c r="I14187" s="289" t="s">
        <v>11103</v>
      </c>
    </row>
    <row r="14188" spans="1:9" x14ac:dyDescent="0.25">
      <c r="A14188" s="59" t="s">
        <v>11101</v>
      </c>
      <c r="B14188" s="59" t="s">
        <v>10711</v>
      </c>
      <c r="C14188" s="59" t="s">
        <v>10333</v>
      </c>
      <c r="D14188" s="59">
        <v>2</v>
      </c>
      <c r="E14188" s="77" t="s">
        <v>26</v>
      </c>
      <c r="F14188" s="210">
        <v>45000</v>
      </c>
      <c r="G14188" s="64">
        <f t="shared" si="431"/>
        <v>90000</v>
      </c>
      <c r="H14188" s="120" t="s">
        <v>535</v>
      </c>
      <c r="I14188" s="289" t="s">
        <v>11103</v>
      </c>
    </row>
    <row r="14189" spans="1:9" x14ac:dyDescent="0.25">
      <c r="A14189" s="59" t="s">
        <v>11101</v>
      </c>
      <c r="B14189" s="83" t="s">
        <v>9844</v>
      </c>
      <c r="C14189" s="77" t="s">
        <v>10333</v>
      </c>
      <c r="D14189" s="59">
        <v>2</v>
      </c>
      <c r="E14189" s="59" t="s">
        <v>26</v>
      </c>
      <c r="F14189" s="210">
        <v>165000</v>
      </c>
      <c r="G14189" s="64">
        <f t="shared" si="431"/>
        <v>330000</v>
      </c>
      <c r="H14189" s="120" t="s">
        <v>535</v>
      </c>
      <c r="I14189" s="289" t="s">
        <v>11103</v>
      </c>
    </row>
    <row r="14190" spans="1:9" x14ac:dyDescent="0.25">
      <c r="A14190" s="59" t="s">
        <v>11101</v>
      </c>
      <c r="B14190" s="59" t="s">
        <v>2496</v>
      </c>
      <c r="C14190" s="59" t="s">
        <v>859</v>
      </c>
      <c r="D14190" s="60">
        <v>1</v>
      </c>
      <c r="E14190" s="75" t="s">
        <v>26</v>
      </c>
      <c r="F14190" s="63">
        <v>125000</v>
      </c>
      <c r="G14190" s="64">
        <f t="shared" si="431"/>
        <v>125000</v>
      </c>
      <c r="H14190" s="120" t="s">
        <v>535</v>
      </c>
      <c r="I14190" s="289" t="s">
        <v>11103</v>
      </c>
    </row>
    <row r="14191" spans="1:9" x14ac:dyDescent="0.25">
      <c r="A14191" s="59" t="s">
        <v>11101</v>
      </c>
      <c r="B14191" s="71" t="s">
        <v>11106</v>
      </c>
      <c r="C14191" s="59" t="s">
        <v>859</v>
      </c>
      <c r="D14191" s="60">
        <v>1</v>
      </c>
      <c r="E14191" s="75" t="s">
        <v>26</v>
      </c>
      <c r="F14191" s="63">
        <v>350000</v>
      </c>
      <c r="G14191" s="64">
        <f t="shared" si="431"/>
        <v>350000</v>
      </c>
      <c r="H14191" s="120" t="s">
        <v>535</v>
      </c>
      <c r="I14191" s="289" t="s">
        <v>11103</v>
      </c>
    </row>
    <row r="14192" spans="1:9" x14ac:dyDescent="0.25">
      <c r="A14192" s="59" t="s">
        <v>11101</v>
      </c>
      <c r="B14192" s="59" t="s">
        <v>11070</v>
      </c>
      <c r="C14192" s="85" t="s">
        <v>1058</v>
      </c>
      <c r="D14192" s="141">
        <v>5</v>
      </c>
      <c r="E14192" s="75" t="s">
        <v>26</v>
      </c>
      <c r="F14192" s="210">
        <v>27000</v>
      </c>
      <c r="G14192" s="64">
        <f t="shared" si="431"/>
        <v>135000</v>
      </c>
      <c r="H14192" s="120" t="s">
        <v>535</v>
      </c>
      <c r="I14192" s="289" t="s">
        <v>11103</v>
      </c>
    </row>
    <row r="14193" spans="1:9" x14ac:dyDescent="0.25">
      <c r="A14193" s="59" t="s">
        <v>11101</v>
      </c>
      <c r="B14193" s="83" t="s">
        <v>11107</v>
      </c>
      <c r="C14193" s="83" t="s">
        <v>36</v>
      </c>
      <c r="D14193" s="141">
        <v>1</v>
      </c>
      <c r="E14193" s="480" t="s">
        <v>102</v>
      </c>
      <c r="F14193" s="64">
        <v>6850000</v>
      </c>
      <c r="G14193" s="210">
        <f t="shared" si="431"/>
        <v>6850000</v>
      </c>
      <c r="H14193" s="139" t="s">
        <v>535</v>
      </c>
      <c r="I14193" s="263" t="s">
        <v>11108</v>
      </c>
    </row>
    <row r="14194" spans="1:9" x14ac:dyDescent="0.25">
      <c r="A14194" s="83" t="s">
        <v>11101</v>
      </c>
      <c r="B14194" s="83" t="s">
        <v>11109</v>
      </c>
      <c r="C14194" s="59" t="s">
        <v>11110</v>
      </c>
      <c r="D14194" s="60">
        <v>1</v>
      </c>
      <c r="E14194" s="126" t="s">
        <v>26</v>
      </c>
      <c r="F14194" s="73">
        <v>1000000</v>
      </c>
      <c r="G14194" s="126">
        <f t="shared" si="431"/>
        <v>1000000</v>
      </c>
      <c r="H14194" s="120" t="s">
        <v>535</v>
      </c>
      <c r="I14194" s="289" t="s">
        <v>11108</v>
      </c>
    </row>
    <row r="14195" spans="1:9" x14ac:dyDescent="0.25">
      <c r="A14195" s="59" t="s">
        <v>11101</v>
      </c>
      <c r="B14195" s="59" t="s">
        <v>4073</v>
      </c>
      <c r="C14195" s="59" t="s">
        <v>264</v>
      </c>
      <c r="D14195" s="60">
        <v>6</v>
      </c>
      <c r="E14195" s="75" t="s">
        <v>26</v>
      </c>
      <c r="F14195" s="73">
        <v>5000</v>
      </c>
      <c r="G14195" s="64">
        <f t="shared" si="431"/>
        <v>30000</v>
      </c>
      <c r="H14195" s="120" t="s">
        <v>535</v>
      </c>
      <c r="I14195" s="289" t="s">
        <v>11108</v>
      </c>
    </row>
    <row r="14196" spans="1:9" x14ac:dyDescent="0.25">
      <c r="A14196" s="59" t="s">
        <v>11101</v>
      </c>
      <c r="B14196" s="59" t="s">
        <v>634</v>
      </c>
      <c r="C14196" s="59" t="s">
        <v>99</v>
      </c>
      <c r="D14196" s="60">
        <v>1</v>
      </c>
      <c r="E14196" s="59" t="s">
        <v>26</v>
      </c>
      <c r="F14196" s="63">
        <v>40000</v>
      </c>
      <c r="G14196" s="64">
        <f t="shared" si="431"/>
        <v>40000</v>
      </c>
      <c r="H14196" s="65" t="s">
        <v>1784</v>
      </c>
      <c r="I14196" s="74" t="s">
        <v>7506</v>
      </c>
    </row>
    <row r="14197" spans="1:9" x14ac:dyDescent="0.25">
      <c r="A14197" s="59" t="s">
        <v>11101</v>
      </c>
      <c r="B14197" s="59" t="s">
        <v>11111</v>
      </c>
      <c r="C14197" s="59" t="s">
        <v>434</v>
      </c>
      <c r="D14197" s="60">
        <v>1</v>
      </c>
      <c r="E14197" s="126" t="s">
        <v>26</v>
      </c>
      <c r="F14197" s="73">
        <v>460000</v>
      </c>
      <c r="G14197" s="210">
        <f t="shared" si="431"/>
        <v>460000</v>
      </c>
      <c r="H14197" s="65" t="s">
        <v>1784</v>
      </c>
      <c r="I14197" s="74" t="s">
        <v>7506</v>
      </c>
    </row>
    <row r="14198" spans="1:9" x14ac:dyDescent="0.25">
      <c r="A14198" s="59" t="s">
        <v>11101</v>
      </c>
      <c r="B14198" s="71" t="s">
        <v>6463</v>
      </c>
      <c r="C14198" s="59" t="s">
        <v>434</v>
      </c>
      <c r="D14198" s="60">
        <v>1</v>
      </c>
      <c r="E14198" s="126" t="s">
        <v>26</v>
      </c>
      <c r="F14198" s="73">
        <v>495000</v>
      </c>
      <c r="G14198" s="64">
        <f t="shared" si="431"/>
        <v>495000</v>
      </c>
      <c r="H14198" s="65" t="s">
        <v>1784</v>
      </c>
      <c r="I14198" s="74" t="s">
        <v>7506</v>
      </c>
    </row>
    <row r="14199" spans="1:9" x14ac:dyDescent="0.25">
      <c r="A14199" s="59" t="s">
        <v>11101</v>
      </c>
      <c r="B14199" s="59" t="s">
        <v>6643</v>
      </c>
      <c r="C14199" s="59" t="s">
        <v>6424</v>
      </c>
      <c r="D14199" s="60">
        <v>0.6</v>
      </c>
      <c r="E14199" s="126" t="s">
        <v>37</v>
      </c>
      <c r="F14199" s="102">
        <v>82500</v>
      </c>
      <c r="G14199" s="64">
        <f t="shared" si="431"/>
        <v>49500</v>
      </c>
      <c r="H14199" s="65" t="s">
        <v>1784</v>
      </c>
      <c r="I14199" s="74" t="s">
        <v>7506</v>
      </c>
    </row>
    <row r="14200" spans="1:9" x14ac:dyDescent="0.25">
      <c r="A14200" s="59" t="s">
        <v>11101</v>
      </c>
      <c r="B14200" s="59" t="s">
        <v>8068</v>
      </c>
      <c r="C14200" s="59" t="s">
        <v>27</v>
      </c>
      <c r="D14200" s="60">
        <v>2</v>
      </c>
      <c r="E14200" s="75" t="s">
        <v>26</v>
      </c>
      <c r="F14200" s="63">
        <v>12500</v>
      </c>
      <c r="G14200" s="64">
        <f t="shared" si="431"/>
        <v>25000</v>
      </c>
      <c r="H14200" s="65" t="s">
        <v>749</v>
      </c>
      <c r="I14200" s="120"/>
    </row>
    <row r="14201" spans="1:9" x14ac:dyDescent="0.25">
      <c r="A14201" s="59" t="s">
        <v>11101</v>
      </c>
      <c r="B14201" s="71" t="s">
        <v>3799</v>
      </c>
      <c r="C14201" s="59" t="s">
        <v>11112</v>
      </c>
      <c r="D14201" s="60">
        <v>1</v>
      </c>
      <c r="E14201" s="75" t="s">
        <v>1525</v>
      </c>
      <c r="F14201" s="63">
        <v>210000</v>
      </c>
      <c r="G14201" s="64">
        <f t="shared" si="431"/>
        <v>210000</v>
      </c>
      <c r="H14201" s="65" t="s">
        <v>749</v>
      </c>
      <c r="I14201" s="120"/>
    </row>
    <row r="14202" spans="1:9" x14ac:dyDescent="0.25">
      <c r="A14202" s="59" t="s">
        <v>11101</v>
      </c>
      <c r="B14202" s="59" t="s">
        <v>2729</v>
      </c>
      <c r="C14202" s="59" t="s">
        <v>27</v>
      </c>
      <c r="D14202" s="60">
        <v>14</v>
      </c>
      <c r="E14202" s="75" t="s">
        <v>26</v>
      </c>
      <c r="F14202" s="63">
        <v>2500</v>
      </c>
      <c r="G14202" s="64">
        <f t="shared" si="431"/>
        <v>35000</v>
      </c>
      <c r="H14202" s="65" t="s">
        <v>749</v>
      </c>
      <c r="I14202" s="120"/>
    </row>
    <row r="14203" spans="1:9" x14ac:dyDescent="0.25">
      <c r="A14203" s="59" t="s">
        <v>11101</v>
      </c>
      <c r="B14203" s="58" t="s">
        <v>9333</v>
      </c>
      <c r="C14203" s="59" t="s">
        <v>27</v>
      </c>
      <c r="D14203" s="141">
        <v>114</v>
      </c>
      <c r="E14203" s="75" t="s">
        <v>26</v>
      </c>
      <c r="F14203" s="265">
        <v>1000</v>
      </c>
      <c r="G14203" s="210">
        <f t="shared" si="431"/>
        <v>114000</v>
      </c>
      <c r="H14203" s="65" t="s">
        <v>749</v>
      </c>
      <c r="I14203" s="59"/>
    </row>
    <row r="14204" spans="1:9" x14ac:dyDescent="0.25">
      <c r="A14204" s="59" t="s">
        <v>11101</v>
      </c>
      <c r="B14204" s="71" t="s">
        <v>6463</v>
      </c>
      <c r="C14204" s="59" t="s">
        <v>434</v>
      </c>
      <c r="D14204" s="60">
        <v>1</v>
      </c>
      <c r="E14204" s="126" t="s">
        <v>26</v>
      </c>
      <c r="F14204" s="73">
        <v>495000</v>
      </c>
      <c r="G14204" s="64">
        <f t="shared" si="431"/>
        <v>495000</v>
      </c>
      <c r="H14204" s="65" t="s">
        <v>947</v>
      </c>
      <c r="I14204" s="59" t="s">
        <v>11082</v>
      </c>
    </row>
    <row r="14205" spans="1:9" x14ac:dyDescent="0.25">
      <c r="A14205" s="59" t="s">
        <v>11101</v>
      </c>
      <c r="B14205" s="118" t="s">
        <v>11113</v>
      </c>
      <c r="C14205" s="59" t="s">
        <v>636</v>
      </c>
      <c r="D14205" s="60">
        <v>8</v>
      </c>
      <c r="E14205" s="75" t="s">
        <v>51</v>
      </c>
      <c r="F14205" s="63">
        <v>12500</v>
      </c>
      <c r="G14205" s="64">
        <f t="shared" si="431"/>
        <v>100000</v>
      </c>
      <c r="H14205" s="65" t="s">
        <v>484</v>
      </c>
      <c r="I14205" s="59"/>
    </row>
    <row r="14206" spans="1:9" x14ac:dyDescent="0.25">
      <c r="A14206" s="59" t="s">
        <v>11101</v>
      </c>
      <c r="B14206" s="58" t="s">
        <v>11028</v>
      </c>
      <c r="C14206" s="59" t="s">
        <v>411</v>
      </c>
      <c r="D14206" s="60">
        <v>1</v>
      </c>
      <c r="E14206" s="75" t="s">
        <v>26</v>
      </c>
      <c r="F14206" s="73">
        <v>100000</v>
      </c>
      <c r="G14206" s="64">
        <f t="shared" si="431"/>
        <v>100000</v>
      </c>
      <c r="H14206" s="65" t="s">
        <v>2148</v>
      </c>
      <c r="I14206" s="59"/>
    </row>
    <row r="14207" spans="1:9" x14ac:dyDescent="0.25">
      <c r="A14207" s="59" t="s">
        <v>11101</v>
      </c>
      <c r="B14207" s="66" t="s">
        <v>4902</v>
      </c>
      <c r="C14207" s="121" t="s">
        <v>2534</v>
      </c>
      <c r="D14207" s="59">
        <v>2</v>
      </c>
      <c r="E14207" s="59" t="s">
        <v>26</v>
      </c>
      <c r="F14207" s="61">
        <v>17000</v>
      </c>
      <c r="G14207" s="64">
        <f t="shared" si="431"/>
        <v>34000</v>
      </c>
      <c r="H14207" s="120" t="s">
        <v>2148</v>
      </c>
      <c r="I14207" s="59"/>
    </row>
    <row r="14208" spans="1:9" x14ac:dyDescent="0.25">
      <c r="A14208" s="59" t="s">
        <v>11101</v>
      </c>
      <c r="B14208" s="59" t="s">
        <v>9938</v>
      </c>
      <c r="C14208" s="85" t="s">
        <v>905</v>
      </c>
      <c r="D14208" s="141">
        <v>1</v>
      </c>
      <c r="E14208" s="75" t="s">
        <v>26</v>
      </c>
      <c r="F14208" s="210">
        <v>150000</v>
      </c>
      <c r="G14208" s="64">
        <f t="shared" si="431"/>
        <v>150000</v>
      </c>
      <c r="H14208" s="120" t="s">
        <v>763</v>
      </c>
      <c r="I14208" s="59"/>
    </row>
    <row r="14209" spans="1:9" x14ac:dyDescent="0.25">
      <c r="A14209" s="59" t="s">
        <v>11101</v>
      </c>
      <c r="B14209" s="59" t="s">
        <v>3500</v>
      </c>
      <c r="C14209" s="59" t="s">
        <v>905</v>
      </c>
      <c r="D14209" s="141">
        <v>1</v>
      </c>
      <c r="E14209" s="75" t="s">
        <v>26</v>
      </c>
      <c r="F14209" s="210">
        <v>75000</v>
      </c>
      <c r="G14209" s="64">
        <f t="shared" si="431"/>
        <v>75000</v>
      </c>
      <c r="H14209" s="120" t="s">
        <v>763</v>
      </c>
      <c r="I14209" s="59"/>
    </row>
    <row r="14210" spans="1:9" x14ac:dyDescent="0.25">
      <c r="A14210" s="59" t="s">
        <v>11101</v>
      </c>
      <c r="B14210" s="59" t="s">
        <v>9825</v>
      </c>
      <c r="C14210" s="59" t="s">
        <v>9826</v>
      </c>
      <c r="D14210" s="60">
        <v>10</v>
      </c>
      <c r="E14210" s="59" t="s">
        <v>37</v>
      </c>
      <c r="F14210" s="63">
        <v>23206</v>
      </c>
      <c r="G14210" s="64">
        <f t="shared" si="431"/>
        <v>232060</v>
      </c>
      <c r="H14210" s="65" t="s">
        <v>5989</v>
      </c>
      <c r="I14210" s="74"/>
    </row>
    <row r="14211" spans="1:9" x14ac:dyDescent="0.25">
      <c r="A14211" s="59" t="s">
        <v>11114</v>
      </c>
      <c r="B14211" s="59" t="s">
        <v>210</v>
      </c>
      <c r="C14211" s="59" t="s">
        <v>211</v>
      </c>
      <c r="D14211" s="60">
        <v>0.5</v>
      </c>
      <c r="E14211" s="75" t="s">
        <v>37</v>
      </c>
      <c r="F14211" s="63">
        <v>28500</v>
      </c>
      <c r="G14211" s="64">
        <f t="shared" si="431"/>
        <v>14250</v>
      </c>
      <c r="H14211" s="120" t="s">
        <v>5989</v>
      </c>
      <c r="I14211" s="289"/>
    </row>
    <row r="14212" spans="1:9" x14ac:dyDescent="0.25">
      <c r="A14212" s="59" t="s">
        <v>11114</v>
      </c>
      <c r="B14212" s="59" t="s">
        <v>1427</v>
      </c>
      <c r="C14212" s="83" t="s">
        <v>1426</v>
      </c>
      <c r="D14212" s="60">
        <v>1</v>
      </c>
      <c r="E14212" s="75" t="s">
        <v>37</v>
      </c>
      <c r="F14212" s="63">
        <v>888079</v>
      </c>
      <c r="G14212" s="64">
        <f t="shared" si="431"/>
        <v>888079</v>
      </c>
      <c r="H14212" s="120" t="s">
        <v>5989</v>
      </c>
      <c r="I14212" s="289"/>
    </row>
    <row r="14213" spans="1:9" x14ac:dyDescent="0.25">
      <c r="A14213" s="59" t="s">
        <v>11114</v>
      </c>
      <c r="B14213" s="59" t="s">
        <v>210</v>
      </c>
      <c r="C14213" s="59" t="s">
        <v>211</v>
      </c>
      <c r="D14213" s="60">
        <v>2</v>
      </c>
      <c r="E14213" s="75" t="s">
        <v>37</v>
      </c>
      <c r="F14213" s="63">
        <v>28500</v>
      </c>
      <c r="G14213" s="64">
        <f t="shared" si="431"/>
        <v>57000</v>
      </c>
      <c r="H14213" s="120" t="s">
        <v>432</v>
      </c>
      <c r="I14213" s="289"/>
    </row>
    <row r="14214" spans="1:9" x14ac:dyDescent="0.25">
      <c r="A14214" s="59" t="s">
        <v>11114</v>
      </c>
      <c r="B14214" s="59" t="s">
        <v>11115</v>
      </c>
      <c r="C14214" s="59" t="s">
        <v>755</v>
      </c>
      <c r="D14214" s="60">
        <v>2</v>
      </c>
      <c r="E14214" s="75" t="s">
        <v>26</v>
      </c>
      <c r="F14214" s="63">
        <v>135000</v>
      </c>
      <c r="G14214" s="64">
        <f t="shared" si="431"/>
        <v>270000</v>
      </c>
      <c r="H14214" s="65" t="s">
        <v>455</v>
      </c>
      <c r="I14214" s="289"/>
    </row>
    <row r="14215" spans="1:9" x14ac:dyDescent="0.25">
      <c r="A14215" s="59" t="s">
        <v>11114</v>
      </c>
      <c r="B14215" s="59" t="s">
        <v>11084</v>
      </c>
      <c r="C14215" s="613" t="s">
        <v>11116</v>
      </c>
      <c r="D14215" s="141">
        <v>1</v>
      </c>
      <c r="E14215" s="77" t="s">
        <v>26</v>
      </c>
      <c r="F14215" s="210">
        <v>3700000</v>
      </c>
      <c r="G14215" s="64">
        <f t="shared" si="431"/>
        <v>3700000</v>
      </c>
      <c r="H14215" s="120" t="s">
        <v>860</v>
      </c>
      <c r="I14215" s="289" t="s">
        <v>11117</v>
      </c>
    </row>
    <row r="14216" spans="1:9" x14ac:dyDescent="0.25">
      <c r="A14216" s="59" t="s">
        <v>11114</v>
      </c>
      <c r="B14216" s="59" t="s">
        <v>11084</v>
      </c>
      <c r="C14216" s="481" t="s">
        <v>11118</v>
      </c>
      <c r="D14216" s="59">
        <v>1</v>
      </c>
      <c r="E14216" s="77" t="s">
        <v>26</v>
      </c>
      <c r="F14216" s="210">
        <v>3700000</v>
      </c>
      <c r="G14216" s="64">
        <f t="shared" si="431"/>
        <v>3700000</v>
      </c>
      <c r="H14216" s="120" t="s">
        <v>860</v>
      </c>
      <c r="I14216" s="289" t="s">
        <v>11117</v>
      </c>
    </row>
    <row r="14217" spans="1:9" x14ac:dyDescent="0.25">
      <c r="A14217" s="59" t="s">
        <v>11114</v>
      </c>
      <c r="B14217" s="59" t="s">
        <v>2496</v>
      </c>
      <c r="C14217" s="59" t="s">
        <v>859</v>
      </c>
      <c r="D14217" s="60">
        <v>1</v>
      </c>
      <c r="E14217" s="75" t="s">
        <v>26</v>
      </c>
      <c r="F14217" s="63">
        <v>125000</v>
      </c>
      <c r="G14217" s="64">
        <f t="shared" si="431"/>
        <v>125000</v>
      </c>
      <c r="H14217" s="120" t="s">
        <v>860</v>
      </c>
      <c r="I14217" s="289" t="s">
        <v>11117</v>
      </c>
    </row>
    <row r="14218" spans="1:9" x14ac:dyDescent="0.25">
      <c r="A14218" s="59" t="s">
        <v>11114</v>
      </c>
      <c r="B14218" s="71" t="s">
        <v>11106</v>
      </c>
      <c r="C14218" s="59" t="s">
        <v>859</v>
      </c>
      <c r="D14218" s="60">
        <v>1</v>
      </c>
      <c r="E14218" s="75" t="s">
        <v>26</v>
      </c>
      <c r="F14218" s="63">
        <v>350000</v>
      </c>
      <c r="G14218" s="64">
        <f t="shared" si="431"/>
        <v>350000</v>
      </c>
      <c r="H14218" s="120" t="s">
        <v>860</v>
      </c>
      <c r="I14218" s="289" t="s">
        <v>11117</v>
      </c>
    </row>
    <row r="14219" spans="1:9" x14ac:dyDescent="0.25">
      <c r="A14219" s="59" t="s">
        <v>11114</v>
      </c>
      <c r="B14219" s="59" t="s">
        <v>810</v>
      </c>
      <c r="C14219" s="85" t="s">
        <v>27</v>
      </c>
      <c r="D14219" s="141">
        <v>1</v>
      </c>
      <c r="E14219" s="75" t="s">
        <v>1525</v>
      </c>
      <c r="F14219" s="210">
        <v>75000</v>
      </c>
      <c r="G14219" s="64">
        <f t="shared" si="431"/>
        <v>75000</v>
      </c>
      <c r="H14219" s="120" t="s">
        <v>749</v>
      </c>
      <c r="I14219" s="289"/>
    </row>
    <row r="14220" spans="1:9" x14ac:dyDescent="0.25">
      <c r="A14220" s="59" t="s">
        <v>11114</v>
      </c>
      <c r="B14220" s="59" t="s">
        <v>2729</v>
      </c>
      <c r="C14220" s="59" t="s">
        <v>27</v>
      </c>
      <c r="D14220" s="60">
        <v>3</v>
      </c>
      <c r="E14220" s="75" t="s">
        <v>26</v>
      </c>
      <c r="F14220" s="73">
        <v>2500</v>
      </c>
      <c r="G14220" s="210">
        <f t="shared" si="431"/>
        <v>7500</v>
      </c>
      <c r="H14220" s="120" t="s">
        <v>749</v>
      </c>
      <c r="I14220" s="289"/>
    </row>
    <row r="14221" spans="1:9" x14ac:dyDescent="0.25">
      <c r="A14221" s="59" t="s">
        <v>11114</v>
      </c>
      <c r="B14221" s="58" t="s">
        <v>9333</v>
      </c>
      <c r="C14221" s="59" t="s">
        <v>27</v>
      </c>
      <c r="D14221" s="141">
        <v>40</v>
      </c>
      <c r="E14221" s="75" t="s">
        <v>26</v>
      </c>
      <c r="F14221" s="265">
        <v>1000</v>
      </c>
      <c r="G14221" s="210">
        <f t="shared" si="431"/>
        <v>40000</v>
      </c>
      <c r="H14221" s="65" t="s">
        <v>749</v>
      </c>
      <c r="I14221" s="289"/>
    </row>
    <row r="14222" spans="1:9" x14ac:dyDescent="0.25">
      <c r="A14222" s="59" t="s">
        <v>11114</v>
      </c>
      <c r="B14222" s="83" t="s">
        <v>10947</v>
      </c>
      <c r="C14222" s="85" t="s">
        <v>361</v>
      </c>
      <c r="D14222" s="60">
        <v>3</v>
      </c>
      <c r="E14222" s="75" t="s">
        <v>26</v>
      </c>
      <c r="F14222" s="73">
        <v>15000</v>
      </c>
      <c r="G14222" s="64">
        <f t="shared" si="431"/>
        <v>45000</v>
      </c>
      <c r="H14222" s="120" t="s">
        <v>2192</v>
      </c>
      <c r="I14222" s="289"/>
    </row>
    <row r="14223" spans="1:9" x14ac:dyDescent="0.25">
      <c r="A14223" s="59" t="s">
        <v>11114</v>
      </c>
      <c r="B14223" s="58" t="s">
        <v>9333</v>
      </c>
      <c r="C14223" s="59" t="s">
        <v>27</v>
      </c>
      <c r="D14223" s="60">
        <v>10</v>
      </c>
      <c r="E14223" s="75" t="s">
        <v>26</v>
      </c>
      <c r="F14223" s="73">
        <v>1000</v>
      </c>
      <c r="G14223" s="64">
        <f t="shared" si="431"/>
        <v>10000</v>
      </c>
      <c r="H14223" s="120" t="s">
        <v>2192</v>
      </c>
      <c r="I14223" s="289"/>
    </row>
    <row r="14224" spans="1:9" x14ac:dyDescent="0.25">
      <c r="A14224" s="59" t="s">
        <v>11114</v>
      </c>
      <c r="B14224" s="118" t="s">
        <v>10986</v>
      </c>
      <c r="C14224" s="59" t="s">
        <v>1043</v>
      </c>
      <c r="D14224" s="60">
        <v>0.5</v>
      </c>
      <c r="E14224" s="75" t="s">
        <v>473</v>
      </c>
      <c r="F14224" s="63">
        <v>1444000</v>
      </c>
      <c r="G14224" s="64">
        <f t="shared" si="431"/>
        <v>722000</v>
      </c>
      <c r="H14224" s="59" t="s">
        <v>10223</v>
      </c>
      <c r="I14224" s="74" t="s">
        <v>11119</v>
      </c>
    </row>
    <row r="14225" spans="1:9" x14ac:dyDescent="0.25">
      <c r="A14225" s="59" t="s">
        <v>11114</v>
      </c>
      <c r="B14225" s="59" t="s">
        <v>11120</v>
      </c>
      <c r="C14225" s="83" t="s">
        <v>24</v>
      </c>
      <c r="D14225" s="60">
        <v>1</v>
      </c>
      <c r="E14225" s="75" t="s">
        <v>26</v>
      </c>
      <c r="F14225" s="210">
        <v>575000</v>
      </c>
      <c r="G14225" s="64">
        <f t="shared" si="431"/>
        <v>575000</v>
      </c>
      <c r="H14225" s="65" t="s">
        <v>1782</v>
      </c>
      <c r="I14225" s="74" t="s">
        <v>11119</v>
      </c>
    </row>
    <row r="14226" spans="1:9" x14ac:dyDescent="0.25">
      <c r="A14226" s="59" t="s">
        <v>11114</v>
      </c>
      <c r="B14226" s="59" t="s">
        <v>11121</v>
      </c>
      <c r="C14226" s="83" t="s">
        <v>24</v>
      </c>
      <c r="D14226" s="60">
        <v>1</v>
      </c>
      <c r="E14226" s="75" t="s">
        <v>26</v>
      </c>
      <c r="F14226" s="210">
        <v>88000</v>
      </c>
      <c r="G14226" s="210">
        <f t="shared" si="431"/>
        <v>88000</v>
      </c>
      <c r="H14226" s="65" t="s">
        <v>1782</v>
      </c>
      <c r="I14226" s="74" t="s">
        <v>11119</v>
      </c>
    </row>
    <row r="14227" spans="1:9" x14ac:dyDescent="0.25">
      <c r="A14227" s="59" t="s">
        <v>11114</v>
      </c>
      <c r="B14227" s="118" t="s">
        <v>7049</v>
      </c>
      <c r="C14227" s="59" t="s">
        <v>974</v>
      </c>
      <c r="D14227" s="60">
        <v>1</v>
      </c>
      <c r="E14227" s="126" t="s">
        <v>11122</v>
      </c>
      <c r="F14227" s="73">
        <v>550000</v>
      </c>
      <c r="G14227" s="64">
        <f t="shared" si="431"/>
        <v>550000</v>
      </c>
      <c r="H14227" s="65" t="s">
        <v>522</v>
      </c>
      <c r="I14227" s="74" t="s">
        <v>11119</v>
      </c>
    </row>
    <row r="14228" spans="1:9" x14ac:dyDescent="0.25">
      <c r="A14228" s="59" t="s">
        <v>11114</v>
      </c>
      <c r="B14228" s="118" t="s">
        <v>11123</v>
      </c>
      <c r="C14228" s="59" t="s">
        <v>411</v>
      </c>
      <c r="D14228" s="60">
        <v>1</v>
      </c>
      <c r="E14228" s="75" t="s">
        <v>26</v>
      </c>
      <c r="F14228" s="63">
        <v>40000</v>
      </c>
      <c r="G14228" s="64">
        <f t="shared" si="431"/>
        <v>40000</v>
      </c>
      <c r="H14228" s="65" t="s">
        <v>466</v>
      </c>
      <c r="I14228" s="120" t="s">
        <v>6369</v>
      </c>
    </row>
    <row r="14229" spans="1:9" x14ac:dyDescent="0.25">
      <c r="A14229" s="59" t="s">
        <v>11114</v>
      </c>
      <c r="B14229" s="59" t="s">
        <v>210</v>
      </c>
      <c r="C14229" s="59" t="s">
        <v>211</v>
      </c>
      <c r="D14229" s="60">
        <v>1.5</v>
      </c>
      <c r="E14229" s="75" t="s">
        <v>37</v>
      </c>
      <c r="F14229" s="63">
        <v>28500</v>
      </c>
      <c r="G14229" s="64">
        <f>F14229*D14229</f>
        <v>42750</v>
      </c>
      <c r="H14229" s="65" t="s">
        <v>466</v>
      </c>
      <c r="I14229" s="120" t="s">
        <v>6369</v>
      </c>
    </row>
    <row r="14230" spans="1:9" x14ac:dyDescent="0.25">
      <c r="A14230" s="59" t="s">
        <v>11114</v>
      </c>
      <c r="B14230" s="59" t="s">
        <v>251</v>
      </c>
      <c r="C14230" s="59" t="s">
        <v>252</v>
      </c>
      <c r="D14230" s="60">
        <v>1</v>
      </c>
      <c r="E14230" s="75" t="s">
        <v>26</v>
      </c>
      <c r="F14230" s="63">
        <v>357000</v>
      </c>
      <c r="G14230" s="64">
        <f>F14230*D14230</f>
        <v>357000</v>
      </c>
      <c r="H14230" s="65" t="s">
        <v>629</v>
      </c>
      <c r="I14230" s="120" t="s">
        <v>6368</v>
      </c>
    </row>
    <row r="14231" spans="1:9" x14ac:dyDescent="0.25">
      <c r="A14231" s="59" t="s">
        <v>11114</v>
      </c>
      <c r="B14231" s="71" t="s">
        <v>253</v>
      </c>
      <c r="C14231" s="59" t="s">
        <v>254</v>
      </c>
      <c r="D14231" s="141">
        <v>1</v>
      </c>
      <c r="E14231" s="75" t="s">
        <v>26</v>
      </c>
      <c r="F14231" s="265">
        <v>350000</v>
      </c>
      <c r="G14231" s="210">
        <f t="shared" ref="G14231:G14245" si="432">F14231*D14231</f>
        <v>350000</v>
      </c>
      <c r="H14231" s="65" t="s">
        <v>629</v>
      </c>
      <c r="I14231" s="59" t="s">
        <v>6368</v>
      </c>
    </row>
    <row r="14232" spans="1:9" x14ac:dyDescent="0.25">
      <c r="A14232" s="59" t="s">
        <v>11114</v>
      </c>
      <c r="B14232" s="66" t="s">
        <v>220</v>
      </c>
      <c r="C14232" s="92" t="s">
        <v>221</v>
      </c>
      <c r="D14232" s="141">
        <v>3</v>
      </c>
      <c r="E14232" s="75" t="s">
        <v>37</v>
      </c>
      <c r="F14232" s="265">
        <v>34689</v>
      </c>
      <c r="G14232" s="210">
        <f t="shared" si="432"/>
        <v>104067</v>
      </c>
      <c r="H14232" s="65" t="s">
        <v>629</v>
      </c>
      <c r="I14232" s="59" t="s">
        <v>6368</v>
      </c>
    </row>
    <row r="14233" spans="1:9" x14ac:dyDescent="0.25">
      <c r="A14233" s="59" t="s">
        <v>11114</v>
      </c>
      <c r="B14233" s="58" t="s">
        <v>9333</v>
      </c>
      <c r="C14233" s="59" t="s">
        <v>27</v>
      </c>
      <c r="D14233" s="60">
        <v>60</v>
      </c>
      <c r="E14233" s="75" t="s">
        <v>26</v>
      </c>
      <c r="F14233" s="73">
        <v>1000</v>
      </c>
      <c r="G14233" s="64">
        <f t="shared" si="432"/>
        <v>60000</v>
      </c>
      <c r="H14233" s="65" t="s">
        <v>749</v>
      </c>
      <c r="I14233" s="74"/>
    </row>
    <row r="14234" spans="1:9" x14ac:dyDescent="0.25">
      <c r="A14234" s="59" t="s">
        <v>11124</v>
      </c>
      <c r="B14234" s="59" t="s">
        <v>2729</v>
      </c>
      <c r="C14234" s="59" t="s">
        <v>27</v>
      </c>
      <c r="D14234" s="60">
        <v>15</v>
      </c>
      <c r="E14234" s="75" t="s">
        <v>26</v>
      </c>
      <c r="F14234" s="73">
        <v>2500</v>
      </c>
      <c r="G14234" s="210">
        <f t="shared" si="432"/>
        <v>37500</v>
      </c>
      <c r="H14234" s="120" t="s">
        <v>749</v>
      </c>
      <c r="I14234" s="289"/>
    </row>
    <row r="14235" spans="1:9" x14ac:dyDescent="0.25">
      <c r="A14235" s="59" t="s">
        <v>11124</v>
      </c>
      <c r="B14235" s="82" t="s">
        <v>11125</v>
      </c>
      <c r="C14235" s="59" t="s">
        <v>11126</v>
      </c>
      <c r="D14235" s="60">
        <v>2</v>
      </c>
      <c r="E14235" s="75" t="s">
        <v>26</v>
      </c>
      <c r="F14235" s="73">
        <v>40000</v>
      </c>
      <c r="G14235" s="64">
        <f t="shared" si="432"/>
        <v>80000</v>
      </c>
      <c r="H14235" s="65" t="s">
        <v>749</v>
      </c>
      <c r="I14235" s="289"/>
    </row>
    <row r="14236" spans="1:9" x14ac:dyDescent="0.25">
      <c r="A14236" s="59" t="s">
        <v>11124</v>
      </c>
      <c r="B14236" s="59" t="s">
        <v>9825</v>
      </c>
      <c r="C14236" s="59" t="s">
        <v>9826</v>
      </c>
      <c r="D14236" s="60">
        <v>10</v>
      </c>
      <c r="E14236" s="59" t="s">
        <v>37</v>
      </c>
      <c r="F14236" s="63">
        <v>23206</v>
      </c>
      <c r="G14236" s="64">
        <f t="shared" si="432"/>
        <v>232060</v>
      </c>
      <c r="H14236" s="120" t="s">
        <v>1156</v>
      </c>
      <c r="I14236" s="289"/>
    </row>
    <row r="14237" spans="1:9" x14ac:dyDescent="0.25">
      <c r="A14237" s="59" t="s">
        <v>11124</v>
      </c>
      <c r="B14237" s="71" t="s">
        <v>11127</v>
      </c>
      <c r="C14237" s="59" t="s">
        <v>1278</v>
      </c>
      <c r="D14237" s="60">
        <v>1</v>
      </c>
      <c r="E14237" s="75" t="s">
        <v>26</v>
      </c>
      <c r="F14237" s="63">
        <v>225000</v>
      </c>
      <c r="G14237" s="64">
        <f t="shared" si="432"/>
        <v>225000</v>
      </c>
      <c r="H14237" s="65" t="s">
        <v>1156</v>
      </c>
      <c r="I14237" s="289"/>
    </row>
    <row r="14238" spans="1:9" x14ac:dyDescent="0.25">
      <c r="A14238" s="59" t="s">
        <v>11124</v>
      </c>
      <c r="B14238" s="59" t="s">
        <v>11128</v>
      </c>
      <c r="C14238" s="59" t="s">
        <v>1476</v>
      </c>
      <c r="D14238" s="141">
        <v>1</v>
      </c>
      <c r="E14238" s="75" t="s">
        <v>102</v>
      </c>
      <c r="F14238" s="210">
        <v>6850000</v>
      </c>
      <c r="G14238" s="64">
        <f t="shared" si="432"/>
        <v>6850000</v>
      </c>
      <c r="H14238" s="120" t="s">
        <v>522</v>
      </c>
      <c r="I14238" s="289" t="s">
        <v>11129</v>
      </c>
    </row>
    <row r="14239" spans="1:9" x14ac:dyDescent="0.25">
      <c r="A14239" s="59" t="s">
        <v>11124</v>
      </c>
      <c r="B14239" s="588" t="s">
        <v>6463</v>
      </c>
      <c r="C14239" s="531" t="s">
        <v>434</v>
      </c>
      <c r="D14239" s="526">
        <v>1</v>
      </c>
      <c r="E14239" s="614" t="s">
        <v>26</v>
      </c>
      <c r="F14239" s="529">
        <v>495000</v>
      </c>
      <c r="G14239" s="529">
        <f t="shared" si="432"/>
        <v>495000</v>
      </c>
      <c r="H14239" s="591" t="s">
        <v>2626</v>
      </c>
      <c r="I14239" s="606" t="s">
        <v>9162</v>
      </c>
    </row>
    <row r="14240" spans="1:9" x14ac:dyDescent="0.25">
      <c r="A14240" s="59" t="s">
        <v>11124</v>
      </c>
      <c r="B14240" s="66" t="s">
        <v>220</v>
      </c>
      <c r="C14240" s="92" t="s">
        <v>221</v>
      </c>
      <c r="D14240" s="60">
        <v>6</v>
      </c>
      <c r="E14240" s="75" t="s">
        <v>37</v>
      </c>
      <c r="F14240" s="63">
        <v>34689</v>
      </c>
      <c r="G14240" s="64">
        <f t="shared" si="432"/>
        <v>208134</v>
      </c>
      <c r="H14240" s="120" t="s">
        <v>1918</v>
      </c>
      <c r="I14240" s="289" t="s">
        <v>9187</v>
      </c>
    </row>
    <row r="14241" spans="1:9" x14ac:dyDescent="0.25">
      <c r="A14241" s="59" t="s">
        <v>11124</v>
      </c>
      <c r="B14241" s="71" t="s">
        <v>9923</v>
      </c>
      <c r="C14241" s="59" t="s">
        <v>50</v>
      </c>
      <c r="D14241" s="141">
        <v>1</v>
      </c>
      <c r="E14241" s="75" t="s">
        <v>25</v>
      </c>
      <c r="F14241" s="210">
        <v>350000</v>
      </c>
      <c r="G14241" s="64">
        <f t="shared" si="432"/>
        <v>350000</v>
      </c>
      <c r="H14241" s="120" t="s">
        <v>1918</v>
      </c>
      <c r="I14241" s="289" t="s">
        <v>9187</v>
      </c>
    </row>
    <row r="14242" spans="1:9" x14ac:dyDescent="0.25">
      <c r="A14242" s="59" t="s">
        <v>11124</v>
      </c>
      <c r="B14242" s="59" t="s">
        <v>11130</v>
      </c>
      <c r="C14242" s="83" t="s">
        <v>482</v>
      </c>
      <c r="D14242" s="60">
        <v>2</v>
      </c>
      <c r="E14242" s="75" t="s">
        <v>26</v>
      </c>
      <c r="F14242" s="73">
        <v>50000</v>
      </c>
      <c r="G14242" s="210">
        <f t="shared" si="432"/>
        <v>100000</v>
      </c>
      <c r="H14242" s="120" t="s">
        <v>1918</v>
      </c>
      <c r="I14242" s="289" t="s">
        <v>9187</v>
      </c>
    </row>
    <row r="14243" spans="1:9" x14ac:dyDescent="0.25">
      <c r="A14243" s="59" t="s">
        <v>11124</v>
      </c>
      <c r="B14243" s="58" t="s">
        <v>3077</v>
      </c>
      <c r="C14243" s="59" t="s">
        <v>361</v>
      </c>
      <c r="D14243" s="141">
        <v>1</v>
      </c>
      <c r="E14243" s="75" t="s">
        <v>26</v>
      </c>
      <c r="F14243" s="265">
        <v>13333</v>
      </c>
      <c r="G14243" s="210">
        <f t="shared" si="432"/>
        <v>13333</v>
      </c>
      <c r="H14243" s="65" t="s">
        <v>1918</v>
      </c>
      <c r="I14243" s="289" t="s">
        <v>9187</v>
      </c>
    </row>
    <row r="14244" spans="1:9" x14ac:dyDescent="0.25">
      <c r="A14244" s="59" t="s">
        <v>11124</v>
      </c>
      <c r="B14244" s="83" t="s">
        <v>11131</v>
      </c>
      <c r="C14244" s="59" t="s">
        <v>11126</v>
      </c>
      <c r="D14244" s="141">
        <v>1</v>
      </c>
      <c r="E14244" s="75" t="s">
        <v>26</v>
      </c>
      <c r="F14244" s="210">
        <v>40000</v>
      </c>
      <c r="G14244" s="64">
        <f t="shared" si="432"/>
        <v>40000</v>
      </c>
      <c r="H14244" s="120" t="s">
        <v>6066</v>
      </c>
      <c r="I14244" s="289"/>
    </row>
    <row r="14245" spans="1:9" x14ac:dyDescent="0.25">
      <c r="A14245" s="59" t="s">
        <v>11124</v>
      </c>
      <c r="B14245" s="59" t="s">
        <v>56</v>
      </c>
      <c r="C14245" s="59" t="s">
        <v>57</v>
      </c>
      <c r="D14245" s="60">
        <v>0.5</v>
      </c>
      <c r="E14245" s="75" t="s">
        <v>37</v>
      </c>
      <c r="F14245" s="73">
        <v>24650</v>
      </c>
      <c r="G14245" s="64">
        <f t="shared" si="432"/>
        <v>12325</v>
      </c>
      <c r="H14245" s="120" t="s">
        <v>3126</v>
      </c>
      <c r="I14245" s="289"/>
    </row>
    <row r="14246" spans="1:9" x14ac:dyDescent="0.25">
      <c r="A14246" s="59" t="s">
        <v>11124</v>
      </c>
      <c r="B14246" s="66" t="s">
        <v>220</v>
      </c>
      <c r="C14246" s="92" t="s">
        <v>221</v>
      </c>
      <c r="D14246" s="60">
        <v>2</v>
      </c>
      <c r="E14246" s="75" t="s">
        <v>37</v>
      </c>
      <c r="F14246" s="63">
        <v>34689</v>
      </c>
      <c r="G14246" s="64">
        <f>F14246*D14246</f>
        <v>69378</v>
      </c>
      <c r="H14246" s="120" t="s">
        <v>2897</v>
      </c>
      <c r="I14246" s="74"/>
    </row>
    <row r="14247" spans="1:9" x14ac:dyDescent="0.25">
      <c r="A14247" s="59" t="s">
        <v>11132</v>
      </c>
      <c r="B14247" s="58" t="s">
        <v>9333</v>
      </c>
      <c r="C14247" s="59" t="s">
        <v>27</v>
      </c>
      <c r="D14247" s="60">
        <v>14</v>
      </c>
      <c r="E14247" s="75" t="s">
        <v>26</v>
      </c>
      <c r="F14247" s="73">
        <v>1000</v>
      </c>
      <c r="G14247" s="64">
        <f t="shared" ref="G14247:G14260" si="433">F14247*D14247</f>
        <v>14000</v>
      </c>
      <c r="H14247" s="65" t="s">
        <v>814</v>
      </c>
      <c r="I14247" s="289"/>
    </row>
    <row r="14248" spans="1:9" x14ac:dyDescent="0.25">
      <c r="A14248" s="59" t="s">
        <v>11132</v>
      </c>
      <c r="B14248" s="59" t="s">
        <v>9825</v>
      </c>
      <c r="C14248" s="59" t="s">
        <v>9826</v>
      </c>
      <c r="D14248" s="60">
        <v>3</v>
      </c>
      <c r="E14248" s="59" t="s">
        <v>37</v>
      </c>
      <c r="F14248" s="63">
        <v>23206</v>
      </c>
      <c r="G14248" s="64">
        <f t="shared" si="433"/>
        <v>69618</v>
      </c>
      <c r="H14248" s="65" t="s">
        <v>432</v>
      </c>
      <c r="I14248" s="289"/>
    </row>
    <row r="14249" spans="1:9" x14ac:dyDescent="0.25">
      <c r="A14249" s="59" t="s">
        <v>11132</v>
      </c>
      <c r="B14249" s="71" t="s">
        <v>11133</v>
      </c>
      <c r="C14249" s="59" t="s">
        <v>1777</v>
      </c>
      <c r="D14249" s="60">
        <v>2</v>
      </c>
      <c r="E14249" s="75" t="s">
        <v>26</v>
      </c>
      <c r="F14249" s="63">
        <v>13000</v>
      </c>
      <c r="G14249" s="64">
        <f t="shared" si="433"/>
        <v>26000</v>
      </c>
      <c r="H14249" s="65" t="s">
        <v>749</v>
      </c>
      <c r="I14249" s="289"/>
    </row>
    <row r="14250" spans="1:9" x14ac:dyDescent="0.25">
      <c r="A14250" s="59" t="s">
        <v>11132</v>
      </c>
      <c r="B14250" s="58" t="s">
        <v>9333</v>
      </c>
      <c r="C14250" s="59" t="s">
        <v>27</v>
      </c>
      <c r="D14250" s="60">
        <v>80</v>
      </c>
      <c r="E14250" s="75" t="s">
        <v>26</v>
      </c>
      <c r="F14250" s="73">
        <v>1000</v>
      </c>
      <c r="G14250" s="64">
        <f t="shared" si="433"/>
        <v>80000</v>
      </c>
      <c r="H14250" s="65" t="s">
        <v>749</v>
      </c>
      <c r="I14250" s="289"/>
    </row>
    <row r="14251" spans="1:9" x14ac:dyDescent="0.25">
      <c r="A14251" s="59" t="s">
        <v>11132</v>
      </c>
      <c r="B14251" s="59" t="s">
        <v>2729</v>
      </c>
      <c r="C14251" s="59" t="s">
        <v>27</v>
      </c>
      <c r="D14251" s="60">
        <v>7</v>
      </c>
      <c r="E14251" s="75" t="s">
        <v>26</v>
      </c>
      <c r="F14251" s="73">
        <v>2500</v>
      </c>
      <c r="G14251" s="210">
        <f t="shared" si="433"/>
        <v>17500</v>
      </c>
      <c r="H14251" s="65" t="s">
        <v>749</v>
      </c>
      <c r="I14251" s="289"/>
    </row>
    <row r="14252" spans="1:9" x14ac:dyDescent="0.25">
      <c r="A14252" s="59" t="s">
        <v>11132</v>
      </c>
      <c r="B14252" s="118" t="s">
        <v>11134</v>
      </c>
      <c r="C14252" s="59" t="s">
        <v>419</v>
      </c>
      <c r="D14252" s="60">
        <v>4</v>
      </c>
      <c r="E14252" s="75" t="s">
        <v>26</v>
      </c>
      <c r="F14252" s="63">
        <v>70000</v>
      </c>
      <c r="G14252" s="64">
        <f t="shared" si="433"/>
        <v>280000</v>
      </c>
      <c r="H14252" s="65" t="s">
        <v>749</v>
      </c>
      <c r="I14252" s="289"/>
    </row>
    <row r="14253" spans="1:9" x14ac:dyDescent="0.25">
      <c r="A14253" s="59" t="s">
        <v>11132</v>
      </c>
      <c r="B14253" s="118" t="s">
        <v>11135</v>
      </c>
      <c r="C14253" s="59" t="s">
        <v>48</v>
      </c>
      <c r="D14253" s="141">
        <v>1</v>
      </c>
      <c r="E14253" s="75" t="s">
        <v>1546</v>
      </c>
      <c r="F14253" s="265">
        <v>80000</v>
      </c>
      <c r="G14253" s="210">
        <f t="shared" si="433"/>
        <v>80000</v>
      </c>
      <c r="H14253" s="65" t="s">
        <v>2192</v>
      </c>
      <c r="I14253" s="289"/>
    </row>
    <row r="14254" spans="1:9" x14ac:dyDescent="0.25">
      <c r="A14254" s="59" t="s">
        <v>11132</v>
      </c>
      <c r="B14254" s="58" t="s">
        <v>6323</v>
      </c>
      <c r="C14254" s="77" t="s">
        <v>181</v>
      </c>
      <c r="D14254" s="141">
        <v>1</v>
      </c>
      <c r="E14254" s="75" t="s">
        <v>26</v>
      </c>
      <c r="F14254" s="210">
        <v>35000</v>
      </c>
      <c r="G14254" s="64">
        <f t="shared" si="433"/>
        <v>35000</v>
      </c>
      <c r="H14254" s="120" t="s">
        <v>2192</v>
      </c>
      <c r="I14254" s="289"/>
    </row>
    <row r="14255" spans="1:9" x14ac:dyDescent="0.25">
      <c r="A14255" s="59" t="s">
        <v>11132</v>
      </c>
      <c r="B14255" s="59" t="s">
        <v>9825</v>
      </c>
      <c r="C14255" s="59" t="s">
        <v>9826</v>
      </c>
      <c r="D14255" s="60">
        <v>2</v>
      </c>
      <c r="E14255" s="59" t="s">
        <v>37</v>
      </c>
      <c r="F14255" s="63">
        <v>23206</v>
      </c>
      <c r="G14255" s="64">
        <f t="shared" si="433"/>
        <v>46412</v>
      </c>
      <c r="H14255" s="120" t="s">
        <v>2192</v>
      </c>
      <c r="I14255" s="289"/>
    </row>
    <row r="14256" spans="1:9" x14ac:dyDescent="0.25">
      <c r="A14256" s="59" t="s">
        <v>11132</v>
      </c>
      <c r="B14256" s="59" t="s">
        <v>210</v>
      </c>
      <c r="C14256" s="59" t="s">
        <v>211</v>
      </c>
      <c r="D14256" s="60">
        <v>1</v>
      </c>
      <c r="E14256" s="75" t="s">
        <v>37</v>
      </c>
      <c r="F14256" s="63">
        <v>28500</v>
      </c>
      <c r="G14256" s="64">
        <f t="shared" si="433"/>
        <v>28500</v>
      </c>
      <c r="H14256" s="120" t="s">
        <v>2192</v>
      </c>
      <c r="I14256" s="120"/>
    </row>
    <row r="14257" spans="1:9" x14ac:dyDescent="0.25">
      <c r="A14257" s="59" t="s">
        <v>11132</v>
      </c>
      <c r="B14257" s="59" t="s">
        <v>11136</v>
      </c>
      <c r="C14257" s="83" t="s">
        <v>11137</v>
      </c>
      <c r="D14257" s="60">
        <v>1</v>
      </c>
      <c r="E14257" s="75" t="s">
        <v>26</v>
      </c>
      <c r="F14257" s="210">
        <v>35000</v>
      </c>
      <c r="G14257" s="64">
        <f t="shared" si="433"/>
        <v>35000</v>
      </c>
      <c r="H14257" s="120" t="s">
        <v>1172</v>
      </c>
      <c r="I14257" s="74"/>
    </row>
    <row r="14258" spans="1:9" x14ac:dyDescent="0.25">
      <c r="A14258" s="59" t="s">
        <v>11132</v>
      </c>
      <c r="B14258" s="59" t="s">
        <v>11138</v>
      </c>
      <c r="C14258" s="85" t="s">
        <v>11137</v>
      </c>
      <c r="D14258" s="141">
        <v>1</v>
      </c>
      <c r="E14258" s="75" t="s">
        <v>26</v>
      </c>
      <c r="F14258" s="210">
        <v>50000</v>
      </c>
      <c r="G14258" s="64">
        <f t="shared" si="433"/>
        <v>50000</v>
      </c>
      <c r="H14258" s="120" t="s">
        <v>1172</v>
      </c>
      <c r="I14258" s="74"/>
    </row>
    <row r="14259" spans="1:9" x14ac:dyDescent="0.25">
      <c r="A14259" s="59" t="s">
        <v>11132</v>
      </c>
      <c r="B14259" s="66" t="s">
        <v>11139</v>
      </c>
      <c r="C14259" s="59" t="s">
        <v>361</v>
      </c>
      <c r="D14259" s="60">
        <v>1</v>
      </c>
      <c r="E14259" s="75" t="s">
        <v>26</v>
      </c>
      <c r="F14259" s="63">
        <v>260000</v>
      </c>
      <c r="G14259" s="64">
        <f t="shared" si="433"/>
        <v>260000</v>
      </c>
      <c r="H14259" s="65" t="s">
        <v>1918</v>
      </c>
      <c r="I14259" s="74" t="s">
        <v>9187</v>
      </c>
    </row>
    <row r="14260" spans="1:9" x14ac:dyDescent="0.25">
      <c r="A14260" s="59" t="s">
        <v>11132</v>
      </c>
      <c r="B14260" s="71" t="s">
        <v>10272</v>
      </c>
      <c r="C14260" s="59" t="s">
        <v>48</v>
      </c>
      <c r="D14260" s="60">
        <v>2</v>
      </c>
      <c r="E14260" s="75" t="s">
        <v>26</v>
      </c>
      <c r="F14260" s="63">
        <v>190000</v>
      </c>
      <c r="G14260" s="64">
        <f t="shared" si="433"/>
        <v>380000</v>
      </c>
      <c r="H14260" s="65" t="s">
        <v>1918</v>
      </c>
      <c r="I14260" s="74" t="s">
        <v>9187</v>
      </c>
    </row>
    <row r="14261" spans="1:9" x14ac:dyDescent="0.25">
      <c r="A14261" s="59" t="s">
        <v>11132</v>
      </c>
      <c r="B14261" s="58" t="s">
        <v>6582</v>
      </c>
      <c r="C14261" s="59" t="s">
        <v>6583</v>
      </c>
      <c r="D14261" s="60">
        <v>1</v>
      </c>
      <c r="E14261" s="75" t="s">
        <v>26</v>
      </c>
      <c r="F14261" s="63">
        <v>31000</v>
      </c>
      <c r="G14261" s="64">
        <f>F14261*D14261</f>
        <v>31000</v>
      </c>
      <c r="H14261" s="65" t="s">
        <v>1918</v>
      </c>
      <c r="I14261" s="74" t="s">
        <v>9187</v>
      </c>
    </row>
    <row r="14262" spans="1:9" x14ac:dyDescent="0.25">
      <c r="A14262" s="59" t="s">
        <v>11132</v>
      </c>
      <c r="B14262" s="118" t="s">
        <v>11140</v>
      </c>
      <c r="C14262" s="85" t="s">
        <v>411</v>
      </c>
      <c r="D14262" s="60">
        <v>4</v>
      </c>
      <c r="E14262" s="75" t="s">
        <v>26</v>
      </c>
      <c r="F14262" s="63">
        <v>20000</v>
      </c>
      <c r="G14262" s="64">
        <f>F14262*D14262</f>
        <v>80000</v>
      </c>
      <c r="H14262" s="65" t="s">
        <v>1918</v>
      </c>
      <c r="I14262" s="74" t="s">
        <v>9187</v>
      </c>
    </row>
    <row r="14263" spans="1:9" x14ac:dyDescent="0.25">
      <c r="A14263" s="59" t="s">
        <v>11132</v>
      </c>
      <c r="B14263" s="59" t="s">
        <v>7186</v>
      </c>
      <c r="C14263" s="59" t="s">
        <v>115</v>
      </c>
      <c r="D14263" s="141">
        <v>1</v>
      </c>
      <c r="E14263" s="75" t="s">
        <v>26</v>
      </c>
      <c r="F14263" s="265">
        <v>250000</v>
      </c>
      <c r="G14263" s="210">
        <f t="shared" ref="G14263:G14284" si="434">F14263*D14263</f>
        <v>250000</v>
      </c>
      <c r="H14263" s="65" t="s">
        <v>1918</v>
      </c>
      <c r="I14263" s="74" t="s">
        <v>9187</v>
      </c>
    </row>
    <row r="14264" spans="1:9" x14ac:dyDescent="0.25">
      <c r="A14264" s="59" t="s">
        <v>11132</v>
      </c>
      <c r="B14264" s="59" t="s">
        <v>11141</v>
      </c>
      <c r="C14264" s="83" t="s">
        <v>1272</v>
      </c>
      <c r="D14264" s="60">
        <v>1</v>
      </c>
      <c r="E14264" s="75" t="s">
        <v>26</v>
      </c>
      <c r="F14264" s="210">
        <v>8000</v>
      </c>
      <c r="G14264" s="210">
        <f t="shared" si="434"/>
        <v>8000</v>
      </c>
      <c r="H14264" s="65" t="s">
        <v>1918</v>
      </c>
      <c r="I14264" s="74" t="s">
        <v>9187</v>
      </c>
    </row>
    <row r="14265" spans="1:9" x14ac:dyDescent="0.25">
      <c r="A14265" s="59" t="s">
        <v>11132</v>
      </c>
      <c r="B14265" s="59" t="s">
        <v>9825</v>
      </c>
      <c r="C14265" s="59" t="s">
        <v>9826</v>
      </c>
      <c r="D14265" s="60">
        <v>5</v>
      </c>
      <c r="E14265" s="59" t="s">
        <v>37</v>
      </c>
      <c r="F14265" s="63">
        <v>23206</v>
      </c>
      <c r="G14265" s="64">
        <f t="shared" si="434"/>
        <v>116030</v>
      </c>
      <c r="H14265" s="65" t="s">
        <v>5989</v>
      </c>
      <c r="I14265" s="74"/>
    </row>
    <row r="14266" spans="1:9" x14ac:dyDescent="0.25">
      <c r="A14266" s="59" t="s">
        <v>11142</v>
      </c>
      <c r="B14266" s="59" t="s">
        <v>210</v>
      </c>
      <c r="C14266" s="59" t="s">
        <v>211</v>
      </c>
      <c r="D14266" s="60">
        <v>3</v>
      </c>
      <c r="E14266" s="75" t="s">
        <v>37</v>
      </c>
      <c r="F14266" s="63">
        <v>28500</v>
      </c>
      <c r="G14266" s="64">
        <f t="shared" si="434"/>
        <v>85500</v>
      </c>
      <c r="H14266" s="65" t="s">
        <v>5989</v>
      </c>
      <c r="I14266" s="289"/>
    </row>
    <row r="14267" spans="1:9" x14ac:dyDescent="0.25">
      <c r="A14267" s="59" t="s">
        <v>11142</v>
      </c>
      <c r="B14267" s="83" t="s">
        <v>2668</v>
      </c>
      <c r="C14267" s="59" t="s">
        <v>419</v>
      </c>
      <c r="D14267" s="141">
        <v>100</v>
      </c>
      <c r="E14267" s="75" t="s">
        <v>26</v>
      </c>
      <c r="F14267" s="210">
        <v>200</v>
      </c>
      <c r="G14267" s="64">
        <f t="shared" si="434"/>
        <v>20000</v>
      </c>
      <c r="H14267" s="120" t="s">
        <v>814</v>
      </c>
      <c r="I14267" s="289"/>
    </row>
    <row r="14268" spans="1:9" x14ac:dyDescent="0.25">
      <c r="A14268" s="59" t="s">
        <v>11142</v>
      </c>
      <c r="B14268" s="59" t="s">
        <v>810</v>
      </c>
      <c r="C14268" s="81">
        <v>6574</v>
      </c>
      <c r="D14268" s="60">
        <v>1</v>
      </c>
      <c r="E14268" s="59" t="s">
        <v>1525</v>
      </c>
      <c r="F14268" s="63">
        <v>75000</v>
      </c>
      <c r="G14268" s="64">
        <f t="shared" si="434"/>
        <v>75000</v>
      </c>
      <c r="H14268" s="65" t="s">
        <v>522</v>
      </c>
      <c r="I14268" s="289" t="s">
        <v>11143</v>
      </c>
    </row>
    <row r="14269" spans="1:9" x14ac:dyDescent="0.25">
      <c r="A14269" s="59" t="s">
        <v>11142</v>
      </c>
      <c r="B14269" s="59" t="s">
        <v>11144</v>
      </c>
      <c r="C14269" s="59" t="s">
        <v>11145</v>
      </c>
      <c r="D14269" s="141">
        <v>1</v>
      </c>
      <c r="E14269" s="75" t="s">
        <v>111</v>
      </c>
      <c r="F14269" s="210">
        <v>1</v>
      </c>
      <c r="G14269" s="64">
        <f t="shared" si="434"/>
        <v>1</v>
      </c>
      <c r="H14269" s="120" t="s">
        <v>535</v>
      </c>
      <c r="I14269" s="289" t="s">
        <v>11146</v>
      </c>
    </row>
    <row r="14270" spans="1:9" x14ac:dyDescent="0.25">
      <c r="A14270" s="59" t="s">
        <v>11142</v>
      </c>
      <c r="B14270" s="71" t="s">
        <v>6463</v>
      </c>
      <c r="C14270" s="59" t="s">
        <v>434</v>
      </c>
      <c r="D14270" s="59">
        <v>3</v>
      </c>
      <c r="E14270" s="77" t="s">
        <v>26</v>
      </c>
      <c r="F14270" s="210">
        <v>495000</v>
      </c>
      <c r="G14270" s="64">
        <f t="shared" si="434"/>
        <v>1485000</v>
      </c>
      <c r="H14270" s="120" t="s">
        <v>11147</v>
      </c>
      <c r="I14270" s="289" t="s">
        <v>11146</v>
      </c>
    </row>
    <row r="14271" spans="1:9" x14ac:dyDescent="0.25">
      <c r="A14271" s="59" t="s">
        <v>11142</v>
      </c>
      <c r="B14271" s="93" t="s">
        <v>4612</v>
      </c>
      <c r="C14271" s="84" t="s">
        <v>24</v>
      </c>
      <c r="D14271" s="60">
        <v>1</v>
      </c>
      <c r="E14271" s="75" t="s">
        <v>26</v>
      </c>
      <c r="F14271" s="210">
        <v>485000</v>
      </c>
      <c r="G14271" s="64">
        <f t="shared" si="434"/>
        <v>485000</v>
      </c>
      <c r="H14271" s="120" t="s">
        <v>535</v>
      </c>
      <c r="I14271" s="289" t="s">
        <v>11146</v>
      </c>
    </row>
    <row r="14272" spans="1:9" x14ac:dyDescent="0.25">
      <c r="A14272" s="59" t="s">
        <v>11142</v>
      </c>
      <c r="B14272" s="71" t="s">
        <v>9833</v>
      </c>
      <c r="C14272" s="59" t="s">
        <v>9834</v>
      </c>
      <c r="D14272" s="60">
        <v>1</v>
      </c>
      <c r="E14272" s="75" t="s">
        <v>26</v>
      </c>
      <c r="F14272" s="63">
        <v>187035</v>
      </c>
      <c r="G14272" s="64">
        <f t="shared" si="434"/>
        <v>187035</v>
      </c>
      <c r="H14272" s="120" t="s">
        <v>535</v>
      </c>
      <c r="I14272" s="289" t="s">
        <v>11146</v>
      </c>
    </row>
    <row r="14273" spans="1:9" x14ac:dyDescent="0.25">
      <c r="A14273" s="59" t="s">
        <v>11142</v>
      </c>
      <c r="B14273" s="59" t="s">
        <v>6299</v>
      </c>
      <c r="C14273" s="59" t="s">
        <v>89</v>
      </c>
      <c r="D14273" s="60">
        <v>1</v>
      </c>
      <c r="E14273" s="75" t="s">
        <v>26</v>
      </c>
      <c r="F14273" s="63">
        <v>193500</v>
      </c>
      <c r="G14273" s="64">
        <f t="shared" si="434"/>
        <v>193500</v>
      </c>
      <c r="H14273" s="120" t="s">
        <v>535</v>
      </c>
      <c r="I14273" s="289" t="s">
        <v>11146</v>
      </c>
    </row>
    <row r="14274" spans="1:9" x14ac:dyDescent="0.25">
      <c r="A14274" s="59" t="s">
        <v>11142</v>
      </c>
      <c r="B14274" s="59" t="s">
        <v>172</v>
      </c>
      <c r="C14274" s="93" t="s">
        <v>173</v>
      </c>
      <c r="D14274" s="60">
        <v>2</v>
      </c>
      <c r="E14274" s="75" t="s">
        <v>26</v>
      </c>
      <c r="F14274" s="73">
        <v>39000</v>
      </c>
      <c r="G14274" s="64">
        <f t="shared" si="434"/>
        <v>78000</v>
      </c>
      <c r="H14274" s="120" t="s">
        <v>535</v>
      </c>
      <c r="I14274" s="289" t="s">
        <v>11146</v>
      </c>
    </row>
    <row r="14275" spans="1:9" x14ac:dyDescent="0.25">
      <c r="A14275" s="59" t="s">
        <v>11142</v>
      </c>
      <c r="B14275" s="118" t="s">
        <v>11135</v>
      </c>
      <c r="C14275" s="59" t="s">
        <v>48</v>
      </c>
      <c r="D14275" s="60">
        <v>2</v>
      </c>
      <c r="E14275" s="75" t="s">
        <v>26</v>
      </c>
      <c r="F14275" s="63">
        <v>80000</v>
      </c>
      <c r="G14275" s="210">
        <f t="shared" si="434"/>
        <v>160000</v>
      </c>
      <c r="H14275" s="120" t="s">
        <v>535</v>
      </c>
      <c r="I14275" s="289" t="s">
        <v>11146</v>
      </c>
    </row>
    <row r="14276" spans="1:9" x14ac:dyDescent="0.25">
      <c r="A14276" s="59" t="s">
        <v>11142</v>
      </c>
      <c r="B14276" s="59" t="s">
        <v>6323</v>
      </c>
      <c r="C14276" s="59" t="s">
        <v>6324</v>
      </c>
      <c r="D14276" s="60">
        <v>2</v>
      </c>
      <c r="E14276" s="75" t="s">
        <v>26</v>
      </c>
      <c r="F14276" s="63">
        <v>92500</v>
      </c>
      <c r="G14276" s="64">
        <f t="shared" si="434"/>
        <v>185000</v>
      </c>
      <c r="H14276" s="120" t="s">
        <v>535</v>
      </c>
      <c r="I14276" s="289" t="s">
        <v>11146</v>
      </c>
    </row>
    <row r="14277" spans="1:9" x14ac:dyDescent="0.25">
      <c r="A14277" s="59" t="s">
        <v>11142</v>
      </c>
      <c r="B14277" s="59" t="s">
        <v>6393</v>
      </c>
      <c r="C14277" s="59" t="s">
        <v>277</v>
      </c>
      <c r="D14277" s="141">
        <v>1</v>
      </c>
      <c r="E14277" s="75" t="s">
        <v>26</v>
      </c>
      <c r="F14277" s="265">
        <v>22500</v>
      </c>
      <c r="G14277" s="210">
        <f t="shared" si="434"/>
        <v>22500</v>
      </c>
      <c r="H14277" s="120" t="s">
        <v>535</v>
      </c>
      <c r="I14277" s="289" t="s">
        <v>11146</v>
      </c>
    </row>
    <row r="14278" spans="1:9" x14ac:dyDescent="0.25">
      <c r="A14278" s="59" t="s">
        <v>11142</v>
      </c>
      <c r="B14278" s="59" t="s">
        <v>634</v>
      </c>
      <c r="C14278" s="59" t="s">
        <v>99</v>
      </c>
      <c r="D14278" s="141">
        <v>1</v>
      </c>
      <c r="E14278" s="75" t="s">
        <v>26</v>
      </c>
      <c r="F14278" s="210">
        <v>40000</v>
      </c>
      <c r="G14278" s="64">
        <f t="shared" si="434"/>
        <v>40000</v>
      </c>
      <c r="H14278" s="120" t="s">
        <v>535</v>
      </c>
      <c r="I14278" s="289" t="s">
        <v>11146</v>
      </c>
    </row>
    <row r="14279" spans="1:9" x14ac:dyDescent="0.25">
      <c r="A14279" s="59" t="s">
        <v>11142</v>
      </c>
      <c r="B14279" s="59" t="s">
        <v>810</v>
      </c>
      <c r="C14279" s="59" t="s">
        <v>27</v>
      </c>
      <c r="D14279" s="60">
        <v>1</v>
      </c>
      <c r="E14279" s="75" t="s">
        <v>1525</v>
      </c>
      <c r="F14279" s="63">
        <v>75000</v>
      </c>
      <c r="G14279" s="64">
        <f t="shared" si="434"/>
        <v>75000</v>
      </c>
      <c r="H14279" s="120" t="s">
        <v>749</v>
      </c>
      <c r="I14279" s="120"/>
    </row>
    <row r="14280" spans="1:9" x14ac:dyDescent="0.25">
      <c r="A14280" s="59" t="s">
        <v>11142</v>
      </c>
      <c r="B14280" s="58" t="s">
        <v>9333</v>
      </c>
      <c r="C14280" s="59" t="s">
        <v>27</v>
      </c>
      <c r="D14280" s="60">
        <v>85</v>
      </c>
      <c r="E14280" s="75" t="s">
        <v>26</v>
      </c>
      <c r="F14280" s="73">
        <v>1000</v>
      </c>
      <c r="G14280" s="64">
        <f t="shared" si="434"/>
        <v>85000</v>
      </c>
      <c r="H14280" s="120" t="s">
        <v>749</v>
      </c>
      <c r="I14280" s="74"/>
    </row>
    <row r="14281" spans="1:9" x14ac:dyDescent="0.25">
      <c r="A14281" s="59" t="s">
        <v>11142</v>
      </c>
      <c r="B14281" s="59" t="s">
        <v>2729</v>
      </c>
      <c r="C14281" s="59" t="s">
        <v>27</v>
      </c>
      <c r="D14281" s="60">
        <v>13</v>
      </c>
      <c r="E14281" s="75" t="s">
        <v>26</v>
      </c>
      <c r="F14281" s="73">
        <v>2500</v>
      </c>
      <c r="G14281" s="64">
        <f t="shared" si="434"/>
        <v>32500</v>
      </c>
      <c r="H14281" s="120" t="s">
        <v>749</v>
      </c>
      <c r="I14281" s="74"/>
    </row>
    <row r="14282" spans="1:9" x14ac:dyDescent="0.25">
      <c r="A14282" s="59" t="s">
        <v>11142</v>
      </c>
      <c r="B14282" s="71" t="s">
        <v>11133</v>
      </c>
      <c r="C14282" s="59" t="s">
        <v>1777</v>
      </c>
      <c r="D14282" s="60">
        <v>1</v>
      </c>
      <c r="E14282" s="75" t="s">
        <v>26</v>
      </c>
      <c r="F14282" s="63">
        <v>13000</v>
      </c>
      <c r="G14282" s="64">
        <f t="shared" si="434"/>
        <v>13000</v>
      </c>
      <c r="H14282" s="120" t="s">
        <v>749</v>
      </c>
      <c r="I14282" s="74"/>
    </row>
    <row r="14283" spans="1:9" x14ac:dyDescent="0.25">
      <c r="A14283" s="59" t="s">
        <v>11142</v>
      </c>
      <c r="B14283" s="59" t="s">
        <v>11148</v>
      </c>
      <c r="C14283" s="59" t="s">
        <v>419</v>
      </c>
      <c r="D14283" s="60">
        <v>3</v>
      </c>
      <c r="E14283" s="75" t="s">
        <v>26</v>
      </c>
      <c r="F14283" s="210">
        <v>50000</v>
      </c>
      <c r="G14283" s="64">
        <f t="shared" si="434"/>
        <v>150000</v>
      </c>
      <c r="H14283" s="120" t="s">
        <v>749</v>
      </c>
      <c r="I14283" s="74"/>
    </row>
    <row r="14284" spans="1:9" x14ac:dyDescent="0.25">
      <c r="A14284" s="59" t="s">
        <v>11142</v>
      </c>
      <c r="B14284" s="59" t="s">
        <v>10484</v>
      </c>
      <c r="C14284" s="83" t="s">
        <v>419</v>
      </c>
      <c r="D14284" s="60">
        <v>4</v>
      </c>
      <c r="E14284" s="75" t="s">
        <v>26</v>
      </c>
      <c r="F14284" s="210">
        <v>1000</v>
      </c>
      <c r="G14284" s="64">
        <f t="shared" si="434"/>
        <v>4000</v>
      </c>
      <c r="H14284" s="120" t="s">
        <v>749</v>
      </c>
      <c r="I14284" s="74"/>
    </row>
    <row r="14285" spans="1:9" x14ac:dyDescent="0.25">
      <c r="A14285" s="59" t="s">
        <v>11142</v>
      </c>
      <c r="B14285" s="59" t="s">
        <v>6647</v>
      </c>
      <c r="C14285" s="59" t="s">
        <v>48</v>
      </c>
      <c r="D14285" s="60">
        <v>1</v>
      </c>
      <c r="E14285" s="75" t="s">
        <v>26</v>
      </c>
      <c r="F14285" s="73">
        <v>195000</v>
      </c>
      <c r="G14285" s="64">
        <f>F14285*D14285</f>
        <v>195000</v>
      </c>
      <c r="H14285" s="65" t="s">
        <v>1918</v>
      </c>
      <c r="I14285" s="74" t="s">
        <v>9187</v>
      </c>
    </row>
    <row r="14286" spans="1:9" x14ac:dyDescent="0.25">
      <c r="A14286" s="59" t="s">
        <v>11142</v>
      </c>
      <c r="B14286" s="71" t="s">
        <v>6463</v>
      </c>
      <c r="C14286" s="59" t="s">
        <v>434</v>
      </c>
      <c r="D14286" s="59">
        <v>1</v>
      </c>
      <c r="E14286" s="77" t="s">
        <v>26</v>
      </c>
      <c r="F14286" s="210">
        <v>495000</v>
      </c>
      <c r="G14286" s="64">
        <f>F14286*D14286</f>
        <v>495000</v>
      </c>
      <c r="H14286" s="65" t="s">
        <v>455</v>
      </c>
      <c r="I14286" s="120" t="s">
        <v>6464</v>
      </c>
    </row>
    <row r="14287" spans="1:9" x14ac:dyDescent="0.25">
      <c r="A14287" s="59" t="s">
        <v>11142</v>
      </c>
      <c r="B14287" s="588" t="s">
        <v>6463</v>
      </c>
      <c r="C14287" s="531" t="s">
        <v>434</v>
      </c>
      <c r="D14287" s="531">
        <v>1</v>
      </c>
      <c r="E14287" s="570" t="s">
        <v>26</v>
      </c>
      <c r="F14287" s="596">
        <v>495000</v>
      </c>
      <c r="G14287" s="529">
        <f>F14287*D14287</f>
        <v>495000</v>
      </c>
      <c r="H14287" s="530" t="s">
        <v>508</v>
      </c>
      <c r="I14287" s="591" t="s">
        <v>9186</v>
      </c>
    </row>
    <row r="14288" spans="1:9" x14ac:dyDescent="0.25">
      <c r="A14288" s="59" t="s">
        <v>11142</v>
      </c>
      <c r="B14288" s="59" t="s">
        <v>9825</v>
      </c>
      <c r="C14288" s="59" t="s">
        <v>9826</v>
      </c>
      <c r="D14288" s="60">
        <v>5</v>
      </c>
      <c r="E14288" s="59" t="s">
        <v>37</v>
      </c>
      <c r="F14288" s="63">
        <v>23206</v>
      </c>
      <c r="G14288" s="64">
        <f t="shared" ref="G14288:G14305" si="435">F14288*D14288</f>
        <v>116030</v>
      </c>
      <c r="H14288" s="65" t="s">
        <v>432</v>
      </c>
      <c r="I14288" s="74"/>
    </row>
    <row r="14289" spans="1:9" x14ac:dyDescent="0.25">
      <c r="A14289" s="59" t="s">
        <v>11149</v>
      </c>
      <c r="B14289" s="59" t="s">
        <v>2842</v>
      </c>
      <c r="C14289" s="59" t="s">
        <v>533</v>
      </c>
      <c r="D14289" s="60">
        <v>1</v>
      </c>
      <c r="E14289" s="75" t="s">
        <v>26</v>
      </c>
      <c r="F14289" s="63">
        <v>8000</v>
      </c>
      <c r="G14289" s="64">
        <f t="shared" si="435"/>
        <v>8000</v>
      </c>
      <c r="H14289" s="65" t="s">
        <v>432</v>
      </c>
      <c r="I14289" s="76"/>
    </row>
    <row r="14290" spans="1:9" x14ac:dyDescent="0.25">
      <c r="A14290" s="59" t="s">
        <v>11149</v>
      </c>
      <c r="B14290" s="59" t="s">
        <v>729</v>
      </c>
      <c r="C14290" s="59" t="s">
        <v>27</v>
      </c>
      <c r="D14290" s="60">
        <v>24</v>
      </c>
      <c r="E14290" s="75" t="s">
        <v>26</v>
      </c>
      <c r="F14290" s="73">
        <v>1565</v>
      </c>
      <c r="G14290" s="64">
        <f t="shared" si="435"/>
        <v>37560</v>
      </c>
      <c r="H14290" s="65" t="s">
        <v>814</v>
      </c>
      <c r="I14290" s="289"/>
    </row>
    <row r="14291" spans="1:9" x14ac:dyDescent="0.25">
      <c r="A14291" s="59" t="s">
        <v>11149</v>
      </c>
      <c r="B14291" s="59" t="s">
        <v>10727</v>
      </c>
      <c r="C14291" s="59" t="s">
        <v>11150</v>
      </c>
      <c r="D14291" s="141">
        <v>1</v>
      </c>
      <c r="E14291" s="75" t="s">
        <v>26</v>
      </c>
      <c r="F14291" s="210">
        <v>1700000</v>
      </c>
      <c r="G14291" s="64">
        <f t="shared" si="435"/>
        <v>1700000</v>
      </c>
      <c r="H14291" s="120" t="s">
        <v>1653</v>
      </c>
      <c r="I14291" s="289" t="s">
        <v>6411</v>
      </c>
    </row>
    <row r="14292" spans="1:9" x14ac:dyDescent="0.25">
      <c r="A14292" s="59" t="s">
        <v>11149</v>
      </c>
      <c r="B14292" s="59" t="s">
        <v>10727</v>
      </c>
      <c r="C14292" s="81" t="s">
        <v>11151</v>
      </c>
      <c r="D14292" s="60">
        <v>1</v>
      </c>
      <c r="E14292" s="59" t="s">
        <v>26</v>
      </c>
      <c r="F14292" s="63">
        <v>1700000</v>
      </c>
      <c r="G14292" s="64">
        <f t="shared" si="435"/>
        <v>1700000</v>
      </c>
      <c r="H14292" s="65" t="s">
        <v>1653</v>
      </c>
      <c r="I14292" s="289" t="s">
        <v>6411</v>
      </c>
    </row>
    <row r="14293" spans="1:9" x14ac:dyDescent="0.25">
      <c r="A14293" s="59" t="s">
        <v>11149</v>
      </c>
      <c r="B14293" s="71" t="s">
        <v>10036</v>
      </c>
      <c r="C14293" s="77" t="s">
        <v>10333</v>
      </c>
      <c r="D14293" s="141">
        <v>2</v>
      </c>
      <c r="E14293" s="75" t="s">
        <v>26</v>
      </c>
      <c r="F14293" s="210">
        <v>185000</v>
      </c>
      <c r="G14293" s="64">
        <f t="shared" si="435"/>
        <v>370000</v>
      </c>
      <c r="H14293" s="120" t="s">
        <v>1653</v>
      </c>
      <c r="I14293" s="289" t="s">
        <v>6411</v>
      </c>
    </row>
    <row r="14294" spans="1:9" x14ac:dyDescent="0.25">
      <c r="A14294" s="59" t="s">
        <v>11149</v>
      </c>
      <c r="B14294" s="59" t="s">
        <v>10711</v>
      </c>
      <c r="C14294" s="59" t="s">
        <v>10333</v>
      </c>
      <c r="D14294" s="59">
        <v>1</v>
      </c>
      <c r="E14294" s="77" t="s">
        <v>26</v>
      </c>
      <c r="F14294" s="210">
        <v>45000</v>
      </c>
      <c r="G14294" s="64">
        <f t="shared" si="435"/>
        <v>45000</v>
      </c>
      <c r="H14294" s="120" t="s">
        <v>1653</v>
      </c>
      <c r="I14294" s="289" t="s">
        <v>6411</v>
      </c>
    </row>
    <row r="14295" spans="1:9" x14ac:dyDescent="0.25">
      <c r="A14295" s="59" t="s">
        <v>11149</v>
      </c>
      <c r="B14295" s="59" t="s">
        <v>10727</v>
      </c>
      <c r="C14295" s="59" t="s">
        <v>10389</v>
      </c>
      <c r="D14295" s="60">
        <v>1</v>
      </c>
      <c r="E14295" s="75" t="s">
        <v>26</v>
      </c>
      <c r="F14295" s="63">
        <v>1700000</v>
      </c>
      <c r="G14295" s="64">
        <f t="shared" si="435"/>
        <v>1700000</v>
      </c>
      <c r="H14295" s="120" t="s">
        <v>3421</v>
      </c>
      <c r="I14295" s="289" t="s">
        <v>6420</v>
      </c>
    </row>
    <row r="14296" spans="1:9" x14ac:dyDescent="0.25">
      <c r="A14296" s="59" t="s">
        <v>11149</v>
      </c>
      <c r="B14296" s="59" t="s">
        <v>10727</v>
      </c>
      <c r="C14296" s="59" t="s">
        <v>11152</v>
      </c>
      <c r="D14296" s="60">
        <v>1</v>
      </c>
      <c r="E14296" s="75" t="s">
        <v>26</v>
      </c>
      <c r="F14296" s="63">
        <v>1700000</v>
      </c>
      <c r="G14296" s="64">
        <f t="shared" si="435"/>
        <v>1700000</v>
      </c>
      <c r="H14296" s="120" t="s">
        <v>3421</v>
      </c>
      <c r="I14296" s="289" t="s">
        <v>6420</v>
      </c>
    </row>
    <row r="14297" spans="1:9" x14ac:dyDescent="0.25">
      <c r="A14297" s="59" t="s">
        <v>11149</v>
      </c>
      <c r="B14297" s="71" t="s">
        <v>10036</v>
      </c>
      <c r="C14297" s="77" t="s">
        <v>10333</v>
      </c>
      <c r="D14297" s="60">
        <v>2</v>
      </c>
      <c r="E14297" s="75" t="s">
        <v>26</v>
      </c>
      <c r="F14297" s="73">
        <v>185000</v>
      </c>
      <c r="G14297" s="64">
        <f t="shared" si="435"/>
        <v>370000</v>
      </c>
      <c r="H14297" s="120" t="s">
        <v>3421</v>
      </c>
      <c r="I14297" s="289" t="s">
        <v>6420</v>
      </c>
    </row>
    <row r="14298" spans="1:9" x14ac:dyDescent="0.25">
      <c r="A14298" s="59" t="s">
        <v>11149</v>
      </c>
      <c r="B14298" s="59" t="s">
        <v>210</v>
      </c>
      <c r="C14298" s="59" t="s">
        <v>211</v>
      </c>
      <c r="D14298" s="60">
        <v>8</v>
      </c>
      <c r="E14298" s="75" t="s">
        <v>37</v>
      </c>
      <c r="F14298" s="63">
        <v>28500</v>
      </c>
      <c r="G14298" s="210">
        <f t="shared" si="435"/>
        <v>228000</v>
      </c>
      <c r="H14298" s="120" t="s">
        <v>3421</v>
      </c>
      <c r="I14298" s="289" t="s">
        <v>6420</v>
      </c>
    </row>
    <row r="14299" spans="1:9" x14ac:dyDescent="0.25">
      <c r="A14299" s="59" t="s">
        <v>11149</v>
      </c>
      <c r="B14299" s="59" t="s">
        <v>11130</v>
      </c>
      <c r="C14299" s="83" t="s">
        <v>482</v>
      </c>
      <c r="D14299" s="60">
        <v>2</v>
      </c>
      <c r="E14299" s="75" t="s">
        <v>26</v>
      </c>
      <c r="F14299" s="73">
        <v>50000</v>
      </c>
      <c r="G14299" s="64">
        <f t="shared" si="435"/>
        <v>100000</v>
      </c>
      <c r="H14299" s="120" t="s">
        <v>3421</v>
      </c>
      <c r="I14299" s="289" t="s">
        <v>6420</v>
      </c>
    </row>
    <row r="14300" spans="1:9" x14ac:dyDescent="0.25">
      <c r="A14300" s="59" t="s">
        <v>11149</v>
      </c>
      <c r="B14300" s="59" t="s">
        <v>6402</v>
      </c>
      <c r="C14300" s="59" t="s">
        <v>10153</v>
      </c>
      <c r="D14300" s="141">
        <v>1</v>
      </c>
      <c r="E14300" s="75" t="s">
        <v>26</v>
      </c>
      <c r="F14300" s="210">
        <v>60000</v>
      </c>
      <c r="G14300" s="64">
        <f t="shared" si="435"/>
        <v>60000</v>
      </c>
      <c r="H14300" s="120" t="s">
        <v>947</v>
      </c>
      <c r="I14300" s="289" t="s">
        <v>6401</v>
      </c>
    </row>
    <row r="14301" spans="1:9" x14ac:dyDescent="0.25">
      <c r="A14301" s="59" t="s">
        <v>11149</v>
      </c>
      <c r="B14301" s="58" t="s">
        <v>9333</v>
      </c>
      <c r="C14301" s="59" t="s">
        <v>27</v>
      </c>
      <c r="D14301" s="60">
        <v>15</v>
      </c>
      <c r="E14301" s="75" t="s">
        <v>26</v>
      </c>
      <c r="F14301" s="73">
        <v>1000</v>
      </c>
      <c r="G14301" s="64">
        <f t="shared" si="435"/>
        <v>15000</v>
      </c>
      <c r="H14301" s="120" t="s">
        <v>953</v>
      </c>
      <c r="I14301" s="74" t="s">
        <v>6404</v>
      </c>
    </row>
    <row r="14302" spans="1:9" x14ac:dyDescent="0.25">
      <c r="A14302" s="59" t="s">
        <v>11149</v>
      </c>
      <c r="B14302" s="71" t="s">
        <v>6463</v>
      </c>
      <c r="C14302" s="59" t="s">
        <v>434</v>
      </c>
      <c r="D14302" s="59">
        <v>2</v>
      </c>
      <c r="E14302" s="77" t="s">
        <v>26</v>
      </c>
      <c r="F14302" s="210">
        <v>495000</v>
      </c>
      <c r="G14302" s="64">
        <f t="shared" si="435"/>
        <v>990000</v>
      </c>
      <c r="H14302" s="120" t="s">
        <v>953</v>
      </c>
      <c r="I14302" s="74" t="s">
        <v>6404</v>
      </c>
    </row>
    <row r="14303" spans="1:9" x14ac:dyDescent="0.25">
      <c r="A14303" s="59" t="s">
        <v>11149</v>
      </c>
      <c r="B14303" s="59" t="s">
        <v>10154</v>
      </c>
      <c r="C14303" s="59" t="s">
        <v>50</v>
      </c>
      <c r="D14303" s="60">
        <v>0.5</v>
      </c>
      <c r="E14303" s="75" t="s">
        <v>29</v>
      </c>
      <c r="F14303" s="73">
        <v>350000</v>
      </c>
      <c r="G14303" s="64">
        <f t="shared" si="435"/>
        <v>175000</v>
      </c>
      <c r="H14303" s="120" t="s">
        <v>953</v>
      </c>
      <c r="I14303" s="74" t="s">
        <v>6404</v>
      </c>
    </row>
    <row r="14304" spans="1:9" x14ac:dyDescent="0.25">
      <c r="A14304" s="59" t="s">
        <v>11149</v>
      </c>
      <c r="B14304" s="71" t="s">
        <v>11133</v>
      </c>
      <c r="C14304" s="59" t="s">
        <v>1777</v>
      </c>
      <c r="D14304" s="60">
        <v>1</v>
      </c>
      <c r="E14304" s="75" t="s">
        <v>26</v>
      </c>
      <c r="F14304" s="63">
        <v>13000</v>
      </c>
      <c r="G14304" s="64">
        <f t="shared" si="435"/>
        <v>13000</v>
      </c>
      <c r="H14304" s="120" t="s">
        <v>953</v>
      </c>
      <c r="I14304" s="74" t="s">
        <v>6404</v>
      </c>
    </row>
    <row r="14305" spans="1:9" x14ac:dyDescent="0.25">
      <c r="A14305" s="59" t="s">
        <v>11149</v>
      </c>
      <c r="B14305" s="59" t="s">
        <v>4073</v>
      </c>
      <c r="C14305" s="59" t="s">
        <v>264</v>
      </c>
      <c r="D14305" s="59">
        <v>4</v>
      </c>
      <c r="E14305" s="59" t="s">
        <v>26</v>
      </c>
      <c r="F14305" s="61">
        <v>5000</v>
      </c>
      <c r="G14305" s="64">
        <f t="shared" si="435"/>
        <v>20000</v>
      </c>
      <c r="H14305" s="120" t="s">
        <v>953</v>
      </c>
      <c r="I14305" s="74" t="s">
        <v>6404</v>
      </c>
    </row>
    <row r="14306" spans="1:9" x14ac:dyDescent="0.25">
      <c r="A14306" s="59" t="s">
        <v>11149</v>
      </c>
      <c r="B14306" s="59" t="s">
        <v>210</v>
      </c>
      <c r="C14306" s="59" t="s">
        <v>211</v>
      </c>
      <c r="D14306" s="60">
        <v>9</v>
      </c>
      <c r="E14306" s="75" t="s">
        <v>37</v>
      </c>
      <c r="F14306" s="63">
        <v>28500</v>
      </c>
      <c r="G14306" s="64">
        <f>F14306*D14306</f>
        <v>256500</v>
      </c>
      <c r="H14306" s="65" t="s">
        <v>882</v>
      </c>
      <c r="I14306" s="120" t="s">
        <v>6461</v>
      </c>
    </row>
    <row r="14307" spans="1:9" x14ac:dyDescent="0.25">
      <c r="A14307" s="59" t="s">
        <v>11149</v>
      </c>
      <c r="B14307" s="59" t="s">
        <v>11153</v>
      </c>
      <c r="C14307" s="59" t="s">
        <v>217</v>
      </c>
      <c r="D14307" s="59">
        <v>1</v>
      </c>
      <c r="E14307" s="77" t="s">
        <v>26</v>
      </c>
      <c r="F14307" s="210">
        <v>95000</v>
      </c>
      <c r="G14307" s="64">
        <f>F14307*D14307</f>
        <v>95000</v>
      </c>
      <c r="H14307" s="65" t="s">
        <v>882</v>
      </c>
      <c r="I14307" s="120" t="s">
        <v>6461</v>
      </c>
    </row>
    <row r="14308" spans="1:9" x14ac:dyDescent="0.25">
      <c r="A14308" s="59" t="s">
        <v>11149</v>
      </c>
      <c r="B14308" s="59" t="s">
        <v>172</v>
      </c>
      <c r="C14308" s="93" t="s">
        <v>173</v>
      </c>
      <c r="D14308" s="141">
        <v>1</v>
      </c>
      <c r="E14308" s="75" t="s">
        <v>26</v>
      </c>
      <c r="F14308" s="265">
        <v>39000</v>
      </c>
      <c r="G14308" s="210">
        <f t="shared" ref="G14308:G14355" si="436">F14308*D14308</f>
        <v>39000</v>
      </c>
      <c r="H14308" s="65" t="s">
        <v>882</v>
      </c>
      <c r="I14308" s="120" t="s">
        <v>6461</v>
      </c>
    </row>
    <row r="14309" spans="1:9" x14ac:dyDescent="0.25">
      <c r="A14309" s="59" t="s">
        <v>11149</v>
      </c>
      <c r="B14309" s="59" t="s">
        <v>6323</v>
      </c>
      <c r="C14309" s="59" t="s">
        <v>6324</v>
      </c>
      <c r="D14309" s="141">
        <v>1</v>
      </c>
      <c r="E14309" s="75" t="s">
        <v>26</v>
      </c>
      <c r="F14309" s="265">
        <v>92500</v>
      </c>
      <c r="G14309" s="210">
        <f t="shared" si="436"/>
        <v>92500</v>
      </c>
      <c r="H14309" s="65" t="s">
        <v>882</v>
      </c>
      <c r="I14309" s="120" t="s">
        <v>6461</v>
      </c>
    </row>
    <row r="14310" spans="1:9" x14ac:dyDescent="0.25">
      <c r="A14310" s="59" t="s">
        <v>11149</v>
      </c>
      <c r="B14310" s="59" t="s">
        <v>274</v>
      </c>
      <c r="C14310" s="192">
        <v>40493</v>
      </c>
      <c r="D14310" s="141">
        <v>4</v>
      </c>
      <c r="E14310" s="75" t="s">
        <v>26</v>
      </c>
      <c r="F14310" s="210">
        <v>10000</v>
      </c>
      <c r="G14310" s="64">
        <f t="shared" si="436"/>
        <v>40000</v>
      </c>
      <c r="H14310" s="65" t="s">
        <v>882</v>
      </c>
      <c r="I14310" s="120" t="s">
        <v>6461</v>
      </c>
    </row>
    <row r="14311" spans="1:9" x14ac:dyDescent="0.25">
      <c r="A14311" s="59" t="s">
        <v>11149</v>
      </c>
      <c r="B14311" s="66" t="s">
        <v>220</v>
      </c>
      <c r="C14311" s="92" t="s">
        <v>221</v>
      </c>
      <c r="D14311" s="60">
        <v>6</v>
      </c>
      <c r="E14311" s="75" t="s">
        <v>37</v>
      </c>
      <c r="F14311" s="63">
        <v>34689</v>
      </c>
      <c r="G14311" s="64">
        <f t="shared" si="436"/>
        <v>208134</v>
      </c>
      <c r="H14311" s="65" t="s">
        <v>3801</v>
      </c>
      <c r="I14311" s="59" t="s">
        <v>6421</v>
      </c>
    </row>
    <row r="14312" spans="1:9" x14ac:dyDescent="0.25">
      <c r="A14312" s="59" t="s">
        <v>11149</v>
      </c>
      <c r="B14312" s="59" t="s">
        <v>274</v>
      </c>
      <c r="C14312" s="192">
        <v>40493</v>
      </c>
      <c r="D14312" s="141">
        <v>4</v>
      </c>
      <c r="E14312" s="75" t="s">
        <v>26</v>
      </c>
      <c r="F14312" s="210">
        <v>10000</v>
      </c>
      <c r="G14312" s="64">
        <f t="shared" si="436"/>
        <v>40000</v>
      </c>
      <c r="H14312" s="65" t="s">
        <v>3801</v>
      </c>
      <c r="I14312" s="59" t="s">
        <v>6421</v>
      </c>
    </row>
    <row r="14313" spans="1:9" x14ac:dyDescent="0.25">
      <c r="A14313" s="59" t="s">
        <v>11149</v>
      </c>
      <c r="B14313" s="59" t="s">
        <v>4073</v>
      </c>
      <c r="C14313" s="59" t="s">
        <v>264</v>
      </c>
      <c r="D14313" s="59">
        <v>4</v>
      </c>
      <c r="E14313" s="59" t="s">
        <v>26</v>
      </c>
      <c r="F14313" s="61">
        <v>5000</v>
      </c>
      <c r="G14313" s="64">
        <f t="shared" si="436"/>
        <v>20000</v>
      </c>
      <c r="H14313" s="65" t="s">
        <v>3801</v>
      </c>
      <c r="I14313" s="59" t="s">
        <v>6421</v>
      </c>
    </row>
    <row r="14314" spans="1:9" x14ac:dyDescent="0.25">
      <c r="A14314" s="59" t="s">
        <v>11149</v>
      </c>
      <c r="B14314" s="59" t="s">
        <v>1792</v>
      </c>
      <c r="C14314" s="59" t="s">
        <v>76</v>
      </c>
      <c r="D14314" s="59">
        <v>0.3</v>
      </c>
      <c r="E14314" s="59" t="s">
        <v>37</v>
      </c>
      <c r="F14314" s="61">
        <v>82500</v>
      </c>
      <c r="G14314" s="64">
        <f t="shared" si="436"/>
        <v>24750</v>
      </c>
      <c r="H14314" s="65" t="s">
        <v>3801</v>
      </c>
      <c r="I14314" s="59" t="s">
        <v>6421</v>
      </c>
    </row>
    <row r="14315" spans="1:9" x14ac:dyDescent="0.25">
      <c r="A14315" s="59" t="s">
        <v>11149</v>
      </c>
      <c r="B14315" s="59" t="s">
        <v>634</v>
      </c>
      <c r="C14315" s="59" t="s">
        <v>99</v>
      </c>
      <c r="D14315" s="59">
        <v>1</v>
      </c>
      <c r="E14315" s="59" t="s">
        <v>26</v>
      </c>
      <c r="F14315" s="61">
        <v>40000</v>
      </c>
      <c r="G14315" s="64">
        <f t="shared" si="436"/>
        <v>40000</v>
      </c>
      <c r="H14315" s="65" t="s">
        <v>3801</v>
      </c>
      <c r="I14315" s="59" t="s">
        <v>6421</v>
      </c>
    </row>
    <row r="14316" spans="1:9" x14ac:dyDescent="0.25">
      <c r="A14316" s="59" t="s">
        <v>11149</v>
      </c>
      <c r="B14316" s="59" t="s">
        <v>11154</v>
      </c>
      <c r="C14316" s="59" t="s">
        <v>835</v>
      </c>
      <c r="D14316" s="60">
        <v>1</v>
      </c>
      <c r="E14316" s="75" t="s">
        <v>26</v>
      </c>
      <c r="F14316" s="63">
        <v>78000</v>
      </c>
      <c r="G14316" s="64">
        <f t="shared" si="436"/>
        <v>78000</v>
      </c>
      <c r="H14316" s="65" t="s">
        <v>3801</v>
      </c>
      <c r="I14316" s="59" t="s">
        <v>6421</v>
      </c>
    </row>
    <row r="14317" spans="1:9" x14ac:dyDescent="0.25">
      <c r="A14317" s="59" t="s">
        <v>11149</v>
      </c>
      <c r="B14317" s="71" t="s">
        <v>10036</v>
      </c>
      <c r="C14317" s="77" t="s">
        <v>10333</v>
      </c>
      <c r="D14317" s="141">
        <v>1</v>
      </c>
      <c r="E14317" s="75" t="s">
        <v>26</v>
      </c>
      <c r="F14317" s="210">
        <v>185000</v>
      </c>
      <c r="G14317" s="64">
        <f t="shared" si="436"/>
        <v>185000</v>
      </c>
      <c r="H14317" s="120" t="s">
        <v>890</v>
      </c>
      <c r="I14317" s="59" t="s">
        <v>6491</v>
      </c>
    </row>
    <row r="14318" spans="1:9" x14ac:dyDescent="0.25">
      <c r="A14318" s="59" t="s">
        <v>11149</v>
      </c>
      <c r="B14318" s="59" t="s">
        <v>10711</v>
      </c>
      <c r="C14318" s="59" t="s">
        <v>10333</v>
      </c>
      <c r="D14318" s="59">
        <v>1</v>
      </c>
      <c r="E14318" s="77" t="s">
        <v>26</v>
      </c>
      <c r="F14318" s="210">
        <v>45000</v>
      </c>
      <c r="G14318" s="64">
        <f t="shared" si="436"/>
        <v>45000</v>
      </c>
      <c r="H14318" s="120" t="s">
        <v>890</v>
      </c>
      <c r="I14318" s="59" t="s">
        <v>6491</v>
      </c>
    </row>
    <row r="14319" spans="1:9" x14ac:dyDescent="0.25">
      <c r="A14319" s="59" t="s">
        <v>11149</v>
      </c>
      <c r="B14319" s="58" t="s">
        <v>6645</v>
      </c>
      <c r="C14319" s="77" t="s">
        <v>74</v>
      </c>
      <c r="D14319" s="59">
        <v>1</v>
      </c>
      <c r="E14319" s="59" t="s">
        <v>26</v>
      </c>
      <c r="F14319" s="61">
        <v>55000</v>
      </c>
      <c r="G14319" s="64">
        <f t="shared" si="436"/>
        <v>55000</v>
      </c>
      <c r="H14319" s="120" t="s">
        <v>890</v>
      </c>
      <c r="I14319" s="59" t="s">
        <v>6491</v>
      </c>
    </row>
    <row r="14320" spans="1:9" x14ac:dyDescent="0.25">
      <c r="A14320" s="59" t="s">
        <v>11149</v>
      </c>
      <c r="B14320" s="59" t="s">
        <v>11155</v>
      </c>
      <c r="C14320" s="81">
        <v>105715665</v>
      </c>
      <c r="D14320" s="59">
        <v>1</v>
      </c>
      <c r="E14320" s="59" t="s">
        <v>26</v>
      </c>
      <c r="F14320" s="61">
        <v>1775000</v>
      </c>
      <c r="G14320" s="64">
        <f t="shared" si="436"/>
        <v>1775000</v>
      </c>
      <c r="H14320" s="120" t="s">
        <v>1500</v>
      </c>
      <c r="I14320" s="59" t="s">
        <v>6489</v>
      </c>
    </row>
    <row r="14321" spans="1:9" x14ac:dyDescent="0.25">
      <c r="A14321" s="59" t="s">
        <v>11149</v>
      </c>
      <c r="B14321" s="59" t="s">
        <v>11155</v>
      </c>
      <c r="C14321" s="81">
        <v>105715429</v>
      </c>
      <c r="D14321" s="59">
        <v>1</v>
      </c>
      <c r="E14321" s="59" t="s">
        <v>26</v>
      </c>
      <c r="F14321" s="61">
        <v>1775000</v>
      </c>
      <c r="G14321" s="64">
        <f t="shared" si="436"/>
        <v>1775000</v>
      </c>
      <c r="H14321" s="120" t="s">
        <v>1500</v>
      </c>
      <c r="I14321" s="59" t="s">
        <v>6489</v>
      </c>
    </row>
    <row r="14322" spans="1:9" x14ac:dyDescent="0.25">
      <c r="A14322" s="59" t="s">
        <v>11149</v>
      </c>
      <c r="B14322" s="59" t="s">
        <v>11155</v>
      </c>
      <c r="C14322" s="81">
        <v>105716072</v>
      </c>
      <c r="D14322" s="59">
        <v>1</v>
      </c>
      <c r="E14322" s="59" t="s">
        <v>26</v>
      </c>
      <c r="F14322" s="61">
        <v>1775000</v>
      </c>
      <c r="G14322" s="64">
        <f t="shared" si="436"/>
        <v>1775000</v>
      </c>
      <c r="H14322" s="120" t="s">
        <v>1500</v>
      </c>
      <c r="I14322" s="59" t="s">
        <v>6489</v>
      </c>
    </row>
    <row r="14323" spans="1:9" x14ac:dyDescent="0.25">
      <c r="A14323" s="59" t="s">
        <v>11149</v>
      </c>
      <c r="B14323" s="59" t="s">
        <v>11155</v>
      </c>
      <c r="C14323" s="81">
        <v>105154047</v>
      </c>
      <c r="D14323" s="59">
        <v>1</v>
      </c>
      <c r="E14323" s="59" t="s">
        <v>26</v>
      </c>
      <c r="F14323" s="61">
        <v>1775000</v>
      </c>
      <c r="G14323" s="64">
        <f t="shared" si="436"/>
        <v>1775000</v>
      </c>
      <c r="H14323" s="120" t="s">
        <v>1500</v>
      </c>
      <c r="I14323" s="59" t="s">
        <v>6489</v>
      </c>
    </row>
    <row r="14324" spans="1:9" x14ac:dyDescent="0.25">
      <c r="A14324" s="59" t="s">
        <v>11149</v>
      </c>
      <c r="B14324" s="59" t="s">
        <v>10712</v>
      </c>
      <c r="C14324" s="59" t="s">
        <v>9845</v>
      </c>
      <c r="D14324" s="59">
        <v>4</v>
      </c>
      <c r="E14324" s="59" t="s">
        <v>26</v>
      </c>
      <c r="F14324" s="61">
        <v>155000</v>
      </c>
      <c r="G14324" s="64">
        <f t="shared" si="436"/>
        <v>620000</v>
      </c>
      <c r="H14324" s="120" t="s">
        <v>1500</v>
      </c>
      <c r="I14324" s="59" t="s">
        <v>6489</v>
      </c>
    </row>
    <row r="14325" spans="1:9" x14ac:dyDescent="0.25">
      <c r="A14325" s="59" t="s">
        <v>11149</v>
      </c>
      <c r="B14325" s="59" t="s">
        <v>10711</v>
      </c>
      <c r="C14325" s="59" t="s">
        <v>10333</v>
      </c>
      <c r="D14325" s="59">
        <v>4</v>
      </c>
      <c r="E14325" s="59" t="s">
        <v>26</v>
      </c>
      <c r="F14325" s="61">
        <v>45000</v>
      </c>
      <c r="G14325" s="64">
        <f t="shared" si="436"/>
        <v>180000</v>
      </c>
      <c r="H14325" s="120" t="s">
        <v>1500</v>
      </c>
      <c r="I14325" s="59" t="s">
        <v>6489</v>
      </c>
    </row>
    <row r="14326" spans="1:9" x14ac:dyDescent="0.25">
      <c r="A14326" s="59" t="s">
        <v>11149</v>
      </c>
      <c r="B14326" s="58" t="s">
        <v>9333</v>
      </c>
      <c r="C14326" s="59" t="s">
        <v>27</v>
      </c>
      <c r="D14326" s="60">
        <v>20</v>
      </c>
      <c r="E14326" s="75" t="s">
        <v>26</v>
      </c>
      <c r="F14326" s="73">
        <v>1000</v>
      </c>
      <c r="G14326" s="64">
        <f>F14326*D14326</f>
        <v>20000</v>
      </c>
      <c r="H14326" s="120" t="s">
        <v>749</v>
      </c>
      <c r="I14326" s="59"/>
    </row>
    <row r="14327" spans="1:9" x14ac:dyDescent="0.25">
      <c r="A14327" s="59" t="s">
        <v>11149</v>
      </c>
      <c r="B14327" s="59" t="s">
        <v>2729</v>
      </c>
      <c r="C14327" s="59" t="s">
        <v>27</v>
      </c>
      <c r="D14327" s="60">
        <v>3</v>
      </c>
      <c r="E14327" s="75" t="s">
        <v>26</v>
      </c>
      <c r="F14327" s="73">
        <v>2500</v>
      </c>
      <c r="G14327" s="64">
        <f>F14327*D14327</f>
        <v>7500</v>
      </c>
      <c r="H14327" s="120" t="s">
        <v>749</v>
      </c>
      <c r="I14327" s="59"/>
    </row>
    <row r="14328" spans="1:9" x14ac:dyDescent="0.25">
      <c r="A14328" s="59" t="s">
        <v>11149</v>
      </c>
      <c r="B14328" s="59" t="s">
        <v>10478</v>
      </c>
      <c r="C14328" s="59" t="s">
        <v>636</v>
      </c>
      <c r="D14328" s="60">
        <v>2</v>
      </c>
      <c r="E14328" s="75" t="s">
        <v>26</v>
      </c>
      <c r="F14328" s="73">
        <v>73000</v>
      </c>
      <c r="G14328" s="126">
        <f>F14328*D14328</f>
        <v>146000</v>
      </c>
      <c r="H14328" s="120" t="s">
        <v>749</v>
      </c>
      <c r="I14328" s="59"/>
    </row>
    <row r="14329" spans="1:9" x14ac:dyDescent="0.25">
      <c r="A14329" s="59" t="s">
        <v>11149</v>
      </c>
      <c r="B14329" s="82" t="s">
        <v>1013</v>
      </c>
      <c r="C14329" s="59" t="s">
        <v>864</v>
      </c>
      <c r="D14329" s="60">
        <v>15</v>
      </c>
      <c r="E14329" s="75" t="s">
        <v>37</v>
      </c>
      <c r="F14329" s="73">
        <v>17000</v>
      </c>
      <c r="G14329" s="64">
        <f t="shared" si="436"/>
        <v>255000</v>
      </c>
      <c r="H14329" s="65" t="s">
        <v>749</v>
      </c>
      <c r="I14329" s="59"/>
    </row>
    <row r="14330" spans="1:9" x14ac:dyDescent="0.25">
      <c r="A14330" s="59" t="s">
        <v>11149</v>
      </c>
      <c r="B14330" s="59" t="s">
        <v>274</v>
      </c>
      <c r="C14330" s="192">
        <v>40493</v>
      </c>
      <c r="D14330" s="59">
        <v>8</v>
      </c>
      <c r="E14330" s="59" t="s">
        <v>26</v>
      </c>
      <c r="F14330" s="61">
        <v>10000</v>
      </c>
      <c r="G14330" s="64">
        <f t="shared" si="436"/>
        <v>80000</v>
      </c>
      <c r="H14330" s="120" t="s">
        <v>427</v>
      </c>
      <c r="I14330" s="59" t="s">
        <v>6492</v>
      </c>
    </row>
    <row r="14331" spans="1:9" x14ac:dyDescent="0.25">
      <c r="A14331" s="59" t="s">
        <v>11149</v>
      </c>
      <c r="B14331" s="59" t="s">
        <v>3077</v>
      </c>
      <c r="C14331" s="59" t="s">
        <v>27</v>
      </c>
      <c r="D14331" s="59">
        <v>1</v>
      </c>
      <c r="E14331" s="59" t="s">
        <v>26</v>
      </c>
      <c r="F14331" s="61">
        <v>13333</v>
      </c>
      <c r="G14331" s="64">
        <f t="shared" si="436"/>
        <v>13333</v>
      </c>
      <c r="H14331" s="120" t="s">
        <v>427</v>
      </c>
      <c r="I14331" s="59" t="s">
        <v>6492</v>
      </c>
    </row>
    <row r="14332" spans="1:9" x14ac:dyDescent="0.25">
      <c r="A14332" s="59" t="s">
        <v>11149</v>
      </c>
      <c r="B14332" s="66" t="s">
        <v>220</v>
      </c>
      <c r="C14332" s="92" t="s">
        <v>221</v>
      </c>
      <c r="D14332" s="60">
        <v>6</v>
      </c>
      <c r="E14332" s="75" t="s">
        <v>37</v>
      </c>
      <c r="F14332" s="63">
        <v>34689</v>
      </c>
      <c r="G14332" s="64">
        <f t="shared" si="436"/>
        <v>208134</v>
      </c>
      <c r="H14332" s="120" t="s">
        <v>427</v>
      </c>
      <c r="I14332" s="59" t="s">
        <v>6492</v>
      </c>
    </row>
    <row r="14333" spans="1:9" x14ac:dyDescent="0.25">
      <c r="A14333" s="59" t="s">
        <v>11149</v>
      </c>
      <c r="B14333" s="59" t="s">
        <v>9825</v>
      </c>
      <c r="C14333" s="59" t="s">
        <v>9826</v>
      </c>
      <c r="D14333" s="60">
        <v>1.5</v>
      </c>
      <c r="E14333" s="59" t="s">
        <v>37</v>
      </c>
      <c r="F14333" s="63">
        <v>23206</v>
      </c>
      <c r="G14333" s="64">
        <f t="shared" si="436"/>
        <v>34809</v>
      </c>
      <c r="H14333" s="120" t="s">
        <v>427</v>
      </c>
      <c r="I14333" s="59" t="s">
        <v>6492</v>
      </c>
    </row>
    <row r="14334" spans="1:9" x14ac:dyDescent="0.25">
      <c r="A14334" s="59" t="s">
        <v>11149</v>
      </c>
      <c r="B14334" s="59" t="s">
        <v>10200</v>
      </c>
      <c r="C14334" s="59" t="s">
        <v>10201</v>
      </c>
      <c r="D14334" s="59">
        <v>1</v>
      </c>
      <c r="E14334" s="59" t="s">
        <v>26</v>
      </c>
      <c r="F14334" s="61">
        <v>45000</v>
      </c>
      <c r="G14334" s="64">
        <f t="shared" si="436"/>
        <v>45000</v>
      </c>
      <c r="H14334" s="120" t="s">
        <v>427</v>
      </c>
      <c r="I14334" s="59" t="s">
        <v>6492</v>
      </c>
    </row>
    <row r="14335" spans="1:9" x14ac:dyDescent="0.25">
      <c r="A14335" s="59" t="s">
        <v>11149</v>
      </c>
      <c r="B14335" s="59" t="s">
        <v>210</v>
      </c>
      <c r="C14335" s="59" t="s">
        <v>211</v>
      </c>
      <c r="D14335" s="60">
        <v>8</v>
      </c>
      <c r="E14335" s="75" t="s">
        <v>37</v>
      </c>
      <c r="F14335" s="63">
        <v>28500</v>
      </c>
      <c r="G14335" s="64">
        <f t="shared" si="436"/>
        <v>228000</v>
      </c>
      <c r="H14335" s="120" t="s">
        <v>3352</v>
      </c>
      <c r="I14335" s="59" t="s">
        <v>6493</v>
      </c>
    </row>
    <row r="14336" spans="1:9" x14ac:dyDescent="0.25">
      <c r="A14336" s="59" t="s">
        <v>11149</v>
      </c>
      <c r="B14336" s="59" t="s">
        <v>6323</v>
      </c>
      <c r="C14336" s="59" t="s">
        <v>6324</v>
      </c>
      <c r="D14336" s="141">
        <v>1</v>
      </c>
      <c r="E14336" s="75" t="s">
        <v>26</v>
      </c>
      <c r="F14336" s="265">
        <v>92500</v>
      </c>
      <c r="G14336" s="64">
        <f t="shared" si="436"/>
        <v>92500</v>
      </c>
      <c r="H14336" s="120" t="s">
        <v>3352</v>
      </c>
      <c r="I14336" s="59" t="s">
        <v>6493</v>
      </c>
    </row>
    <row r="14337" spans="1:9" x14ac:dyDescent="0.25">
      <c r="A14337" s="59" t="s">
        <v>11149</v>
      </c>
      <c r="B14337" s="58" t="s">
        <v>6323</v>
      </c>
      <c r="C14337" s="77" t="s">
        <v>181</v>
      </c>
      <c r="D14337" s="59">
        <v>1</v>
      </c>
      <c r="E14337" s="59" t="s">
        <v>26</v>
      </c>
      <c r="F14337" s="59">
        <v>35000</v>
      </c>
      <c r="G14337" s="64">
        <f t="shared" si="436"/>
        <v>35000</v>
      </c>
      <c r="H14337" s="120" t="s">
        <v>3352</v>
      </c>
      <c r="I14337" s="59" t="s">
        <v>6493</v>
      </c>
    </row>
    <row r="14338" spans="1:9" x14ac:dyDescent="0.25">
      <c r="A14338" s="59" t="s">
        <v>11149</v>
      </c>
      <c r="B14338" s="59" t="s">
        <v>9825</v>
      </c>
      <c r="C14338" s="59" t="s">
        <v>9826</v>
      </c>
      <c r="D14338" s="60">
        <v>3</v>
      </c>
      <c r="E14338" s="59" t="s">
        <v>37</v>
      </c>
      <c r="F14338" s="63">
        <v>23206</v>
      </c>
      <c r="G14338" s="64">
        <f t="shared" si="436"/>
        <v>69618</v>
      </c>
      <c r="H14338" s="120" t="s">
        <v>3352</v>
      </c>
      <c r="I14338" s="59" t="s">
        <v>6493</v>
      </c>
    </row>
    <row r="14339" spans="1:9" x14ac:dyDescent="0.25">
      <c r="A14339" s="59" t="s">
        <v>11149</v>
      </c>
      <c r="B14339" s="59" t="s">
        <v>810</v>
      </c>
      <c r="C14339" s="59" t="s">
        <v>27</v>
      </c>
      <c r="D14339" s="60">
        <v>1</v>
      </c>
      <c r="E14339" s="59" t="s">
        <v>1525</v>
      </c>
      <c r="F14339" s="63">
        <v>75000</v>
      </c>
      <c r="G14339" s="64">
        <f t="shared" si="436"/>
        <v>75000</v>
      </c>
      <c r="H14339" s="65" t="s">
        <v>814</v>
      </c>
      <c r="I14339" s="74"/>
    </row>
    <row r="14340" spans="1:9" x14ac:dyDescent="0.25">
      <c r="A14340" s="59" t="s">
        <v>11156</v>
      </c>
      <c r="B14340" s="59" t="s">
        <v>2729</v>
      </c>
      <c r="C14340" s="59" t="s">
        <v>27</v>
      </c>
      <c r="D14340" s="60">
        <v>4</v>
      </c>
      <c r="E14340" s="75" t="s">
        <v>26</v>
      </c>
      <c r="F14340" s="73">
        <v>2500</v>
      </c>
      <c r="G14340" s="64">
        <f t="shared" si="436"/>
        <v>10000</v>
      </c>
      <c r="H14340" s="65" t="s">
        <v>814</v>
      </c>
      <c r="I14340" s="76"/>
    </row>
    <row r="14341" spans="1:9" x14ac:dyDescent="0.25">
      <c r="A14341" s="59" t="s">
        <v>11156</v>
      </c>
      <c r="B14341" s="71" t="s">
        <v>11133</v>
      </c>
      <c r="C14341" s="59" t="s">
        <v>1777</v>
      </c>
      <c r="D14341" s="60">
        <v>1</v>
      </c>
      <c r="E14341" s="75" t="s">
        <v>26</v>
      </c>
      <c r="F14341" s="63">
        <v>13000</v>
      </c>
      <c r="G14341" s="64">
        <f t="shared" si="436"/>
        <v>13000</v>
      </c>
      <c r="H14341" s="65" t="s">
        <v>814</v>
      </c>
      <c r="I14341" s="289"/>
    </row>
    <row r="14342" spans="1:9" x14ac:dyDescent="0.25">
      <c r="A14342" s="59" t="s">
        <v>11156</v>
      </c>
      <c r="B14342" s="83" t="s">
        <v>11157</v>
      </c>
      <c r="C14342" s="59" t="s">
        <v>416</v>
      </c>
      <c r="D14342" s="141">
        <v>6</v>
      </c>
      <c r="E14342" s="75" t="s">
        <v>26</v>
      </c>
      <c r="F14342" s="210">
        <v>6000</v>
      </c>
      <c r="G14342" s="64">
        <f t="shared" si="436"/>
        <v>36000</v>
      </c>
      <c r="H14342" s="120" t="s">
        <v>814</v>
      </c>
      <c r="I14342" s="289"/>
    </row>
    <row r="14343" spans="1:9" x14ac:dyDescent="0.25">
      <c r="A14343" s="59" t="s">
        <v>11156</v>
      </c>
      <c r="B14343" s="59" t="s">
        <v>634</v>
      </c>
      <c r="C14343" s="59" t="s">
        <v>99</v>
      </c>
      <c r="D14343" s="60">
        <v>1</v>
      </c>
      <c r="E14343" s="59" t="s">
        <v>26</v>
      </c>
      <c r="F14343" s="63">
        <v>40000</v>
      </c>
      <c r="G14343" s="64">
        <f t="shared" si="436"/>
        <v>40000</v>
      </c>
      <c r="H14343" s="65" t="s">
        <v>957</v>
      </c>
      <c r="I14343" s="289"/>
    </row>
    <row r="14344" spans="1:9" x14ac:dyDescent="0.25">
      <c r="A14344" s="59" t="s">
        <v>11156</v>
      </c>
      <c r="B14344" s="59" t="s">
        <v>9875</v>
      </c>
      <c r="C14344" s="59" t="s">
        <v>33</v>
      </c>
      <c r="D14344" s="141">
        <v>1</v>
      </c>
      <c r="E14344" s="75" t="s">
        <v>26</v>
      </c>
      <c r="F14344" s="210">
        <v>207050</v>
      </c>
      <c r="G14344" s="64">
        <f t="shared" si="436"/>
        <v>207050</v>
      </c>
      <c r="H14344" s="120" t="s">
        <v>957</v>
      </c>
      <c r="I14344" s="289"/>
    </row>
    <row r="14345" spans="1:9" x14ac:dyDescent="0.25">
      <c r="A14345" s="59" t="s">
        <v>11156</v>
      </c>
      <c r="B14345" s="59" t="s">
        <v>11158</v>
      </c>
      <c r="C14345" s="85" t="s">
        <v>48</v>
      </c>
      <c r="D14345" s="141">
        <v>1</v>
      </c>
      <c r="E14345" s="75" t="s">
        <v>26</v>
      </c>
      <c r="F14345" s="210">
        <v>1200000</v>
      </c>
      <c r="G14345" s="64">
        <f t="shared" si="436"/>
        <v>1200000</v>
      </c>
      <c r="H14345" s="120" t="s">
        <v>427</v>
      </c>
      <c r="I14345" s="59" t="s">
        <v>6492</v>
      </c>
    </row>
    <row r="14346" spans="1:9" x14ac:dyDescent="0.25">
      <c r="A14346" s="59" t="s">
        <v>11156</v>
      </c>
      <c r="B14346" s="59" t="s">
        <v>210</v>
      </c>
      <c r="C14346" s="59" t="s">
        <v>211</v>
      </c>
      <c r="D14346" s="60">
        <v>1</v>
      </c>
      <c r="E14346" s="75" t="s">
        <v>37</v>
      </c>
      <c r="F14346" s="63">
        <v>28500</v>
      </c>
      <c r="G14346" s="64">
        <f t="shared" si="436"/>
        <v>28500</v>
      </c>
      <c r="H14346" s="120" t="s">
        <v>1656</v>
      </c>
      <c r="I14346" s="289"/>
    </row>
    <row r="14347" spans="1:9" x14ac:dyDescent="0.25">
      <c r="A14347" s="59" t="s">
        <v>11156</v>
      </c>
      <c r="B14347" s="59" t="s">
        <v>10616</v>
      </c>
      <c r="C14347" s="59" t="s">
        <v>636</v>
      </c>
      <c r="D14347" s="60">
        <v>2</v>
      </c>
      <c r="E14347" s="75" t="s">
        <v>26</v>
      </c>
      <c r="F14347" s="63">
        <v>217500</v>
      </c>
      <c r="G14347" s="64">
        <f t="shared" si="436"/>
        <v>435000</v>
      </c>
      <c r="H14347" s="120" t="s">
        <v>749</v>
      </c>
      <c r="I14347" s="289"/>
    </row>
    <row r="14348" spans="1:9" x14ac:dyDescent="0.25">
      <c r="A14348" s="59" t="s">
        <v>11156</v>
      </c>
      <c r="B14348" s="59" t="s">
        <v>8619</v>
      </c>
      <c r="C14348" s="59" t="s">
        <v>1311</v>
      </c>
      <c r="D14348" s="60">
        <v>3</v>
      </c>
      <c r="E14348" s="75" t="s">
        <v>51</v>
      </c>
      <c r="F14348" s="63">
        <v>76000</v>
      </c>
      <c r="G14348" s="64">
        <f t="shared" si="436"/>
        <v>228000</v>
      </c>
      <c r="H14348" s="120" t="s">
        <v>749</v>
      </c>
      <c r="I14348" s="289"/>
    </row>
    <row r="14349" spans="1:9" x14ac:dyDescent="0.25">
      <c r="A14349" s="59" t="s">
        <v>11156</v>
      </c>
      <c r="B14349" s="59" t="s">
        <v>8619</v>
      </c>
      <c r="C14349" s="83" t="s">
        <v>864</v>
      </c>
      <c r="D14349" s="60">
        <v>1</v>
      </c>
      <c r="E14349" s="75" t="s">
        <v>51</v>
      </c>
      <c r="F14349" s="210">
        <v>83000</v>
      </c>
      <c r="G14349" s="64">
        <f t="shared" si="436"/>
        <v>83000</v>
      </c>
      <c r="H14349" s="120" t="s">
        <v>749</v>
      </c>
      <c r="I14349" s="289"/>
    </row>
    <row r="14350" spans="1:9" x14ac:dyDescent="0.25">
      <c r="A14350" s="59" t="s">
        <v>11156</v>
      </c>
      <c r="B14350" s="59" t="s">
        <v>810</v>
      </c>
      <c r="C14350" s="59" t="s">
        <v>27</v>
      </c>
      <c r="D14350" s="141">
        <v>1</v>
      </c>
      <c r="E14350" s="75" t="s">
        <v>1525</v>
      </c>
      <c r="F14350" s="210">
        <v>75000</v>
      </c>
      <c r="G14350" s="64">
        <f t="shared" si="436"/>
        <v>75000</v>
      </c>
      <c r="H14350" s="120" t="s">
        <v>522</v>
      </c>
      <c r="I14350" s="201" t="s">
        <v>11159</v>
      </c>
    </row>
    <row r="14351" spans="1:9" x14ac:dyDescent="0.25">
      <c r="A14351" s="59" t="s">
        <v>11156</v>
      </c>
      <c r="B14351" s="71" t="s">
        <v>3332</v>
      </c>
      <c r="C14351" s="59" t="s">
        <v>11160</v>
      </c>
      <c r="D14351" s="60">
        <v>1</v>
      </c>
      <c r="E14351" s="75" t="s">
        <v>26</v>
      </c>
      <c r="F14351" s="61">
        <v>1650000</v>
      </c>
      <c r="G14351" s="64">
        <f t="shared" si="436"/>
        <v>1650000</v>
      </c>
      <c r="H14351" s="120" t="s">
        <v>535</v>
      </c>
      <c r="I14351" s="74" t="s">
        <v>11161</v>
      </c>
    </row>
    <row r="14352" spans="1:9" x14ac:dyDescent="0.25">
      <c r="A14352" s="59" t="s">
        <v>11156</v>
      </c>
      <c r="B14352" s="71" t="s">
        <v>3332</v>
      </c>
      <c r="C14352" s="59" t="s">
        <v>11162</v>
      </c>
      <c r="D14352" s="59">
        <v>1</v>
      </c>
      <c r="E14352" s="77" t="s">
        <v>26</v>
      </c>
      <c r="F14352" s="61">
        <v>1650000</v>
      </c>
      <c r="G14352" s="64">
        <f t="shared" si="436"/>
        <v>1650000</v>
      </c>
      <c r="H14352" s="120" t="s">
        <v>535</v>
      </c>
      <c r="I14352" s="74" t="s">
        <v>11161</v>
      </c>
    </row>
    <row r="14353" spans="1:9" x14ac:dyDescent="0.25">
      <c r="A14353" s="59" t="s">
        <v>11156</v>
      </c>
      <c r="B14353" s="71" t="s">
        <v>3332</v>
      </c>
      <c r="C14353" s="59" t="s">
        <v>11163</v>
      </c>
      <c r="D14353" s="60">
        <v>1</v>
      </c>
      <c r="E14353" s="75" t="s">
        <v>26</v>
      </c>
      <c r="F14353" s="61">
        <v>1650000</v>
      </c>
      <c r="G14353" s="64">
        <f t="shared" si="436"/>
        <v>1650000</v>
      </c>
      <c r="H14353" s="120" t="s">
        <v>535</v>
      </c>
      <c r="I14353" s="74" t="s">
        <v>11161</v>
      </c>
    </row>
    <row r="14354" spans="1:9" x14ac:dyDescent="0.25">
      <c r="A14354" s="59" t="s">
        <v>11156</v>
      </c>
      <c r="B14354" s="71" t="s">
        <v>3332</v>
      </c>
      <c r="C14354" s="59" t="s">
        <v>11164</v>
      </c>
      <c r="D14354" s="60">
        <v>1</v>
      </c>
      <c r="E14354" s="75" t="s">
        <v>26</v>
      </c>
      <c r="F14354" s="61">
        <v>1650000</v>
      </c>
      <c r="G14354" s="64">
        <f t="shared" si="436"/>
        <v>1650000</v>
      </c>
      <c r="H14354" s="120" t="s">
        <v>535</v>
      </c>
      <c r="I14354" s="74" t="s">
        <v>11161</v>
      </c>
    </row>
    <row r="14355" spans="1:9" x14ac:dyDescent="0.25">
      <c r="A14355" s="59" t="s">
        <v>11156</v>
      </c>
      <c r="B14355" s="71" t="s">
        <v>3332</v>
      </c>
      <c r="C14355" s="59" t="s">
        <v>11165</v>
      </c>
      <c r="D14355" s="59">
        <v>1</v>
      </c>
      <c r="E14355" s="59" t="s">
        <v>26</v>
      </c>
      <c r="F14355" s="61">
        <v>1650000</v>
      </c>
      <c r="G14355" s="64">
        <f t="shared" si="436"/>
        <v>1650000</v>
      </c>
      <c r="H14355" s="120" t="s">
        <v>535</v>
      </c>
      <c r="I14355" s="74" t="s">
        <v>11161</v>
      </c>
    </row>
    <row r="14356" spans="1:9" x14ac:dyDescent="0.25">
      <c r="A14356" s="59" t="s">
        <v>11156</v>
      </c>
      <c r="B14356" s="71" t="s">
        <v>3332</v>
      </c>
      <c r="C14356" s="59" t="s">
        <v>11166</v>
      </c>
      <c r="D14356" s="60">
        <v>1</v>
      </c>
      <c r="E14356" s="75" t="s">
        <v>26</v>
      </c>
      <c r="F14356" s="61">
        <v>1650000</v>
      </c>
      <c r="G14356" s="64">
        <f>F14356*D14356</f>
        <v>1650000</v>
      </c>
      <c r="H14356" s="120" t="s">
        <v>535</v>
      </c>
      <c r="I14356" s="74" t="s">
        <v>11161</v>
      </c>
    </row>
    <row r="14357" spans="1:9" x14ac:dyDescent="0.25">
      <c r="A14357" s="59" t="s">
        <v>11156</v>
      </c>
      <c r="B14357" s="59" t="s">
        <v>1424</v>
      </c>
      <c r="C14357" s="59" t="s">
        <v>48</v>
      </c>
      <c r="D14357" s="60">
        <v>1</v>
      </c>
      <c r="E14357" s="75" t="s">
        <v>26</v>
      </c>
      <c r="F14357" s="63">
        <v>750000</v>
      </c>
      <c r="G14357" s="64">
        <f t="shared" ref="G14357:G14394" si="437">F14357*D14357</f>
        <v>750000</v>
      </c>
      <c r="H14357" s="120" t="s">
        <v>535</v>
      </c>
      <c r="I14357" s="74" t="s">
        <v>11161</v>
      </c>
    </row>
    <row r="14358" spans="1:9" x14ac:dyDescent="0.25">
      <c r="A14358" s="59" t="s">
        <v>11156</v>
      </c>
      <c r="B14358" s="71" t="s">
        <v>6463</v>
      </c>
      <c r="C14358" s="59" t="s">
        <v>434</v>
      </c>
      <c r="D14358" s="59">
        <v>2</v>
      </c>
      <c r="E14358" s="77" t="s">
        <v>26</v>
      </c>
      <c r="F14358" s="210">
        <v>495000</v>
      </c>
      <c r="G14358" s="210">
        <f t="shared" si="437"/>
        <v>990000</v>
      </c>
      <c r="H14358" s="120" t="s">
        <v>535</v>
      </c>
      <c r="I14358" s="74" t="s">
        <v>11161</v>
      </c>
    </row>
    <row r="14359" spans="1:9" x14ac:dyDescent="0.25">
      <c r="A14359" s="59" t="s">
        <v>11156</v>
      </c>
      <c r="B14359" s="58" t="s">
        <v>205</v>
      </c>
      <c r="C14359" s="59" t="s">
        <v>361</v>
      </c>
      <c r="D14359" s="141">
        <v>1</v>
      </c>
      <c r="E14359" s="75" t="s">
        <v>26</v>
      </c>
      <c r="F14359" s="265">
        <v>150000</v>
      </c>
      <c r="G14359" s="210">
        <f t="shared" si="437"/>
        <v>150000</v>
      </c>
      <c r="H14359" s="65" t="s">
        <v>998</v>
      </c>
      <c r="I14359" s="120" t="s">
        <v>9252</v>
      </c>
    </row>
    <row r="14360" spans="1:9" x14ac:dyDescent="0.25">
      <c r="A14360" s="59" t="s">
        <v>11156</v>
      </c>
      <c r="B14360" s="66" t="s">
        <v>6412</v>
      </c>
      <c r="C14360" s="121" t="s">
        <v>65</v>
      </c>
      <c r="D14360" s="141">
        <v>1</v>
      </c>
      <c r="E14360" s="75" t="s">
        <v>26</v>
      </c>
      <c r="F14360" s="210">
        <v>55000</v>
      </c>
      <c r="G14360" s="64">
        <f t="shared" si="437"/>
        <v>55000</v>
      </c>
      <c r="H14360" s="65" t="s">
        <v>998</v>
      </c>
      <c r="I14360" s="120" t="s">
        <v>9252</v>
      </c>
    </row>
    <row r="14361" spans="1:9" x14ac:dyDescent="0.25">
      <c r="A14361" s="59" t="s">
        <v>11156</v>
      </c>
      <c r="B14361" s="59" t="s">
        <v>274</v>
      </c>
      <c r="C14361" s="192">
        <v>40493</v>
      </c>
      <c r="D14361" s="60">
        <v>4</v>
      </c>
      <c r="E14361" s="75" t="s">
        <v>26</v>
      </c>
      <c r="F14361" s="63">
        <v>10000</v>
      </c>
      <c r="G14361" s="64">
        <f t="shared" si="437"/>
        <v>40000</v>
      </c>
      <c r="H14361" s="65" t="s">
        <v>1929</v>
      </c>
      <c r="I14361" s="59"/>
    </row>
    <row r="14362" spans="1:9" x14ac:dyDescent="0.25">
      <c r="A14362" s="59" t="s">
        <v>11156</v>
      </c>
      <c r="B14362" s="59" t="s">
        <v>6643</v>
      </c>
      <c r="C14362" s="192" t="s">
        <v>6424</v>
      </c>
      <c r="D14362" s="141">
        <v>0.6</v>
      </c>
      <c r="E14362" s="75" t="s">
        <v>37</v>
      </c>
      <c r="F14362" s="210">
        <v>82500</v>
      </c>
      <c r="G14362" s="64">
        <f t="shared" si="437"/>
        <v>49500</v>
      </c>
      <c r="H14362" s="65" t="s">
        <v>1929</v>
      </c>
      <c r="I14362" s="59"/>
    </row>
    <row r="14363" spans="1:9" x14ac:dyDescent="0.25">
      <c r="A14363" s="59" t="s">
        <v>11156</v>
      </c>
      <c r="B14363" s="59" t="s">
        <v>11167</v>
      </c>
      <c r="C14363" s="59" t="s">
        <v>905</v>
      </c>
      <c r="D14363" s="60">
        <v>1</v>
      </c>
      <c r="E14363" s="75" t="s">
        <v>26</v>
      </c>
      <c r="F14363" s="63">
        <v>100000</v>
      </c>
      <c r="G14363" s="64">
        <f t="shared" si="437"/>
        <v>100000</v>
      </c>
      <c r="H14363" s="65" t="s">
        <v>1877</v>
      </c>
      <c r="I14363" s="59"/>
    </row>
    <row r="14364" spans="1:9" x14ac:dyDescent="0.25">
      <c r="A14364" s="59" t="s">
        <v>11156</v>
      </c>
      <c r="B14364" s="59" t="s">
        <v>9938</v>
      </c>
      <c r="C14364" s="59" t="s">
        <v>905</v>
      </c>
      <c r="D14364" s="60">
        <v>1</v>
      </c>
      <c r="E14364" s="75" t="s">
        <v>26</v>
      </c>
      <c r="F14364" s="73">
        <v>150000</v>
      </c>
      <c r="G14364" s="64">
        <f t="shared" si="437"/>
        <v>150000</v>
      </c>
      <c r="H14364" s="65" t="s">
        <v>1877</v>
      </c>
      <c r="I14364" s="59"/>
    </row>
    <row r="14365" spans="1:9" x14ac:dyDescent="0.25">
      <c r="A14365" s="59" t="s">
        <v>11156</v>
      </c>
      <c r="B14365" s="82" t="s">
        <v>3500</v>
      </c>
      <c r="C14365" s="59" t="s">
        <v>905</v>
      </c>
      <c r="D14365" s="60">
        <v>1</v>
      </c>
      <c r="E14365" s="75" t="s">
        <v>26</v>
      </c>
      <c r="F14365" s="73">
        <v>75000</v>
      </c>
      <c r="G14365" s="64">
        <f t="shared" si="437"/>
        <v>75000</v>
      </c>
      <c r="H14365" s="65" t="s">
        <v>1877</v>
      </c>
      <c r="I14365" s="59"/>
    </row>
    <row r="14366" spans="1:9" x14ac:dyDescent="0.25">
      <c r="A14366" s="59" t="s">
        <v>11156</v>
      </c>
      <c r="B14366" s="59" t="s">
        <v>11168</v>
      </c>
      <c r="C14366" s="59" t="s">
        <v>416</v>
      </c>
      <c r="D14366" s="60">
        <v>10</v>
      </c>
      <c r="E14366" s="75" t="s">
        <v>26</v>
      </c>
      <c r="F14366" s="210">
        <v>1400</v>
      </c>
      <c r="G14366" s="64">
        <f t="shared" si="437"/>
        <v>14000</v>
      </c>
      <c r="H14366" s="120" t="s">
        <v>5984</v>
      </c>
      <c r="I14366" s="59"/>
    </row>
    <row r="14367" spans="1:9" x14ac:dyDescent="0.25">
      <c r="A14367" s="59" t="s">
        <v>11156</v>
      </c>
      <c r="B14367" s="58" t="s">
        <v>11169</v>
      </c>
      <c r="C14367" s="59" t="s">
        <v>147</v>
      </c>
      <c r="D14367" s="141">
        <v>2</v>
      </c>
      <c r="E14367" s="75" t="s">
        <v>26</v>
      </c>
      <c r="F14367" s="265">
        <v>32000</v>
      </c>
      <c r="G14367" s="64">
        <f t="shared" si="437"/>
        <v>64000</v>
      </c>
      <c r="H14367" s="120" t="s">
        <v>5984</v>
      </c>
      <c r="I14367" s="59"/>
    </row>
    <row r="14368" spans="1:9" x14ac:dyDescent="0.25">
      <c r="A14368" s="59" t="s">
        <v>11156</v>
      </c>
      <c r="B14368" s="59" t="s">
        <v>11170</v>
      </c>
      <c r="C14368" s="85" t="s">
        <v>48</v>
      </c>
      <c r="D14368" s="141">
        <v>2</v>
      </c>
      <c r="E14368" s="75" t="s">
        <v>26</v>
      </c>
      <c r="F14368" s="210">
        <v>830000</v>
      </c>
      <c r="G14368" s="64">
        <f t="shared" si="437"/>
        <v>1660000</v>
      </c>
      <c r="H14368" s="120" t="s">
        <v>890</v>
      </c>
      <c r="I14368" s="59" t="s">
        <v>6496</v>
      </c>
    </row>
    <row r="14369" spans="1:9" x14ac:dyDescent="0.25">
      <c r="A14369" s="59" t="s">
        <v>11156</v>
      </c>
      <c r="B14369" s="59" t="s">
        <v>6394</v>
      </c>
      <c r="C14369" s="59" t="s">
        <v>279</v>
      </c>
      <c r="D14369" s="59">
        <v>2</v>
      </c>
      <c r="E14369" s="59" t="s">
        <v>26</v>
      </c>
      <c r="F14369" s="61">
        <v>30000</v>
      </c>
      <c r="G14369" s="64">
        <f t="shared" si="437"/>
        <v>60000</v>
      </c>
      <c r="H14369" s="120" t="s">
        <v>890</v>
      </c>
      <c r="I14369" s="59" t="s">
        <v>6496</v>
      </c>
    </row>
    <row r="14370" spans="1:9" x14ac:dyDescent="0.25">
      <c r="A14370" s="59" t="s">
        <v>11156</v>
      </c>
      <c r="B14370" s="83" t="s">
        <v>10947</v>
      </c>
      <c r="C14370" s="85" t="s">
        <v>361</v>
      </c>
      <c r="D14370" s="141">
        <v>2</v>
      </c>
      <c r="E14370" s="75" t="s">
        <v>25</v>
      </c>
      <c r="F14370" s="210">
        <v>15000</v>
      </c>
      <c r="G14370" s="64">
        <f t="shared" si="437"/>
        <v>30000</v>
      </c>
      <c r="H14370" s="120" t="s">
        <v>890</v>
      </c>
      <c r="I14370" s="59" t="s">
        <v>6496</v>
      </c>
    </row>
    <row r="14371" spans="1:9" x14ac:dyDescent="0.25">
      <c r="A14371" s="59" t="s">
        <v>11156</v>
      </c>
      <c r="B14371" s="59" t="s">
        <v>3077</v>
      </c>
      <c r="C14371" s="81"/>
      <c r="D14371" s="59">
        <v>1</v>
      </c>
      <c r="E14371" s="59" t="s">
        <v>26</v>
      </c>
      <c r="F14371" s="61">
        <v>13333</v>
      </c>
      <c r="G14371" s="64">
        <f t="shared" si="437"/>
        <v>13333</v>
      </c>
      <c r="H14371" s="120" t="s">
        <v>890</v>
      </c>
      <c r="I14371" s="59" t="s">
        <v>6496</v>
      </c>
    </row>
    <row r="14372" spans="1:9" x14ac:dyDescent="0.25">
      <c r="A14372" s="59" t="s">
        <v>11156</v>
      </c>
      <c r="B14372" s="66" t="s">
        <v>220</v>
      </c>
      <c r="C14372" s="92" t="s">
        <v>221</v>
      </c>
      <c r="D14372" s="60">
        <v>4</v>
      </c>
      <c r="E14372" s="75" t="s">
        <v>37</v>
      </c>
      <c r="F14372" s="63">
        <v>34689</v>
      </c>
      <c r="G14372" s="64">
        <f t="shared" si="437"/>
        <v>138756</v>
      </c>
      <c r="H14372" s="120" t="s">
        <v>890</v>
      </c>
      <c r="I14372" s="59" t="s">
        <v>6496</v>
      </c>
    </row>
    <row r="14373" spans="1:9" x14ac:dyDescent="0.25">
      <c r="A14373" s="59" t="s">
        <v>11156</v>
      </c>
      <c r="B14373" s="59" t="s">
        <v>6643</v>
      </c>
      <c r="C14373" s="192" t="s">
        <v>6424</v>
      </c>
      <c r="D14373" s="141">
        <v>0.6</v>
      </c>
      <c r="E14373" s="75" t="s">
        <v>37</v>
      </c>
      <c r="F14373" s="210">
        <v>82500</v>
      </c>
      <c r="G14373" s="64">
        <f t="shared" si="437"/>
        <v>49500</v>
      </c>
      <c r="H14373" s="120" t="s">
        <v>890</v>
      </c>
      <c r="I14373" s="59" t="s">
        <v>6496</v>
      </c>
    </row>
    <row r="14374" spans="1:9" x14ac:dyDescent="0.25">
      <c r="A14374" s="59" t="s">
        <v>11156</v>
      </c>
      <c r="B14374" s="588" t="s">
        <v>6463</v>
      </c>
      <c r="C14374" s="531" t="s">
        <v>2691</v>
      </c>
      <c r="D14374" s="531">
        <v>1</v>
      </c>
      <c r="E14374" s="570" t="s">
        <v>26</v>
      </c>
      <c r="F14374" s="596">
        <v>495000</v>
      </c>
      <c r="G14374" s="529">
        <f t="shared" si="437"/>
        <v>495000</v>
      </c>
      <c r="H14374" s="530" t="s">
        <v>2145</v>
      </c>
      <c r="I14374" s="531"/>
    </row>
    <row r="14375" spans="1:9" x14ac:dyDescent="0.25">
      <c r="A14375" s="59" t="s">
        <v>11156</v>
      </c>
      <c r="B14375" s="71" t="s">
        <v>6463</v>
      </c>
      <c r="C14375" s="59" t="s">
        <v>2691</v>
      </c>
      <c r="D14375" s="59">
        <v>1</v>
      </c>
      <c r="E14375" s="77" t="s">
        <v>26</v>
      </c>
      <c r="F14375" s="210">
        <v>495000</v>
      </c>
      <c r="G14375" s="64">
        <f t="shared" si="437"/>
        <v>495000</v>
      </c>
      <c r="H14375" s="120" t="s">
        <v>1873</v>
      </c>
      <c r="I14375" s="59" t="s">
        <v>9253</v>
      </c>
    </row>
    <row r="14376" spans="1:9" x14ac:dyDescent="0.25">
      <c r="A14376" s="59" t="s">
        <v>11156</v>
      </c>
      <c r="B14376" s="59" t="s">
        <v>11171</v>
      </c>
      <c r="C14376" s="59" t="s">
        <v>905</v>
      </c>
      <c r="D14376" s="141">
        <v>1</v>
      </c>
      <c r="E14376" s="75" t="s">
        <v>26</v>
      </c>
      <c r="F14376" s="265">
        <v>175000</v>
      </c>
      <c r="G14376" s="210">
        <f t="shared" si="437"/>
        <v>175000</v>
      </c>
      <c r="H14376" s="285" t="s">
        <v>957</v>
      </c>
      <c r="I14376" s="59"/>
    </row>
    <row r="14377" spans="1:9" x14ac:dyDescent="0.25">
      <c r="A14377" s="59" t="s">
        <v>11156</v>
      </c>
      <c r="B14377" s="59" t="s">
        <v>5751</v>
      </c>
      <c r="C14377" s="59" t="s">
        <v>905</v>
      </c>
      <c r="D14377" s="141">
        <v>1</v>
      </c>
      <c r="E14377" s="75" t="s">
        <v>26</v>
      </c>
      <c r="F14377" s="210">
        <v>75000</v>
      </c>
      <c r="G14377" s="210">
        <f t="shared" si="437"/>
        <v>75000</v>
      </c>
      <c r="H14377" s="120" t="s">
        <v>957</v>
      </c>
      <c r="I14377" s="59"/>
    </row>
    <row r="14378" spans="1:9" x14ac:dyDescent="0.25">
      <c r="A14378" s="59" t="s">
        <v>11156</v>
      </c>
      <c r="B14378" s="59" t="s">
        <v>11158</v>
      </c>
      <c r="C14378" s="59" t="s">
        <v>734</v>
      </c>
      <c r="D14378" s="60">
        <v>2</v>
      </c>
      <c r="E14378" s="126" t="s">
        <v>25</v>
      </c>
      <c r="F14378" s="73">
        <v>1110000</v>
      </c>
      <c r="G14378" s="210">
        <f t="shared" si="437"/>
        <v>2220000</v>
      </c>
      <c r="H14378" s="120" t="s">
        <v>1918</v>
      </c>
      <c r="I14378" s="59"/>
    </row>
    <row r="14379" spans="1:9" x14ac:dyDescent="0.25">
      <c r="A14379" s="59" t="s">
        <v>11156</v>
      </c>
      <c r="B14379" s="59" t="s">
        <v>56</v>
      </c>
      <c r="C14379" s="59" t="s">
        <v>57</v>
      </c>
      <c r="D14379" s="60">
        <v>3</v>
      </c>
      <c r="E14379" s="59" t="s">
        <v>37</v>
      </c>
      <c r="F14379" s="63">
        <v>24650</v>
      </c>
      <c r="G14379" s="64">
        <f t="shared" si="437"/>
        <v>73950</v>
      </c>
      <c r="H14379" s="65" t="s">
        <v>432</v>
      </c>
      <c r="I14379" s="74"/>
    </row>
    <row r="14380" spans="1:9" x14ac:dyDescent="0.25">
      <c r="A14380" s="59" t="s">
        <v>11172</v>
      </c>
      <c r="B14380" s="58" t="s">
        <v>174</v>
      </c>
      <c r="C14380" s="85" t="s">
        <v>170</v>
      </c>
      <c r="D14380" s="60">
        <v>1</v>
      </c>
      <c r="E14380" s="75" t="s">
        <v>26</v>
      </c>
      <c r="F14380" s="73">
        <v>72000</v>
      </c>
      <c r="G14380" s="64">
        <f t="shared" si="437"/>
        <v>72000</v>
      </c>
      <c r="H14380" s="65" t="s">
        <v>432</v>
      </c>
      <c r="I14380" s="76"/>
    </row>
    <row r="14381" spans="1:9" x14ac:dyDescent="0.25">
      <c r="A14381" s="59" t="s">
        <v>11172</v>
      </c>
      <c r="B14381" s="58" t="s">
        <v>9333</v>
      </c>
      <c r="C14381" s="59" t="s">
        <v>27</v>
      </c>
      <c r="D14381" s="60">
        <v>12</v>
      </c>
      <c r="E14381" s="75" t="s">
        <v>26</v>
      </c>
      <c r="F14381" s="73">
        <v>1000</v>
      </c>
      <c r="G14381" s="64">
        <f t="shared" si="437"/>
        <v>12000</v>
      </c>
      <c r="H14381" s="120" t="s">
        <v>623</v>
      </c>
      <c r="I14381" s="289"/>
    </row>
    <row r="14382" spans="1:9" x14ac:dyDescent="0.25">
      <c r="A14382" s="59" t="s">
        <v>11172</v>
      </c>
      <c r="B14382" s="71" t="s">
        <v>6463</v>
      </c>
      <c r="C14382" s="59" t="s">
        <v>2691</v>
      </c>
      <c r="D14382" s="59">
        <v>1</v>
      </c>
      <c r="E14382" s="77" t="s">
        <v>26</v>
      </c>
      <c r="F14382" s="210">
        <v>495000</v>
      </c>
      <c r="G14382" s="64">
        <f t="shared" si="437"/>
        <v>495000</v>
      </c>
      <c r="H14382" s="120" t="s">
        <v>894</v>
      </c>
      <c r="I14382" s="289" t="s">
        <v>9256</v>
      </c>
    </row>
    <row r="14383" spans="1:9" x14ac:dyDescent="0.25">
      <c r="A14383" s="59" t="s">
        <v>11172</v>
      </c>
      <c r="B14383" s="59" t="s">
        <v>6663</v>
      </c>
      <c r="C14383" s="171" t="s">
        <v>241</v>
      </c>
      <c r="D14383" s="141">
        <v>1</v>
      </c>
      <c r="E14383" s="75" t="s">
        <v>26</v>
      </c>
      <c r="F14383" s="78">
        <v>190000</v>
      </c>
      <c r="G14383" s="64">
        <f t="shared" si="437"/>
        <v>190000</v>
      </c>
      <c r="H14383" s="120" t="s">
        <v>894</v>
      </c>
      <c r="I14383" s="289" t="s">
        <v>9256</v>
      </c>
    </row>
    <row r="14384" spans="1:9" x14ac:dyDescent="0.25">
      <c r="A14384" s="59" t="s">
        <v>11172</v>
      </c>
      <c r="B14384" s="59" t="s">
        <v>6665</v>
      </c>
      <c r="C14384" s="171" t="s">
        <v>243</v>
      </c>
      <c r="D14384" s="141">
        <v>1</v>
      </c>
      <c r="E14384" s="75" t="s">
        <v>26</v>
      </c>
      <c r="F14384" s="78">
        <v>130000</v>
      </c>
      <c r="G14384" s="64">
        <f t="shared" si="437"/>
        <v>130000</v>
      </c>
      <c r="H14384" s="120" t="s">
        <v>894</v>
      </c>
      <c r="I14384" s="289" t="s">
        <v>9256</v>
      </c>
    </row>
    <row r="14385" spans="1:9" x14ac:dyDescent="0.25">
      <c r="A14385" s="59" t="s">
        <v>11172</v>
      </c>
      <c r="B14385" s="118" t="s">
        <v>7515</v>
      </c>
      <c r="C14385" s="85" t="s">
        <v>48</v>
      </c>
      <c r="D14385" s="60">
        <v>1</v>
      </c>
      <c r="E14385" s="75" t="s">
        <v>26</v>
      </c>
      <c r="F14385" s="63">
        <v>35000</v>
      </c>
      <c r="G14385" s="64">
        <f t="shared" si="437"/>
        <v>35000</v>
      </c>
      <c r="H14385" s="120" t="s">
        <v>894</v>
      </c>
      <c r="I14385" s="289" t="s">
        <v>9256</v>
      </c>
    </row>
    <row r="14386" spans="1:9" x14ac:dyDescent="0.25">
      <c r="A14386" s="59" t="s">
        <v>11172</v>
      </c>
      <c r="B14386" s="71" t="s">
        <v>11173</v>
      </c>
      <c r="C14386" s="85" t="s">
        <v>790</v>
      </c>
      <c r="D14386" s="59">
        <v>1</v>
      </c>
      <c r="E14386" s="59" t="s">
        <v>26</v>
      </c>
      <c r="F14386" s="61">
        <v>300000</v>
      </c>
      <c r="G14386" s="64">
        <f>F14386*D14386</f>
        <v>300000</v>
      </c>
      <c r="H14386" s="120" t="s">
        <v>894</v>
      </c>
      <c r="I14386" s="289" t="s">
        <v>9256</v>
      </c>
    </row>
    <row r="14387" spans="1:9" x14ac:dyDescent="0.25">
      <c r="A14387" s="59" t="s">
        <v>11172</v>
      </c>
      <c r="B14387" s="83" t="s">
        <v>10881</v>
      </c>
      <c r="C14387" s="59" t="s">
        <v>411</v>
      </c>
      <c r="D14387" s="60">
        <v>1</v>
      </c>
      <c r="E14387" s="75" t="s">
        <v>26</v>
      </c>
      <c r="F14387" s="73">
        <v>100000</v>
      </c>
      <c r="G14387" s="64">
        <f>F14387*D14387</f>
        <v>100000</v>
      </c>
      <c r="H14387" s="120" t="s">
        <v>894</v>
      </c>
      <c r="I14387" s="289" t="s">
        <v>9256</v>
      </c>
    </row>
    <row r="14388" spans="1:9" x14ac:dyDescent="0.25">
      <c r="A14388" s="59" t="s">
        <v>11172</v>
      </c>
      <c r="B14388" s="93" t="s">
        <v>11174</v>
      </c>
      <c r="C14388" s="83" t="s">
        <v>361</v>
      </c>
      <c r="D14388" s="60">
        <v>1</v>
      </c>
      <c r="E14388" s="75" t="s">
        <v>25</v>
      </c>
      <c r="F14388" s="62">
        <v>40000</v>
      </c>
      <c r="G14388" s="64">
        <f>F14388*D14388</f>
        <v>40000</v>
      </c>
      <c r="H14388" s="120" t="s">
        <v>894</v>
      </c>
      <c r="I14388" s="289" t="s">
        <v>9256</v>
      </c>
    </row>
    <row r="14389" spans="1:9" x14ac:dyDescent="0.25">
      <c r="A14389" s="59" t="s">
        <v>11172</v>
      </c>
      <c r="B14389" s="59" t="s">
        <v>210</v>
      </c>
      <c r="C14389" s="59" t="s">
        <v>211</v>
      </c>
      <c r="D14389" s="141">
        <v>9</v>
      </c>
      <c r="E14389" s="75" t="s">
        <v>37</v>
      </c>
      <c r="F14389" s="210">
        <v>28500</v>
      </c>
      <c r="G14389" s="64">
        <f t="shared" si="437"/>
        <v>256500</v>
      </c>
      <c r="H14389" s="120" t="s">
        <v>894</v>
      </c>
      <c r="I14389" s="289" t="s">
        <v>9256</v>
      </c>
    </row>
    <row r="14390" spans="1:9" x14ac:dyDescent="0.25">
      <c r="A14390" s="59" t="s">
        <v>11172</v>
      </c>
      <c r="B14390" s="59" t="s">
        <v>11153</v>
      </c>
      <c r="C14390" s="59" t="s">
        <v>217</v>
      </c>
      <c r="D14390" s="60">
        <v>1</v>
      </c>
      <c r="E14390" s="75" t="s">
        <v>26</v>
      </c>
      <c r="F14390" s="61">
        <v>95000</v>
      </c>
      <c r="G14390" s="64">
        <f t="shared" si="437"/>
        <v>95000</v>
      </c>
      <c r="H14390" s="120" t="s">
        <v>894</v>
      </c>
      <c r="I14390" s="289" t="s">
        <v>9256</v>
      </c>
    </row>
    <row r="14391" spans="1:9" x14ac:dyDescent="0.25">
      <c r="A14391" s="59" t="s">
        <v>11172</v>
      </c>
      <c r="B14391" s="58" t="s">
        <v>6323</v>
      </c>
      <c r="C14391" s="77" t="s">
        <v>181</v>
      </c>
      <c r="D14391" s="59">
        <v>1</v>
      </c>
      <c r="E14391" s="77" t="s">
        <v>26</v>
      </c>
      <c r="F14391" s="61">
        <v>35000</v>
      </c>
      <c r="G14391" s="64">
        <f t="shared" si="437"/>
        <v>35000</v>
      </c>
      <c r="H14391" s="120" t="s">
        <v>894</v>
      </c>
      <c r="I14391" s="289" t="s">
        <v>9256</v>
      </c>
    </row>
    <row r="14392" spans="1:9" x14ac:dyDescent="0.25">
      <c r="A14392" s="59" t="s">
        <v>11172</v>
      </c>
      <c r="B14392" s="59" t="s">
        <v>6323</v>
      </c>
      <c r="C14392" s="59" t="s">
        <v>6324</v>
      </c>
      <c r="D14392" s="60">
        <v>1</v>
      </c>
      <c r="E14392" s="75" t="s">
        <v>26</v>
      </c>
      <c r="F14392" s="61">
        <v>92500</v>
      </c>
      <c r="G14392" s="64">
        <f t="shared" si="437"/>
        <v>92500</v>
      </c>
      <c r="H14392" s="120" t="s">
        <v>894</v>
      </c>
      <c r="I14392" s="289" t="s">
        <v>9256</v>
      </c>
    </row>
    <row r="14393" spans="1:9" x14ac:dyDescent="0.25">
      <c r="A14393" s="59" t="s">
        <v>11172</v>
      </c>
      <c r="B14393" s="59" t="s">
        <v>10709</v>
      </c>
      <c r="C14393" s="59" t="s">
        <v>11175</v>
      </c>
      <c r="D14393" s="59">
        <v>1</v>
      </c>
      <c r="E14393" s="77" t="s">
        <v>26</v>
      </c>
      <c r="F14393" s="61">
        <v>1400000</v>
      </c>
      <c r="G14393" s="64">
        <f t="shared" si="437"/>
        <v>1400000</v>
      </c>
      <c r="H14393" s="120" t="s">
        <v>894</v>
      </c>
      <c r="I14393" s="289" t="s">
        <v>9256</v>
      </c>
    </row>
    <row r="14394" spans="1:9" x14ac:dyDescent="0.25">
      <c r="A14394" s="59" t="s">
        <v>11172</v>
      </c>
      <c r="B14394" s="83" t="s">
        <v>9844</v>
      </c>
      <c r="C14394" s="77" t="s">
        <v>10333</v>
      </c>
      <c r="D14394" s="59">
        <v>1</v>
      </c>
      <c r="E14394" s="77" t="s">
        <v>26</v>
      </c>
      <c r="F14394" s="61">
        <v>165000</v>
      </c>
      <c r="G14394" s="64">
        <f t="shared" si="437"/>
        <v>165000</v>
      </c>
      <c r="H14394" s="120" t="s">
        <v>894</v>
      </c>
      <c r="I14394" s="289" t="s">
        <v>9256</v>
      </c>
    </row>
    <row r="14395" spans="1:9" x14ac:dyDescent="0.25">
      <c r="A14395" s="59" t="s">
        <v>11172</v>
      </c>
      <c r="B14395" s="59" t="s">
        <v>10711</v>
      </c>
      <c r="C14395" s="59" t="s">
        <v>10333</v>
      </c>
      <c r="D14395" s="60">
        <v>1</v>
      </c>
      <c r="E14395" s="75" t="s">
        <v>26</v>
      </c>
      <c r="F14395" s="61">
        <v>45000</v>
      </c>
      <c r="G14395" s="64">
        <f>F14395*D14395</f>
        <v>45000</v>
      </c>
      <c r="H14395" s="120" t="s">
        <v>894</v>
      </c>
      <c r="I14395" s="289" t="s">
        <v>9256</v>
      </c>
    </row>
    <row r="14396" spans="1:9" x14ac:dyDescent="0.25">
      <c r="A14396" s="59" t="s">
        <v>11172</v>
      </c>
      <c r="B14396" s="66" t="s">
        <v>11176</v>
      </c>
      <c r="C14396" s="59" t="s">
        <v>147</v>
      </c>
      <c r="D14396" s="141">
        <v>1</v>
      </c>
      <c r="E14396" s="75" t="s">
        <v>26</v>
      </c>
      <c r="F14396" s="265">
        <v>43000</v>
      </c>
      <c r="G14396" s="210">
        <f t="shared" ref="G14396:G14404" si="438">F14396*D14396</f>
        <v>43000</v>
      </c>
      <c r="H14396" s="65" t="s">
        <v>814</v>
      </c>
      <c r="I14396" s="120"/>
    </row>
    <row r="14397" spans="1:9" x14ac:dyDescent="0.25">
      <c r="A14397" s="59" t="s">
        <v>11172</v>
      </c>
      <c r="B14397" s="66" t="s">
        <v>2729</v>
      </c>
      <c r="C14397" s="121" t="s">
        <v>27</v>
      </c>
      <c r="D14397" s="141">
        <v>2</v>
      </c>
      <c r="E14397" s="75" t="s">
        <v>26</v>
      </c>
      <c r="F14397" s="210">
        <v>2500</v>
      </c>
      <c r="G14397" s="64">
        <f t="shared" si="438"/>
        <v>5000</v>
      </c>
      <c r="H14397" s="65" t="s">
        <v>814</v>
      </c>
      <c r="I14397" s="120"/>
    </row>
    <row r="14398" spans="1:9" x14ac:dyDescent="0.25">
      <c r="A14398" s="59" t="s">
        <v>11172</v>
      </c>
      <c r="B14398" s="59" t="s">
        <v>11177</v>
      </c>
      <c r="C14398" s="84" t="s">
        <v>140</v>
      </c>
      <c r="D14398" s="60">
        <v>1</v>
      </c>
      <c r="E14398" s="75" t="s">
        <v>26</v>
      </c>
      <c r="F14398" s="63">
        <v>1655000</v>
      </c>
      <c r="G14398" s="64">
        <f>F14398*D14398</f>
        <v>1655000</v>
      </c>
      <c r="H14398" s="120" t="s">
        <v>1120</v>
      </c>
      <c r="I14398" s="74" t="s">
        <v>9554</v>
      </c>
    </row>
    <row r="14399" spans="1:9" x14ac:dyDescent="0.25">
      <c r="A14399" s="59" t="s">
        <v>11172</v>
      </c>
      <c r="B14399" s="71" t="s">
        <v>2429</v>
      </c>
      <c r="C14399" s="59" t="s">
        <v>27</v>
      </c>
      <c r="D14399" s="59">
        <v>1</v>
      </c>
      <c r="E14399" s="59" t="s">
        <v>26</v>
      </c>
      <c r="F14399" s="61">
        <v>7000</v>
      </c>
      <c r="G14399" s="64">
        <f>F14399*D14399</f>
        <v>7000</v>
      </c>
      <c r="H14399" s="120" t="s">
        <v>1120</v>
      </c>
      <c r="I14399" s="74" t="s">
        <v>9554</v>
      </c>
    </row>
    <row r="14400" spans="1:9" x14ac:dyDescent="0.25">
      <c r="A14400" s="59" t="s">
        <v>11172</v>
      </c>
      <c r="B14400" s="66" t="s">
        <v>2729</v>
      </c>
      <c r="C14400" s="121" t="s">
        <v>27</v>
      </c>
      <c r="D14400" s="141">
        <v>2</v>
      </c>
      <c r="E14400" s="75" t="s">
        <v>26</v>
      </c>
      <c r="F14400" s="210">
        <v>2500</v>
      </c>
      <c r="G14400" s="64">
        <f>F14400*D14400</f>
        <v>5000</v>
      </c>
      <c r="H14400" s="65" t="s">
        <v>2192</v>
      </c>
      <c r="I14400" s="59"/>
    </row>
    <row r="14401" spans="1:9" x14ac:dyDescent="0.25">
      <c r="A14401" s="59" t="s">
        <v>11172</v>
      </c>
      <c r="B14401" s="118" t="s">
        <v>288</v>
      </c>
      <c r="C14401" s="85" t="s">
        <v>6497</v>
      </c>
      <c r="D14401" s="60">
        <v>2</v>
      </c>
      <c r="E14401" s="75" t="s">
        <v>26</v>
      </c>
      <c r="F14401" s="210">
        <v>15000</v>
      </c>
      <c r="G14401" s="64">
        <f>F14401*D14401</f>
        <v>30000</v>
      </c>
      <c r="H14401" s="120" t="s">
        <v>2192</v>
      </c>
      <c r="I14401" s="59"/>
    </row>
    <row r="14402" spans="1:9" x14ac:dyDescent="0.25">
      <c r="A14402" s="59" t="s">
        <v>11172</v>
      </c>
      <c r="B14402" s="71" t="s">
        <v>231</v>
      </c>
      <c r="C14402" s="59" t="s">
        <v>11178</v>
      </c>
      <c r="D14402" s="141">
        <v>1</v>
      </c>
      <c r="E14402" s="75" t="s">
        <v>26</v>
      </c>
      <c r="F14402" s="265">
        <v>580000</v>
      </c>
      <c r="G14402" s="64">
        <f t="shared" si="438"/>
        <v>580000</v>
      </c>
      <c r="H14402" s="120" t="s">
        <v>2192</v>
      </c>
      <c r="I14402" s="59"/>
    </row>
    <row r="14403" spans="1:9" x14ac:dyDescent="0.25">
      <c r="A14403" s="59" t="s">
        <v>11172</v>
      </c>
      <c r="B14403" s="71" t="s">
        <v>11179</v>
      </c>
      <c r="C14403" s="59" t="s">
        <v>24</v>
      </c>
      <c r="D14403" s="60">
        <v>1</v>
      </c>
      <c r="E14403" s="75" t="s">
        <v>29</v>
      </c>
      <c r="F14403" s="63">
        <v>575000</v>
      </c>
      <c r="G14403" s="64">
        <f t="shared" si="438"/>
        <v>575000</v>
      </c>
      <c r="H14403" s="65" t="s">
        <v>6068</v>
      </c>
      <c r="I14403" s="59" t="s">
        <v>11180</v>
      </c>
    </row>
    <row r="14404" spans="1:9" x14ac:dyDescent="0.25">
      <c r="A14404" s="59" t="s">
        <v>11172</v>
      </c>
      <c r="B14404" s="59" t="s">
        <v>11181</v>
      </c>
      <c r="C14404" s="59" t="s">
        <v>24</v>
      </c>
      <c r="D14404" s="60">
        <v>1</v>
      </c>
      <c r="E14404" s="75" t="s">
        <v>29</v>
      </c>
      <c r="F14404" s="63">
        <v>490000</v>
      </c>
      <c r="G14404" s="64">
        <f t="shared" si="438"/>
        <v>490000</v>
      </c>
      <c r="H14404" s="65" t="s">
        <v>6068</v>
      </c>
      <c r="I14404" s="59" t="s">
        <v>11180</v>
      </c>
    </row>
    <row r="14405" spans="1:9" x14ac:dyDescent="0.25">
      <c r="A14405" s="59" t="s">
        <v>11172</v>
      </c>
      <c r="B14405" s="59" t="s">
        <v>11182</v>
      </c>
      <c r="C14405" s="59" t="s">
        <v>48</v>
      </c>
      <c r="D14405" s="60">
        <v>1</v>
      </c>
      <c r="E14405" s="75" t="s">
        <v>26</v>
      </c>
      <c r="F14405" s="73">
        <v>500000</v>
      </c>
      <c r="G14405" s="64">
        <f>F14405*D14405</f>
        <v>500000</v>
      </c>
      <c r="H14405" s="65" t="s">
        <v>890</v>
      </c>
      <c r="I14405" s="59" t="s">
        <v>6496</v>
      </c>
    </row>
    <row r="14406" spans="1:9" x14ac:dyDescent="0.25">
      <c r="A14406" s="59" t="s">
        <v>11172</v>
      </c>
      <c r="B14406" s="82" t="s">
        <v>11183</v>
      </c>
      <c r="C14406" s="59" t="s">
        <v>48</v>
      </c>
      <c r="D14406" s="60">
        <v>2</v>
      </c>
      <c r="E14406" s="75" t="s">
        <v>26</v>
      </c>
      <c r="F14406" s="73">
        <v>475000</v>
      </c>
      <c r="G14406" s="64">
        <f t="shared" ref="G14406:G14431" si="439">F14406*D14406</f>
        <v>950000</v>
      </c>
      <c r="H14406" s="65" t="s">
        <v>890</v>
      </c>
      <c r="I14406" s="59" t="s">
        <v>6496</v>
      </c>
    </row>
    <row r="14407" spans="1:9" x14ac:dyDescent="0.25">
      <c r="A14407" s="59" t="s">
        <v>11172</v>
      </c>
      <c r="B14407" s="83" t="s">
        <v>11184</v>
      </c>
      <c r="C14407" s="59" t="s">
        <v>48</v>
      </c>
      <c r="D14407" s="141">
        <v>4</v>
      </c>
      <c r="E14407" s="75" t="s">
        <v>26</v>
      </c>
      <c r="F14407" s="210">
        <v>220000</v>
      </c>
      <c r="G14407" s="64">
        <f t="shared" si="439"/>
        <v>880000</v>
      </c>
      <c r="H14407" s="65" t="s">
        <v>890</v>
      </c>
      <c r="I14407" s="59" t="s">
        <v>6496</v>
      </c>
    </row>
    <row r="14408" spans="1:9" x14ac:dyDescent="0.25">
      <c r="A14408" s="59" t="s">
        <v>11172</v>
      </c>
      <c r="B14408" s="58" t="s">
        <v>112</v>
      </c>
      <c r="C14408" s="59" t="s">
        <v>113</v>
      </c>
      <c r="D14408" s="141">
        <v>1</v>
      </c>
      <c r="E14408" s="75" t="s">
        <v>26</v>
      </c>
      <c r="F14408" s="210">
        <v>222500</v>
      </c>
      <c r="G14408" s="64">
        <f t="shared" si="439"/>
        <v>222500</v>
      </c>
      <c r="H14408" s="65" t="s">
        <v>890</v>
      </c>
      <c r="I14408" s="59" t="s">
        <v>6496</v>
      </c>
    </row>
    <row r="14409" spans="1:9" x14ac:dyDescent="0.25">
      <c r="A14409" s="59" t="s">
        <v>11172</v>
      </c>
      <c r="B14409" s="59" t="s">
        <v>11185</v>
      </c>
      <c r="C14409" s="59" t="s">
        <v>859</v>
      </c>
      <c r="D14409" s="60">
        <v>1</v>
      </c>
      <c r="E14409" s="75" t="s">
        <v>26</v>
      </c>
      <c r="F14409" s="210">
        <v>300000</v>
      </c>
      <c r="G14409" s="64">
        <f t="shared" si="439"/>
        <v>300000</v>
      </c>
      <c r="H14409" s="120" t="s">
        <v>862</v>
      </c>
      <c r="I14409" s="59"/>
    </row>
    <row r="14410" spans="1:9" x14ac:dyDescent="0.25">
      <c r="A14410" s="59" t="s">
        <v>11172</v>
      </c>
      <c r="B14410" s="59" t="s">
        <v>11186</v>
      </c>
      <c r="C14410" s="83" t="s">
        <v>859</v>
      </c>
      <c r="D14410" s="60">
        <v>1</v>
      </c>
      <c r="E14410" s="75" t="s">
        <v>26</v>
      </c>
      <c r="F14410" s="210">
        <v>300000</v>
      </c>
      <c r="G14410" s="64">
        <f t="shared" si="439"/>
        <v>300000</v>
      </c>
      <c r="H14410" s="120" t="s">
        <v>5929</v>
      </c>
      <c r="I14410" s="59"/>
    </row>
    <row r="14411" spans="1:9" x14ac:dyDescent="0.25">
      <c r="A14411" s="59" t="s">
        <v>11172</v>
      </c>
      <c r="B14411" s="59" t="s">
        <v>11187</v>
      </c>
      <c r="C14411" s="85" t="s">
        <v>859</v>
      </c>
      <c r="D14411" s="141">
        <v>1</v>
      </c>
      <c r="E14411" s="75" t="s">
        <v>26</v>
      </c>
      <c r="F14411" s="210">
        <v>4000000</v>
      </c>
      <c r="G14411" s="64">
        <f t="shared" si="439"/>
        <v>4000000</v>
      </c>
      <c r="H14411" s="120" t="s">
        <v>5929</v>
      </c>
      <c r="I14411" s="59"/>
    </row>
    <row r="14412" spans="1:9" x14ac:dyDescent="0.25">
      <c r="A14412" s="59" t="s">
        <v>11172</v>
      </c>
      <c r="B14412" s="66" t="s">
        <v>6412</v>
      </c>
      <c r="C14412" s="121" t="s">
        <v>65</v>
      </c>
      <c r="D14412" s="60">
        <v>1</v>
      </c>
      <c r="E14412" s="59" t="s">
        <v>26</v>
      </c>
      <c r="F14412" s="63">
        <v>55000</v>
      </c>
      <c r="G14412" s="64">
        <f t="shared" si="439"/>
        <v>55000</v>
      </c>
      <c r="H14412" s="65" t="s">
        <v>2005</v>
      </c>
      <c r="I14412" s="74" t="s">
        <v>6566</v>
      </c>
    </row>
    <row r="14413" spans="1:9" x14ac:dyDescent="0.25">
      <c r="A14413" s="59" t="s">
        <v>11188</v>
      </c>
      <c r="B14413" s="59" t="s">
        <v>6394</v>
      </c>
      <c r="C14413" s="59" t="s">
        <v>279</v>
      </c>
      <c r="D14413" s="60">
        <v>1</v>
      </c>
      <c r="E14413" s="75" t="s">
        <v>26</v>
      </c>
      <c r="F14413" s="73">
        <v>30000</v>
      </c>
      <c r="G14413" s="64">
        <f t="shared" si="439"/>
        <v>30000</v>
      </c>
      <c r="H14413" s="65" t="s">
        <v>2005</v>
      </c>
      <c r="I14413" s="74" t="s">
        <v>6566</v>
      </c>
    </row>
    <row r="14414" spans="1:9" x14ac:dyDescent="0.25">
      <c r="A14414" s="59" t="s">
        <v>11188</v>
      </c>
      <c r="B14414" s="66" t="s">
        <v>303</v>
      </c>
      <c r="C14414" s="207" t="s">
        <v>27</v>
      </c>
      <c r="D14414" s="60">
        <v>2</v>
      </c>
      <c r="E14414" s="75" t="s">
        <v>26</v>
      </c>
      <c r="F14414" s="73">
        <v>10000</v>
      </c>
      <c r="G14414" s="64">
        <f t="shared" si="439"/>
        <v>20000</v>
      </c>
      <c r="H14414" s="120" t="s">
        <v>2005</v>
      </c>
      <c r="I14414" s="74" t="s">
        <v>6566</v>
      </c>
    </row>
    <row r="14415" spans="1:9" x14ac:dyDescent="0.25">
      <c r="A14415" s="59" t="s">
        <v>11188</v>
      </c>
      <c r="B14415" s="58" t="s">
        <v>6582</v>
      </c>
      <c r="C14415" s="59" t="s">
        <v>6583</v>
      </c>
      <c r="D14415" s="141">
        <v>1</v>
      </c>
      <c r="E14415" s="75" t="s">
        <v>26</v>
      </c>
      <c r="F14415" s="78">
        <v>31000</v>
      </c>
      <c r="G14415" s="64">
        <f t="shared" si="439"/>
        <v>31000</v>
      </c>
      <c r="H14415" s="120" t="s">
        <v>508</v>
      </c>
      <c r="I14415" s="289" t="s">
        <v>6563</v>
      </c>
    </row>
    <row r="14416" spans="1:9" x14ac:dyDescent="0.25">
      <c r="A14416" s="59" t="s">
        <v>11188</v>
      </c>
      <c r="B14416" s="615" t="s">
        <v>220</v>
      </c>
      <c r="C14416" s="81" t="s">
        <v>221</v>
      </c>
      <c r="D14416" s="141">
        <v>1</v>
      </c>
      <c r="E14416" s="75" t="s">
        <v>37</v>
      </c>
      <c r="F14416" s="78">
        <v>36689</v>
      </c>
      <c r="G14416" s="64">
        <f t="shared" si="439"/>
        <v>36689</v>
      </c>
      <c r="H14416" s="120" t="s">
        <v>508</v>
      </c>
      <c r="I14416" s="289" t="s">
        <v>6563</v>
      </c>
    </row>
    <row r="14417" spans="1:9" x14ac:dyDescent="0.25">
      <c r="A14417" s="59" t="s">
        <v>11188</v>
      </c>
      <c r="B14417" s="59" t="s">
        <v>210</v>
      </c>
      <c r="C14417" s="59" t="s">
        <v>211</v>
      </c>
      <c r="D14417" s="141">
        <v>8</v>
      </c>
      <c r="E14417" s="75" t="s">
        <v>37</v>
      </c>
      <c r="F14417" s="210">
        <v>28500</v>
      </c>
      <c r="G14417" s="64">
        <v>256500</v>
      </c>
      <c r="H14417" s="120" t="s">
        <v>508</v>
      </c>
      <c r="I14417" s="289" t="s">
        <v>6563</v>
      </c>
    </row>
    <row r="14418" spans="1:9" x14ac:dyDescent="0.25">
      <c r="A14418" s="59" t="s">
        <v>11188</v>
      </c>
      <c r="B14418" s="58" t="s">
        <v>6323</v>
      </c>
      <c r="C14418" s="77" t="s">
        <v>181</v>
      </c>
      <c r="D14418" s="59">
        <v>1</v>
      </c>
      <c r="E14418" s="77" t="s">
        <v>26</v>
      </c>
      <c r="F14418" s="61">
        <v>35000</v>
      </c>
      <c r="G14418" s="64">
        <v>35000</v>
      </c>
      <c r="H14418" s="120" t="s">
        <v>508</v>
      </c>
      <c r="I14418" s="289" t="s">
        <v>6563</v>
      </c>
    </row>
    <row r="14419" spans="1:9" x14ac:dyDescent="0.25">
      <c r="A14419" s="59" t="s">
        <v>11188</v>
      </c>
      <c r="B14419" s="59" t="s">
        <v>6323</v>
      </c>
      <c r="C14419" s="59" t="s">
        <v>6324</v>
      </c>
      <c r="D14419" s="60">
        <v>1</v>
      </c>
      <c r="E14419" s="75" t="s">
        <v>26</v>
      </c>
      <c r="F14419" s="61">
        <v>92500</v>
      </c>
      <c r="G14419" s="64">
        <v>92500</v>
      </c>
      <c r="H14419" s="120" t="s">
        <v>508</v>
      </c>
      <c r="I14419" s="289" t="s">
        <v>6563</v>
      </c>
    </row>
    <row r="14420" spans="1:9" x14ac:dyDescent="0.25">
      <c r="A14420" s="59" t="s">
        <v>11188</v>
      </c>
      <c r="B14420" s="59" t="s">
        <v>10727</v>
      </c>
      <c r="C14420" s="83" t="s">
        <v>11189</v>
      </c>
      <c r="D14420" s="60">
        <v>1</v>
      </c>
      <c r="E14420" s="75" t="s">
        <v>25</v>
      </c>
      <c r="F14420" s="62">
        <v>1700000</v>
      </c>
      <c r="G14420" s="64">
        <f>F14420*D14420</f>
        <v>1700000</v>
      </c>
      <c r="H14420" s="120" t="s">
        <v>508</v>
      </c>
      <c r="I14420" s="289" t="s">
        <v>6563</v>
      </c>
    </row>
    <row r="14421" spans="1:9" x14ac:dyDescent="0.25">
      <c r="A14421" s="59" t="s">
        <v>11188</v>
      </c>
      <c r="B14421" s="59" t="s">
        <v>10727</v>
      </c>
      <c r="C14421" s="59" t="s">
        <v>11190</v>
      </c>
      <c r="D14421" s="141">
        <v>1</v>
      </c>
      <c r="E14421" s="75" t="s">
        <v>26</v>
      </c>
      <c r="F14421" s="210">
        <v>1700000</v>
      </c>
      <c r="G14421" s="64">
        <f t="shared" si="439"/>
        <v>1700000</v>
      </c>
      <c r="H14421" s="120" t="s">
        <v>508</v>
      </c>
      <c r="I14421" s="289" t="s">
        <v>6563</v>
      </c>
    </row>
    <row r="14422" spans="1:9" x14ac:dyDescent="0.25">
      <c r="A14422" s="59" t="s">
        <v>11188</v>
      </c>
      <c r="B14422" s="71" t="s">
        <v>10036</v>
      </c>
      <c r="C14422" s="77" t="s">
        <v>10333</v>
      </c>
      <c r="D14422" s="141">
        <v>2</v>
      </c>
      <c r="E14422" s="75" t="s">
        <v>26</v>
      </c>
      <c r="F14422" s="210">
        <v>185000</v>
      </c>
      <c r="G14422" s="64">
        <f t="shared" si="439"/>
        <v>370000</v>
      </c>
      <c r="H14422" s="120" t="s">
        <v>508</v>
      </c>
      <c r="I14422" s="289" t="s">
        <v>6563</v>
      </c>
    </row>
    <row r="14423" spans="1:9" x14ac:dyDescent="0.25">
      <c r="A14423" s="59" t="s">
        <v>11188</v>
      </c>
      <c r="B14423" s="59" t="s">
        <v>274</v>
      </c>
      <c r="C14423" s="192">
        <v>40493</v>
      </c>
      <c r="D14423" s="141">
        <v>4</v>
      </c>
      <c r="E14423" s="75" t="s">
        <v>26</v>
      </c>
      <c r="F14423" s="210">
        <v>10000</v>
      </c>
      <c r="G14423" s="64">
        <f t="shared" si="439"/>
        <v>40000</v>
      </c>
      <c r="H14423" s="120" t="s">
        <v>508</v>
      </c>
      <c r="I14423" s="289" t="s">
        <v>6563</v>
      </c>
    </row>
    <row r="14424" spans="1:9" x14ac:dyDescent="0.25">
      <c r="A14424" s="59" t="s">
        <v>11188</v>
      </c>
      <c r="B14424" s="59" t="s">
        <v>4073</v>
      </c>
      <c r="C14424" s="59" t="s">
        <v>264</v>
      </c>
      <c r="D14424" s="141">
        <v>4</v>
      </c>
      <c r="E14424" s="75" t="s">
        <v>26</v>
      </c>
      <c r="F14424" s="210">
        <v>5000</v>
      </c>
      <c r="G14424" s="64">
        <f t="shared" si="439"/>
        <v>20000</v>
      </c>
      <c r="H14424" s="120" t="s">
        <v>508</v>
      </c>
      <c r="I14424" s="289" t="s">
        <v>6563</v>
      </c>
    </row>
    <row r="14425" spans="1:9" x14ac:dyDescent="0.25">
      <c r="A14425" s="59" t="s">
        <v>11188</v>
      </c>
      <c r="B14425" s="59" t="s">
        <v>6643</v>
      </c>
      <c r="C14425" s="59" t="s">
        <v>6424</v>
      </c>
      <c r="D14425" s="141">
        <v>0.6</v>
      </c>
      <c r="E14425" s="75" t="s">
        <v>37</v>
      </c>
      <c r="F14425" s="210">
        <v>82500</v>
      </c>
      <c r="G14425" s="64">
        <f t="shared" si="439"/>
        <v>49500</v>
      </c>
      <c r="H14425" s="120" t="s">
        <v>508</v>
      </c>
      <c r="I14425" s="289" t="s">
        <v>6563</v>
      </c>
    </row>
    <row r="14426" spans="1:9" x14ac:dyDescent="0.25">
      <c r="A14426" s="59" t="s">
        <v>11188</v>
      </c>
      <c r="B14426" s="59" t="s">
        <v>210</v>
      </c>
      <c r="C14426" s="59" t="s">
        <v>211</v>
      </c>
      <c r="D14426" s="141">
        <v>8</v>
      </c>
      <c r="E14426" s="75" t="s">
        <v>37</v>
      </c>
      <c r="F14426" s="210">
        <v>28500</v>
      </c>
      <c r="G14426" s="64">
        <v>256500</v>
      </c>
      <c r="H14426" s="120" t="s">
        <v>1500</v>
      </c>
      <c r="I14426" s="289" t="s">
        <v>6470</v>
      </c>
    </row>
    <row r="14427" spans="1:9" x14ac:dyDescent="0.25">
      <c r="A14427" s="59" t="s">
        <v>11188</v>
      </c>
      <c r="B14427" s="58" t="s">
        <v>6323</v>
      </c>
      <c r="C14427" s="77" t="s">
        <v>181</v>
      </c>
      <c r="D14427" s="59">
        <v>1</v>
      </c>
      <c r="E14427" s="77" t="s">
        <v>26</v>
      </c>
      <c r="F14427" s="61">
        <v>35000</v>
      </c>
      <c r="G14427" s="64">
        <v>35000</v>
      </c>
      <c r="H14427" s="120" t="s">
        <v>1500</v>
      </c>
      <c r="I14427" s="289" t="s">
        <v>6470</v>
      </c>
    </row>
    <row r="14428" spans="1:9" x14ac:dyDescent="0.25">
      <c r="A14428" s="59" t="s">
        <v>11188</v>
      </c>
      <c r="B14428" s="59" t="s">
        <v>6323</v>
      </c>
      <c r="C14428" s="59" t="s">
        <v>6324</v>
      </c>
      <c r="D14428" s="60">
        <v>1</v>
      </c>
      <c r="E14428" s="75" t="s">
        <v>26</v>
      </c>
      <c r="F14428" s="61">
        <v>92500</v>
      </c>
      <c r="G14428" s="64">
        <v>92500</v>
      </c>
      <c r="H14428" s="120" t="s">
        <v>1500</v>
      </c>
      <c r="I14428" s="289" t="s">
        <v>6470</v>
      </c>
    </row>
    <row r="14429" spans="1:9" x14ac:dyDescent="0.25">
      <c r="A14429" s="59" t="s">
        <v>11188</v>
      </c>
      <c r="B14429" s="59" t="s">
        <v>6532</v>
      </c>
      <c r="C14429" s="81" t="s">
        <v>121</v>
      </c>
      <c r="D14429" s="59">
        <v>1</v>
      </c>
      <c r="E14429" s="77" t="s">
        <v>26</v>
      </c>
      <c r="F14429" s="61">
        <v>134500</v>
      </c>
      <c r="G14429" s="64">
        <f t="shared" si="439"/>
        <v>134500</v>
      </c>
      <c r="H14429" s="120" t="s">
        <v>1500</v>
      </c>
      <c r="I14429" s="289" t="s">
        <v>6470</v>
      </c>
    </row>
    <row r="14430" spans="1:9" x14ac:dyDescent="0.25">
      <c r="A14430" s="59" t="s">
        <v>11188</v>
      </c>
      <c r="B14430" s="58" t="s">
        <v>6582</v>
      </c>
      <c r="C14430" s="59" t="s">
        <v>6583</v>
      </c>
      <c r="D14430" s="141">
        <v>1</v>
      </c>
      <c r="E14430" s="75" t="s">
        <v>26</v>
      </c>
      <c r="F14430" s="78">
        <v>31000</v>
      </c>
      <c r="G14430" s="64">
        <f t="shared" si="439"/>
        <v>31000</v>
      </c>
      <c r="H14430" s="65" t="s">
        <v>890</v>
      </c>
      <c r="I14430" s="59" t="s">
        <v>9257</v>
      </c>
    </row>
    <row r="14431" spans="1:9" x14ac:dyDescent="0.25">
      <c r="A14431" s="59" t="s">
        <v>11188</v>
      </c>
      <c r="B14431" s="615" t="s">
        <v>220</v>
      </c>
      <c r="C14431" s="81" t="s">
        <v>221</v>
      </c>
      <c r="D14431" s="141">
        <v>0.5</v>
      </c>
      <c r="E14431" s="75" t="s">
        <v>37</v>
      </c>
      <c r="F14431" s="78">
        <v>36689</v>
      </c>
      <c r="G14431" s="64">
        <f t="shared" si="439"/>
        <v>18344.5</v>
      </c>
      <c r="H14431" s="120" t="s">
        <v>890</v>
      </c>
      <c r="I14431" s="59" t="s">
        <v>9257</v>
      </c>
    </row>
    <row r="14432" spans="1:9" x14ac:dyDescent="0.25">
      <c r="A14432" s="59" t="s">
        <v>11188</v>
      </c>
      <c r="B14432" s="59" t="s">
        <v>210</v>
      </c>
      <c r="C14432" s="59" t="s">
        <v>211</v>
      </c>
      <c r="D14432" s="141">
        <v>1.75</v>
      </c>
      <c r="E14432" s="75" t="s">
        <v>37</v>
      </c>
      <c r="F14432" s="210">
        <v>28500</v>
      </c>
      <c r="G14432" s="64">
        <f>F14432*D14432</f>
        <v>49875</v>
      </c>
      <c r="H14432" s="120" t="s">
        <v>890</v>
      </c>
      <c r="I14432" s="59" t="s">
        <v>9257</v>
      </c>
    </row>
    <row r="14433" spans="1:9" x14ac:dyDescent="0.25">
      <c r="A14433" s="59" t="s">
        <v>11188</v>
      </c>
      <c r="B14433" s="58" t="s">
        <v>222</v>
      </c>
      <c r="C14433" s="77" t="s">
        <v>1476</v>
      </c>
      <c r="D14433" s="59">
        <v>0.25</v>
      </c>
      <c r="E14433" s="59" t="s">
        <v>37</v>
      </c>
      <c r="F14433" s="78">
        <v>32300</v>
      </c>
      <c r="G14433" s="64">
        <f>F14433*D14433</f>
        <v>8075</v>
      </c>
      <c r="H14433" s="120" t="s">
        <v>890</v>
      </c>
      <c r="I14433" s="59" t="s">
        <v>9257</v>
      </c>
    </row>
    <row r="14434" spans="1:9" x14ac:dyDescent="0.25">
      <c r="A14434" s="59" t="s">
        <v>11188</v>
      </c>
      <c r="B14434" s="59" t="s">
        <v>10709</v>
      </c>
      <c r="C14434" s="121" t="s">
        <v>11191</v>
      </c>
      <c r="D14434" s="141">
        <v>1</v>
      </c>
      <c r="E14434" s="75" t="s">
        <v>26</v>
      </c>
      <c r="F14434" s="210">
        <v>1400000</v>
      </c>
      <c r="G14434" s="64">
        <f t="shared" ref="G14434:G14499" si="440">F14434*D14434</f>
        <v>1400000</v>
      </c>
      <c r="H14434" s="120" t="s">
        <v>890</v>
      </c>
      <c r="I14434" s="59" t="s">
        <v>6531</v>
      </c>
    </row>
    <row r="14435" spans="1:9" x14ac:dyDescent="0.25">
      <c r="A14435" s="59" t="s">
        <v>11188</v>
      </c>
      <c r="B14435" s="59" t="s">
        <v>10711</v>
      </c>
      <c r="C14435" s="77" t="s">
        <v>10333</v>
      </c>
      <c r="D14435" s="60">
        <v>1</v>
      </c>
      <c r="E14435" s="75" t="s">
        <v>26</v>
      </c>
      <c r="F14435" s="210">
        <v>45000</v>
      </c>
      <c r="G14435" s="64">
        <f t="shared" si="440"/>
        <v>45000</v>
      </c>
      <c r="H14435" s="120" t="s">
        <v>890</v>
      </c>
      <c r="I14435" s="59" t="s">
        <v>6531</v>
      </c>
    </row>
    <row r="14436" spans="1:9" x14ac:dyDescent="0.25">
      <c r="A14436" s="59" t="s">
        <v>11188</v>
      </c>
      <c r="B14436" s="59" t="s">
        <v>251</v>
      </c>
      <c r="C14436" s="59" t="s">
        <v>252</v>
      </c>
      <c r="D14436" s="60">
        <v>1</v>
      </c>
      <c r="E14436" s="75" t="s">
        <v>26</v>
      </c>
      <c r="F14436" s="265">
        <v>357000</v>
      </c>
      <c r="G14436" s="64">
        <f t="shared" si="440"/>
        <v>357000</v>
      </c>
      <c r="H14436" s="65" t="s">
        <v>2192</v>
      </c>
      <c r="I14436" s="59"/>
    </row>
    <row r="14437" spans="1:9" x14ac:dyDescent="0.25">
      <c r="A14437" s="59" t="s">
        <v>11188</v>
      </c>
      <c r="B14437" s="71" t="s">
        <v>253</v>
      </c>
      <c r="C14437" s="59" t="s">
        <v>254</v>
      </c>
      <c r="D14437" s="141">
        <v>1</v>
      </c>
      <c r="E14437" s="75" t="s">
        <v>26</v>
      </c>
      <c r="F14437" s="265">
        <v>350000</v>
      </c>
      <c r="G14437" s="64">
        <f t="shared" si="440"/>
        <v>350000</v>
      </c>
      <c r="H14437" s="65" t="s">
        <v>2192</v>
      </c>
      <c r="I14437" s="59"/>
    </row>
    <row r="14438" spans="1:9" x14ac:dyDescent="0.25">
      <c r="A14438" s="59" t="s">
        <v>11188</v>
      </c>
      <c r="B14438" s="66" t="s">
        <v>2729</v>
      </c>
      <c r="C14438" s="121" t="s">
        <v>533</v>
      </c>
      <c r="D14438" s="141">
        <v>5</v>
      </c>
      <c r="E14438" s="75" t="s">
        <v>26</v>
      </c>
      <c r="F14438" s="210">
        <v>2800</v>
      </c>
      <c r="G14438" s="64">
        <f t="shared" si="440"/>
        <v>14000</v>
      </c>
      <c r="H14438" s="65" t="s">
        <v>2192</v>
      </c>
      <c r="I14438" s="59"/>
    </row>
    <row r="14439" spans="1:9" x14ac:dyDescent="0.25">
      <c r="A14439" s="59" t="s">
        <v>11188</v>
      </c>
      <c r="B14439" s="59" t="s">
        <v>11192</v>
      </c>
      <c r="C14439" s="84" t="s">
        <v>361</v>
      </c>
      <c r="D14439" s="60">
        <v>4</v>
      </c>
      <c r="E14439" s="75" t="s">
        <v>26</v>
      </c>
      <c r="F14439" s="63">
        <v>25000</v>
      </c>
      <c r="G14439" s="64">
        <f t="shared" si="440"/>
        <v>100000</v>
      </c>
      <c r="H14439" s="65" t="s">
        <v>2192</v>
      </c>
      <c r="I14439" s="59"/>
    </row>
    <row r="14440" spans="1:9" x14ac:dyDescent="0.25">
      <c r="A14440" s="59" t="s">
        <v>11188</v>
      </c>
      <c r="B14440" s="58" t="s">
        <v>284</v>
      </c>
      <c r="C14440" s="58" t="s">
        <v>50</v>
      </c>
      <c r="D14440" s="60">
        <v>2</v>
      </c>
      <c r="E14440" s="75" t="s">
        <v>26</v>
      </c>
      <c r="F14440" s="73">
        <v>60000</v>
      </c>
      <c r="G14440" s="64">
        <f>F14440*D14440</f>
        <v>120000</v>
      </c>
      <c r="H14440" s="65" t="s">
        <v>2192</v>
      </c>
      <c r="I14440" s="59"/>
    </row>
    <row r="14441" spans="1:9" x14ac:dyDescent="0.25">
      <c r="A14441" s="59" t="s">
        <v>11188</v>
      </c>
      <c r="B14441" s="82" t="s">
        <v>11193</v>
      </c>
      <c r="C14441" s="59" t="s">
        <v>11194</v>
      </c>
      <c r="D14441" s="60">
        <v>1</v>
      </c>
      <c r="E14441" s="75" t="s">
        <v>29</v>
      </c>
      <c r="F14441" s="73">
        <v>8620000</v>
      </c>
      <c r="G14441" s="64">
        <f>F14441*D14441</f>
        <v>8620000</v>
      </c>
      <c r="H14441" s="65" t="s">
        <v>2192</v>
      </c>
      <c r="I14441" s="59"/>
    </row>
    <row r="14442" spans="1:9" x14ac:dyDescent="0.25">
      <c r="A14442" s="59" t="s">
        <v>11188</v>
      </c>
      <c r="B14442" s="83" t="s">
        <v>282</v>
      </c>
      <c r="C14442" s="59" t="s">
        <v>2687</v>
      </c>
      <c r="D14442" s="141">
        <v>2</v>
      </c>
      <c r="E14442" s="75" t="s">
        <v>26</v>
      </c>
      <c r="F14442" s="210">
        <v>6000</v>
      </c>
      <c r="G14442" s="64">
        <f>F14442*D14442</f>
        <v>12000</v>
      </c>
      <c r="H14442" s="65" t="s">
        <v>2192</v>
      </c>
      <c r="I14442" s="59"/>
    </row>
    <row r="14443" spans="1:9" x14ac:dyDescent="0.25">
      <c r="A14443" s="59" t="s">
        <v>11188</v>
      </c>
      <c r="B14443" s="59" t="s">
        <v>11195</v>
      </c>
      <c r="C14443" s="59" t="s">
        <v>631</v>
      </c>
      <c r="D14443" s="60">
        <v>6</v>
      </c>
      <c r="E14443" s="75" t="s">
        <v>26</v>
      </c>
      <c r="F14443" s="73">
        <v>2000</v>
      </c>
      <c r="G14443" s="210">
        <v>12000</v>
      </c>
      <c r="H14443" s="120" t="s">
        <v>2192</v>
      </c>
      <c r="I14443" s="59"/>
    </row>
    <row r="14444" spans="1:9" x14ac:dyDescent="0.25">
      <c r="A14444" s="59" t="s">
        <v>11188</v>
      </c>
      <c r="B14444" s="59" t="s">
        <v>11196</v>
      </c>
      <c r="C14444" s="59" t="s">
        <v>631</v>
      </c>
      <c r="D14444" s="60">
        <v>1</v>
      </c>
      <c r="E14444" s="126" t="s">
        <v>5003</v>
      </c>
      <c r="F14444" s="73">
        <v>48000</v>
      </c>
      <c r="G14444" s="210">
        <v>48000</v>
      </c>
      <c r="H14444" s="120" t="s">
        <v>2192</v>
      </c>
      <c r="I14444" s="59"/>
    </row>
    <row r="14445" spans="1:9" x14ac:dyDescent="0.25">
      <c r="A14445" s="59" t="s">
        <v>11188</v>
      </c>
      <c r="B14445" s="201" t="s">
        <v>292</v>
      </c>
      <c r="C14445" s="93" t="s">
        <v>293</v>
      </c>
      <c r="D14445" s="60">
        <v>1</v>
      </c>
      <c r="E14445" s="75" t="s">
        <v>25</v>
      </c>
      <c r="F14445" s="62">
        <v>45000</v>
      </c>
      <c r="G14445" s="64">
        <f>F14445*D14445</f>
        <v>45000</v>
      </c>
      <c r="H14445" s="120" t="s">
        <v>1161</v>
      </c>
      <c r="I14445" s="59" t="s">
        <v>6526</v>
      </c>
    </row>
    <row r="14446" spans="1:9" x14ac:dyDescent="0.25">
      <c r="A14446" s="59" t="s">
        <v>11188</v>
      </c>
      <c r="B14446" s="59" t="s">
        <v>11197</v>
      </c>
      <c r="C14446" s="59" t="s">
        <v>631</v>
      </c>
      <c r="D14446" s="60">
        <v>1</v>
      </c>
      <c r="E14446" s="126" t="s">
        <v>25</v>
      </c>
      <c r="F14446" s="73">
        <v>60000</v>
      </c>
      <c r="G14446" s="64">
        <f>F14446*D14446</f>
        <v>60000</v>
      </c>
      <c r="H14446" s="120" t="s">
        <v>6069</v>
      </c>
      <c r="I14446" s="59"/>
    </row>
    <row r="14447" spans="1:9" x14ac:dyDescent="0.25">
      <c r="A14447" s="59" t="s">
        <v>11188</v>
      </c>
      <c r="B14447" s="66" t="s">
        <v>6412</v>
      </c>
      <c r="C14447" s="121" t="s">
        <v>65</v>
      </c>
      <c r="D14447" s="141">
        <v>1</v>
      </c>
      <c r="E14447" s="75" t="s">
        <v>26</v>
      </c>
      <c r="F14447" s="210">
        <v>55000</v>
      </c>
      <c r="G14447" s="210">
        <f t="shared" si="440"/>
        <v>55000</v>
      </c>
      <c r="H14447" s="120" t="s">
        <v>504</v>
      </c>
      <c r="I14447" s="59" t="s">
        <v>6564</v>
      </c>
    </row>
    <row r="14448" spans="1:9" x14ac:dyDescent="0.25">
      <c r="A14448" s="59" t="s">
        <v>11188</v>
      </c>
      <c r="B14448" s="58" t="s">
        <v>6645</v>
      </c>
      <c r="C14448" s="77" t="s">
        <v>74</v>
      </c>
      <c r="D14448" s="60">
        <v>2</v>
      </c>
      <c r="E14448" s="59" t="s">
        <v>26</v>
      </c>
      <c r="F14448" s="63">
        <v>55000</v>
      </c>
      <c r="G14448" s="64">
        <f t="shared" si="440"/>
        <v>110000</v>
      </c>
      <c r="H14448" s="120" t="s">
        <v>504</v>
      </c>
      <c r="I14448" s="59" t="s">
        <v>6564</v>
      </c>
    </row>
    <row r="14449" spans="1:9" x14ac:dyDescent="0.25">
      <c r="A14449" s="59" t="s">
        <v>11188</v>
      </c>
      <c r="B14449" s="66" t="s">
        <v>6412</v>
      </c>
      <c r="C14449" s="121" t="s">
        <v>65</v>
      </c>
      <c r="D14449" s="141">
        <v>2</v>
      </c>
      <c r="E14449" s="75" t="s">
        <v>26</v>
      </c>
      <c r="F14449" s="210">
        <v>55000</v>
      </c>
      <c r="G14449" s="210">
        <f t="shared" si="440"/>
        <v>110000</v>
      </c>
      <c r="H14449" s="120" t="s">
        <v>1877</v>
      </c>
      <c r="I14449" s="59" t="s">
        <v>6572</v>
      </c>
    </row>
    <row r="14450" spans="1:9" x14ac:dyDescent="0.25">
      <c r="A14450" s="59" t="s">
        <v>11188</v>
      </c>
      <c r="B14450" s="83" t="s">
        <v>9844</v>
      </c>
      <c r="C14450" s="77" t="s">
        <v>10333</v>
      </c>
      <c r="D14450" s="59">
        <v>1</v>
      </c>
      <c r="E14450" s="59" t="s">
        <v>26</v>
      </c>
      <c r="F14450" s="59">
        <v>165000</v>
      </c>
      <c r="G14450" s="64">
        <f t="shared" si="440"/>
        <v>165000</v>
      </c>
      <c r="H14450" s="120" t="s">
        <v>957</v>
      </c>
      <c r="I14450" s="59" t="s">
        <v>11198</v>
      </c>
    </row>
    <row r="14451" spans="1:9" x14ac:dyDescent="0.25">
      <c r="A14451" s="59" t="s">
        <v>11188</v>
      </c>
      <c r="B14451" s="58" t="s">
        <v>6645</v>
      </c>
      <c r="C14451" s="77" t="s">
        <v>74</v>
      </c>
      <c r="D14451" s="60">
        <v>2</v>
      </c>
      <c r="E14451" s="59" t="s">
        <v>26</v>
      </c>
      <c r="F14451" s="63">
        <v>55000</v>
      </c>
      <c r="G14451" s="64">
        <f t="shared" si="440"/>
        <v>110000</v>
      </c>
      <c r="H14451" s="120" t="s">
        <v>957</v>
      </c>
      <c r="I14451" s="59" t="s">
        <v>11198</v>
      </c>
    </row>
    <row r="14452" spans="1:9" x14ac:dyDescent="0.25">
      <c r="A14452" s="59" t="s">
        <v>11188</v>
      </c>
      <c r="B14452" s="59" t="s">
        <v>380</v>
      </c>
      <c r="C14452" s="59" t="s">
        <v>140</v>
      </c>
      <c r="D14452" s="141">
        <v>1</v>
      </c>
      <c r="E14452" s="75" t="s">
        <v>26</v>
      </c>
      <c r="F14452" s="265">
        <v>900000</v>
      </c>
      <c r="G14452" s="210">
        <f t="shared" si="440"/>
        <v>900000</v>
      </c>
      <c r="H14452" s="120" t="s">
        <v>1929</v>
      </c>
      <c r="I14452" s="59" t="s">
        <v>11199</v>
      </c>
    </row>
    <row r="14453" spans="1:9" x14ac:dyDescent="0.25">
      <c r="A14453" s="59" t="s">
        <v>11188</v>
      </c>
      <c r="B14453" s="59" t="s">
        <v>10767</v>
      </c>
      <c r="C14453" s="83" t="s">
        <v>654</v>
      </c>
      <c r="D14453" s="60">
        <v>2</v>
      </c>
      <c r="E14453" s="75" t="s">
        <v>119</v>
      </c>
      <c r="F14453" s="210">
        <v>2278500</v>
      </c>
      <c r="G14453" s="64">
        <f t="shared" si="440"/>
        <v>4557000</v>
      </c>
      <c r="H14453" s="120" t="s">
        <v>522</v>
      </c>
      <c r="I14453" s="59" t="s">
        <v>8124</v>
      </c>
    </row>
    <row r="14454" spans="1:9" x14ac:dyDescent="0.25">
      <c r="A14454" s="59" t="s">
        <v>11188</v>
      </c>
      <c r="B14454" s="58" t="s">
        <v>11058</v>
      </c>
      <c r="C14454" s="85" t="s">
        <v>654</v>
      </c>
      <c r="D14454" s="141">
        <v>1</v>
      </c>
      <c r="E14454" s="75" t="s">
        <v>473</v>
      </c>
      <c r="F14454" s="210">
        <v>270500</v>
      </c>
      <c r="G14454" s="64">
        <f t="shared" si="440"/>
        <v>270500</v>
      </c>
      <c r="H14454" s="120" t="s">
        <v>522</v>
      </c>
      <c r="I14454" s="59" t="s">
        <v>8124</v>
      </c>
    </row>
    <row r="14455" spans="1:9" x14ac:dyDescent="0.25">
      <c r="A14455" s="59" t="s">
        <v>11188</v>
      </c>
      <c r="B14455" s="118" t="s">
        <v>11140</v>
      </c>
      <c r="C14455" s="85" t="s">
        <v>411</v>
      </c>
      <c r="D14455" s="60">
        <v>4</v>
      </c>
      <c r="E14455" s="59" t="s">
        <v>26</v>
      </c>
      <c r="F14455" s="63">
        <v>20000</v>
      </c>
      <c r="G14455" s="64">
        <f t="shared" si="440"/>
        <v>80000</v>
      </c>
      <c r="H14455" s="120" t="s">
        <v>890</v>
      </c>
      <c r="I14455" s="59" t="s">
        <v>9257</v>
      </c>
    </row>
    <row r="14456" spans="1:9" x14ac:dyDescent="0.25">
      <c r="A14456" s="59" t="s">
        <v>11188</v>
      </c>
      <c r="B14456" s="59" t="s">
        <v>1793</v>
      </c>
      <c r="C14456" s="93" t="s">
        <v>140</v>
      </c>
      <c r="D14456" s="141">
        <v>1</v>
      </c>
      <c r="E14456" s="75" t="s">
        <v>26</v>
      </c>
      <c r="F14456" s="210">
        <v>875000</v>
      </c>
      <c r="G14456" s="210">
        <f t="shared" si="440"/>
        <v>875000</v>
      </c>
      <c r="H14456" s="120" t="s">
        <v>1156</v>
      </c>
      <c r="I14456" s="59"/>
    </row>
    <row r="14457" spans="1:9" x14ac:dyDescent="0.25">
      <c r="A14457" s="59" t="s">
        <v>200</v>
      </c>
      <c r="B14457" s="59" t="s">
        <v>9825</v>
      </c>
      <c r="C14457" s="59" t="s">
        <v>9826</v>
      </c>
      <c r="D14457" s="60">
        <v>3</v>
      </c>
      <c r="E14457" s="59" t="s">
        <v>37</v>
      </c>
      <c r="F14457" s="63">
        <v>23206</v>
      </c>
      <c r="G14457" s="64">
        <f t="shared" si="440"/>
        <v>69618</v>
      </c>
      <c r="H14457" s="65" t="s">
        <v>432</v>
      </c>
      <c r="I14457" s="74"/>
    </row>
    <row r="14458" spans="1:9" x14ac:dyDescent="0.25">
      <c r="A14458" s="59" t="s">
        <v>200</v>
      </c>
      <c r="B14458" s="59" t="s">
        <v>9825</v>
      </c>
      <c r="C14458" s="59" t="s">
        <v>9826</v>
      </c>
      <c r="D14458" s="60">
        <v>10</v>
      </c>
      <c r="E14458" s="75" t="s">
        <v>37</v>
      </c>
      <c r="F14458" s="73">
        <v>23206</v>
      </c>
      <c r="G14458" s="64">
        <f t="shared" si="440"/>
        <v>232060</v>
      </c>
      <c r="H14458" s="65" t="s">
        <v>5989</v>
      </c>
      <c r="I14458" s="74"/>
    </row>
    <row r="14459" spans="1:9" x14ac:dyDescent="0.25">
      <c r="A14459" s="59" t="s">
        <v>200</v>
      </c>
      <c r="B14459" s="71" t="s">
        <v>11200</v>
      </c>
      <c r="C14459" s="59" t="s">
        <v>48</v>
      </c>
      <c r="D14459" s="59">
        <v>2</v>
      </c>
      <c r="E14459" s="77" t="s">
        <v>26</v>
      </c>
      <c r="F14459" s="210">
        <v>250000</v>
      </c>
      <c r="G14459" s="64">
        <f t="shared" si="440"/>
        <v>500000</v>
      </c>
      <c r="H14459" s="65" t="s">
        <v>2192</v>
      </c>
      <c r="I14459" s="289"/>
    </row>
    <row r="14460" spans="1:9" x14ac:dyDescent="0.25">
      <c r="A14460" s="59" t="s">
        <v>200</v>
      </c>
      <c r="B14460" s="71" t="s">
        <v>11201</v>
      </c>
      <c r="C14460" s="59" t="s">
        <v>48</v>
      </c>
      <c r="D14460" s="60">
        <v>1</v>
      </c>
      <c r="E14460" s="75" t="s">
        <v>26</v>
      </c>
      <c r="F14460" s="63">
        <v>490000</v>
      </c>
      <c r="G14460" s="64">
        <f t="shared" si="440"/>
        <v>490000</v>
      </c>
      <c r="H14460" s="65" t="s">
        <v>2192</v>
      </c>
      <c r="I14460" s="289"/>
    </row>
    <row r="14461" spans="1:9" x14ac:dyDescent="0.25">
      <c r="A14461" s="59" t="s">
        <v>200</v>
      </c>
      <c r="B14461" s="59" t="s">
        <v>11202</v>
      </c>
      <c r="C14461" s="59" t="s">
        <v>48</v>
      </c>
      <c r="D14461" s="60">
        <v>1</v>
      </c>
      <c r="E14461" s="75" t="s">
        <v>26</v>
      </c>
      <c r="F14461" s="63">
        <v>350000</v>
      </c>
      <c r="G14461" s="64">
        <f t="shared" si="440"/>
        <v>350000</v>
      </c>
      <c r="H14461" s="65" t="s">
        <v>2192</v>
      </c>
      <c r="I14461" s="289"/>
    </row>
    <row r="14462" spans="1:9" x14ac:dyDescent="0.25">
      <c r="A14462" s="59" t="s">
        <v>200</v>
      </c>
      <c r="B14462" s="59" t="s">
        <v>3228</v>
      </c>
      <c r="C14462" s="83"/>
      <c r="D14462" s="60">
        <v>1</v>
      </c>
      <c r="E14462" s="75" t="s">
        <v>25</v>
      </c>
      <c r="F14462" s="62">
        <v>75000</v>
      </c>
      <c r="G14462" s="64">
        <f t="shared" si="440"/>
        <v>75000</v>
      </c>
      <c r="H14462" s="65" t="s">
        <v>2192</v>
      </c>
      <c r="I14462" s="289"/>
    </row>
    <row r="14463" spans="1:9" x14ac:dyDescent="0.25">
      <c r="A14463" s="59" t="s">
        <v>200</v>
      </c>
      <c r="B14463" s="71" t="s">
        <v>11133</v>
      </c>
      <c r="C14463" s="59" t="s">
        <v>1777</v>
      </c>
      <c r="D14463" s="60">
        <v>1</v>
      </c>
      <c r="E14463" s="75" t="s">
        <v>26</v>
      </c>
      <c r="F14463" s="62">
        <v>13000</v>
      </c>
      <c r="G14463" s="64">
        <f t="shared" si="440"/>
        <v>13000</v>
      </c>
      <c r="H14463" s="65" t="s">
        <v>2192</v>
      </c>
      <c r="I14463" s="289"/>
    </row>
    <row r="14464" spans="1:9" x14ac:dyDescent="0.25">
      <c r="A14464" s="59" t="s">
        <v>200</v>
      </c>
      <c r="B14464" s="59" t="s">
        <v>11203</v>
      </c>
      <c r="C14464" s="59" t="s">
        <v>48</v>
      </c>
      <c r="D14464" s="141">
        <v>1</v>
      </c>
      <c r="E14464" s="75" t="s">
        <v>26</v>
      </c>
      <c r="F14464" s="265">
        <v>325000</v>
      </c>
      <c r="G14464" s="64">
        <f t="shared" si="440"/>
        <v>325000</v>
      </c>
      <c r="H14464" s="285" t="s">
        <v>894</v>
      </c>
      <c r="I14464" s="289"/>
    </row>
    <row r="14465" spans="1:9" x14ac:dyDescent="0.25">
      <c r="A14465" s="59" t="s">
        <v>200</v>
      </c>
      <c r="B14465" s="59" t="s">
        <v>210</v>
      </c>
      <c r="C14465" s="59" t="s">
        <v>211</v>
      </c>
      <c r="D14465" s="141">
        <v>1.5</v>
      </c>
      <c r="E14465" s="75" t="s">
        <v>37</v>
      </c>
      <c r="F14465" s="210">
        <v>28500</v>
      </c>
      <c r="G14465" s="64">
        <f t="shared" si="440"/>
        <v>42750</v>
      </c>
      <c r="H14465" s="285" t="s">
        <v>894</v>
      </c>
      <c r="I14465" s="289"/>
    </row>
    <row r="14466" spans="1:9" x14ac:dyDescent="0.25">
      <c r="A14466" s="59" t="s">
        <v>200</v>
      </c>
      <c r="B14466" s="58" t="s">
        <v>222</v>
      </c>
      <c r="C14466" s="77" t="s">
        <v>1476</v>
      </c>
      <c r="D14466" s="141">
        <v>2</v>
      </c>
      <c r="E14466" s="75" t="s">
        <v>37</v>
      </c>
      <c r="F14466" s="210">
        <v>32300</v>
      </c>
      <c r="G14466" s="64">
        <f t="shared" si="440"/>
        <v>64600</v>
      </c>
      <c r="H14466" s="285" t="s">
        <v>894</v>
      </c>
      <c r="I14466" s="289"/>
    </row>
    <row r="14467" spans="1:9" x14ac:dyDescent="0.25">
      <c r="A14467" s="59" t="s">
        <v>200</v>
      </c>
      <c r="B14467" s="59" t="s">
        <v>10969</v>
      </c>
      <c r="C14467" s="59" t="s">
        <v>10333</v>
      </c>
      <c r="D14467" s="59">
        <v>3</v>
      </c>
      <c r="E14467" s="77" t="s">
        <v>26</v>
      </c>
      <c r="F14467" s="61">
        <v>285000</v>
      </c>
      <c r="G14467" s="64">
        <f t="shared" si="440"/>
        <v>855000</v>
      </c>
      <c r="H14467" s="120" t="s">
        <v>522</v>
      </c>
      <c r="I14467" s="289" t="s">
        <v>11204</v>
      </c>
    </row>
    <row r="14468" spans="1:9" x14ac:dyDescent="0.25">
      <c r="A14468" s="59" t="s">
        <v>200</v>
      </c>
      <c r="B14468" s="58" t="s">
        <v>11205</v>
      </c>
      <c r="C14468" s="59" t="s">
        <v>416</v>
      </c>
      <c r="D14468" s="141">
        <v>4</v>
      </c>
      <c r="E14468" s="75" t="s">
        <v>26</v>
      </c>
      <c r="F14468" s="265">
        <v>5800</v>
      </c>
      <c r="G14468" s="64">
        <f t="shared" si="440"/>
        <v>23200</v>
      </c>
      <c r="H14468" s="120" t="s">
        <v>2897</v>
      </c>
      <c r="I14468" s="289"/>
    </row>
    <row r="14469" spans="1:9" x14ac:dyDescent="0.25">
      <c r="A14469" s="59" t="s">
        <v>200</v>
      </c>
      <c r="B14469" s="58" t="s">
        <v>380</v>
      </c>
      <c r="C14469" s="59" t="s">
        <v>140</v>
      </c>
      <c r="D14469" s="141">
        <v>1</v>
      </c>
      <c r="E14469" s="75" t="s">
        <v>26</v>
      </c>
      <c r="F14469" s="78">
        <v>900000</v>
      </c>
      <c r="G14469" s="64">
        <f t="shared" si="440"/>
        <v>900000</v>
      </c>
      <c r="H14469" s="65" t="s">
        <v>882</v>
      </c>
      <c r="I14469" s="59"/>
    </row>
    <row r="14470" spans="1:9" x14ac:dyDescent="0.25">
      <c r="A14470" s="59" t="s">
        <v>200</v>
      </c>
      <c r="B14470" s="615" t="s">
        <v>11206</v>
      </c>
      <c r="C14470" s="81" t="s">
        <v>27</v>
      </c>
      <c r="D14470" s="141">
        <v>2</v>
      </c>
      <c r="E14470" s="75" t="s">
        <v>26</v>
      </c>
      <c r="F14470" s="78">
        <v>50000</v>
      </c>
      <c r="G14470" s="64">
        <f t="shared" si="440"/>
        <v>100000</v>
      </c>
      <c r="H14470" s="120" t="s">
        <v>890</v>
      </c>
      <c r="I14470" s="59" t="s">
        <v>9257</v>
      </c>
    </row>
    <row r="14471" spans="1:9" x14ac:dyDescent="0.25">
      <c r="A14471" s="59" t="s">
        <v>200</v>
      </c>
      <c r="B14471" s="83" t="s">
        <v>11207</v>
      </c>
      <c r="C14471" s="59" t="s">
        <v>905</v>
      </c>
      <c r="D14471" s="60">
        <v>2</v>
      </c>
      <c r="E14471" s="126" t="s">
        <v>26</v>
      </c>
      <c r="F14471" s="73">
        <v>500000</v>
      </c>
      <c r="G14471" s="126">
        <f t="shared" si="440"/>
        <v>1000000</v>
      </c>
      <c r="H14471" s="285" t="s">
        <v>890</v>
      </c>
      <c r="I14471" s="59" t="s">
        <v>9257</v>
      </c>
    </row>
    <row r="14472" spans="1:9" x14ac:dyDescent="0.25">
      <c r="A14472" s="59" t="s">
        <v>200</v>
      </c>
      <c r="B14472" s="59" t="s">
        <v>11208</v>
      </c>
      <c r="C14472" s="59" t="s">
        <v>905</v>
      </c>
      <c r="D14472" s="141">
        <v>2</v>
      </c>
      <c r="E14472" s="126" t="s">
        <v>25</v>
      </c>
      <c r="F14472" s="280">
        <v>500000</v>
      </c>
      <c r="G14472" s="210">
        <f t="shared" si="440"/>
        <v>1000000</v>
      </c>
      <c r="H14472" s="120" t="s">
        <v>1918</v>
      </c>
      <c r="I14472" s="59"/>
    </row>
    <row r="14473" spans="1:9" x14ac:dyDescent="0.25">
      <c r="A14473" s="59" t="s">
        <v>200</v>
      </c>
      <c r="B14473" s="58" t="s">
        <v>11209</v>
      </c>
      <c r="C14473" s="59" t="s">
        <v>905</v>
      </c>
      <c r="D14473" s="60">
        <v>2</v>
      </c>
      <c r="E14473" s="126" t="s">
        <v>26</v>
      </c>
      <c r="F14473" s="73">
        <v>500000</v>
      </c>
      <c r="G14473" s="126">
        <f t="shared" si="440"/>
        <v>1000000</v>
      </c>
      <c r="H14473" s="285" t="s">
        <v>427</v>
      </c>
      <c r="I14473" s="59"/>
    </row>
    <row r="14474" spans="1:9" x14ac:dyDescent="0.25">
      <c r="A14474" s="59" t="s">
        <v>200</v>
      </c>
      <c r="B14474" s="59" t="s">
        <v>59</v>
      </c>
      <c r="C14474" s="59" t="s">
        <v>60</v>
      </c>
      <c r="D14474" s="60">
        <v>1</v>
      </c>
      <c r="E14474" s="75" t="s">
        <v>26</v>
      </c>
      <c r="F14474" s="265">
        <v>7000000</v>
      </c>
      <c r="G14474" s="64">
        <f t="shared" si="440"/>
        <v>7000000</v>
      </c>
      <c r="H14474" s="65" t="s">
        <v>432</v>
      </c>
      <c r="I14474" s="59"/>
    </row>
    <row r="14475" spans="1:9" x14ac:dyDescent="0.25">
      <c r="A14475" s="59" t="s">
        <v>200</v>
      </c>
      <c r="B14475" s="58" t="s">
        <v>11210</v>
      </c>
      <c r="C14475" s="59" t="s">
        <v>905</v>
      </c>
      <c r="D14475" s="60">
        <v>1</v>
      </c>
      <c r="E14475" s="126" t="s">
        <v>26</v>
      </c>
      <c r="F14475" s="73">
        <v>250000</v>
      </c>
      <c r="G14475" s="126">
        <f t="shared" si="440"/>
        <v>250000</v>
      </c>
      <c r="H14475" s="65" t="s">
        <v>1784</v>
      </c>
      <c r="I14475" s="59"/>
    </row>
    <row r="14476" spans="1:9" x14ac:dyDescent="0.25">
      <c r="A14476" s="81" t="s">
        <v>200</v>
      </c>
      <c r="B14476" s="59" t="s">
        <v>3500</v>
      </c>
      <c r="C14476" s="58" t="s">
        <v>905</v>
      </c>
      <c r="D14476" s="60">
        <v>1</v>
      </c>
      <c r="E14476" s="126" t="s">
        <v>26</v>
      </c>
      <c r="F14476" s="221">
        <v>75000</v>
      </c>
      <c r="G14476" s="126">
        <f t="shared" si="440"/>
        <v>75000</v>
      </c>
      <c r="H14476" s="65" t="s">
        <v>1784</v>
      </c>
      <c r="I14476" s="59"/>
    </row>
    <row r="14477" spans="1:9" x14ac:dyDescent="0.25">
      <c r="A14477" s="81" t="s">
        <v>200</v>
      </c>
      <c r="B14477" s="58" t="s">
        <v>9975</v>
      </c>
      <c r="C14477" s="58" t="s">
        <v>905</v>
      </c>
      <c r="D14477" s="60">
        <v>1</v>
      </c>
      <c r="E14477" s="126" t="s">
        <v>26</v>
      </c>
      <c r="F14477" s="221">
        <v>40000</v>
      </c>
      <c r="G14477" s="126">
        <f t="shared" si="440"/>
        <v>40000</v>
      </c>
      <c r="H14477" s="65" t="s">
        <v>1784</v>
      </c>
      <c r="I14477" s="59"/>
    </row>
    <row r="14478" spans="1:9" x14ac:dyDescent="0.25">
      <c r="A14478" s="81" t="s">
        <v>200</v>
      </c>
      <c r="B14478" s="83" t="s">
        <v>9844</v>
      </c>
      <c r="C14478" s="77" t="s">
        <v>10333</v>
      </c>
      <c r="D14478" s="59">
        <v>1</v>
      </c>
      <c r="E14478" s="77" t="s">
        <v>26</v>
      </c>
      <c r="F14478" s="61">
        <v>165000</v>
      </c>
      <c r="G14478" s="64">
        <f t="shared" si="440"/>
        <v>165000</v>
      </c>
      <c r="H14478" s="65" t="s">
        <v>2626</v>
      </c>
      <c r="I14478" s="74" t="s">
        <v>6569</v>
      </c>
    </row>
    <row r="14479" spans="1:9" x14ac:dyDescent="0.25">
      <c r="A14479" s="59" t="s">
        <v>11211</v>
      </c>
      <c r="B14479" s="59" t="s">
        <v>10711</v>
      </c>
      <c r="C14479" s="59" t="s">
        <v>10333</v>
      </c>
      <c r="D14479" s="60">
        <v>2</v>
      </c>
      <c r="E14479" s="75" t="s">
        <v>26</v>
      </c>
      <c r="F14479" s="73">
        <v>45000</v>
      </c>
      <c r="G14479" s="64">
        <f t="shared" si="440"/>
        <v>90000</v>
      </c>
      <c r="H14479" s="65" t="s">
        <v>2626</v>
      </c>
      <c r="I14479" s="74" t="s">
        <v>6569</v>
      </c>
    </row>
    <row r="14480" spans="1:9" x14ac:dyDescent="0.25">
      <c r="A14480" s="59" t="s">
        <v>11211</v>
      </c>
      <c r="B14480" s="59" t="s">
        <v>10709</v>
      </c>
      <c r="C14480" s="207" t="s">
        <v>11212</v>
      </c>
      <c r="D14480" s="60">
        <v>1</v>
      </c>
      <c r="E14480" s="75" t="s">
        <v>26</v>
      </c>
      <c r="F14480" s="73">
        <v>1400000</v>
      </c>
      <c r="G14480" s="64">
        <f t="shared" si="440"/>
        <v>1400000</v>
      </c>
      <c r="H14480" s="120" t="s">
        <v>2626</v>
      </c>
      <c r="I14480" s="74" t="s">
        <v>6569</v>
      </c>
    </row>
    <row r="14481" spans="1:9" x14ac:dyDescent="0.25">
      <c r="A14481" s="59" t="s">
        <v>11211</v>
      </c>
      <c r="B14481" s="59" t="s">
        <v>10709</v>
      </c>
      <c r="C14481" s="59" t="s">
        <v>11213</v>
      </c>
      <c r="D14481" s="141">
        <v>1</v>
      </c>
      <c r="E14481" s="75" t="s">
        <v>26</v>
      </c>
      <c r="F14481" s="78">
        <v>1400000</v>
      </c>
      <c r="G14481" s="64">
        <f t="shared" si="440"/>
        <v>1400000</v>
      </c>
      <c r="H14481" s="120" t="s">
        <v>2626</v>
      </c>
      <c r="I14481" s="74" t="s">
        <v>6569</v>
      </c>
    </row>
    <row r="14482" spans="1:9" x14ac:dyDescent="0.25">
      <c r="A14482" s="59" t="s">
        <v>11211</v>
      </c>
      <c r="B14482" s="59" t="s">
        <v>10709</v>
      </c>
      <c r="C14482" s="81" t="s">
        <v>11214</v>
      </c>
      <c r="D14482" s="141">
        <v>1</v>
      </c>
      <c r="E14482" s="75" t="s">
        <v>26</v>
      </c>
      <c r="F14482" s="78">
        <v>1400000</v>
      </c>
      <c r="G14482" s="64">
        <f t="shared" si="440"/>
        <v>1400000</v>
      </c>
      <c r="H14482" s="120" t="s">
        <v>1784</v>
      </c>
      <c r="I14482" s="289" t="s">
        <v>6584</v>
      </c>
    </row>
    <row r="14483" spans="1:9" x14ac:dyDescent="0.25">
      <c r="A14483" s="59" t="s">
        <v>11211</v>
      </c>
      <c r="B14483" s="59" t="s">
        <v>10712</v>
      </c>
      <c r="C14483" s="59" t="s">
        <v>9845</v>
      </c>
      <c r="D14483" s="59">
        <v>1</v>
      </c>
      <c r="E14483" s="77" t="s">
        <v>26</v>
      </c>
      <c r="F14483" s="210">
        <v>155000</v>
      </c>
      <c r="G14483" s="64">
        <f t="shared" si="440"/>
        <v>155000</v>
      </c>
      <c r="H14483" s="65" t="s">
        <v>1784</v>
      </c>
      <c r="I14483" s="289" t="s">
        <v>6584</v>
      </c>
    </row>
    <row r="14484" spans="1:9" x14ac:dyDescent="0.25">
      <c r="A14484" s="59" t="s">
        <v>11211</v>
      </c>
      <c r="B14484" s="59" t="s">
        <v>10711</v>
      </c>
      <c r="C14484" s="59" t="s">
        <v>10333</v>
      </c>
      <c r="D14484" s="60">
        <v>1</v>
      </c>
      <c r="E14484" s="75" t="s">
        <v>26</v>
      </c>
      <c r="F14484" s="63">
        <v>45000</v>
      </c>
      <c r="G14484" s="64">
        <f t="shared" si="440"/>
        <v>45000</v>
      </c>
      <c r="H14484" s="65" t="s">
        <v>1784</v>
      </c>
      <c r="I14484" s="289" t="s">
        <v>6584</v>
      </c>
    </row>
    <row r="14485" spans="1:9" x14ac:dyDescent="0.25">
      <c r="A14485" s="59" t="s">
        <v>11211</v>
      </c>
      <c r="B14485" s="59" t="s">
        <v>11215</v>
      </c>
      <c r="C14485" s="83" t="s">
        <v>2987</v>
      </c>
      <c r="D14485" s="60">
        <v>1</v>
      </c>
      <c r="E14485" s="75" t="s">
        <v>26</v>
      </c>
      <c r="F14485" s="62">
        <v>60000</v>
      </c>
      <c r="G14485" s="64">
        <f t="shared" si="440"/>
        <v>60000</v>
      </c>
      <c r="H14485" s="65" t="s">
        <v>2192</v>
      </c>
      <c r="I14485" s="289"/>
    </row>
    <row r="14486" spans="1:9" x14ac:dyDescent="0.25">
      <c r="A14486" s="59" t="s">
        <v>11211</v>
      </c>
      <c r="B14486" s="58" t="s">
        <v>10980</v>
      </c>
      <c r="C14486" s="59" t="s">
        <v>486</v>
      </c>
      <c r="D14486" s="60">
        <v>1</v>
      </c>
      <c r="E14486" s="126" t="s">
        <v>26</v>
      </c>
      <c r="F14486" s="73">
        <v>25000</v>
      </c>
      <c r="G14486" s="64">
        <f t="shared" si="440"/>
        <v>25000</v>
      </c>
      <c r="H14486" s="65" t="s">
        <v>2192</v>
      </c>
      <c r="I14486" s="289"/>
    </row>
    <row r="14487" spans="1:9" x14ac:dyDescent="0.25">
      <c r="A14487" s="59" t="s">
        <v>11211</v>
      </c>
      <c r="B14487" s="58" t="s">
        <v>9333</v>
      </c>
      <c r="C14487" s="59" t="s">
        <v>27</v>
      </c>
      <c r="D14487" s="60">
        <v>12</v>
      </c>
      <c r="E14487" s="75" t="s">
        <v>26</v>
      </c>
      <c r="F14487" s="73">
        <v>1000</v>
      </c>
      <c r="G14487" s="64">
        <f t="shared" si="440"/>
        <v>12000</v>
      </c>
      <c r="H14487" s="65" t="s">
        <v>2192</v>
      </c>
      <c r="I14487" s="289"/>
    </row>
    <row r="14488" spans="1:9" x14ac:dyDescent="0.25">
      <c r="A14488" s="59" t="s">
        <v>11211</v>
      </c>
      <c r="B14488" s="66" t="s">
        <v>2729</v>
      </c>
      <c r="C14488" s="121" t="s">
        <v>533</v>
      </c>
      <c r="D14488" s="141">
        <v>1</v>
      </c>
      <c r="E14488" s="75" t="s">
        <v>26</v>
      </c>
      <c r="F14488" s="210">
        <v>2800</v>
      </c>
      <c r="G14488" s="64">
        <f t="shared" si="440"/>
        <v>2800</v>
      </c>
      <c r="H14488" s="65" t="s">
        <v>2192</v>
      </c>
      <c r="I14488" s="289"/>
    </row>
    <row r="14489" spans="1:9" x14ac:dyDescent="0.25">
      <c r="A14489" s="59" t="s">
        <v>11211</v>
      </c>
      <c r="B14489" s="59" t="s">
        <v>210</v>
      </c>
      <c r="C14489" s="59" t="s">
        <v>211</v>
      </c>
      <c r="D14489" s="141">
        <v>8</v>
      </c>
      <c r="E14489" s="75" t="s">
        <v>37</v>
      </c>
      <c r="F14489" s="210">
        <v>28500</v>
      </c>
      <c r="G14489" s="64">
        <f t="shared" si="440"/>
        <v>228000</v>
      </c>
      <c r="H14489" s="285" t="s">
        <v>427</v>
      </c>
      <c r="I14489" s="289" t="s">
        <v>6589</v>
      </c>
    </row>
    <row r="14490" spans="1:9" x14ac:dyDescent="0.25">
      <c r="A14490" s="59" t="s">
        <v>11211</v>
      </c>
      <c r="B14490" s="59" t="s">
        <v>11216</v>
      </c>
      <c r="C14490" s="59" t="s">
        <v>533</v>
      </c>
      <c r="D14490" s="60">
        <v>4</v>
      </c>
      <c r="E14490" s="75" t="s">
        <v>26</v>
      </c>
      <c r="F14490" s="210">
        <v>10000</v>
      </c>
      <c r="G14490" s="64">
        <f t="shared" si="440"/>
        <v>40000</v>
      </c>
      <c r="H14490" s="65" t="s">
        <v>6072</v>
      </c>
      <c r="I14490" s="289"/>
    </row>
    <row r="14491" spans="1:9" x14ac:dyDescent="0.25">
      <c r="A14491" s="59" t="s">
        <v>11211</v>
      </c>
      <c r="B14491" s="59" t="s">
        <v>11217</v>
      </c>
      <c r="C14491" s="59" t="s">
        <v>533</v>
      </c>
      <c r="D14491" s="60">
        <v>2</v>
      </c>
      <c r="E14491" s="75" t="s">
        <v>26</v>
      </c>
      <c r="F14491" s="63">
        <v>40000</v>
      </c>
      <c r="G14491" s="64">
        <f t="shared" si="440"/>
        <v>80000</v>
      </c>
      <c r="H14491" s="65" t="s">
        <v>6072</v>
      </c>
      <c r="I14491" s="289"/>
    </row>
    <row r="14492" spans="1:9" x14ac:dyDescent="0.25">
      <c r="A14492" s="59" t="s">
        <v>11211</v>
      </c>
      <c r="B14492" s="59" t="s">
        <v>11218</v>
      </c>
      <c r="C14492" s="59" t="s">
        <v>533</v>
      </c>
      <c r="D14492" s="60">
        <v>2</v>
      </c>
      <c r="E14492" s="75" t="s">
        <v>26</v>
      </c>
      <c r="F14492" s="73">
        <v>25000</v>
      </c>
      <c r="G14492" s="64">
        <f>F14492*D14492</f>
        <v>50000</v>
      </c>
      <c r="H14492" s="65" t="s">
        <v>6072</v>
      </c>
      <c r="I14492" s="289"/>
    </row>
    <row r="14493" spans="1:9" x14ac:dyDescent="0.25">
      <c r="A14493" s="59" t="s">
        <v>11211</v>
      </c>
      <c r="B14493" s="59" t="s">
        <v>11219</v>
      </c>
      <c r="C14493" s="59" t="s">
        <v>27</v>
      </c>
      <c r="D14493" s="60">
        <v>1</v>
      </c>
      <c r="E14493" s="126" t="s">
        <v>25</v>
      </c>
      <c r="F14493" s="73">
        <v>9000</v>
      </c>
      <c r="G14493" s="210">
        <f>F14493*D14493</f>
        <v>9000</v>
      </c>
      <c r="H14493" s="65" t="s">
        <v>1482</v>
      </c>
      <c r="I14493" s="289"/>
    </row>
    <row r="14494" spans="1:9" x14ac:dyDescent="0.25">
      <c r="A14494" s="59" t="s">
        <v>11211</v>
      </c>
      <c r="B14494" s="59" t="s">
        <v>10154</v>
      </c>
      <c r="C14494" s="59" t="s">
        <v>50</v>
      </c>
      <c r="D14494" s="59">
        <v>1</v>
      </c>
      <c r="E14494" s="77" t="s">
        <v>29</v>
      </c>
      <c r="F14494" s="61">
        <v>350000</v>
      </c>
      <c r="G14494" s="64">
        <f t="shared" si="440"/>
        <v>350000</v>
      </c>
      <c r="H14494" s="120" t="s">
        <v>3421</v>
      </c>
      <c r="I14494" s="289" t="s">
        <v>6576</v>
      </c>
    </row>
    <row r="14495" spans="1:9" x14ac:dyDescent="0.25">
      <c r="A14495" s="59" t="s">
        <v>11211</v>
      </c>
      <c r="B14495" s="59" t="s">
        <v>274</v>
      </c>
      <c r="C14495" s="192">
        <v>40493</v>
      </c>
      <c r="D14495" s="141">
        <v>4</v>
      </c>
      <c r="E14495" s="75" t="s">
        <v>26</v>
      </c>
      <c r="F14495" s="78">
        <v>10000</v>
      </c>
      <c r="G14495" s="64">
        <f t="shared" si="440"/>
        <v>40000</v>
      </c>
      <c r="H14495" s="120" t="s">
        <v>3421</v>
      </c>
      <c r="I14495" s="289" t="s">
        <v>6576</v>
      </c>
    </row>
    <row r="14496" spans="1:9" x14ac:dyDescent="0.25">
      <c r="A14496" s="59" t="s">
        <v>11211</v>
      </c>
      <c r="B14496" s="59" t="s">
        <v>11220</v>
      </c>
      <c r="C14496" s="59" t="s">
        <v>48</v>
      </c>
      <c r="D14496" s="59">
        <v>1</v>
      </c>
      <c r="E14496" s="77" t="s">
        <v>26</v>
      </c>
      <c r="F14496" s="61">
        <v>375000</v>
      </c>
      <c r="G14496" s="64">
        <f t="shared" si="440"/>
        <v>375000</v>
      </c>
      <c r="H14496" s="120" t="s">
        <v>953</v>
      </c>
      <c r="I14496" s="59" t="s">
        <v>6577</v>
      </c>
    </row>
    <row r="14497" spans="1:9" x14ac:dyDescent="0.25">
      <c r="A14497" s="59" t="s">
        <v>11211</v>
      </c>
      <c r="B14497" s="59" t="s">
        <v>210</v>
      </c>
      <c r="C14497" s="59" t="s">
        <v>211</v>
      </c>
      <c r="D14497" s="141">
        <v>8</v>
      </c>
      <c r="E14497" s="75" t="s">
        <v>37</v>
      </c>
      <c r="F14497" s="210">
        <v>28500</v>
      </c>
      <c r="G14497" s="64">
        <f t="shared" si="440"/>
        <v>228000</v>
      </c>
      <c r="H14497" s="120" t="s">
        <v>953</v>
      </c>
      <c r="I14497" s="59" t="s">
        <v>6577</v>
      </c>
    </row>
    <row r="14498" spans="1:9" x14ac:dyDescent="0.25">
      <c r="A14498" s="59" t="s">
        <v>11211</v>
      </c>
      <c r="B14498" s="59" t="s">
        <v>10200</v>
      </c>
      <c r="C14498" s="59" t="s">
        <v>10201</v>
      </c>
      <c r="D14498" s="141">
        <v>1</v>
      </c>
      <c r="E14498" s="126" t="s">
        <v>25</v>
      </c>
      <c r="F14498" s="280">
        <v>45000</v>
      </c>
      <c r="G14498" s="210">
        <f t="shared" si="440"/>
        <v>45000</v>
      </c>
      <c r="H14498" s="120" t="s">
        <v>953</v>
      </c>
      <c r="I14498" s="59" t="s">
        <v>6577</v>
      </c>
    </row>
    <row r="14499" spans="1:9" x14ac:dyDescent="0.25">
      <c r="A14499" s="59" t="s">
        <v>11211</v>
      </c>
      <c r="B14499" s="71" t="s">
        <v>11221</v>
      </c>
      <c r="C14499" s="59" t="s">
        <v>147</v>
      </c>
      <c r="D14499" s="60">
        <v>2</v>
      </c>
      <c r="E14499" s="126" t="s">
        <v>26</v>
      </c>
      <c r="F14499" s="73">
        <v>29000</v>
      </c>
      <c r="G14499" s="126">
        <f t="shared" si="440"/>
        <v>58000</v>
      </c>
      <c r="H14499" s="120" t="s">
        <v>953</v>
      </c>
      <c r="I14499" s="59" t="s">
        <v>6577</v>
      </c>
    </row>
    <row r="14500" spans="1:9" x14ac:dyDescent="0.25">
      <c r="A14500" s="59" t="s">
        <v>11211</v>
      </c>
      <c r="B14500" s="71" t="s">
        <v>6463</v>
      </c>
      <c r="C14500" s="59" t="s">
        <v>434</v>
      </c>
      <c r="D14500" s="141">
        <v>1</v>
      </c>
      <c r="E14500" s="75" t="s">
        <v>26</v>
      </c>
      <c r="F14500" s="210">
        <v>495000</v>
      </c>
      <c r="G14500" s="64">
        <f t="shared" ref="G14500:G14563" si="441">F14500*D14500</f>
        <v>495000</v>
      </c>
      <c r="H14500" s="65" t="s">
        <v>1877</v>
      </c>
      <c r="I14500" s="74" t="s">
        <v>6588</v>
      </c>
    </row>
    <row r="14501" spans="1:9" x14ac:dyDescent="0.25">
      <c r="A14501" s="472">
        <v>44569</v>
      </c>
      <c r="B14501" s="59" t="s">
        <v>11222</v>
      </c>
      <c r="C14501" s="59" t="s">
        <v>918</v>
      </c>
      <c r="D14501" s="60">
        <v>1</v>
      </c>
      <c r="E14501" s="75" t="s">
        <v>26</v>
      </c>
      <c r="F14501" s="63">
        <v>190000</v>
      </c>
      <c r="G14501" s="64">
        <f t="shared" si="441"/>
        <v>190000</v>
      </c>
      <c r="H14501" s="65" t="s">
        <v>2315</v>
      </c>
      <c r="I14501" s="74"/>
    </row>
    <row r="14502" spans="1:9" x14ac:dyDescent="0.25">
      <c r="A14502" s="515">
        <v>44569</v>
      </c>
      <c r="B14502" s="71" t="s">
        <v>6463</v>
      </c>
      <c r="C14502" s="59" t="s">
        <v>434</v>
      </c>
      <c r="D14502" s="141">
        <v>1</v>
      </c>
      <c r="E14502" s="75" t="s">
        <v>26</v>
      </c>
      <c r="F14502" s="210">
        <v>495000</v>
      </c>
      <c r="G14502" s="64">
        <f t="shared" si="441"/>
        <v>495000</v>
      </c>
      <c r="H14502" s="65" t="s">
        <v>504</v>
      </c>
      <c r="I14502" s="74" t="s">
        <v>6601</v>
      </c>
    </row>
    <row r="14503" spans="1:9" x14ac:dyDescent="0.25">
      <c r="A14503" s="616">
        <v>44569</v>
      </c>
      <c r="B14503" s="59" t="s">
        <v>11223</v>
      </c>
      <c r="C14503" s="85" t="s">
        <v>48</v>
      </c>
      <c r="D14503" s="141">
        <v>1</v>
      </c>
      <c r="E14503" s="75" t="s">
        <v>26</v>
      </c>
      <c r="F14503" s="210">
        <v>230000</v>
      </c>
      <c r="G14503" s="64">
        <f t="shared" si="441"/>
        <v>230000</v>
      </c>
      <c r="H14503" s="120" t="s">
        <v>3126</v>
      </c>
      <c r="I14503" s="74" t="s">
        <v>9315</v>
      </c>
    </row>
    <row r="14504" spans="1:9" x14ac:dyDescent="0.25">
      <c r="A14504" s="515">
        <v>44569</v>
      </c>
      <c r="B14504" s="59" t="s">
        <v>8569</v>
      </c>
      <c r="C14504" s="59" t="s">
        <v>48</v>
      </c>
      <c r="D14504" s="60">
        <v>1</v>
      </c>
      <c r="E14504" s="75" t="s">
        <v>26</v>
      </c>
      <c r="F14504" s="63">
        <v>210000</v>
      </c>
      <c r="G14504" s="64">
        <f t="shared" si="441"/>
        <v>210000</v>
      </c>
      <c r="H14504" s="120" t="s">
        <v>3126</v>
      </c>
      <c r="I14504" s="74" t="s">
        <v>9315</v>
      </c>
    </row>
    <row r="14505" spans="1:9" x14ac:dyDescent="0.25">
      <c r="A14505" s="515">
        <v>44569</v>
      </c>
      <c r="B14505" s="59" t="s">
        <v>11224</v>
      </c>
      <c r="C14505" s="59" t="s">
        <v>48</v>
      </c>
      <c r="D14505" s="59">
        <v>1</v>
      </c>
      <c r="E14505" s="77" t="s">
        <v>26</v>
      </c>
      <c r="F14505" s="210">
        <v>35000</v>
      </c>
      <c r="G14505" s="64">
        <f t="shared" si="441"/>
        <v>35000</v>
      </c>
      <c r="H14505" s="120" t="s">
        <v>3126</v>
      </c>
      <c r="I14505" s="74" t="s">
        <v>9315</v>
      </c>
    </row>
    <row r="14506" spans="1:9" x14ac:dyDescent="0.25">
      <c r="A14506" s="515">
        <v>44569</v>
      </c>
      <c r="B14506" s="66" t="s">
        <v>2729</v>
      </c>
      <c r="C14506" s="121" t="s">
        <v>533</v>
      </c>
      <c r="D14506" s="141">
        <v>1</v>
      </c>
      <c r="E14506" s="75" t="s">
        <v>26</v>
      </c>
      <c r="F14506" s="210">
        <v>2800</v>
      </c>
      <c r="G14506" s="64">
        <f t="shared" si="441"/>
        <v>2800</v>
      </c>
      <c r="H14506" s="120" t="s">
        <v>3126</v>
      </c>
      <c r="I14506" s="74" t="s">
        <v>9315</v>
      </c>
    </row>
    <row r="14507" spans="1:9" x14ac:dyDescent="0.25">
      <c r="A14507" s="515">
        <v>44569</v>
      </c>
      <c r="B14507" s="59" t="s">
        <v>3077</v>
      </c>
      <c r="C14507" s="83" t="s">
        <v>361</v>
      </c>
      <c r="D14507" s="60">
        <v>1</v>
      </c>
      <c r="E14507" s="75" t="s">
        <v>26</v>
      </c>
      <c r="F14507" s="62">
        <v>13333</v>
      </c>
      <c r="G14507" s="64">
        <f t="shared" si="441"/>
        <v>13333</v>
      </c>
      <c r="H14507" s="120" t="s">
        <v>3126</v>
      </c>
      <c r="I14507" s="74" t="s">
        <v>9315</v>
      </c>
    </row>
    <row r="14508" spans="1:9" x14ac:dyDescent="0.25">
      <c r="A14508" s="515">
        <v>44569</v>
      </c>
      <c r="B14508" s="118" t="s">
        <v>11225</v>
      </c>
      <c r="C14508" s="59" t="s">
        <v>48</v>
      </c>
      <c r="D14508" s="60">
        <v>1</v>
      </c>
      <c r="E14508" s="75" t="s">
        <v>26</v>
      </c>
      <c r="F14508" s="73">
        <v>195000</v>
      </c>
      <c r="G14508" s="64">
        <f t="shared" si="441"/>
        <v>195000</v>
      </c>
      <c r="H14508" s="120" t="s">
        <v>3126</v>
      </c>
      <c r="I14508" s="74" t="s">
        <v>9315</v>
      </c>
    </row>
    <row r="14509" spans="1:9" x14ac:dyDescent="0.25">
      <c r="A14509" s="515">
        <v>44569</v>
      </c>
      <c r="B14509" s="71" t="s">
        <v>9833</v>
      </c>
      <c r="C14509" s="59" t="s">
        <v>9834</v>
      </c>
      <c r="D14509" s="141">
        <v>1</v>
      </c>
      <c r="E14509" s="75" t="s">
        <v>26</v>
      </c>
      <c r="F14509" s="210">
        <v>187035</v>
      </c>
      <c r="G14509" s="64">
        <f t="shared" si="441"/>
        <v>187035</v>
      </c>
      <c r="H14509" s="120" t="s">
        <v>3126</v>
      </c>
      <c r="I14509" s="74" t="s">
        <v>9315</v>
      </c>
    </row>
    <row r="14510" spans="1:9" x14ac:dyDescent="0.25">
      <c r="A14510" s="515">
        <v>44569</v>
      </c>
      <c r="B14510" s="66" t="s">
        <v>220</v>
      </c>
      <c r="C14510" s="92" t="s">
        <v>221</v>
      </c>
      <c r="D14510" s="141">
        <v>6</v>
      </c>
      <c r="E14510" s="75" t="s">
        <v>37</v>
      </c>
      <c r="F14510" s="210">
        <v>34689</v>
      </c>
      <c r="G14510" s="64">
        <f t="shared" si="441"/>
        <v>208134</v>
      </c>
      <c r="H14510" s="120" t="s">
        <v>3126</v>
      </c>
      <c r="I14510" s="74" t="s">
        <v>9315</v>
      </c>
    </row>
    <row r="14511" spans="1:9" x14ac:dyDescent="0.25">
      <c r="A14511" s="515">
        <v>44569</v>
      </c>
      <c r="B14511" s="59" t="s">
        <v>915</v>
      </c>
      <c r="C14511" s="59" t="s">
        <v>27</v>
      </c>
      <c r="D14511" s="141">
        <v>0.3</v>
      </c>
      <c r="E14511" s="75" t="s">
        <v>37</v>
      </c>
      <c r="F14511" s="210">
        <v>1650000</v>
      </c>
      <c r="G14511" s="64">
        <f t="shared" si="441"/>
        <v>495000</v>
      </c>
      <c r="H14511" s="120" t="s">
        <v>3126</v>
      </c>
      <c r="I14511" s="74" t="s">
        <v>9315</v>
      </c>
    </row>
    <row r="14512" spans="1:9" x14ac:dyDescent="0.25">
      <c r="A14512" s="515">
        <v>44569</v>
      </c>
      <c r="B14512" s="71" t="s">
        <v>810</v>
      </c>
      <c r="C14512" s="59" t="s">
        <v>931</v>
      </c>
      <c r="D14512" s="60">
        <v>1</v>
      </c>
      <c r="E14512" s="75" t="s">
        <v>1525</v>
      </c>
      <c r="F14512" s="63">
        <v>75000</v>
      </c>
      <c r="G14512" s="64">
        <f t="shared" si="441"/>
        <v>75000</v>
      </c>
      <c r="H14512" s="65" t="s">
        <v>522</v>
      </c>
      <c r="I14512" s="289" t="s">
        <v>11226</v>
      </c>
    </row>
    <row r="14513" spans="1:9" x14ac:dyDescent="0.25">
      <c r="A14513" s="515">
        <v>44569</v>
      </c>
      <c r="B14513" s="58" t="s">
        <v>7194</v>
      </c>
      <c r="C14513" s="66" t="s">
        <v>11227</v>
      </c>
      <c r="D14513" s="60">
        <v>2</v>
      </c>
      <c r="E14513" s="75" t="s">
        <v>26</v>
      </c>
      <c r="F14513" s="63">
        <v>214500</v>
      </c>
      <c r="G14513" s="64">
        <f t="shared" si="441"/>
        <v>429000</v>
      </c>
      <c r="H14513" s="65" t="s">
        <v>5912</v>
      </c>
      <c r="I14513" s="289" t="s">
        <v>11228</v>
      </c>
    </row>
    <row r="14514" spans="1:9" x14ac:dyDescent="0.25">
      <c r="A14514" s="515">
        <v>44569</v>
      </c>
      <c r="B14514" s="59" t="s">
        <v>11229</v>
      </c>
      <c r="C14514" s="59" t="s">
        <v>319</v>
      </c>
      <c r="D14514" s="60">
        <v>1</v>
      </c>
      <c r="E14514" s="75" t="s">
        <v>26</v>
      </c>
      <c r="F14514" s="73">
        <v>318500</v>
      </c>
      <c r="G14514" s="64">
        <f>F14514*D14514</f>
        <v>318500</v>
      </c>
      <c r="H14514" s="65" t="s">
        <v>8289</v>
      </c>
      <c r="I14514" s="289" t="s">
        <v>11228</v>
      </c>
    </row>
    <row r="14515" spans="1:9" x14ac:dyDescent="0.25">
      <c r="A14515" s="515">
        <v>44569</v>
      </c>
      <c r="B14515" s="59" t="s">
        <v>11229</v>
      </c>
      <c r="C14515" s="59" t="s">
        <v>319</v>
      </c>
      <c r="D14515" s="60">
        <v>1</v>
      </c>
      <c r="E14515" s="126" t="s">
        <v>25</v>
      </c>
      <c r="F14515" s="73">
        <v>318500</v>
      </c>
      <c r="G14515" s="210">
        <f>F14515*D14515</f>
        <v>318500</v>
      </c>
      <c r="H14515" s="65" t="s">
        <v>4287</v>
      </c>
      <c r="I14515" s="289" t="s">
        <v>11228</v>
      </c>
    </row>
    <row r="14516" spans="1:9" x14ac:dyDescent="0.25">
      <c r="A14516" s="515">
        <v>44569</v>
      </c>
      <c r="B14516" s="59" t="s">
        <v>2690</v>
      </c>
      <c r="C14516" s="59" t="s">
        <v>2691</v>
      </c>
      <c r="D14516" s="59">
        <v>1</v>
      </c>
      <c r="E14516" s="77" t="s">
        <v>26</v>
      </c>
      <c r="F14516" s="61">
        <v>830000</v>
      </c>
      <c r="G14516" s="64">
        <f t="shared" si="441"/>
        <v>830000</v>
      </c>
      <c r="H14516" s="120" t="s">
        <v>6084</v>
      </c>
      <c r="I14516" s="289" t="s">
        <v>11230</v>
      </c>
    </row>
    <row r="14517" spans="1:9" x14ac:dyDescent="0.25">
      <c r="A14517" s="515">
        <v>44569</v>
      </c>
      <c r="B14517" s="59" t="s">
        <v>11231</v>
      </c>
      <c r="C14517" s="192" t="s">
        <v>11232</v>
      </c>
      <c r="D14517" s="141">
        <v>1</v>
      </c>
      <c r="E14517" s="75" t="s">
        <v>26</v>
      </c>
      <c r="F14517" s="78">
        <v>3700000</v>
      </c>
      <c r="G14517" s="64">
        <f t="shared" si="441"/>
        <v>3700000</v>
      </c>
      <c r="H14517" s="120" t="s">
        <v>860</v>
      </c>
      <c r="I14517" s="289" t="s">
        <v>11230</v>
      </c>
    </row>
    <row r="14518" spans="1:9" x14ac:dyDescent="0.25">
      <c r="A14518" s="515">
        <v>44569</v>
      </c>
      <c r="B14518" s="59" t="s">
        <v>11233</v>
      </c>
      <c r="C14518" s="59" t="s">
        <v>11234</v>
      </c>
      <c r="D14518" s="59">
        <v>1</v>
      </c>
      <c r="E14518" s="77" t="s">
        <v>26</v>
      </c>
      <c r="F14518" s="61">
        <v>4200000</v>
      </c>
      <c r="G14518" s="64">
        <f t="shared" si="441"/>
        <v>4200000</v>
      </c>
      <c r="H14518" s="120" t="s">
        <v>860</v>
      </c>
      <c r="I14518" s="289"/>
    </row>
    <row r="14519" spans="1:9" x14ac:dyDescent="0.25">
      <c r="A14519" s="515">
        <v>44569</v>
      </c>
      <c r="B14519" s="59" t="s">
        <v>11235</v>
      </c>
      <c r="C14519" s="59" t="s">
        <v>859</v>
      </c>
      <c r="D14519" s="141">
        <v>2</v>
      </c>
      <c r="E14519" s="75" t="s">
        <v>26</v>
      </c>
      <c r="F14519" s="73">
        <v>750000</v>
      </c>
      <c r="G14519" s="64">
        <f t="shared" si="441"/>
        <v>1500000</v>
      </c>
      <c r="H14519" s="120" t="s">
        <v>860</v>
      </c>
      <c r="I14519" s="289"/>
    </row>
    <row r="14520" spans="1:9" x14ac:dyDescent="0.25">
      <c r="A14520" s="515">
        <v>44569</v>
      </c>
      <c r="B14520" s="59" t="s">
        <v>11236</v>
      </c>
      <c r="C14520" s="59" t="s">
        <v>859</v>
      </c>
      <c r="D14520" s="141">
        <v>2</v>
      </c>
      <c r="E14520" s="75" t="s">
        <v>26</v>
      </c>
      <c r="F14520" s="265">
        <v>250000</v>
      </c>
      <c r="G14520" s="64">
        <f t="shared" si="441"/>
        <v>500000</v>
      </c>
      <c r="H14520" s="120" t="s">
        <v>860</v>
      </c>
      <c r="I14520" s="289"/>
    </row>
    <row r="14521" spans="1:9" x14ac:dyDescent="0.25">
      <c r="A14521" s="515">
        <v>44569</v>
      </c>
      <c r="B14521" s="66" t="s">
        <v>2729</v>
      </c>
      <c r="C14521" s="121" t="s">
        <v>533</v>
      </c>
      <c r="D14521" s="141">
        <v>10</v>
      </c>
      <c r="E14521" s="75" t="s">
        <v>26</v>
      </c>
      <c r="F14521" s="210">
        <v>2800</v>
      </c>
      <c r="G14521" s="64">
        <f t="shared" si="441"/>
        <v>28000</v>
      </c>
      <c r="H14521" s="65" t="s">
        <v>710</v>
      </c>
      <c r="I14521" s="59"/>
    </row>
    <row r="14522" spans="1:9" x14ac:dyDescent="0.25">
      <c r="A14522" s="515">
        <v>44569</v>
      </c>
      <c r="B14522" s="71" t="s">
        <v>11133</v>
      </c>
      <c r="C14522" s="59" t="s">
        <v>1777</v>
      </c>
      <c r="D14522" s="60">
        <v>2</v>
      </c>
      <c r="E14522" s="75" t="s">
        <v>26</v>
      </c>
      <c r="F14522" s="73">
        <v>13000</v>
      </c>
      <c r="G14522" s="64">
        <f t="shared" si="441"/>
        <v>26000</v>
      </c>
      <c r="H14522" s="65" t="s">
        <v>710</v>
      </c>
      <c r="I14522" s="59"/>
    </row>
    <row r="14523" spans="1:9" x14ac:dyDescent="0.25">
      <c r="A14523" s="515">
        <v>44569</v>
      </c>
      <c r="B14523" s="71" t="s">
        <v>810</v>
      </c>
      <c r="C14523" s="59" t="s">
        <v>931</v>
      </c>
      <c r="D14523" s="60">
        <v>1</v>
      </c>
      <c r="E14523" s="75" t="s">
        <v>1525</v>
      </c>
      <c r="F14523" s="63">
        <v>75000</v>
      </c>
      <c r="G14523" s="64">
        <f t="shared" si="441"/>
        <v>75000</v>
      </c>
      <c r="H14523" s="65" t="s">
        <v>710</v>
      </c>
      <c r="I14523" s="59"/>
    </row>
    <row r="14524" spans="1:9" x14ac:dyDescent="0.25">
      <c r="A14524" s="515">
        <v>44569</v>
      </c>
      <c r="B14524" s="59" t="s">
        <v>11237</v>
      </c>
      <c r="C14524" s="59" t="s">
        <v>4000</v>
      </c>
      <c r="D14524" s="141">
        <v>2</v>
      </c>
      <c r="E14524" s="75" t="s">
        <v>473</v>
      </c>
      <c r="F14524" s="210">
        <v>558500</v>
      </c>
      <c r="G14524" s="64">
        <f t="shared" si="441"/>
        <v>1117000</v>
      </c>
      <c r="H14524" s="65" t="s">
        <v>710</v>
      </c>
      <c r="I14524" s="59"/>
    </row>
    <row r="14525" spans="1:9" x14ac:dyDescent="0.25">
      <c r="A14525" s="515">
        <v>44569</v>
      </c>
      <c r="B14525" s="58" t="s">
        <v>11238</v>
      </c>
      <c r="C14525" s="59" t="s">
        <v>4000</v>
      </c>
      <c r="D14525" s="141">
        <v>4</v>
      </c>
      <c r="E14525" s="75" t="s">
        <v>473</v>
      </c>
      <c r="F14525" s="210">
        <v>153500</v>
      </c>
      <c r="G14525" s="64">
        <f t="shared" si="441"/>
        <v>614000</v>
      </c>
      <c r="H14525" s="65" t="s">
        <v>710</v>
      </c>
      <c r="I14525" s="59"/>
    </row>
    <row r="14526" spans="1:9" x14ac:dyDescent="0.25">
      <c r="A14526" s="515">
        <v>44569</v>
      </c>
      <c r="B14526" s="66" t="s">
        <v>1207</v>
      </c>
      <c r="C14526" s="121" t="s">
        <v>27</v>
      </c>
      <c r="D14526" s="141">
        <v>30</v>
      </c>
      <c r="E14526" s="75" t="s">
        <v>26</v>
      </c>
      <c r="F14526" s="210">
        <v>1000</v>
      </c>
      <c r="G14526" s="64">
        <f t="shared" si="441"/>
        <v>30000</v>
      </c>
      <c r="H14526" s="65" t="s">
        <v>710</v>
      </c>
      <c r="I14526" s="59"/>
    </row>
    <row r="14527" spans="1:9" x14ac:dyDescent="0.25">
      <c r="A14527" s="515">
        <v>44569</v>
      </c>
      <c r="B14527" s="59" t="s">
        <v>6323</v>
      </c>
      <c r="C14527" s="59" t="s">
        <v>6324</v>
      </c>
      <c r="D14527" s="60">
        <v>1</v>
      </c>
      <c r="E14527" s="75" t="s">
        <v>26</v>
      </c>
      <c r="F14527" s="73">
        <v>92500</v>
      </c>
      <c r="G14527" s="64">
        <f t="shared" si="441"/>
        <v>92500</v>
      </c>
      <c r="H14527" s="65" t="s">
        <v>553</v>
      </c>
      <c r="I14527" s="59" t="s">
        <v>6586</v>
      </c>
    </row>
    <row r="14528" spans="1:9" x14ac:dyDescent="0.25">
      <c r="A14528" s="515">
        <v>44569</v>
      </c>
      <c r="B14528" s="59" t="s">
        <v>172</v>
      </c>
      <c r="C14528" s="93" t="s">
        <v>173</v>
      </c>
      <c r="D14528" s="60">
        <v>1</v>
      </c>
      <c r="E14528" s="75" t="s">
        <v>26</v>
      </c>
      <c r="F14528" s="73">
        <v>39000</v>
      </c>
      <c r="G14528" s="64">
        <f t="shared" si="441"/>
        <v>39000</v>
      </c>
      <c r="H14528" s="65" t="s">
        <v>553</v>
      </c>
      <c r="I14528" s="59" t="s">
        <v>6586</v>
      </c>
    </row>
    <row r="14529" spans="1:9" x14ac:dyDescent="0.25">
      <c r="A14529" s="515">
        <v>44569</v>
      </c>
      <c r="B14529" s="59" t="s">
        <v>11239</v>
      </c>
      <c r="C14529" s="59" t="s">
        <v>4000</v>
      </c>
      <c r="D14529" s="60">
        <v>12</v>
      </c>
      <c r="E14529" s="126" t="s">
        <v>655</v>
      </c>
      <c r="F14529" s="73">
        <v>719000</v>
      </c>
      <c r="G14529" s="210">
        <f t="shared" si="441"/>
        <v>8628000</v>
      </c>
      <c r="H14529" s="65" t="s">
        <v>522</v>
      </c>
      <c r="I14529" s="59" t="s">
        <v>6791</v>
      </c>
    </row>
    <row r="14530" spans="1:9" x14ac:dyDescent="0.25">
      <c r="A14530" s="515">
        <v>44569</v>
      </c>
      <c r="B14530" s="59" t="s">
        <v>11240</v>
      </c>
      <c r="C14530" s="59" t="s">
        <v>4000</v>
      </c>
      <c r="D14530" s="60">
        <v>15</v>
      </c>
      <c r="E14530" s="126" t="s">
        <v>473</v>
      </c>
      <c r="F14530" s="73">
        <v>224500</v>
      </c>
      <c r="G14530" s="210">
        <f t="shared" si="441"/>
        <v>3367500</v>
      </c>
      <c r="H14530" s="65" t="s">
        <v>522</v>
      </c>
      <c r="I14530" s="59" t="s">
        <v>6791</v>
      </c>
    </row>
    <row r="14531" spans="1:9" x14ac:dyDescent="0.25">
      <c r="A14531" s="515">
        <v>44569</v>
      </c>
      <c r="B14531" s="59" t="s">
        <v>11241</v>
      </c>
      <c r="C14531" s="59" t="s">
        <v>4000</v>
      </c>
      <c r="D14531" s="60">
        <v>8</v>
      </c>
      <c r="E14531" s="75" t="s">
        <v>473</v>
      </c>
      <c r="F14531" s="210">
        <v>310500</v>
      </c>
      <c r="G14531" s="64">
        <f t="shared" si="441"/>
        <v>2484000</v>
      </c>
      <c r="H14531" s="65" t="s">
        <v>522</v>
      </c>
      <c r="I14531" s="59" t="s">
        <v>6791</v>
      </c>
    </row>
    <row r="14532" spans="1:9" x14ac:dyDescent="0.25">
      <c r="A14532" s="515">
        <v>44569</v>
      </c>
      <c r="B14532" s="71" t="s">
        <v>6463</v>
      </c>
      <c r="C14532" s="59" t="s">
        <v>434</v>
      </c>
      <c r="D14532" s="141">
        <v>1</v>
      </c>
      <c r="E14532" s="75" t="s">
        <v>26</v>
      </c>
      <c r="F14532" s="210">
        <v>495000</v>
      </c>
      <c r="G14532" s="64">
        <f t="shared" si="441"/>
        <v>495000</v>
      </c>
      <c r="H14532" s="120" t="s">
        <v>763</v>
      </c>
      <c r="I14532" s="59" t="s">
        <v>6603</v>
      </c>
    </row>
    <row r="14533" spans="1:9" x14ac:dyDescent="0.25">
      <c r="A14533" s="515">
        <v>44569</v>
      </c>
      <c r="B14533" s="71" t="s">
        <v>11221</v>
      </c>
      <c r="C14533" s="59" t="s">
        <v>147</v>
      </c>
      <c r="D14533" s="60">
        <v>2</v>
      </c>
      <c r="E14533" s="59" t="s">
        <v>26</v>
      </c>
      <c r="F14533" s="63">
        <v>29000</v>
      </c>
      <c r="G14533" s="64">
        <f t="shared" si="441"/>
        <v>58000</v>
      </c>
      <c r="H14533" s="120" t="s">
        <v>763</v>
      </c>
      <c r="I14533" s="59" t="s">
        <v>6603</v>
      </c>
    </row>
    <row r="14534" spans="1:9" x14ac:dyDescent="0.25">
      <c r="A14534" s="515">
        <v>44569</v>
      </c>
      <c r="B14534" s="59" t="s">
        <v>210</v>
      </c>
      <c r="C14534" s="59" t="s">
        <v>211</v>
      </c>
      <c r="D14534" s="141">
        <v>1</v>
      </c>
      <c r="E14534" s="75" t="s">
        <v>37</v>
      </c>
      <c r="F14534" s="63">
        <v>33000</v>
      </c>
      <c r="G14534" s="210">
        <f t="shared" si="441"/>
        <v>33000</v>
      </c>
      <c r="H14534" s="120" t="s">
        <v>763</v>
      </c>
      <c r="I14534" s="59" t="s">
        <v>6603</v>
      </c>
    </row>
    <row r="14535" spans="1:9" x14ac:dyDescent="0.25">
      <c r="A14535" s="617">
        <v>44569</v>
      </c>
      <c r="B14535" s="59" t="s">
        <v>56</v>
      </c>
      <c r="C14535" s="59" t="s">
        <v>57</v>
      </c>
      <c r="D14535" s="59">
        <v>1.5</v>
      </c>
      <c r="E14535" s="59" t="s">
        <v>37</v>
      </c>
      <c r="F14535" s="59">
        <v>24650</v>
      </c>
      <c r="G14535" s="64">
        <f t="shared" si="441"/>
        <v>36975</v>
      </c>
      <c r="H14535" s="120" t="s">
        <v>2985</v>
      </c>
      <c r="I14535" s="59"/>
    </row>
    <row r="14536" spans="1:9" x14ac:dyDescent="0.25">
      <c r="A14536" s="515">
        <v>44569</v>
      </c>
      <c r="B14536" s="59" t="s">
        <v>11242</v>
      </c>
      <c r="C14536" s="59" t="s">
        <v>11243</v>
      </c>
      <c r="D14536" s="141">
        <v>1</v>
      </c>
      <c r="E14536" s="75" t="s">
        <v>719</v>
      </c>
      <c r="F14536" s="265">
        <v>50000</v>
      </c>
      <c r="G14536" s="64">
        <f t="shared" si="441"/>
        <v>50000</v>
      </c>
      <c r="H14536" s="120" t="s">
        <v>6059</v>
      </c>
      <c r="I14536" s="74"/>
    </row>
    <row r="14537" spans="1:9" x14ac:dyDescent="0.25">
      <c r="A14537" s="144">
        <v>44600</v>
      </c>
      <c r="B14537" s="59" t="s">
        <v>210</v>
      </c>
      <c r="C14537" s="59" t="s">
        <v>211</v>
      </c>
      <c r="D14537" s="60">
        <v>1</v>
      </c>
      <c r="E14537" s="75" t="s">
        <v>37</v>
      </c>
      <c r="F14537" s="63">
        <v>33000</v>
      </c>
      <c r="G14537" s="64">
        <f t="shared" si="441"/>
        <v>33000</v>
      </c>
      <c r="H14537" s="65" t="s">
        <v>1156</v>
      </c>
      <c r="I14537" s="74"/>
    </row>
    <row r="14538" spans="1:9" x14ac:dyDescent="0.25">
      <c r="A14538" s="144">
        <v>44600</v>
      </c>
      <c r="B14538" s="59" t="s">
        <v>9825</v>
      </c>
      <c r="C14538" s="59" t="s">
        <v>9826</v>
      </c>
      <c r="D14538" s="141">
        <v>6</v>
      </c>
      <c r="E14538" s="75" t="s">
        <v>37</v>
      </c>
      <c r="F14538" s="210">
        <v>23206</v>
      </c>
      <c r="G14538" s="64">
        <f t="shared" si="441"/>
        <v>139236</v>
      </c>
      <c r="H14538" s="65" t="s">
        <v>432</v>
      </c>
      <c r="I14538" s="74"/>
    </row>
    <row r="14539" spans="1:9" x14ac:dyDescent="0.25">
      <c r="A14539" s="144">
        <v>44600</v>
      </c>
      <c r="B14539" s="59" t="s">
        <v>11244</v>
      </c>
      <c r="C14539" s="85" t="s">
        <v>27</v>
      </c>
      <c r="D14539" s="141">
        <v>2</v>
      </c>
      <c r="E14539" s="75" t="s">
        <v>26</v>
      </c>
      <c r="F14539" s="210">
        <v>10000</v>
      </c>
      <c r="G14539" s="64">
        <f t="shared" si="441"/>
        <v>20000</v>
      </c>
      <c r="H14539" s="120" t="s">
        <v>414</v>
      </c>
      <c r="I14539" s="74"/>
    </row>
    <row r="14540" spans="1:9" x14ac:dyDescent="0.25">
      <c r="A14540" s="144">
        <v>44600</v>
      </c>
      <c r="B14540" s="66" t="s">
        <v>1207</v>
      </c>
      <c r="C14540" s="121" t="s">
        <v>27</v>
      </c>
      <c r="D14540" s="141">
        <v>132</v>
      </c>
      <c r="E14540" s="75" t="s">
        <v>26</v>
      </c>
      <c r="F14540" s="210">
        <v>1000</v>
      </c>
      <c r="G14540" s="64">
        <f t="shared" si="441"/>
        <v>132000</v>
      </c>
      <c r="H14540" s="65" t="s">
        <v>710</v>
      </c>
      <c r="I14540" s="74"/>
    </row>
    <row r="14541" spans="1:9" x14ac:dyDescent="0.25">
      <c r="A14541" s="144">
        <v>44600</v>
      </c>
      <c r="B14541" s="66" t="s">
        <v>2729</v>
      </c>
      <c r="C14541" s="121" t="s">
        <v>533</v>
      </c>
      <c r="D14541" s="141">
        <v>3</v>
      </c>
      <c r="E14541" s="75" t="s">
        <v>26</v>
      </c>
      <c r="F14541" s="210">
        <v>2800</v>
      </c>
      <c r="G14541" s="64">
        <f t="shared" si="441"/>
        <v>8400</v>
      </c>
      <c r="H14541" s="65" t="s">
        <v>710</v>
      </c>
      <c r="I14541" s="74"/>
    </row>
    <row r="14542" spans="1:9" x14ac:dyDescent="0.25">
      <c r="A14542" s="144">
        <v>44600</v>
      </c>
      <c r="B14542" s="66" t="s">
        <v>2729</v>
      </c>
      <c r="C14542" s="83" t="s">
        <v>835</v>
      </c>
      <c r="D14542" s="60">
        <v>10</v>
      </c>
      <c r="E14542" s="75" t="s">
        <v>26</v>
      </c>
      <c r="F14542" s="62">
        <v>2500</v>
      </c>
      <c r="G14542" s="64">
        <f t="shared" si="441"/>
        <v>25000</v>
      </c>
      <c r="H14542" s="120" t="s">
        <v>710</v>
      </c>
      <c r="I14542" s="74"/>
    </row>
    <row r="14543" spans="1:9" x14ac:dyDescent="0.25">
      <c r="A14543" s="144">
        <v>44600</v>
      </c>
      <c r="B14543" s="66" t="s">
        <v>6412</v>
      </c>
      <c r="C14543" s="121" t="s">
        <v>65</v>
      </c>
      <c r="D14543" s="60">
        <v>3</v>
      </c>
      <c r="E14543" s="75" t="s">
        <v>26</v>
      </c>
      <c r="F14543" s="63">
        <v>55000</v>
      </c>
      <c r="G14543" s="64">
        <f t="shared" si="441"/>
        <v>165000</v>
      </c>
      <c r="H14543" s="65" t="s">
        <v>455</v>
      </c>
      <c r="I14543" s="289" t="s">
        <v>6611</v>
      </c>
    </row>
    <row r="14544" spans="1:9" x14ac:dyDescent="0.25">
      <c r="A14544" s="144">
        <v>44600</v>
      </c>
      <c r="B14544" s="59" t="s">
        <v>56</v>
      </c>
      <c r="C14544" s="59" t="s">
        <v>57</v>
      </c>
      <c r="D14544" s="59">
        <v>1.5</v>
      </c>
      <c r="E14544" s="59" t="s">
        <v>37</v>
      </c>
      <c r="F14544" s="59">
        <v>24650</v>
      </c>
      <c r="G14544" s="64">
        <f t="shared" si="441"/>
        <v>36975</v>
      </c>
      <c r="H14544" s="65" t="s">
        <v>2005</v>
      </c>
      <c r="I14544" s="289"/>
    </row>
    <row r="14545" spans="1:9" x14ac:dyDescent="0.25">
      <c r="A14545" s="144">
        <v>44600</v>
      </c>
      <c r="B14545" s="59" t="s">
        <v>84</v>
      </c>
      <c r="C14545" s="59" t="s">
        <v>85</v>
      </c>
      <c r="D14545" s="60">
        <v>1</v>
      </c>
      <c r="E14545" s="126" t="s">
        <v>25</v>
      </c>
      <c r="F14545" s="73">
        <v>27000</v>
      </c>
      <c r="G14545" s="210">
        <f t="shared" si="441"/>
        <v>27000</v>
      </c>
      <c r="H14545" s="65" t="s">
        <v>2192</v>
      </c>
      <c r="I14545" s="289"/>
    </row>
    <row r="14546" spans="1:9" x14ac:dyDescent="0.25">
      <c r="A14546" s="144">
        <v>44600</v>
      </c>
      <c r="B14546" s="59" t="s">
        <v>208</v>
      </c>
      <c r="C14546" s="59" t="s">
        <v>209</v>
      </c>
      <c r="D14546" s="59">
        <v>1</v>
      </c>
      <c r="E14546" s="77" t="s">
        <v>26</v>
      </c>
      <c r="F14546" s="61">
        <v>9000</v>
      </c>
      <c r="G14546" s="64">
        <f t="shared" si="441"/>
        <v>9000</v>
      </c>
      <c r="H14546" s="120" t="s">
        <v>2192</v>
      </c>
      <c r="I14546" s="289"/>
    </row>
    <row r="14547" spans="1:9" x14ac:dyDescent="0.25">
      <c r="A14547" s="144">
        <v>44600</v>
      </c>
      <c r="B14547" s="71" t="s">
        <v>11245</v>
      </c>
      <c r="C14547" s="59" t="s">
        <v>482</v>
      </c>
      <c r="D14547" s="59">
        <v>7</v>
      </c>
      <c r="E14547" s="77" t="s">
        <v>26</v>
      </c>
      <c r="F14547" s="210">
        <v>4000</v>
      </c>
      <c r="G14547" s="64">
        <f t="shared" si="441"/>
        <v>28000</v>
      </c>
      <c r="H14547" s="120" t="s">
        <v>2192</v>
      </c>
      <c r="I14547" s="289"/>
    </row>
    <row r="14548" spans="1:9" x14ac:dyDescent="0.25">
      <c r="A14548" s="144">
        <v>44600</v>
      </c>
      <c r="B14548" s="71" t="s">
        <v>11246</v>
      </c>
      <c r="C14548" s="59" t="s">
        <v>482</v>
      </c>
      <c r="D14548" s="60">
        <v>2</v>
      </c>
      <c r="E14548" s="75" t="s">
        <v>26</v>
      </c>
      <c r="F14548" s="63">
        <v>3500</v>
      </c>
      <c r="G14548" s="64">
        <f t="shared" si="441"/>
        <v>7000</v>
      </c>
      <c r="H14548" s="120" t="s">
        <v>2192</v>
      </c>
      <c r="I14548" s="289"/>
    </row>
    <row r="14549" spans="1:9" x14ac:dyDescent="0.25">
      <c r="A14549" s="144">
        <v>44600</v>
      </c>
      <c r="B14549" s="59" t="s">
        <v>11247</v>
      </c>
      <c r="C14549" s="59" t="s">
        <v>482</v>
      </c>
      <c r="D14549" s="60">
        <v>9</v>
      </c>
      <c r="E14549" s="75" t="s">
        <v>26</v>
      </c>
      <c r="F14549" s="63">
        <v>500</v>
      </c>
      <c r="G14549" s="64">
        <f t="shared" si="441"/>
        <v>4500</v>
      </c>
      <c r="H14549" s="120" t="s">
        <v>2192</v>
      </c>
      <c r="I14549" s="289"/>
    </row>
    <row r="14550" spans="1:9" x14ac:dyDescent="0.25">
      <c r="A14550" s="144">
        <v>44600</v>
      </c>
      <c r="B14550" s="59" t="s">
        <v>11248</v>
      </c>
      <c r="C14550" s="59" t="s">
        <v>482</v>
      </c>
      <c r="D14550" s="60">
        <v>9</v>
      </c>
      <c r="E14550" s="75" t="s">
        <v>26</v>
      </c>
      <c r="F14550" s="73">
        <v>222</v>
      </c>
      <c r="G14550" s="64">
        <f>F14550*D14550</f>
        <v>1998</v>
      </c>
      <c r="H14550" s="120" t="s">
        <v>2192</v>
      </c>
      <c r="I14550" s="289"/>
    </row>
    <row r="14551" spans="1:9" x14ac:dyDescent="0.25">
      <c r="A14551" s="144">
        <v>44600</v>
      </c>
      <c r="B14551" s="59" t="s">
        <v>11249</v>
      </c>
      <c r="C14551" s="59" t="s">
        <v>4916</v>
      </c>
      <c r="D14551" s="60">
        <v>1</v>
      </c>
      <c r="E14551" s="75" t="s">
        <v>26</v>
      </c>
      <c r="F14551" s="63">
        <v>50000</v>
      </c>
      <c r="G14551" s="64">
        <f>F14551*D14551</f>
        <v>50000</v>
      </c>
      <c r="H14551" s="120" t="s">
        <v>2192</v>
      </c>
      <c r="I14551" s="59"/>
    </row>
    <row r="14552" spans="1:9" x14ac:dyDescent="0.25">
      <c r="A14552" s="144">
        <v>44600</v>
      </c>
      <c r="B14552" s="59" t="s">
        <v>11250</v>
      </c>
      <c r="C14552" s="59" t="s">
        <v>48</v>
      </c>
      <c r="D14552" s="60">
        <v>1</v>
      </c>
      <c r="E14552" s="75" t="s">
        <v>26</v>
      </c>
      <c r="F14552" s="210">
        <v>140000</v>
      </c>
      <c r="G14552" s="64">
        <f t="shared" si="441"/>
        <v>140000</v>
      </c>
      <c r="H14552" s="65" t="s">
        <v>892</v>
      </c>
      <c r="I14552" s="59" t="s">
        <v>11251</v>
      </c>
    </row>
    <row r="14553" spans="1:9" x14ac:dyDescent="0.25">
      <c r="A14553" s="144">
        <v>44600</v>
      </c>
      <c r="B14553" s="118" t="s">
        <v>7515</v>
      </c>
      <c r="C14553" s="85" t="s">
        <v>48</v>
      </c>
      <c r="D14553" s="141">
        <v>1</v>
      </c>
      <c r="E14553" s="75" t="s">
        <v>26</v>
      </c>
      <c r="F14553" s="210">
        <v>35000</v>
      </c>
      <c r="G14553" s="64">
        <f t="shared" si="441"/>
        <v>35000</v>
      </c>
      <c r="H14553" s="65" t="s">
        <v>892</v>
      </c>
      <c r="I14553" s="59" t="s">
        <v>6610</v>
      </c>
    </row>
    <row r="14554" spans="1:9" x14ac:dyDescent="0.25">
      <c r="A14554" s="144">
        <v>44600</v>
      </c>
      <c r="B14554" s="71" t="s">
        <v>810</v>
      </c>
      <c r="C14554" s="59" t="s">
        <v>931</v>
      </c>
      <c r="D14554" s="141">
        <v>1</v>
      </c>
      <c r="E14554" s="75" t="s">
        <v>1525</v>
      </c>
      <c r="F14554" s="265">
        <v>75000</v>
      </c>
      <c r="G14554" s="64">
        <f t="shared" si="441"/>
        <v>75000</v>
      </c>
      <c r="H14554" s="120" t="s">
        <v>710</v>
      </c>
      <c r="I14554" s="74"/>
    </row>
    <row r="14555" spans="1:9" x14ac:dyDescent="0.25">
      <c r="A14555" s="144">
        <v>44628</v>
      </c>
      <c r="B14555" s="71" t="s">
        <v>11133</v>
      </c>
      <c r="C14555" s="59" t="s">
        <v>1777</v>
      </c>
      <c r="D14555" s="60">
        <v>1</v>
      </c>
      <c r="E14555" s="75" t="s">
        <v>26</v>
      </c>
      <c r="F14555" s="73">
        <v>13000</v>
      </c>
      <c r="G14555" s="64">
        <f t="shared" si="441"/>
        <v>13000</v>
      </c>
      <c r="H14555" s="120" t="s">
        <v>710</v>
      </c>
      <c r="I14555" s="74"/>
    </row>
    <row r="14556" spans="1:9" x14ac:dyDescent="0.25">
      <c r="A14556" s="144">
        <v>44628</v>
      </c>
      <c r="B14556" s="66" t="s">
        <v>2729</v>
      </c>
      <c r="C14556" s="83" t="s">
        <v>835</v>
      </c>
      <c r="D14556" s="60">
        <v>12</v>
      </c>
      <c r="E14556" s="75" t="s">
        <v>26</v>
      </c>
      <c r="F14556" s="62">
        <v>2500</v>
      </c>
      <c r="G14556" s="64">
        <f t="shared" si="441"/>
        <v>30000</v>
      </c>
      <c r="H14556" s="120" t="s">
        <v>710</v>
      </c>
      <c r="I14556" s="74"/>
    </row>
    <row r="14557" spans="1:9" x14ac:dyDescent="0.25">
      <c r="A14557" s="144">
        <v>44628</v>
      </c>
      <c r="B14557" s="66" t="s">
        <v>1208</v>
      </c>
      <c r="C14557" s="59"/>
      <c r="D14557" s="60">
        <v>20</v>
      </c>
      <c r="E14557" s="75" t="s">
        <v>26</v>
      </c>
      <c r="F14557" s="210">
        <v>750</v>
      </c>
      <c r="G14557" s="64">
        <f t="shared" si="441"/>
        <v>15000</v>
      </c>
      <c r="H14557" s="120" t="s">
        <v>710</v>
      </c>
      <c r="I14557" s="74"/>
    </row>
    <row r="14558" spans="1:9" x14ac:dyDescent="0.25">
      <c r="A14558" s="144">
        <v>44628</v>
      </c>
      <c r="B14558" s="66" t="s">
        <v>6412</v>
      </c>
      <c r="C14558" s="121" t="s">
        <v>65</v>
      </c>
      <c r="D14558" s="60">
        <v>2</v>
      </c>
      <c r="E14558" s="75" t="s">
        <v>26</v>
      </c>
      <c r="F14558" s="63">
        <v>55000</v>
      </c>
      <c r="G14558" s="64">
        <f t="shared" si="441"/>
        <v>110000</v>
      </c>
      <c r="H14558" s="120" t="s">
        <v>665</v>
      </c>
      <c r="I14558" s="74" t="s">
        <v>11252</v>
      </c>
    </row>
    <row r="14559" spans="1:9" x14ac:dyDescent="0.25">
      <c r="A14559" s="144">
        <v>44628</v>
      </c>
      <c r="B14559" s="59" t="s">
        <v>11253</v>
      </c>
      <c r="C14559" s="59" t="s">
        <v>11254</v>
      </c>
      <c r="D14559" s="60">
        <v>1</v>
      </c>
      <c r="E14559" s="75" t="s">
        <v>26</v>
      </c>
      <c r="F14559" s="63">
        <v>15000</v>
      </c>
      <c r="G14559" s="64">
        <f t="shared" si="441"/>
        <v>15000</v>
      </c>
      <c r="H14559" s="65" t="s">
        <v>6074</v>
      </c>
      <c r="I14559" s="74"/>
    </row>
    <row r="14560" spans="1:9" x14ac:dyDescent="0.25">
      <c r="A14560" s="144">
        <v>44628</v>
      </c>
      <c r="B14560" s="93" t="s">
        <v>11255</v>
      </c>
      <c r="C14560" s="59" t="s">
        <v>859</v>
      </c>
      <c r="D14560" s="141">
        <v>1</v>
      </c>
      <c r="E14560" s="75" t="s">
        <v>26</v>
      </c>
      <c r="F14560" s="265">
        <v>1750000</v>
      </c>
      <c r="G14560" s="64">
        <f t="shared" si="441"/>
        <v>1750000</v>
      </c>
      <c r="H14560" s="120" t="s">
        <v>11256</v>
      </c>
      <c r="I14560" s="74" t="s">
        <v>11257</v>
      </c>
    </row>
    <row r="14561" spans="1:9" x14ac:dyDescent="0.25">
      <c r="A14561" s="144">
        <v>44628</v>
      </c>
      <c r="B14561" s="59" t="s">
        <v>9825</v>
      </c>
      <c r="C14561" s="59" t="s">
        <v>9826</v>
      </c>
      <c r="D14561" s="141">
        <v>4</v>
      </c>
      <c r="E14561" s="75" t="s">
        <v>37</v>
      </c>
      <c r="F14561" s="210">
        <v>23206</v>
      </c>
      <c r="G14561" s="64">
        <f t="shared" si="441"/>
        <v>92824</v>
      </c>
      <c r="H14561" s="120" t="s">
        <v>432</v>
      </c>
      <c r="I14561" s="74"/>
    </row>
    <row r="14562" spans="1:9" x14ac:dyDescent="0.25">
      <c r="A14562" s="144">
        <v>44628</v>
      </c>
      <c r="B14562" s="59" t="s">
        <v>274</v>
      </c>
      <c r="C14562" s="192">
        <v>40493</v>
      </c>
      <c r="D14562" s="141">
        <v>4</v>
      </c>
      <c r="E14562" s="75" t="s">
        <v>26</v>
      </c>
      <c r="F14562" s="210">
        <v>10000</v>
      </c>
      <c r="G14562" s="64">
        <f t="shared" si="441"/>
        <v>40000</v>
      </c>
      <c r="H14562" s="120" t="s">
        <v>466</v>
      </c>
      <c r="I14562" s="74" t="s">
        <v>9345</v>
      </c>
    </row>
    <row r="14563" spans="1:9" x14ac:dyDescent="0.25">
      <c r="A14563" s="144">
        <v>44628</v>
      </c>
      <c r="B14563" s="59" t="s">
        <v>4073</v>
      </c>
      <c r="C14563" s="59" t="s">
        <v>264</v>
      </c>
      <c r="D14563" s="60">
        <v>4</v>
      </c>
      <c r="E14563" s="75" t="s">
        <v>26</v>
      </c>
      <c r="F14563" s="63">
        <v>5000</v>
      </c>
      <c r="G14563" s="64">
        <f t="shared" si="441"/>
        <v>20000</v>
      </c>
      <c r="H14563" s="65" t="s">
        <v>466</v>
      </c>
      <c r="I14563" s="74" t="s">
        <v>9345</v>
      </c>
    </row>
    <row r="14564" spans="1:9" x14ac:dyDescent="0.25">
      <c r="A14564" s="144">
        <v>44628</v>
      </c>
      <c r="B14564" s="59" t="s">
        <v>3077</v>
      </c>
      <c r="C14564" s="85" t="s">
        <v>48</v>
      </c>
      <c r="D14564" s="59">
        <v>1</v>
      </c>
      <c r="E14564" s="59" t="s">
        <v>26</v>
      </c>
      <c r="F14564" s="59">
        <v>35000</v>
      </c>
      <c r="G14564" s="64">
        <f t="shared" ref="G14564:G14627" si="442">F14564*D14564</f>
        <v>35000</v>
      </c>
      <c r="H14564" s="65" t="s">
        <v>466</v>
      </c>
      <c r="I14564" s="74" t="s">
        <v>9345</v>
      </c>
    </row>
    <row r="14565" spans="1:9" x14ac:dyDescent="0.25">
      <c r="A14565" s="144">
        <v>44628</v>
      </c>
      <c r="B14565" s="59" t="s">
        <v>6394</v>
      </c>
      <c r="C14565" s="59" t="s">
        <v>279</v>
      </c>
      <c r="D14565" s="60">
        <v>1</v>
      </c>
      <c r="E14565" s="75" t="s">
        <v>26</v>
      </c>
      <c r="F14565" s="73">
        <v>30000</v>
      </c>
      <c r="G14565" s="64">
        <f>F14565*D14565</f>
        <v>30000</v>
      </c>
      <c r="H14565" s="65" t="s">
        <v>466</v>
      </c>
      <c r="I14565" s="74" t="s">
        <v>9345</v>
      </c>
    </row>
    <row r="14566" spans="1:9" x14ac:dyDescent="0.25">
      <c r="A14566" s="144">
        <v>44628</v>
      </c>
      <c r="B14566" s="59" t="s">
        <v>1792</v>
      </c>
      <c r="C14566" s="59" t="s">
        <v>76</v>
      </c>
      <c r="D14566" s="60">
        <v>0.3</v>
      </c>
      <c r="E14566" s="126" t="s">
        <v>37</v>
      </c>
      <c r="F14566" s="73">
        <v>82500</v>
      </c>
      <c r="G14566" s="210">
        <f>F14566*D14566</f>
        <v>24750</v>
      </c>
      <c r="H14566" s="65" t="s">
        <v>466</v>
      </c>
      <c r="I14566" s="74" t="s">
        <v>9345</v>
      </c>
    </row>
    <row r="14567" spans="1:9" x14ac:dyDescent="0.25">
      <c r="A14567" s="144">
        <v>44628</v>
      </c>
      <c r="B14567" s="59" t="s">
        <v>56</v>
      </c>
      <c r="C14567" s="59" t="s">
        <v>57</v>
      </c>
      <c r="D14567" s="59">
        <v>1.5</v>
      </c>
      <c r="E14567" s="77" t="s">
        <v>37</v>
      </c>
      <c r="F14567" s="78">
        <v>24650</v>
      </c>
      <c r="G14567" s="64">
        <f t="shared" si="442"/>
        <v>36975</v>
      </c>
      <c r="H14567" s="65" t="s">
        <v>466</v>
      </c>
      <c r="I14567" s="74" t="s">
        <v>9345</v>
      </c>
    </row>
    <row r="14568" spans="1:9" x14ac:dyDescent="0.25">
      <c r="A14568" s="91">
        <v>44628</v>
      </c>
      <c r="B14568" s="66" t="s">
        <v>220</v>
      </c>
      <c r="C14568" s="92" t="s">
        <v>221</v>
      </c>
      <c r="D14568" s="59">
        <v>4</v>
      </c>
      <c r="E14568" s="75" t="s">
        <v>37</v>
      </c>
      <c r="F14568" s="210">
        <v>34689</v>
      </c>
      <c r="G14568" s="64">
        <f t="shared" si="442"/>
        <v>138756</v>
      </c>
      <c r="H14568" s="65" t="s">
        <v>466</v>
      </c>
      <c r="I14568" s="74" t="s">
        <v>9345</v>
      </c>
    </row>
    <row r="14569" spans="1:9" x14ac:dyDescent="0.25">
      <c r="A14569" s="144">
        <v>44628</v>
      </c>
      <c r="B14569" s="58" t="s">
        <v>10150</v>
      </c>
      <c r="C14569" s="58" t="s">
        <v>281</v>
      </c>
      <c r="D14569" s="60">
        <v>1</v>
      </c>
      <c r="E14569" s="75" t="s">
        <v>26</v>
      </c>
      <c r="F14569" s="63">
        <v>21000</v>
      </c>
      <c r="G14569" s="64">
        <f t="shared" si="442"/>
        <v>21000</v>
      </c>
      <c r="H14569" s="65" t="s">
        <v>466</v>
      </c>
      <c r="I14569" s="74" t="s">
        <v>9345</v>
      </c>
    </row>
    <row r="14570" spans="1:9" x14ac:dyDescent="0.25">
      <c r="A14570" s="144">
        <v>44628</v>
      </c>
      <c r="B14570" s="59" t="s">
        <v>6532</v>
      </c>
      <c r="C14570" s="81" t="s">
        <v>121</v>
      </c>
      <c r="D14570" s="60">
        <v>1</v>
      </c>
      <c r="E14570" s="75" t="s">
        <v>26</v>
      </c>
      <c r="F14570" s="63">
        <v>134500</v>
      </c>
      <c r="G14570" s="64">
        <f t="shared" si="442"/>
        <v>134500</v>
      </c>
      <c r="H14570" s="65" t="s">
        <v>466</v>
      </c>
      <c r="I14570" s="74" t="s">
        <v>9345</v>
      </c>
    </row>
    <row r="14571" spans="1:9" x14ac:dyDescent="0.25">
      <c r="A14571" s="144">
        <v>44628</v>
      </c>
      <c r="B14571" s="58" t="s">
        <v>201</v>
      </c>
      <c r="C14571" s="59" t="s">
        <v>9936</v>
      </c>
      <c r="D14571" s="60">
        <v>1</v>
      </c>
      <c r="E14571" s="75" t="s">
        <v>26</v>
      </c>
      <c r="F14571" s="73">
        <v>50000</v>
      </c>
      <c r="G14571" s="64">
        <f>F14571*D14571</f>
        <v>50000</v>
      </c>
      <c r="H14571" s="120" t="s">
        <v>2005</v>
      </c>
      <c r="I14571" s="289" t="s">
        <v>6635</v>
      </c>
    </row>
    <row r="14572" spans="1:9" x14ac:dyDescent="0.25">
      <c r="A14572" s="144">
        <v>44628</v>
      </c>
      <c r="B14572" s="71" t="s">
        <v>10187</v>
      </c>
      <c r="C14572" s="59" t="s">
        <v>361</v>
      </c>
      <c r="D14572" s="60">
        <v>1</v>
      </c>
      <c r="E14572" s="75" t="s">
        <v>26</v>
      </c>
      <c r="F14572" s="63">
        <v>150000</v>
      </c>
      <c r="G14572" s="64">
        <f>F14572*D14572</f>
        <v>150000</v>
      </c>
      <c r="H14572" s="65" t="s">
        <v>957</v>
      </c>
      <c r="I14572" s="59" t="s">
        <v>6640</v>
      </c>
    </row>
    <row r="14573" spans="1:9" x14ac:dyDescent="0.25">
      <c r="A14573" s="144">
        <v>44628</v>
      </c>
      <c r="B14573" s="71" t="s">
        <v>6463</v>
      </c>
      <c r="C14573" s="59" t="s">
        <v>434</v>
      </c>
      <c r="D14573" s="141">
        <v>1</v>
      </c>
      <c r="E14573" s="75" t="s">
        <v>26</v>
      </c>
      <c r="F14573" s="210">
        <v>495000</v>
      </c>
      <c r="G14573" s="64">
        <f>F14573*D14573</f>
        <v>495000</v>
      </c>
      <c r="H14573" s="65" t="s">
        <v>957</v>
      </c>
      <c r="I14573" s="59" t="s">
        <v>6640</v>
      </c>
    </row>
    <row r="14574" spans="1:9" x14ac:dyDescent="0.25">
      <c r="A14574" s="144">
        <v>44628</v>
      </c>
      <c r="B14574" s="71" t="s">
        <v>11258</v>
      </c>
      <c r="C14574" s="59" t="s">
        <v>11259</v>
      </c>
      <c r="D14574" s="59">
        <v>1</v>
      </c>
      <c r="E14574" s="77" t="s">
        <v>26</v>
      </c>
      <c r="F14574" s="210">
        <v>45000</v>
      </c>
      <c r="G14574" s="64">
        <f t="shared" si="442"/>
        <v>45000</v>
      </c>
      <c r="H14574" s="65" t="s">
        <v>484</v>
      </c>
      <c r="I14574" s="59"/>
    </row>
    <row r="14575" spans="1:9" x14ac:dyDescent="0.25">
      <c r="A14575" s="144">
        <v>44628</v>
      </c>
      <c r="B14575" s="66" t="s">
        <v>1207</v>
      </c>
      <c r="C14575" s="121" t="s">
        <v>27</v>
      </c>
      <c r="D14575" s="141">
        <v>60</v>
      </c>
      <c r="E14575" s="75" t="s">
        <v>26</v>
      </c>
      <c r="F14575" s="210">
        <v>1000</v>
      </c>
      <c r="G14575" s="64">
        <f t="shared" si="442"/>
        <v>60000</v>
      </c>
      <c r="H14575" s="65" t="s">
        <v>710</v>
      </c>
      <c r="I14575" s="74"/>
    </row>
    <row r="14576" spans="1:9" x14ac:dyDescent="0.25">
      <c r="A14576" s="144">
        <v>44659</v>
      </c>
      <c r="B14576" s="59" t="s">
        <v>10953</v>
      </c>
      <c r="C14576" s="59" t="s">
        <v>636</v>
      </c>
      <c r="D14576" s="60">
        <v>2</v>
      </c>
      <c r="E14576" s="126" t="s">
        <v>51</v>
      </c>
      <c r="F14576" s="73">
        <v>73000</v>
      </c>
      <c r="G14576" s="64">
        <f t="shared" si="442"/>
        <v>146000</v>
      </c>
      <c r="H14576" s="65" t="s">
        <v>710</v>
      </c>
      <c r="I14576" s="74"/>
    </row>
    <row r="14577" spans="1:9" x14ac:dyDescent="0.25">
      <c r="A14577" s="144">
        <v>44659</v>
      </c>
      <c r="B14577" s="59" t="s">
        <v>1013</v>
      </c>
      <c r="C14577" s="59" t="s">
        <v>864</v>
      </c>
      <c r="D14577" s="60">
        <v>15</v>
      </c>
      <c r="E14577" s="75" t="s">
        <v>37</v>
      </c>
      <c r="F14577" s="73">
        <v>17000</v>
      </c>
      <c r="G14577" s="210">
        <f t="shared" si="442"/>
        <v>255000</v>
      </c>
      <c r="H14577" s="65" t="s">
        <v>710</v>
      </c>
      <c r="I14577" s="74"/>
    </row>
    <row r="14578" spans="1:9" x14ac:dyDescent="0.25">
      <c r="A14578" s="144">
        <v>44659</v>
      </c>
      <c r="B14578" s="59" t="s">
        <v>3587</v>
      </c>
      <c r="C14578" s="59" t="s">
        <v>636</v>
      </c>
      <c r="D14578" s="60">
        <v>2</v>
      </c>
      <c r="E14578" s="75" t="s">
        <v>51</v>
      </c>
      <c r="F14578" s="73">
        <v>76000</v>
      </c>
      <c r="G14578" s="64">
        <f t="shared" si="442"/>
        <v>152000</v>
      </c>
      <c r="H14578" s="65" t="s">
        <v>710</v>
      </c>
      <c r="I14578" s="74"/>
    </row>
    <row r="14579" spans="1:9" x14ac:dyDescent="0.25">
      <c r="A14579" s="144">
        <v>44659</v>
      </c>
      <c r="B14579" s="59" t="s">
        <v>210</v>
      </c>
      <c r="C14579" s="59" t="s">
        <v>211</v>
      </c>
      <c r="D14579" s="141">
        <v>8</v>
      </c>
      <c r="E14579" s="75" t="s">
        <v>37</v>
      </c>
      <c r="F14579" s="63">
        <v>33000</v>
      </c>
      <c r="G14579" s="64">
        <f t="shared" si="442"/>
        <v>264000</v>
      </c>
      <c r="H14579" s="120" t="s">
        <v>1468</v>
      </c>
      <c r="I14579" s="74" t="s">
        <v>11260</v>
      </c>
    </row>
    <row r="14580" spans="1:9" x14ac:dyDescent="0.25">
      <c r="A14580" s="144">
        <v>44659</v>
      </c>
      <c r="B14580" s="66" t="s">
        <v>220</v>
      </c>
      <c r="C14580" s="92" t="s">
        <v>221</v>
      </c>
      <c r="D14580" s="59">
        <v>6</v>
      </c>
      <c r="E14580" s="75" t="s">
        <v>37</v>
      </c>
      <c r="F14580" s="210">
        <v>34689</v>
      </c>
      <c r="G14580" s="64">
        <f t="shared" si="442"/>
        <v>208134</v>
      </c>
      <c r="H14580" s="120" t="s">
        <v>508</v>
      </c>
      <c r="I14580" s="74" t="s">
        <v>6638</v>
      </c>
    </row>
    <row r="14581" spans="1:9" x14ac:dyDescent="0.25">
      <c r="A14581" s="144">
        <v>44659</v>
      </c>
      <c r="B14581" s="59" t="s">
        <v>3077</v>
      </c>
      <c r="C14581" s="83" t="s">
        <v>361</v>
      </c>
      <c r="D14581" s="60">
        <v>1</v>
      </c>
      <c r="E14581" s="75" t="s">
        <v>26</v>
      </c>
      <c r="F14581" s="62">
        <v>13333</v>
      </c>
      <c r="G14581" s="64">
        <f t="shared" si="442"/>
        <v>13333</v>
      </c>
      <c r="H14581" s="120" t="s">
        <v>508</v>
      </c>
      <c r="I14581" s="74" t="s">
        <v>6638</v>
      </c>
    </row>
    <row r="14582" spans="1:9" x14ac:dyDescent="0.25">
      <c r="A14582" s="144">
        <v>44659</v>
      </c>
      <c r="B14582" s="59" t="s">
        <v>11141</v>
      </c>
      <c r="C14582" s="83" t="s">
        <v>1272</v>
      </c>
      <c r="D14582" s="60">
        <v>1</v>
      </c>
      <c r="E14582" s="75" t="s">
        <v>26</v>
      </c>
      <c r="F14582" s="210">
        <v>8000</v>
      </c>
      <c r="G14582" s="64">
        <f t="shared" si="442"/>
        <v>8000</v>
      </c>
      <c r="H14582" s="120" t="s">
        <v>508</v>
      </c>
      <c r="I14582" s="74" t="s">
        <v>6638</v>
      </c>
    </row>
    <row r="14583" spans="1:9" x14ac:dyDescent="0.25">
      <c r="A14583" s="144">
        <v>44659</v>
      </c>
      <c r="B14583" s="71" t="s">
        <v>11261</v>
      </c>
      <c r="C14583" s="83"/>
      <c r="D14583" s="60">
        <v>4</v>
      </c>
      <c r="E14583" s="75" t="s">
        <v>26</v>
      </c>
      <c r="F14583" s="78">
        <v>35000</v>
      </c>
      <c r="G14583" s="64">
        <f t="shared" si="442"/>
        <v>140000</v>
      </c>
      <c r="H14583" s="120" t="s">
        <v>508</v>
      </c>
      <c r="I14583" s="74" t="s">
        <v>6638</v>
      </c>
    </row>
    <row r="14584" spans="1:9" x14ac:dyDescent="0.25">
      <c r="A14584" s="144">
        <v>44659</v>
      </c>
      <c r="B14584" s="71" t="s">
        <v>10776</v>
      </c>
      <c r="C14584" s="59" t="s">
        <v>878</v>
      </c>
      <c r="D14584" s="59">
        <v>1</v>
      </c>
      <c r="E14584" s="77" t="s">
        <v>29</v>
      </c>
      <c r="F14584" s="210">
        <v>310000</v>
      </c>
      <c r="G14584" s="64">
        <f t="shared" si="442"/>
        <v>310000</v>
      </c>
      <c r="H14584" s="65" t="s">
        <v>2148</v>
      </c>
      <c r="I14584" s="74"/>
    </row>
    <row r="14585" spans="1:9" x14ac:dyDescent="0.25">
      <c r="A14585" s="144">
        <v>44659</v>
      </c>
      <c r="B14585" s="59" t="s">
        <v>11262</v>
      </c>
      <c r="C14585" s="84" t="s">
        <v>36</v>
      </c>
      <c r="D14585" s="60">
        <v>1</v>
      </c>
      <c r="E14585" s="75" t="s">
        <v>102</v>
      </c>
      <c r="F14585" s="63">
        <v>5200000</v>
      </c>
      <c r="G14585" s="64">
        <f t="shared" si="442"/>
        <v>5200000</v>
      </c>
      <c r="H14585" s="65" t="s">
        <v>525</v>
      </c>
      <c r="I14585" s="74" t="s">
        <v>11263</v>
      </c>
    </row>
    <row r="14586" spans="1:9" x14ac:dyDescent="0.25">
      <c r="A14586" s="144">
        <v>44659</v>
      </c>
      <c r="B14586" s="71" t="s">
        <v>9833</v>
      </c>
      <c r="C14586" s="59" t="s">
        <v>9834</v>
      </c>
      <c r="D14586" s="60">
        <v>1</v>
      </c>
      <c r="E14586" s="75" t="s">
        <v>26</v>
      </c>
      <c r="F14586" s="62">
        <v>187035</v>
      </c>
      <c r="G14586" s="64">
        <f t="shared" si="442"/>
        <v>187035</v>
      </c>
      <c r="H14586" s="120" t="s">
        <v>3421</v>
      </c>
      <c r="I14586" s="74" t="s">
        <v>6639</v>
      </c>
    </row>
    <row r="14587" spans="1:9" x14ac:dyDescent="0.25">
      <c r="A14587" s="144">
        <v>44659</v>
      </c>
      <c r="B14587" s="201" t="s">
        <v>292</v>
      </c>
      <c r="C14587" s="93" t="s">
        <v>293</v>
      </c>
      <c r="D14587" s="141">
        <v>2</v>
      </c>
      <c r="E14587" s="75" t="s">
        <v>26</v>
      </c>
      <c r="F14587" s="265">
        <v>45000</v>
      </c>
      <c r="G14587" s="64">
        <f t="shared" si="442"/>
        <v>90000</v>
      </c>
      <c r="H14587" s="120" t="s">
        <v>2005</v>
      </c>
      <c r="I14587" s="74" t="s">
        <v>6635</v>
      </c>
    </row>
    <row r="14588" spans="1:9" x14ac:dyDescent="0.25">
      <c r="A14588" s="144">
        <v>44659</v>
      </c>
      <c r="B14588" s="59" t="s">
        <v>9825</v>
      </c>
      <c r="C14588" s="59" t="s">
        <v>9826</v>
      </c>
      <c r="D14588" s="141">
        <v>1.5</v>
      </c>
      <c r="E14588" s="75" t="s">
        <v>37</v>
      </c>
      <c r="F14588" s="210">
        <v>23206</v>
      </c>
      <c r="G14588" s="64">
        <f t="shared" si="442"/>
        <v>34809</v>
      </c>
      <c r="H14588" s="120" t="s">
        <v>2985</v>
      </c>
      <c r="I14588" s="74"/>
    </row>
    <row r="14589" spans="1:9" x14ac:dyDescent="0.25">
      <c r="A14589" s="144">
        <v>44659</v>
      </c>
      <c r="B14589" s="59" t="s">
        <v>210</v>
      </c>
      <c r="C14589" s="59" t="s">
        <v>211</v>
      </c>
      <c r="D14589" s="141">
        <v>12</v>
      </c>
      <c r="E14589" s="75" t="s">
        <v>37</v>
      </c>
      <c r="F14589" s="63">
        <v>33000</v>
      </c>
      <c r="G14589" s="64">
        <f t="shared" si="442"/>
        <v>396000</v>
      </c>
      <c r="H14589" s="120" t="s">
        <v>432</v>
      </c>
      <c r="I14589" s="74"/>
    </row>
    <row r="14590" spans="1:9" x14ac:dyDescent="0.25">
      <c r="A14590" s="144">
        <v>44659</v>
      </c>
      <c r="B14590" s="59" t="s">
        <v>218</v>
      </c>
      <c r="C14590" s="59" t="s">
        <v>219</v>
      </c>
      <c r="D14590" s="60">
        <v>1</v>
      </c>
      <c r="E14590" s="75" t="s">
        <v>26</v>
      </c>
      <c r="F14590" s="63">
        <v>79000</v>
      </c>
      <c r="G14590" s="64">
        <f t="shared" si="442"/>
        <v>79000</v>
      </c>
      <c r="H14590" s="65" t="s">
        <v>432</v>
      </c>
      <c r="I14590" s="74"/>
    </row>
    <row r="14591" spans="1:9" x14ac:dyDescent="0.25">
      <c r="A14591" s="144">
        <v>44659</v>
      </c>
      <c r="B14591" s="59" t="s">
        <v>1208</v>
      </c>
      <c r="C14591" s="85" t="s">
        <v>27</v>
      </c>
      <c r="D14591" s="59">
        <v>20</v>
      </c>
      <c r="E14591" s="59" t="s">
        <v>26</v>
      </c>
      <c r="F14591" s="59">
        <v>750</v>
      </c>
      <c r="G14591" s="64">
        <f t="shared" si="442"/>
        <v>15000</v>
      </c>
      <c r="H14591" s="65" t="s">
        <v>953</v>
      </c>
      <c r="I14591" s="74"/>
    </row>
    <row r="14592" spans="1:9" x14ac:dyDescent="0.25">
      <c r="A14592" s="144">
        <v>44659</v>
      </c>
      <c r="B14592" s="59" t="s">
        <v>274</v>
      </c>
      <c r="C14592" s="192">
        <v>40493</v>
      </c>
      <c r="D14592" s="59">
        <v>2</v>
      </c>
      <c r="E14592" s="77" t="s">
        <v>26</v>
      </c>
      <c r="F14592" s="78">
        <v>10000</v>
      </c>
      <c r="G14592" s="64">
        <f t="shared" si="442"/>
        <v>20000</v>
      </c>
      <c r="H14592" s="65" t="s">
        <v>749</v>
      </c>
      <c r="I14592" s="74"/>
    </row>
    <row r="14593" spans="1:9" x14ac:dyDescent="0.25">
      <c r="A14593" s="144">
        <v>44659</v>
      </c>
      <c r="B14593" s="59" t="s">
        <v>1792</v>
      </c>
      <c r="C14593" s="59" t="s">
        <v>76</v>
      </c>
      <c r="D14593" s="59">
        <v>0.6</v>
      </c>
      <c r="E14593" s="77" t="s">
        <v>37</v>
      </c>
      <c r="F14593" s="59">
        <v>82500</v>
      </c>
      <c r="G14593" s="64">
        <f t="shared" si="442"/>
        <v>49500</v>
      </c>
      <c r="H14593" s="65" t="s">
        <v>749</v>
      </c>
      <c r="I14593" s="74"/>
    </row>
    <row r="14594" spans="1:9" x14ac:dyDescent="0.25">
      <c r="A14594" s="144">
        <v>44659</v>
      </c>
      <c r="B14594" s="71" t="s">
        <v>54</v>
      </c>
      <c r="C14594" s="59" t="s">
        <v>11264</v>
      </c>
      <c r="D14594" s="60">
        <v>1</v>
      </c>
      <c r="E14594" s="75" t="s">
        <v>26</v>
      </c>
      <c r="F14594" s="63">
        <v>3400000</v>
      </c>
      <c r="G14594" s="64">
        <f t="shared" si="442"/>
        <v>3400000</v>
      </c>
      <c r="H14594" s="65" t="s">
        <v>522</v>
      </c>
      <c r="I14594" s="74" t="s">
        <v>11265</v>
      </c>
    </row>
    <row r="14595" spans="1:9" x14ac:dyDescent="0.25">
      <c r="A14595" s="144">
        <v>44659</v>
      </c>
      <c r="B14595" s="71" t="s">
        <v>54</v>
      </c>
      <c r="C14595" s="59" t="s">
        <v>11266</v>
      </c>
      <c r="D14595" s="60">
        <v>1</v>
      </c>
      <c r="E14595" s="75" t="s">
        <v>26</v>
      </c>
      <c r="F14595" s="63">
        <v>3400000</v>
      </c>
      <c r="G14595" s="64">
        <f t="shared" si="442"/>
        <v>3400000</v>
      </c>
      <c r="H14595" s="65" t="s">
        <v>522</v>
      </c>
      <c r="I14595" s="74" t="s">
        <v>11265</v>
      </c>
    </row>
    <row r="14596" spans="1:9" x14ac:dyDescent="0.25">
      <c r="A14596" s="144">
        <v>44659</v>
      </c>
      <c r="B14596" s="58" t="s">
        <v>35</v>
      </c>
      <c r="C14596" s="84" t="s">
        <v>36</v>
      </c>
      <c r="D14596" s="60">
        <v>2</v>
      </c>
      <c r="E14596" s="75" t="s">
        <v>102</v>
      </c>
      <c r="F14596" s="63">
        <v>6450000</v>
      </c>
      <c r="G14596" s="64">
        <f>F14596*D14596</f>
        <v>12900000</v>
      </c>
      <c r="H14596" s="120" t="s">
        <v>522</v>
      </c>
      <c r="I14596" s="74" t="s">
        <v>11265</v>
      </c>
    </row>
    <row r="14597" spans="1:9" x14ac:dyDescent="0.25">
      <c r="A14597" s="144">
        <v>44659</v>
      </c>
      <c r="B14597" s="71" t="s">
        <v>3332</v>
      </c>
      <c r="C14597" s="59" t="s">
        <v>11267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11268</v>
      </c>
    </row>
    <row r="14598" spans="1:9" x14ac:dyDescent="0.25">
      <c r="A14598" s="144">
        <v>44659</v>
      </c>
      <c r="B14598" s="71" t="s">
        <v>3332</v>
      </c>
      <c r="C14598" s="59" t="s">
        <v>11269</v>
      </c>
      <c r="D14598" s="60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11268</v>
      </c>
    </row>
    <row r="14599" spans="1:9" x14ac:dyDescent="0.25">
      <c r="A14599" s="144">
        <v>44659</v>
      </c>
      <c r="B14599" s="71" t="s">
        <v>3332</v>
      </c>
      <c r="C14599" s="59" t="s">
        <v>11270</v>
      </c>
      <c r="D14599" s="141">
        <v>1</v>
      </c>
      <c r="E14599" s="75" t="s">
        <v>26</v>
      </c>
      <c r="F14599" s="61">
        <v>1650000</v>
      </c>
      <c r="G14599" s="64">
        <f>F14599*D14599</f>
        <v>1650000</v>
      </c>
      <c r="H14599" s="120" t="s">
        <v>535</v>
      </c>
      <c r="I14599" s="59" t="s">
        <v>11268</v>
      </c>
    </row>
    <row r="14600" spans="1:9" x14ac:dyDescent="0.25">
      <c r="A14600" s="144">
        <v>44659</v>
      </c>
      <c r="B14600" s="71" t="s">
        <v>3332</v>
      </c>
      <c r="C14600" s="85" t="s">
        <v>11271</v>
      </c>
      <c r="D14600" s="141">
        <v>1</v>
      </c>
      <c r="E14600" s="75" t="s">
        <v>26</v>
      </c>
      <c r="F14600" s="61">
        <v>1650000</v>
      </c>
      <c r="G14600" s="64">
        <f t="shared" si="442"/>
        <v>1650000</v>
      </c>
      <c r="H14600" s="120" t="s">
        <v>535</v>
      </c>
      <c r="I14600" s="59" t="s">
        <v>11268</v>
      </c>
    </row>
    <row r="14601" spans="1:9" x14ac:dyDescent="0.25">
      <c r="A14601" s="144">
        <v>44659</v>
      </c>
      <c r="B14601" s="71" t="s">
        <v>3332</v>
      </c>
      <c r="C14601" s="59" t="s">
        <v>11272</v>
      </c>
      <c r="D14601" s="59">
        <v>1</v>
      </c>
      <c r="E14601" s="77" t="s">
        <v>26</v>
      </c>
      <c r="F14601" s="61">
        <v>1650000</v>
      </c>
      <c r="G14601" s="64">
        <f t="shared" si="442"/>
        <v>1650000</v>
      </c>
      <c r="H14601" s="120" t="s">
        <v>535</v>
      </c>
      <c r="I14601" s="59" t="s">
        <v>11268</v>
      </c>
    </row>
    <row r="14602" spans="1:9" x14ac:dyDescent="0.25">
      <c r="A14602" s="144">
        <v>44659</v>
      </c>
      <c r="B14602" s="71" t="s">
        <v>54</v>
      </c>
      <c r="C14602" s="59" t="s">
        <v>11273</v>
      </c>
      <c r="D14602" s="60">
        <v>1</v>
      </c>
      <c r="E14602" s="75" t="s">
        <v>26</v>
      </c>
      <c r="F14602" s="63">
        <v>3400000</v>
      </c>
      <c r="G14602" s="64">
        <f t="shared" si="442"/>
        <v>3400000</v>
      </c>
      <c r="H14602" s="120" t="s">
        <v>535</v>
      </c>
      <c r="I14602" s="59" t="s">
        <v>11268</v>
      </c>
    </row>
    <row r="14603" spans="1:9" x14ac:dyDescent="0.25">
      <c r="A14603" s="144">
        <v>44659</v>
      </c>
      <c r="B14603" s="71" t="s">
        <v>54</v>
      </c>
      <c r="C14603" s="59" t="s">
        <v>11274</v>
      </c>
      <c r="D14603" s="60">
        <v>1</v>
      </c>
      <c r="E14603" s="75" t="s">
        <v>26</v>
      </c>
      <c r="F14603" s="63">
        <v>3400000</v>
      </c>
      <c r="G14603" s="64">
        <f t="shared" si="442"/>
        <v>3400000</v>
      </c>
      <c r="H14603" s="120" t="s">
        <v>535</v>
      </c>
      <c r="I14603" s="59" t="s">
        <v>11268</v>
      </c>
    </row>
    <row r="14604" spans="1:9" x14ac:dyDescent="0.25">
      <c r="A14604" s="144">
        <v>44659</v>
      </c>
      <c r="B14604" s="59" t="s">
        <v>11185</v>
      </c>
      <c r="C14604" s="59" t="s">
        <v>859</v>
      </c>
      <c r="D14604" s="60">
        <v>1</v>
      </c>
      <c r="E14604" s="75" t="s">
        <v>26</v>
      </c>
      <c r="F14604" s="210">
        <v>300000</v>
      </c>
      <c r="G14604" s="64">
        <f t="shared" si="442"/>
        <v>300000</v>
      </c>
      <c r="H14604" s="120" t="s">
        <v>11275</v>
      </c>
      <c r="I14604" s="59" t="s">
        <v>11268</v>
      </c>
    </row>
    <row r="14605" spans="1:9" x14ac:dyDescent="0.25">
      <c r="A14605" s="144">
        <v>44659</v>
      </c>
      <c r="B14605" s="58" t="s">
        <v>310</v>
      </c>
      <c r="C14605" s="84" t="s">
        <v>311</v>
      </c>
      <c r="D14605" s="60">
        <v>4</v>
      </c>
      <c r="E14605" s="126" t="s">
        <v>26</v>
      </c>
      <c r="F14605" s="73">
        <v>100909</v>
      </c>
      <c r="G14605" s="210">
        <f t="shared" si="442"/>
        <v>403636</v>
      </c>
      <c r="H14605" s="65" t="s">
        <v>535</v>
      </c>
      <c r="I14605" s="59" t="s">
        <v>11268</v>
      </c>
    </row>
    <row r="14606" spans="1:9" x14ac:dyDescent="0.25">
      <c r="A14606" s="144">
        <v>44659</v>
      </c>
      <c r="B14606" s="59" t="s">
        <v>312</v>
      </c>
      <c r="C14606" s="84" t="s">
        <v>313</v>
      </c>
      <c r="D14606" s="60">
        <v>4</v>
      </c>
      <c r="E14606" s="126" t="s">
        <v>26</v>
      </c>
      <c r="F14606" s="73">
        <v>120190</v>
      </c>
      <c r="G14606" s="210">
        <f t="shared" si="442"/>
        <v>480760</v>
      </c>
      <c r="H14606" s="65" t="s">
        <v>535</v>
      </c>
      <c r="I14606" s="59" t="s">
        <v>11268</v>
      </c>
    </row>
    <row r="14607" spans="1:9" x14ac:dyDescent="0.25">
      <c r="A14607" s="144">
        <v>44659</v>
      </c>
      <c r="B14607" s="59" t="s">
        <v>314</v>
      </c>
      <c r="C14607" s="84" t="s">
        <v>315</v>
      </c>
      <c r="D14607" s="60">
        <v>4</v>
      </c>
      <c r="E14607" s="75" t="s">
        <v>26</v>
      </c>
      <c r="F14607" s="73">
        <v>151500</v>
      </c>
      <c r="G14607" s="64">
        <f t="shared" si="442"/>
        <v>606000</v>
      </c>
      <c r="H14607" s="65" t="s">
        <v>535</v>
      </c>
      <c r="I14607" s="59" t="s">
        <v>11268</v>
      </c>
    </row>
    <row r="14608" spans="1:9" x14ac:dyDescent="0.25">
      <c r="A14608" s="144">
        <v>44659</v>
      </c>
      <c r="B14608" s="71" t="s">
        <v>6463</v>
      </c>
      <c r="C14608" s="59" t="s">
        <v>434</v>
      </c>
      <c r="D14608" s="141">
        <v>1</v>
      </c>
      <c r="E14608" s="75" t="s">
        <v>26</v>
      </c>
      <c r="F14608" s="210">
        <v>495000</v>
      </c>
      <c r="G14608" s="64">
        <f t="shared" si="442"/>
        <v>495000</v>
      </c>
      <c r="H14608" s="120" t="s">
        <v>11276</v>
      </c>
      <c r="I14608" s="59" t="s">
        <v>11277</v>
      </c>
    </row>
    <row r="14609" spans="1:9" x14ac:dyDescent="0.25">
      <c r="A14609" s="144">
        <v>44659</v>
      </c>
      <c r="B14609" s="71" t="s">
        <v>6463</v>
      </c>
      <c r="C14609" s="59" t="s">
        <v>434</v>
      </c>
      <c r="D14609" s="60">
        <v>1</v>
      </c>
      <c r="E14609" s="59" t="s">
        <v>26</v>
      </c>
      <c r="F14609" s="210">
        <v>495000</v>
      </c>
      <c r="G14609" s="64">
        <f t="shared" si="442"/>
        <v>495000</v>
      </c>
      <c r="H14609" s="120" t="s">
        <v>11278</v>
      </c>
      <c r="I14609" s="59" t="s">
        <v>11277</v>
      </c>
    </row>
    <row r="14610" spans="1:9" x14ac:dyDescent="0.25">
      <c r="A14610" s="144">
        <v>44659</v>
      </c>
      <c r="B14610" s="59" t="s">
        <v>10294</v>
      </c>
      <c r="C14610" s="59" t="s">
        <v>434</v>
      </c>
      <c r="D14610" s="60">
        <v>1</v>
      </c>
      <c r="E14610" s="75" t="s">
        <v>26</v>
      </c>
      <c r="F14610" s="63">
        <v>380000</v>
      </c>
      <c r="G14610" s="210">
        <f t="shared" si="442"/>
        <v>380000</v>
      </c>
      <c r="H14610" s="120" t="s">
        <v>5979</v>
      </c>
      <c r="I14610" s="59" t="s">
        <v>11277</v>
      </c>
    </row>
    <row r="14611" spans="1:9" x14ac:dyDescent="0.25">
      <c r="A14611" s="144">
        <v>44659</v>
      </c>
      <c r="B14611" s="71" t="s">
        <v>54</v>
      </c>
      <c r="C14611" s="59" t="s">
        <v>11279</v>
      </c>
      <c r="D14611" s="59">
        <v>1</v>
      </c>
      <c r="E14611" s="59" t="s">
        <v>26</v>
      </c>
      <c r="F14611" s="61">
        <v>3400000</v>
      </c>
      <c r="G14611" s="64">
        <f t="shared" si="442"/>
        <v>3400000</v>
      </c>
      <c r="H14611" s="120" t="s">
        <v>1120</v>
      </c>
      <c r="I14611" s="59" t="s">
        <v>11280</v>
      </c>
    </row>
    <row r="14612" spans="1:9" x14ac:dyDescent="0.25">
      <c r="A14612" s="144">
        <v>44659</v>
      </c>
      <c r="B14612" s="71" t="s">
        <v>54</v>
      </c>
      <c r="C14612" s="59" t="s">
        <v>11281</v>
      </c>
      <c r="D14612" s="60">
        <v>1</v>
      </c>
      <c r="E14612" s="59" t="s">
        <v>26</v>
      </c>
      <c r="F14612" s="63">
        <v>3400000</v>
      </c>
      <c r="G14612" s="64">
        <f t="shared" si="442"/>
        <v>3400000</v>
      </c>
      <c r="H14612" s="120" t="s">
        <v>1120</v>
      </c>
      <c r="I14612" s="59" t="s">
        <v>11280</v>
      </c>
    </row>
    <row r="14613" spans="1:9" x14ac:dyDescent="0.25">
      <c r="A14613" s="144">
        <v>44659</v>
      </c>
      <c r="B14613" s="59" t="s">
        <v>38</v>
      </c>
      <c r="C14613" s="59" t="s">
        <v>39</v>
      </c>
      <c r="D14613" s="141">
        <v>1</v>
      </c>
      <c r="E14613" s="75" t="s">
        <v>26</v>
      </c>
      <c r="F14613" s="265">
        <v>388000</v>
      </c>
      <c r="G14613" s="210">
        <f t="shared" si="442"/>
        <v>388000</v>
      </c>
      <c r="H14613" s="120" t="s">
        <v>1120</v>
      </c>
      <c r="I14613" s="59" t="s">
        <v>11280</v>
      </c>
    </row>
    <row r="14614" spans="1:9" x14ac:dyDescent="0.25">
      <c r="A14614" s="144">
        <v>44659</v>
      </c>
      <c r="B14614" s="59" t="s">
        <v>218</v>
      </c>
      <c r="C14614" s="59" t="s">
        <v>219</v>
      </c>
      <c r="D14614" s="60">
        <v>1</v>
      </c>
      <c r="E14614" s="75" t="s">
        <v>26</v>
      </c>
      <c r="F14614" s="210">
        <v>79000</v>
      </c>
      <c r="G14614" s="64">
        <f t="shared" si="442"/>
        <v>79000</v>
      </c>
      <c r="H14614" s="120" t="s">
        <v>1120</v>
      </c>
      <c r="I14614" s="59" t="s">
        <v>11280</v>
      </c>
    </row>
    <row r="14615" spans="1:9" x14ac:dyDescent="0.25">
      <c r="A14615" s="144">
        <v>44659</v>
      </c>
      <c r="B14615" s="58" t="s">
        <v>11282</v>
      </c>
      <c r="C14615" s="85" t="s">
        <v>170</v>
      </c>
      <c r="D14615" s="141">
        <v>1</v>
      </c>
      <c r="E14615" s="75" t="s">
        <v>26</v>
      </c>
      <c r="F14615" s="210">
        <v>80000</v>
      </c>
      <c r="G14615" s="64">
        <f t="shared" si="442"/>
        <v>80000</v>
      </c>
      <c r="H14615" s="120" t="s">
        <v>1120</v>
      </c>
      <c r="I14615" s="59" t="s">
        <v>11280</v>
      </c>
    </row>
    <row r="14616" spans="1:9" x14ac:dyDescent="0.25">
      <c r="A14616" s="144">
        <v>44659</v>
      </c>
      <c r="B14616" s="59" t="s">
        <v>11283</v>
      </c>
      <c r="C14616" s="59" t="s">
        <v>905</v>
      </c>
      <c r="D14616" s="60">
        <v>1</v>
      </c>
      <c r="E14616" s="126" t="s">
        <v>26</v>
      </c>
      <c r="F14616" s="73">
        <v>150000</v>
      </c>
      <c r="G14616" s="210">
        <f t="shared" si="442"/>
        <v>150000</v>
      </c>
      <c r="H14616" s="65" t="s">
        <v>763</v>
      </c>
      <c r="I14616" s="59"/>
    </row>
    <row r="14617" spans="1:9" x14ac:dyDescent="0.25">
      <c r="A14617" s="144">
        <v>44659</v>
      </c>
      <c r="B14617" s="59" t="s">
        <v>3500</v>
      </c>
      <c r="C14617" s="59" t="s">
        <v>905</v>
      </c>
      <c r="D14617" s="60">
        <v>1</v>
      </c>
      <c r="E14617" s="126" t="s">
        <v>26</v>
      </c>
      <c r="F14617" s="73">
        <v>75000</v>
      </c>
      <c r="G14617" s="210">
        <f t="shared" si="442"/>
        <v>75000</v>
      </c>
      <c r="H14617" s="65" t="s">
        <v>763</v>
      </c>
      <c r="I14617" s="59"/>
    </row>
    <row r="14618" spans="1:9" x14ac:dyDescent="0.25">
      <c r="A14618" s="144">
        <v>44659</v>
      </c>
      <c r="B14618" s="59" t="s">
        <v>9825</v>
      </c>
      <c r="C14618" s="59" t="s">
        <v>9826</v>
      </c>
      <c r="D14618" s="141">
        <v>4</v>
      </c>
      <c r="E14618" s="75" t="s">
        <v>37</v>
      </c>
      <c r="F14618" s="210">
        <v>23206</v>
      </c>
      <c r="G14618" s="64">
        <f t="shared" si="442"/>
        <v>92824</v>
      </c>
      <c r="H14618" s="65" t="s">
        <v>432</v>
      </c>
      <c r="I14618" s="74"/>
    </row>
    <row r="14619" spans="1:9" x14ac:dyDescent="0.25">
      <c r="A14619" s="144">
        <v>44689</v>
      </c>
      <c r="B14619" s="58" t="s">
        <v>10766</v>
      </c>
      <c r="C14619" s="59" t="s">
        <v>48</v>
      </c>
      <c r="D14619" s="141">
        <v>2</v>
      </c>
      <c r="E14619" s="75" t="s">
        <v>26</v>
      </c>
      <c r="F14619" s="210">
        <v>1200000</v>
      </c>
      <c r="G14619" s="64">
        <f t="shared" si="442"/>
        <v>2400000</v>
      </c>
      <c r="H14619" s="65" t="s">
        <v>3126</v>
      </c>
      <c r="I14619" s="74" t="s">
        <v>9315</v>
      </c>
    </row>
    <row r="14620" spans="1:9" x14ac:dyDescent="0.25">
      <c r="A14620" s="144">
        <v>44689</v>
      </c>
      <c r="B14620" s="59" t="s">
        <v>1208</v>
      </c>
      <c r="C14620" s="85" t="s">
        <v>27</v>
      </c>
      <c r="D14620" s="59">
        <v>15</v>
      </c>
      <c r="E14620" s="59" t="s">
        <v>26</v>
      </c>
      <c r="F14620" s="59">
        <v>750</v>
      </c>
      <c r="G14620" s="210">
        <f t="shared" si="442"/>
        <v>11250</v>
      </c>
      <c r="H14620" s="65" t="s">
        <v>710</v>
      </c>
      <c r="I14620" s="74"/>
    </row>
    <row r="14621" spans="1:9" x14ac:dyDescent="0.25">
      <c r="A14621" s="144">
        <v>44689</v>
      </c>
      <c r="B14621" s="59" t="s">
        <v>210</v>
      </c>
      <c r="C14621" s="59" t="s">
        <v>211</v>
      </c>
      <c r="D14621" s="60">
        <v>9</v>
      </c>
      <c r="E14621" s="75" t="s">
        <v>37</v>
      </c>
      <c r="F14621" s="63">
        <v>33000</v>
      </c>
      <c r="G14621" s="64">
        <f t="shared" si="442"/>
        <v>297000</v>
      </c>
      <c r="H14621" s="65" t="s">
        <v>710</v>
      </c>
      <c r="I14621" s="74"/>
    </row>
    <row r="14622" spans="1:9" x14ac:dyDescent="0.25">
      <c r="A14622" s="144">
        <v>44689</v>
      </c>
      <c r="B14622" s="59" t="s">
        <v>11153</v>
      </c>
      <c r="C14622" s="59" t="s">
        <v>217</v>
      </c>
      <c r="D14622" s="141">
        <v>1</v>
      </c>
      <c r="E14622" s="75" t="s">
        <v>26</v>
      </c>
      <c r="F14622" s="210">
        <v>95000</v>
      </c>
      <c r="G14622" s="64">
        <f t="shared" si="442"/>
        <v>95000</v>
      </c>
      <c r="H14622" s="120" t="s">
        <v>710</v>
      </c>
      <c r="I14622" s="74"/>
    </row>
    <row r="14623" spans="1:9" x14ac:dyDescent="0.25">
      <c r="A14623" s="144">
        <v>44689</v>
      </c>
      <c r="B14623" s="71" t="s">
        <v>11284</v>
      </c>
      <c r="C14623" s="59" t="s">
        <v>48</v>
      </c>
      <c r="D14623" s="59">
        <v>1</v>
      </c>
      <c r="E14623" s="77" t="s">
        <v>29</v>
      </c>
      <c r="F14623" s="210">
        <v>135000</v>
      </c>
      <c r="G14623" s="64">
        <f t="shared" si="442"/>
        <v>135000</v>
      </c>
      <c r="H14623" s="120" t="s">
        <v>2626</v>
      </c>
      <c r="I14623" s="74"/>
    </row>
    <row r="14624" spans="1:9" x14ac:dyDescent="0.25">
      <c r="A14624" s="144">
        <v>44689</v>
      </c>
      <c r="B14624" s="71" t="s">
        <v>810</v>
      </c>
      <c r="C14624" s="59" t="s">
        <v>931</v>
      </c>
      <c r="D14624" s="141">
        <v>1</v>
      </c>
      <c r="E14624" s="75" t="s">
        <v>1525</v>
      </c>
      <c r="F14624" s="265">
        <v>75000</v>
      </c>
      <c r="G14624" s="64">
        <f t="shared" si="442"/>
        <v>75000</v>
      </c>
      <c r="H14624" s="120" t="s">
        <v>2192</v>
      </c>
      <c r="I14624" s="74"/>
    </row>
    <row r="14625" spans="1:9" x14ac:dyDescent="0.25">
      <c r="A14625" s="144">
        <v>44689</v>
      </c>
      <c r="B14625" s="58" t="s">
        <v>9792</v>
      </c>
      <c r="C14625" s="59" t="s">
        <v>931</v>
      </c>
      <c r="D14625" s="60">
        <v>1</v>
      </c>
      <c r="E14625" s="75" t="s">
        <v>1525</v>
      </c>
      <c r="F14625" s="63">
        <v>350000</v>
      </c>
      <c r="G14625" s="64">
        <f t="shared" si="442"/>
        <v>350000</v>
      </c>
      <c r="H14625" s="65" t="s">
        <v>2192</v>
      </c>
      <c r="I14625" s="74"/>
    </row>
    <row r="14626" spans="1:9" x14ac:dyDescent="0.25">
      <c r="A14626" s="144">
        <v>44689</v>
      </c>
      <c r="B14626" s="59" t="s">
        <v>1208</v>
      </c>
      <c r="C14626" s="85" t="s">
        <v>27</v>
      </c>
      <c r="D14626" s="59">
        <v>10</v>
      </c>
      <c r="E14626" s="59" t="s">
        <v>26</v>
      </c>
      <c r="F14626" s="59">
        <v>750</v>
      </c>
      <c r="G14626" s="210">
        <f t="shared" si="442"/>
        <v>7500</v>
      </c>
      <c r="H14626" s="65" t="s">
        <v>2192</v>
      </c>
      <c r="I14626" s="74"/>
    </row>
    <row r="14627" spans="1:9" x14ac:dyDescent="0.25">
      <c r="A14627" s="144">
        <v>44689</v>
      </c>
      <c r="B14627" s="59" t="s">
        <v>11285</v>
      </c>
      <c r="C14627" s="59" t="s">
        <v>48</v>
      </c>
      <c r="D14627" s="59">
        <v>1</v>
      </c>
      <c r="E14627" s="77" t="s">
        <v>26</v>
      </c>
      <c r="F14627" s="61">
        <v>350000</v>
      </c>
      <c r="G14627" s="64">
        <f t="shared" si="442"/>
        <v>350000</v>
      </c>
      <c r="H14627" s="65" t="s">
        <v>2192</v>
      </c>
      <c r="I14627" s="74"/>
    </row>
    <row r="14628" spans="1:9" x14ac:dyDescent="0.25">
      <c r="A14628" s="144">
        <v>44689</v>
      </c>
      <c r="B14628" s="59" t="s">
        <v>11286</v>
      </c>
      <c r="C14628" s="59" t="s">
        <v>48</v>
      </c>
      <c r="D14628" s="141">
        <v>1</v>
      </c>
      <c r="E14628" s="75" t="s">
        <v>26</v>
      </c>
      <c r="F14628" s="73">
        <v>200000</v>
      </c>
      <c r="G14628" s="64">
        <f t="shared" ref="G14628:G14638" si="443">F14628*D14628</f>
        <v>200000</v>
      </c>
      <c r="H14628" s="65" t="s">
        <v>2192</v>
      </c>
      <c r="I14628" s="74"/>
    </row>
    <row r="14629" spans="1:9" x14ac:dyDescent="0.25">
      <c r="A14629" s="144">
        <v>44689</v>
      </c>
      <c r="B14629" s="59" t="s">
        <v>11287</v>
      </c>
      <c r="C14629" s="59" t="s">
        <v>48</v>
      </c>
      <c r="D14629" s="141">
        <v>1</v>
      </c>
      <c r="E14629" s="75" t="s">
        <v>26</v>
      </c>
      <c r="F14629" s="265">
        <v>650000</v>
      </c>
      <c r="G14629" s="64">
        <f t="shared" si="443"/>
        <v>650000</v>
      </c>
      <c r="H14629" s="65" t="s">
        <v>2192</v>
      </c>
      <c r="I14629" s="74"/>
    </row>
    <row r="14630" spans="1:9" x14ac:dyDescent="0.25">
      <c r="A14630" s="144">
        <v>44689</v>
      </c>
      <c r="B14630" s="481" t="s">
        <v>210</v>
      </c>
      <c r="C14630" s="481" t="s">
        <v>211</v>
      </c>
      <c r="D14630" s="482">
        <v>8</v>
      </c>
      <c r="E14630" s="544" t="s">
        <v>37</v>
      </c>
      <c r="F14630" s="485">
        <v>33000</v>
      </c>
      <c r="G14630" s="485">
        <f t="shared" si="443"/>
        <v>264000</v>
      </c>
      <c r="H14630" s="536" t="s">
        <v>6528</v>
      </c>
      <c r="I14630" s="487"/>
    </row>
    <row r="14631" spans="1:9" x14ac:dyDescent="0.25">
      <c r="A14631" s="144">
        <v>44689</v>
      </c>
      <c r="B14631" s="59" t="s">
        <v>11288</v>
      </c>
      <c r="C14631" s="59" t="s">
        <v>48</v>
      </c>
      <c r="D14631" s="60">
        <v>1</v>
      </c>
      <c r="E14631" s="75" t="s">
        <v>29</v>
      </c>
      <c r="F14631" s="210">
        <v>4200000</v>
      </c>
      <c r="G14631" s="64">
        <f>F14631*D14631</f>
        <v>4200000</v>
      </c>
      <c r="H14631" s="65" t="s">
        <v>508</v>
      </c>
      <c r="I14631" s="74" t="s">
        <v>6638</v>
      </c>
    </row>
    <row r="14632" spans="1:9" x14ac:dyDescent="0.25">
      <c r="A14632" s="144">
        <v>44689</v>
      </c>
      <c r="B14632" s="59" t="s">
        <v>3077</v>
      </c>
      <c r="C14632" s="85" t="s">
        <v>48</v>
      </c>
      <c r="D14632" s="141">
        <v>1</v>
      </c>
      <c r="E14632" s="75" t="s">
        <v>26</v>
      </c>
      <c r="F14632" s="210">
        <v>35000</v>
      </c>
      <c r="G14632" s="64">
        <f t="shared" si="443"/>
        <v>35000</v>
      </c>
      <c r="H14632" s="120" t="s">
        <v>508</v>
      </c>
      <c r="I14632" s="74" t="s">
        <v>6638</v>
      </c>
    </row>
    <row r="14633" spans="1:9" x14ac:dyDescent="0.25">
      <c r="A14633" s="144">
        <v>44689</v>
      </c>
      <c r="B14633" s="58" t="s">
        <v>6582</v>
      </c>
      <c r="C14633" s="59" t="s">
        <v>6583</v>
      </c>
      <c r="D14633" s="60">
        <v>1</v>
      </c>
      <c r="E14633" s="75" t="s">
        <v>26</v>
      </c>
      <c r="F14633" s="63">
        <v>31000</v>
      </c>
      <c r="G14633" s="64">
        <f t="shared" si="443"/>
        <v>31000</v>
      </c>
      <c r="H14633" s="65" t="s">
        <v>508</v>
      </c>
      <c r="I14633" s="74" t="s">
        <v>6638</v>
      </c>
    </row>
    <row r="14634" spans="1:9" x14ac:dyDescent="0.25">
      <c r="A14634" s="144">
        <v>44689</v>
      </c>
      <c r="B14634" s="58" t="s">
        <v>10823</v>
      </c>
      <c r="C14634" s="84" t="s">
        <v>10685</v>
      </c>
      <c r="D14634" s="60">
        <v>1</v>
      </c>
      <c r="E14634" s="83" t="s">
        <v>25</v>
      </c>
      <c r="F14634" s="210">
        <v>110000</v>
      </c>
      <c r="G14634" s="64">
        <f>F14634*D14634</f>
        <v>110000</v>
      </c>
      <c r="H14634" s="65" t="s">
        <v>6084</v>
      </c>
      <c r="I14634" s="74" t="s">
        <v>6625</v>
      </c>
    </row>
    <row r="14635" spans="1:9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210">
        <f>F14635*D14635</f>
        <v>66000</v>
      </c>
      <c r="H14635" s="65" t="s">
        <v>6084</v>
      </c>
      <c r="I14635" s="74" t="s">
        <v>6625</v>
      </c>
    </row>
    <row r="14636" spans="1:9" x14ac:dyDescent="0.25">
      <c r="A14636" s="144">
        <v>44689</v>
      </c>
      <c r="B14636" s="59" t="s">
        <v>210</v>
      </c>
      <c r="C14636" s="59" t="s">
        <v>211</v>
      </c>
      <c r="D14636" s="60">
        <v>2</v>
      </c>
      <c r="E14636" s="75" t="s">
        <v>37</v>
      </c>
      <c r="F14636" s="63">
        <v>33000</v>
      </c>
      <c r="G14636" s="64">
        <f t="shared" si="443"/>
        <v>66000</v>
      </c>
      <c r="H14636" s="65" t="s">
        <v>860</v>
      </c>
      <c r="I14636" s="74" t="s">
        <v>6625</v>
      </c>
    </row>
    <row r="14637" spans="1:9" x14ac:dyDescent="0.25">
      <c r="A14637" s="144">
        <v>44689</v>
      </c>
      <c r="B14637" s="71" t="s">
        <v>6463</v>
      </c>
      <c r="C14637" s="59" t="s">
        <v>434</v>
      </c>
      <c r="D14637" s="141">
        <v>1</v>
      </c>
      <c r="E14637" s="75" t="s">
        <v>26</v>
      </c>
      <c r="F14637" s="210">
        <v>495000</v>
      </c>
      <c r="G14637" s="64">
        <f t="shared" si="443"/>
        <v>495000</v>
      </c>
      <c r="H14637" s="65" t="s">
        <v>466</v>
      </c>
      <c r="I14637" s="74"/>
    </row>
    <row r="14638" spans="1:9" x14ac:dyDescent="0.25">
      <c r="A14638" s="144">
        <v>44689</v>
      </c>
      <c r="B14638" s="59" t="s">
        <v>11289</v>
      </c>
      <c r="C14638" s="59" t="s">
        <v>482</v>
      </c>
      <c r="D14638" s="141">
        <v>2</v>
      </c>
      <c r="E14638" s="126" t="s">
        <v>25</v>
      </c>
      <c r="F14638" s="280">
        <v>45000</v>
      </c>
      <c r="G14638" s="210">
        <f t="shared" si="443"/>
        <v>90000</v>
      </c>
      <c r="H14638" s="120" t="s">
        <v>484</v>
      </c>
      <c r="I14638" s="74"/>
    </row>
    <row r="14639" spans="1:9" x14ac:dyDescent="0.25">
      <c r="A14639" s="144">
        <v>44689</v>
      </c>
      <c r="B14639" s="59" t="s">
        <v>10727</v>
      </c>
      <c r="C14639" s="59" t="s">
        <v>11290</v>
      </c>
      <c r="D14639" s="60">
        <v>1</v>
      </c>
      <c r="E14639" s="75" t="s">
        <v>26</v>
      </c>
      <c r="F14639" s="63">
        <v>1700000</v>
      </c>
      <c r="G14639" s="64">
        <f>F14639*D14639</f>
        <v>1700000</v>
      </c>
      <c r="H14639" s="65" t="s">
        <v>3421</v>
      </c>
      <c r="I14639" s="74" t="s">
        <v>11291</v>
      </c>
    </row>
    <row r="14640" spans="1:9" x14ac:dyDescent="0.25">
      <c r="A14640" s="144">
        <v>44689</v>
      </c>
      <c r="B14640" s="59" t="s">
        <v>10727</v>
      </c>
      <c r="C14640" s="93" t="s">
        <v>11292</v>
      </c>
      <c r="D14640" s="141">
        <v>1</v>
      </c>
      <c r="E14640" s="75" t="s">
        <v>26</v>
      </c>
      <c r="F14640" s="265">
        <v>1700000</v>
      </c>
      <c r="G14640" s="64">
        <f>F14640*D14640</f>
        <v>1700000</v>
      </c>
      <c r="H14640" s="65" t="s">
        <v>3421</v>
      </c>
      <c r="I14640" s="74" t="s">
        <v>11291</v>
      </c>
    </row>
    <row r="14641" spans="1:9" x14ac:dyDescent="0.25">
      <c r="A14641" s="144">
        <v>44689</v>
      </c>
      <c r="B14641" s="71" t="s">
        <v>10036</v>
      </c>
      <c r="C14641" s="77" t="s">
        <v>10333</v>
      </c>
      <c r="D14641" s="60">
        <v>2</v>
      </c>
      <c r="E14641" s="75" t="s">
        <v>26</v>
      </c>
      <c r="F14641" s="61">
        <v>185000</v>
      </c>
      <c r="G14641" s="64">
        <f t="shared" ref="G14641:G14678" si="444">F14641*D14641</f>
        <v>370000</v>
      </c>
      <c r="H14641" s="120" t="s">
        <v>3421</v>
      </c>
      <c r="I14641" s="59" t="s">
        <v>11291</v>
      </c>
    </row>
    <row r="14642" spans="1:9" x14ac:dyDescent="0.25">
      <c r="A14642" s="144">
        <v>44689</v>
      </c>
      <c r="B14642" s="59" t="s">
        <v>10711</v>
      </c>
      <c r="C14642" s="59" t="s">
        <v>10333</v>
      </c>
      <c r="D14642" s="141">
        <v>1</v>
      </c>
      <c r="E14642" s="75" t="s">
        <v>26</v>
      </c>
      <c r="F14642" s="61">
        <v>45000</v>
      </c>
      <c r="G14642" s="64">
        <f t="shared" si="444"/>
        <v>45000</v>
      </c>
      <c r="H14642" s="120" t="s">
        <v>3421</v>
      </c>
      <c r="I14642" s="59" t="s">
        <v>11291</v>
      </c>
    </row>
    <row r="14643" spans="1:9" x14ac:dyDescent="0.25">
      <c r="A14643" s="144">
        <v>44689</v>
      </c>
      <c r="B14643" s="58" t="s">
        <v>35</v>
      </c>
      <c r="C14643" s="84" t="s">
        <v>36</v>
      </c>
      <c r="D14643" s="141">
        <v>8</v>
      </c>
      <c r="E14643" s="75" t="s">
        <v>37</v>
      </c>
      <c r="F14643" s="210">
        <v>30862</v>
      </c>
      <c r="G14643" s="64">
        <f t="shared" si="444"/>
        <v>246896</v>
      </c>
      <c r="H14643" s="65" t="s">
        <v>432</v>
      </c>
      <c r="I14643" s="74"/>
    </row>
    <row r="14644" spans="1:9" x14ac:dyDescent="0.25">
      <c r="A14644" s="144">
        <v>44720</v>
      </c>
      <c r="B14644" s="59" t="s">
        <v>210</v>
      </c>
      <c r="C14644" s="59" t="s">
        <v>211</v>
      </c>
      <c r="D14644" s="141">
        <v>3</v>
      </c>
      <c r="E14644" s="75" t="s">
        <v>37</v>
      </c>
      <c r="F14644" s="63">
        <v>33000</v>
      </c>
      <c r="G14644" s="64">
        <f t="shared" si="444"/>
        <v>99000</v>
      </c>
      <c r="H14644" s="65" t="s">
        <v>5989</v>
      </c>
      <c r="I14644" s="74"/>
    </row>
    <row r="14645" spans="1:9" x14ac:dyDescent="0.25">
      <c r="A14645" s="144">
        <v>44720</v>
      </c>
      <c r="B14645" s="58" t="s">
        <v>35</v>
      </c>
      <c r="C14645" s="84" t="s">
        <v>36</v>
      </c>
      <c r="D14645" s="141">
        <v>5</v>
      </c>
      <c r="E14645" s="75" t="s">
        <v>37</v>
      </c>
      <c r="F14645" s="210">
        <v>30862</v>
      </c>
      <c r="G14645" s="210">
        <f t="shared" si="444"/>
        <v>154310</v>
      </c>
      <c r="H14645" s="65" t="s">
        <v>5989</v>
      </c>
      <c r="I14645" s="74"/>
    </row>
    <row r="14646" spans="1:9" x14ac:dyDescent="0.25">
      <c r="A14646" s="144">
        <v>44720</v>
      </c>
      <c r="B14646" s="71" t="s">
        <v>11284</v>
      </c>
      <c r="C14646" s="59" t="s">
        <v>48</v>
      </c>
      <c r="D14646" s="59">
        <v>1</v>
      </c>
      <c r="E14646" s="77" t="s">
        <v>29</v>
      </c>
      <c r="F14646" s="210">
        <v>135000</v>
      </c>
      <c r="G14646" s="64">
        <f t="shared" si="444"/>
        <v>135000</v>
      </c>
      <c r="H14646" s="120" t="s">
        <v>629</v>
      </c>
      <c r="I14646" s="74" t="s">
        <v>8067</v>
      </c>
    </row>
    <row r="14647" spans="1:9" x14ac:dyDescent="0.25">
      <c r="A14647" s="144">
        <v>44720</v>
      </c>
      <c r="B14647" s="59" t="s">
        <v>210</v>
      </c>
      <c r="C14647" s="59" t="s">
        <v>211</v>
      </c>
      <c r="D14647" s="60">
        <v>8</v>
      </c>
      <c r="E14647" s="75" t="s">
        <v>37</v>
      </c>
      <c r="F14647" s="63">
        <v>33000</v>
      </c>
      <c r="G14647" s="64">
        <f t="shared" si="444"/>
        <v>264000</v>
      </c>
      <c r="H14647" s="120" t="s">
        <v>629</v>
      </c>
      <c r="I14647" s="74" t="s">
        <v>8067</v>
      </c>
    </row>
    <row r="14648" spans="1:9" x14ac:dyDescent="0.25">
      <c r="A14648" s="144">
        <v>44720</v>
      </c>
      <c r="B14648" s="71" t="s">
        <v>6463</v>
      </c>
      <c r="C14648" s="59" t="s">
        <v>434</v>
      </c>
      <c r="D14648" s="141">
        <v>1</v>
      </c>
      <c r="E14648" s="75" t="s">
        <v>26</v>
      </c>
      <c r="F14648" s="210">
        <v>495000</v>
      </c>
      <c r="G14648" s="64">
        <f t="shared" si="444"/>
        <v>495000</v>
      </c>
      <c r="H14648" s="120" t="s">
        <v>629</v>
      </c>
      <c r="I14648" s="74" t="s">
        <v>8067</v>
      </c>
    </row>
    <row r="14649" spans="1:9" x14ac:dyDescent="0.25">
      <c r="A14649" s="144">
        <v>44720</v>
      </c>
      <c r="B14649" s="66" t="s">
        <v>2729</v>
      </c>
      <c r="C14649" s="83" t="s">
        <v>835</v>
      </c>
      <c r="D14649" s="60">
        <v>4</v>
      </c>
      <c r="E14649" s="75" t="s">
        <v>26</v>
      </c>
      <c r="F14649" s="62">
        <v>2500</v>
      </c>
      <c r="G14649" s="64">
        <f t="shared" si="444"/>
        <v>10000</v>
      </c>
      <c r="H14649" s="120" t="s">
        <v>1784</v>
      </c>
      <c r="I14649" s="74"/>
    </row>
    <row r="14650" spans="1:9" x14ac:dyDescent="0.25">
      <c r="A14650" s="144">
        <v>44720</v>
      </c>
      <c r="B14650" s="93" t="s">
        <v>724</v>
      </c>
      <c r="C14650" s="59" t="s">
        <v>1043</v>
      </c>
      <c r="D14650" s="141">
        <v>5</v>
      </c>
      <c r="E14650" s="75" t="s">
        <v>6075</v>
      </c>
      <c r="F14650" s="265">
        <v>628000</v>
      </c>
      <c r="G14650" s="210">
        <f t="shared" si="444"/>
        <v>3140000</v>
      </c>
      <c r="H14650" s="285" t="s">
        <v>525</v>
      </c>
      <c r="I14650" s="74"/>
    </row>
    <row r="14651" spans="1:9" x14ac:dyDescent="0.25">
      <c r="A14651" s="144">
        <v>44720</v>
      </c>
      <c r="B14651" s="58" t="s">
        <v>11293</v>
      </c>
      <c r="C14651" s="59" t="s">
        <v>1043</v>
      </c>
      <c r="D14651" s="141">
        <v>3</v>
      </c>
      <c r="E14651" s="75" t="s">
        <v>6075</v>
      </c>
      <c r="F14651" s="210">
        <v>143500</v>
      </c>
      <c r="G14651" s="210">
        <f t="shared" si="444"/>
        <v>430500</v>
      </c>
      <c r="H14651" s="285" t="s">
        <v>525</v>
      </c>
      <c r="I14651" s="74"/>
    </row>
    <row r="14652" spans="1:9" x14ac:dyDescent="0.25">
      <c r="A14652" s="144">
        <v>44720</v>
      </c>
      <c r="B14652" s="59" t="s">
        <v>11294</v>
      </c>
      <c r="C14652" s="59" t="s">
        <v>1043</v>
      </c>
      <c r="D14652" s="60">
        <v>12</v>
      </c>
      <c r="E14652" s="75" t="s">
        <v>6075</v>
      </c>
      <c r="F14652" s="63">
        <v>26750</v>
      </c>
      <c r="G14652" s="210">
        <f t="shared" si="444"/>
        <v>321000</v>
      </c>
      <c r="H14652" s="285" t="s">
        <v>525</v>
      </c>
      <c r="I14652" s="74"/>
    </row>
    <row r="14653" spans="1:9" x14ac:dyDescent="0.25">
      <c r="A14653" s="144">
        <v>44720</v>
      </c>
      <c r="B14653" s="59" t="s">
        <v>11295</v>
      </c>
      <c r="C14653" s="59" t="s">
        <v>1043</v>
      </c>
      <c r="D14653" s="141">
        <v>12</v>
      </c>
      <c r="E14653" s="75" t="s">
        <v>6075</v>
      </c>
      <c r="F14653" s="210">
        <v>45500</v>
      </c>
      <c r="G14653" s="210">
        <f t="shared" si="444"/>
        <v>546000</v>
      </c>
      <c r="H14653" s="285" t="s">
        <v>525</v>
      </c>
      <c r="I14653" s="74"/>
    </row>
    <row r="14654" spans="1:9" x14ac:dyDescent="0.25">
      <c r="A14654" s="144">
        <v>44720</v>
      </c>
      <c r="B14654" s="59" t="s">
        <v>11296</v>
      </c>
      <c r="C14654" s="59" t="s">
        <v>11297</v>
      </c>
      <c r="D14654" s="141">
        <v>1</v>
      </c>
      <c r="E14654" s="75" t="s">
        <v>26</v>
      </c>
      <c r="F14654" s="265">
        <v>200000</v>
      </c>
      <c r="G14654" s="64">
        <f t="shared" si="444"/>
        <v>200000</v>
      </c>
      <c r="H14654" s="65" t="s">
        <v>2192</v>
      </c>
      <c r="I14654" s="74"/>
    </row>
    <row r="14655" spans="1:9" x14ac:dyDescent="0.25">
      <c r="A14655" s="144">
        <v>44720</v>
      </c>
      <c r="B14655" s="59" t="s">
        <v>11298</v>
      </c>
      <c r="C14655" s="84" t="s">
        <v>1272</v>
      </c>
      <c r="D14655" s="60">
        <v>10</v>
      </c>
      <c r="E14655" s="126" t="s">
        <v>26</v>
      </c>
      <c r="F14655" s="73">
        <v>2500</v>
      </c>
      <c r="G14655" s="210">
        <f t="shared" si="444"/>
        <v>25000</v>
      </c>
      <c r="H14655" s="65" t="s">
        <v>2192</v>
      </c>
      <c r="I14655" s="74"/>
    </row>
    <row r="14656" spans="1:9" x14ac:dyDescent="0.25">
      <c r="A14656" s="144">
        <v>44720</v>
      </c>
      <c r="B14656" s="59" t="s">
        <v>11299</v>
      </c>
      <c r="C14656" s="84" t="s">
        <v>1272</v>
      </c>
      <c r="D14656" s="60">
        <v>10</v>
      </c>
      <c r="E14656" s="126" t="s">
        <v>26</v>
      </c>
      <c r="F14656" s="73">
        <v>1200</v>
      </c>
      <c r="G14656" s="210">
        <f t="shared" si="444"/>
        <v>12000</v>
      </c>
      <c r="H14656" s="65" t="s">
        <v>2192</v>
      </c>
      <c r="I14656" s="74"/>
    </row>
    <row r="14657" spans="1:9" x14ac:dyDescent="0.25">
      <c r="A14657" s="144">
        <v>44720</v>
      </c>
      <c r="B14657" s="59" t="s">
        <v>11300</v>
      </c>
      <c r="C14657" s="84" t="s">
        <v>1272</v>
      </c>
      <c r="D14657" s="60">
        <v>10</v>
      </c>
      <c r="E14657" s="75" t="s">
        <v>29</v>
      </c>
      <c r="F14657" s="210">
        <v>400</v>
      </c>
      <c r="G14657" s="64">
        <f t="shared" si="444"/>
        <v>4000</v>
      </c>
      <c r="H14657" s="65" t="s">
        <v>2192</v>
      </c>
      <c r="I14657" s="74"/>
    </row>
    <row r="14658" spans="1:9" x14ac:dyDescent="0.25">
      <c r="A14658" s="144">
        <v>44720</v>
      </c>
      <c r="B14658" s="59" t="s">
        <v>11301</v>
      </c>
      <c r="C14658" s="84" t="s">
        <v>1272</v>
      </c>
      <c r="D14658" s="60">
        <v>10</v>
      </c>
      <c r="E14658" s="75" t="s">
        <v>26</v>
      </c>
      <c r="F14658" s="210">
        <v>400</v>
      </c>
      <c r="G14658" s="64">
        <f t="shared" si="444"/>
        <v>4000</v>
      </c>
      <c r="H14658" s="65" t="s">
        <v>2192</v>
      </c>
      <c r="I14658" s="74"/>
    </row>
    <row r="14659" spans="1:9" x14ac:dyDescent="0.25">
      <c r="A14659" s="144">
        <v>44720</v>
      </c>
      <c r="B14659" s="71" t="s">
        <v>8068</v>
      </c>
      <c r="C14659" s="59" t="s">
        <v>11259</v>
      </c>
      <c r="D14659" s="60">
        <v>1</v>
      </c>
      <c r="E14659" s="75" t="s">
        <v>26</v>
      </c>
      <c r="F14659" s="63">
        <v>11500</v>
      </c>
      <c r="G14659" s="64">
        <f t="shared" si="444"/>
        <v>11500</v>
      </c>
      <c r="H14659" s="65" t="s">
        <v>2192</v>
      </c>
      <c r="I14659" s="74"/>
    </row>
    <row r="14660" spans="1:9" x14ac:dyDescent="0.25">
      <c r="A14660" s="144">
        <v>44720</v>
      </c>
      <c r="B14660" s="59" t="s">
        <v>9868</v>
      </c>
      <c r="C14660" s="59" t="s">
        <v>361</v>
      </c>
      <c r="D14660" s="60">
        <v>1</v>
      </c>
      <c r="E14660" s="75" t="s">
        <v>26</v>
      </c>
      <c r="F14660" s="63">
        <v>10000</v>
      </c>
      <c r="G14660" s="64">
        <f t="shared" si="444"/>
        <v>10000</v>
      </c>
      <c r="H14660" s="65" t="s">
        <v>2192</v>
      </c>
      <c r="I14660" s="74"/>
    </row>
    <row r="14661" spans="1:9" x14ac:dyDescent="0.25">
      <c r="A14661" s="144">
        <v>44720</v>
      </c>
      <c r="B14661" s="59" t="s">
        <v>9868</v>
      </c>
      <c r="C14661" s="59" t="s">
        <v>411</v>
      </c>
      <c r="D14661" s="59">
        <v>6</v>
      </c>
      <c r="E14661" s="77" t="s">
        <v>26</v>
      </c>
      <c r="F14661" s="61">
        <v>7500</v>
      </c>
      <c r="G14661" s="64">
        <f t="shared" si="444"/>
        <v>45000</v>
      </c>
      <c r="H14661" s="65" t="s">
        <v>2192</v>
      </c>
      <c r="I14661" s="74"/>
    </row>
    <row r="14662" spans="1:9" x14ac:dyDescent="0.25">
      <c r="A14662" s="144">
        <v>44720</v>
      </c>
      <c r="B14662" s="71" t="s">
        <v>810</v>
      </c>
      <c r="C14662" s="59" t="s">
        <v>931</v>
      </c>
      <c r="D14662" s="141">
        <v>1</v>
      </c>
      <c r="E14662" s="75" t="s">
        <v>1525</v>
      </c>
      <c r="F14662" s="265">
        <v>75000</v>
      </c>
      <c r="G14662" s="64">
        <f t="shared" si="444"/>
        <v>75000</v>
      </c>
      <c r="H14662" s="120" t="s">
        <v>522</v>
      </c>
      <c r="I14662" s="59" t="s">
        <v>11302</v>
      </c>
    </row>
    <row r="14663" spans="1:9" x14ac:dyDescent="0.25">
      <c r="A14663" s="144">
        <v>44720</v>
      </c>
      <c r="B14663" s="59" t="s">
        <v>210</v>
      </c>
      <c r="C14663" s="59" t="s">
        <v>211</v>
      </c>
      <c r="D14663" s="141">
        <v>0.5</v>
      </c>
      <c r="E14663" s="75" t="s">
        <v>37</v>
      </c>
      <c r="F14663" s="63">
        <v>33000</v>
      </c>
      <c r="G14663" s="64">
        <f t="shared" si="444"/>
        <v>16500</v>
      </c>
      <c r="H14663" s="65" t="s">
        <v>882</v>
      </c>
      <c r="I14663" s="74"/>
    </row>
    <row r="14664" spans="1:9" x14ac:dyDescent="0.25">
      <c r="A14664" s="144">
        <v>44720</v>
      </c>
      <c r="B14664" s="58" t="s">
        <v>2378</v>
      </c>
      <c r="C14664" s="59" t="s">
        <v>364</v>
      </c>
      <c r="D14664" s="141">
        <v>1</v>
      </c>
      <c r="E14664" s="75" t="s">
        <v>26</v>
      </c>
      <c r="F14664" s="210">
        <v>651000</v>
      </c>
      <c r="G14664" s="64">
        <f t="shared" si="444"/>
        <v>651000</v>
      </c>
      <c r="H14664" s="65" t="s">
        <v>1161</v>
      </c>
      <c r="I14664" s="74"/>
    </row>
    <row r="14665" spans="1:9" x14ac:dyDescent="0.25">
      <c r="A14665" s="144">
        <v>44720</v>
      </c>
      <c r="B14665" s="588" t="s">
        <v>6463</v>
      </c>
      <c r="C14665" s="531" t="s">
        <v>434</v>
      </c>
      <c r="D14665" s="526">
        <v>1</v>
      </c>
      <c r="E14665" s="527" t="s">
        <v>26</v>
      </c>
      <c r="F14665" s="596">
        <v>495000</v>
      </c>
      <c r="G14665" s="529">
        <f t="shared" si="444"/>
        <v>495000</v>
      </c>
      <c r="H14665" s="530" t="s">
        <v>892</v>
      </c>
      <c r="I14665" s="570" t="s">
        <v>6916</v>
      </c>
    </row>
    <row r="14666" spans="1:9" x14ac:dyDescent="0.25">
      <c r="A14666" s="144">
        <v>44720</v>
      </c>
      <c r="B14666" s="588" t="s">
        <v>6463</v>
      </c>
      <c r="C14666" s="531" t="s">
        <v>434</v>
      </c>
      <c r="D14666" s="526">
        <v>1</v>
      </c>
      <c r="E14666" s="527" t="s">
        <v>26</v>
      </c>
      <c r="F14666" s="596">
        <v>495000</v>
      </c>
      <c r="G14666" s="529">
        <f t="shared" si="444"/>
        <v>495000</v>
      </c>
      <c r="H14666" s="530" t="s">
        <v>953</v>
      </c>
      <c r="I14666" s="570" t="s">
        <v>11303</v>
      </c>
    </row>
    <row r="14667" spans="1:9" x14ac:dyDescent="0.25">
      <c r="A14667" s="144">
        <v>44720</v>
      </c>
      <c r="B14667" s="59" t="s">
        <v>11304</v>
      </c>
      <c r="C14667" s="59" t="s">
        <v>1152</v>
      </c>
      <c r="D14667" s="141">
        <v>1</v>
      </c>
      <c r="E14667" s="75" t="s">
        <v>26</v>
      </c>
      <c r="F14667" s="73">
        <v>350000</v>
      </c>
      <c r="G14667" s="64">
        <f t="shared" si="444"/>
        <v>350000</v>
      </c>
      <c r="H14667" s="65" t="s">
        <v>484</v>
      </c>
      <c r="I14667" s="74"/>
    </row>
    <row r="14668" spans="1:9" x14ac:dyDescent="0.25">
      <c r="A14668" s="144">
        <v>44720</v>
      </c>
      <c r="B14668" s="59" t="s">
        <v>11305</v>
      </c>
      <c r="C14668" s="59" t="s">
        <v>1152</v>
      </c>
      <c r="D14668" s="141">
        <v>1</v>
      </c>
      <c r="E14668" s="75" t="s">
        <v>26</v>
      </c>
      <c r="F14668" s="265">
        <v>800000</v>
      </c>
      <c r="G14668" s="64">
        <f t="shared" si="444"/>
        <v>800000</v>
      </c>
      <c r="H14668" s="65" t="s">
        <v>484</v>
      </c>
      <c r="I14668" s="74"/>
    </row>
    <row r="14669" spans="1:9" x14ac:dyDescent="0.25">
      <c r="A14669" s="144">
        <v>44720</v>
      </c>
      <c r="B14669" s="66" t="s">
        <v>6412</v>
      </c>
      <c r="C14669" s="121" t="s">
        <v>65</v>
      </c>
      <c r="D14669" s="60">
        <v>2</v>
      </c>
      <c r="E14669" s="75" t="s">
        <v>26</v>
      </c>
      <c r="F14669" s="73">
        <v>55000</v>
      </c>
      <c r="G14669" s="64">
        <f t="shared" si="444"/>
        <v>110000</v>
      </c>
      <c r="H14669" s="65" t="s">
        <v>1918</v>
      </c>
      <c r="I14669" s="74" t="s">
        <v>11306</v>
      </c>
    </row>
    <row r="14670" spans="1:9" x14ac:dyDescent="0.25">
      <c r="A14670" s="144">
        <v>44720</v>
      </c>
      <c r="B14670" s="93" t="s">
        <v>11307</v>
      </c>
      <c r="C14670" s="59" t="s">
        <v>24</v>
      </c>
      <c r="D14670" s="141">
        <v>1</v>
      </c>
      <c r="E14670" s="75" t="s">
        <v>26</v>
      </c>
      <c r="F14670" s="265">
        <v>625000</v>
      </c>
      <c r="G14670" s="210">
        <f t="shared" si="444"/>
        <v>625000</v>
      </c>
      <c r="H14670" s="285" t="s">
        <v>2744</v>
      </c>
      <c r="I14670" s="74" t="s">
        <v>11308</v>
      </c>
    </row>
    <row r="14671" spans="1:9" x14ac:dyDescent="0.25">
      <c r="A14671" s="144">
        <v>44720</v>
      </c>
      <c r="B14671" s="58" t="s">
        <v>11309</v>
      </c>
      <c r="C14671" s="59" t="s">
        <v>24</v>
      </c>
      <c r="D14671" s="141">
        <v>2</v>
      </c>
      <c r="E14671" s="75" t="s">
        <v>26</v>
      </c>
      <c r="F14671" s="210">
        <v>525000</v>
      </c>
      <c r="G14671" s="210">
        <f t="shared" si="444"/>
        <v>1050000</v>
      </c>
      <c r="H14671" s="285" t="s">
        <v>6077</v>
      </c>
      <c r="I14671" s="74" t="s">
        <v>11308</v>
      </c>
    </row>
    <row r="14672" spans="1:9" x14ac:dyDescent="0.25">
      <c r="A14672" s="144">
        <v>44720</v>
      </c>
      <c r="B14672" s="59" t="s">
        <v>11310</v>
      </c>
      <c r="C14672" s="59" t="s">
        <v>24</v>
      </c>
      <c r="D14672" s="60">
        <v>1</v>
      </c>
      <c r="E14672" s="75" t="s">
        <v>26</v>
      </c>
      <c r="F14672" s="63">
        <v>110000</v>
      </c>
      <c r="G14672" s="210">
        <f t="shared" si="444"/>
        <v>110000</v>
      </c>
      <c r="H14672" s="285" t="s">
        <v>1782</v>
      </c>
      <c r="I14672" s="74" t="s">
        <v>11308</v>
      </c>
    </row>
    <row r="14673" spans="1:9" x14ac:dyDescent="0.25">
      <c r="A14673" s="144">
        <v>44720</v>
      </c>
      <c r="B14673" s="59" t="s">
        <v>11311</v>
      </c>
      <c r="C14673" s="59" t="s">
        <v>24</v>
      </c>
      <c r="D14673" s="141">
        <v>1</v>
      </c>
      <c r="E14673" s="75" t="s">
        <v>26</v>
      </c>
      <c r="F14673" s="210">
        <v>188000</v>
      </c>
      <c r="G14673" s="210">
        <f t="shared" si="444"/>
        <v>188000</v>
      </c>
      <c r="H14673" s="285" t="s">
        <v>1782</v>
      </c>
      <c r="I14673" s="74" t="s">
        <v>11308</v>
      </c>
    </row>
    <row r="14674" spans="1:9" x14ac:dyDescent="0.25">
      <c r="A14674" s="144">
        <v>44720</v>
      </c>
      <c r="B14674" s="59" t="s">
        <v>210</v>
      </c>
      <c r="C14674" s="59" t="s">
        <v>211</v>
      </c>
      <c r="D14674" s="141">
        <v>9</v>
      </c>
      <c r="E14674" s="75" t="s">
        <v>37</v>
      </c>
      <c r="F14674" s="63">
        <v>33000</v>
      </c>
      <c r="G14674" s="64">
        <f t="shared" si="444"/>
        <v>297000</v>
      </c>
      <c r="H14674" s="120" t="s">
        <v>466</v>
      </c>
      <c r="I14674" s="59" t="s">
        <v>8070</v>
      </c>
    </row>
    <row r="14675" spans="1:9" x14ac:dyDescent="0.25">
      <c r="A14675" s="144">
        <v>44720</v>
      </c>
      <c r="B14675" s="59" t="s">
        <v>11153</v>
      </c>
      <c r="C14675" s="59" t="s">
        <v>217</v>
      </c>
      <c r="D14675" s="60">
        <v>1</v>
      </c>
      <c r="E14675" s="75" t="s">
        <v>26</v>
      </c>
      <c r="F14675" s="61">
        <v>95000</v>
      </c>
      <c r="G14675" s="64">
        <f t="shared" si="444"/>
        <v>95000</v>
      </c>
      <c r="H14675" s="120" t="s">
        <v>466</v>
      </c>
      <c r="I14675" s="59" t="s">
        <v>8070</v>
      </c>
    </row>
    <row r="14676" spans="1:9" x14ac:dyDescent="0.25">
      <c r="A14676" s="144">
        <v>44720</v>
      </c>
      <c r="B14676" s="58" t="s">
        <v>6323</v>
      </c>
      <c r="C14676" s="77" t="s">
        <v>181</v>
      </c>
      <c r="D14676" s="141">
        <v>3</v>
      </c>
      <c r="E14676" s="75" t="s">
        <v>26</v>
      </c>
      <c r="F14676" s="61">
        <v>35000</v>
      </c>
      <c r="G14676" s="64">
        <f t="shared" si="444"/>
        <v>105000</v>
      </c>
      <c r="H14676" s="120" t="s">
        <v>466</v>
      </c>
      <c r="I14676" s="59" t="s">
        <v>8070</v>
      </c>
    </row>
    <row r="14677" spans="1:9" x14ac:dyDescent="0.25">
      <c r="A14677" s="144">
        <v>44720</v>
      </c>
      <c r="B14677" s="71" t="s">
        <v>10036</v>
      </c>
      <c r="C14677" s="77" t="s">
        <v>10333</v>
      </c>
      <c r="D14677" s="141">
        <v>1</v>
      </c>
      <c r="E14677" s="75" t="s">
        <v>26</v>
      </c>
      <c r="F14677" s="61">
        <v>185000</v>
      </c>
      <c r="G14677" s="64">
        <f t="shared" si="444"/>
        <v>185000</v>
      </c>
      <c r="H14677" s="120" t="s">
        <v>890</v>
      </c>
      <c r="I14677" s="59"/>
    </row>
    <row r="14678" spans="1:9" x14ac:dyDescent="0.25">
      <c r="A14678" s="144">
        <v>44720</v>
      </c>
      <c r="B14678" s="59" t="s">
        <v>10711</v>
      </c>
      <c r="C14678" s="59" t="s">
        <v>10333</v>
      </c>
      <c r="D14678" s="59">
        <v>1</v>
      </c>
      <c r="E14678" s="77" t="s">
        <v>26</v>
      </c>
      <c r="F14678" s="61">
        <v>45000</v>
      </c>
      <c r="G14678" s="64">
        <f t="shared" si="444"/>
        <v>45000</v>
      </c>
      <c r="H14678" s="120" t="s">
        <v>890</v>
      </c>
      <c r="I14678" s="59"/>
    </row>
    <row r="14679" spans="1:9" x14ac:dyDescent="0.25">
      <c r="A14679" s="144">
        <v>44720</v>
      </c>
      <c r="B14679" s="59" t="s">
        <v>11079</v>
      </c>
      <c r="C14679" s="85" t="s">
        <v>48</v>
      </c>
      <c r="D14679" s="60">
        <v>1</v>
      </c>
      <c r="E14679" s="75" t="s">
        <v>26</v>
      </c>
      <c r="F14679" s="73">
        <v>200000</v>
      </c>
      <c r="G14679" s="64">
        <f>F14679*D14679</f>
        <v>200000</v>
      </c>
      <c r="H14679" s="65" t="s">
        <v>894</v>
      </c>
      <c r="I14679" s="74" t="s">
        <v>6364</v>
      </c>
    </row>
    <row r="14680" spans="1:9" x14ac:dyDescent="0.25">
      <c r="A14680" s="144">
        <v>44781</v>
      </c>
      <c r="B14680" s="59" t="s">
        <v>1792</v>
      </c>
      <c r="C14680" s="59" t="s">
        <v>76</v>
      </c>
      <c r="D14680" s="59">
        <v>0.5</v>
      </c>
      <c r="E14680" s="77" t="s">
        <v>37</v>
      </c>
      <c r="F14680" s="61">
        <v>82500</v>
      </c>
      <c r="G14680" s="64">
        <f>F14680*D14680</f>
        <v>41250</v>
      </c>
      <c r="H14680" s="65" t="s">
        <v>894</v>
      </c>
      <c r="I14680" s="74" t="s">
        <v>6364</v>
      </c>
    </row>
    <row r="14681" spans="1:9" x14ac:dyDescent="0.25">
      <c r="A14681" s="144">
        <v>44781</v>
      </c>
      <c r="B14681" s="59" t="s">
        <v>6300</v>
      </c>
      <c r="C14681" s="59" t="s">
        <v>434</v>
      </c>
      <c r="D14681" s="59">
        <v>1</v>
      </c>
      <c r="E14681" s="59" t="s">
        <v>26</v>
      </c>
      <c r="F14681" s="61">
        <v>100000</v>
      </c>
      <c r="G14681" s="64">
        <f t="shared" ref="G14681:G14712" si="445">F14681*D14681</f>
        <v>100000</v>
      </c>
      <c r="H14681" s="120" t="s">
        <v>2085</v>
      </c>
      <c r="I14681" s="74"/>
    </row>
    <row r="14682" spans="1:9" x14ac:dyDescent="0.25">
      <c r="A14682" s="144">
        <v>44781</v>
      </c>
      <c r="B14682" s="58" t="s">
        <v>35</v>
      </c>
      <c r="C14682" s="84" t="s">
        <v>36</v>
      </c>
      <c r="D14682" s="60">
        <v>20</v>
      </c>
      <c r="E14682" s="75" t="s">
        <v>37</v>
      </c>
      <c r="F14682" s="73">
        <v>30862</v>
      </c>
      <c r="G14682" s="64">
        <f t="shared" si="445"/>
        <v>617240</v>
      </c>
      <c r="H14682" s="120" t="s">
        <v>2315</v>
      </c>
      <c r="I14682" s="74"/>
    </row>
    <row r="14683" spans="1:9" x14ac:dyDescent="0.25">
      <c r="A14683" s="144">
        <v>44781</v>
      </c>
      <c r="B14683" s="59" t="s">
        <v>210</v>
      </c>
      <c r="C14683" s="59" t="s">
        <v>211</v>
      </c>
      <c r="D14683" s="141">
        <v>9</v>
      </c>
      <c r="E14683" s="75" t="s">
        <v>37</v>
      </c>
      <c r="F14683" s="63">
        <v>33000</v>
      </c>
      <c r="G14683" s="64">
        <f t="shared" si="445"/>
        <v>297000</v>
      </c>
      <c r="H14683" s="120" t="s">
        <v>1877</v>
      </c>
      <c r="I14683" s="74" t="s">
        <v>6361</v>
      </c>
    </row>
    <row r="14684" spans="1:9" x14ac:dyDescent="0.25">
      <c r="A14684" s="144">
        <v>44781</v>
      </c>
      <c r="B14684" s="59" t="s">
        <v>11153</v>
      </c>
      <c r="C14684" s="59" t="s">
        <v>217</v>
      </c>
      <c r="D14684" s="60">
        <v>1</v>
      </c>
      <c r="E14684" s="75" t="s">
        <v>26</v>
      </c>
      <c r="F14684" s="62">
        <v>95000</v>
      </c>
      <c r="G14684" s="64">
        <f t="shared" si="445"/>
        <v>95000</v>
      </c>
      <c r="H14684" s="120" t="s">
        <v>1877</v>
      </c>
      <c r="I14684" s="74" t="s">
        <v>6361</v>
      </c>
    </row>
    <row r="14685" spans="1:9" x14ac:dyDescent="0.25">
      <c r="A14685" s="144">
        <v>44781</v>
      </c>
      <c r="B14685" s="59" t="s">
        <v>172</v>
      </c>
      <c r="C14685" s="93" t="s">
        <v>173</v>
      </c>
      <c r="D14685" s="141">
        <v>1</v>
      </c>
      <c r="E14685" s="75" t="s">
        <v>26</v>
      </c>
      <c r="F14685" s="265">
        <v>39000</v>
      </c>
      <c r="G14685" s="210">
        <f t="shared" si="445"/>
        <v>39000</v>
      </c>
      <c r="H14685" s="120" t="s">
        <v>1877</v>
      </c>
      <c r="I14685" s="74" t="s">
        <v>6361</v>
      </c>
    </row>
    <row r="14686" spans="1:9" x14ac:dyDescent="0.25">
      <c r="A14686" s="144">
        <v>44781</v>
      </c>
      <c r="B14686" s="59" t="s">
        <v>6323</v>
      </c>
      <c r="C14686" s="59" t="s">
        <v>6324</v>
      </c>
      <c r="D14686" s="141">
        <v>1</v>
      </c>
      <c r="E14686" s="75" t="s">
        <v>26</v>
      </c>
      <c r="F14686" s="210">
        <v>92500</v>
      </c>
      <c r="G14686" s="210">
        <f t="shared" si="445"/>
        <v>92500</v>
      </c>
      <c r="H14686" s="120" t="s">
        <v>1877</v>
      </c>
      <c r="I14686" s="74" t="s">
        <v>6361</v>
      </c>
    </row>
    <row r="14687" spans="1:9" x14ac:dyDescent="0.25">
      <c r="A14687" s="144">
        <v>44781</v>
      </c>
      <c r="B14687" s="71" t="s">
        <v>9840</v>
      </c>
      <c r="C14687" s="77" t="s">
        <v>9841</v>
      </c>
      <c r="D14687" s="60">
        <v>1</v>
      </c>
      <c r="E14687" s="75" t="s">
        <v>26</v>
      </c>
      <c r="F14687" s="63">
        <v>260000</v>
      </c>
      <c r="G14687" s="210">
        <f t="shared" si="445"/>
        <v>260000</v>
      </c>
      <c r="H14687" s="285" t="s">
        <v>1877</v>
      </c>
      <c r="I14687" s="74" t="s">
        <v>6361</v>
      </c>
    </row>
    <row r="14688" spans="1:9" x14ac:dyDescent="0.25">
      <c r="A14688" s="144">
        <v>44781</v>
      </c>
      <c r="B14688" s="59" t="s">
        <v>10969</v>
      </c>
      <c r="C14688" s="59" t="s">
        <v>10333</v>
      </c>
      <c r="D14688" s="141">
        <v>5</v>
      </c>
      <c r="E14688" s="75" t="s">
        <v>26</v>
      </c>
      <c r="F14688" s="265">
        <v>285000</v>
      </c>
      <c r="G14688" s="64">
        <f t="shared" si="445"/>
        <v>1425000</v>
      </c>
      <c r="H14688" s="65" t="s">
        <v>535</v>
      </c>
      <c r="I14688" s="74" t="s">
        <v>11312</v>
      </c>
    </row>
    <row r="14689" spans="1:9" x14ac:dyDescent="0.25">
      <c r="A14689" s="144">
        <v>44781</v>
      </c>
      <c r="B14689" s="59" t="s">
        <v>2496</v>
      </c>
      <c r="C14689" s="59" t="s">
        <v>859</v>
      </c>
      <c r="D14689" s="141">
        <v>5</v>
      </c>
      <c r="E14689" s="75" t="s">
        <v>26</v>
      </c>
      <c r="F14689" s="210">
        <v>150000</v>
      </c>
      <c r="G14689" s="210">
        <f t="shared" si="445"/>
        <v>750000</v>
      </c>
      <c r="H14689" s="65" t="s">
        <v>535</v>
      </c>
      <c r="I14689" s="74" t="s">
        <v>11312</v>
      </c>
    </row>
    <row r="14690" spans="1:9" x14ac:dyDescent="0.25">
      <c r="A14690" s="144">
        <v>44781</v>
      </c>
      <c r="B14690" s="71" t="s">
        <v>6463</v>
      </c>
      <c r="C14690" s="59" t="s">
        <v>434</v>
      </c>
      <c r="D14690" s="141">
        <v>1</v>
      </c>
      <c r="E14690" s="75" t="s">
        <v>26</v>
      </c>
      <c r="F14690" s="210">
        <v>495000</v>
      </c>
      <c r="G14690" s="210">
        <f t="shared" si="445"/>
        <v>495000</v>
      </c>
      <c r="H14690" s="65" t="s">
        <v>3352</v>
      </c>
      <c r="I14690" s="74" t="s">
        <v>11312</v>
      </c>
    </row>
    <row r="14691" spans="1:9" x14ac:dyDescent="0.25">
      <c r="A14691" s="144">
        <v>44781</v>
      </c>
      <c r="B14691" s="58" t="s">
        <v>7656</v>
      </c>
      <c r="C14691" s="84" t="s">
        <v>7657</v>
      </c>
      <c r="D14691" s="60">
        <v>1</v>
      </c>
      <c r="E14691" s="75" t="s">
        <v>26</v>
      </c>
      <c r="F14691" s="210">
        <v>324000</v>
      </c>
      <c r="G14691" s="64">
        <f t="shared" si="445"/>
        <v>324000</v>
      </c>
      <c r="H14691" s="65" t="s">
        <v>535</v>
      </c>
      <c r="I14691" s="74" t="s">
        <v>11312</v>
      </c>
    </row>
    <row r="14692" spans="1:9" x14ac:dyDescent="0.25">
      <c r="A14692" s="144">
        <v>44781</v>
      </c>
      <c r="B14692" s="118" t="s">
        <v>7049</v>
      </c>
      <c r="C14692" s="59" t="s">
        <v>974</v>
      </c>
      <c r="D14692" s="60">
        <v>1</v>
      </c>
      <c r="E14692" s="75" t="s">
        <v>26</v>
      </c>
      <c r="F14692" s="210">
        <v>550000</v>
      </c>
      <c r="G14692" s="64">
        <f t="shared" si="445"/>
        <v>550000</v>
      </c>
      <c r="H14692" s="65" t="s">
        <v>535</v>
      </c>
      <c r="I14692" s="74" t="s">
        <v>11312</v>
      </c>
    </row>
    <row r="14693" spans="1:9" x14ac:dyDescent="0.25">
      <c r="A14693" s="144">
        <v>44781</v>
      </c>
      <c r="B14693" s="71" t="s">
        <v>11313</v>
      </c>
      <c r="C14693" s="59" t="s">
        <v>5836</v>
      </c>
      <c r="D14693" s="60">
        <v>1</v>
      </c>
      <c r="E14693" s="75" t="s">
        <v>29</v>
      </c>
      <c r="F14693" s="63">
        <v>1</v>
      </c>
      <c r="G14693" s="64">
        <f t="shared" si="445"/>
        <v>1</v>
      </c>
      <c r="H14693" s="65" t="s">
        <v>535</v>
      </c>
      <c r="I14693" s="74" t="s">
        <v>11312</v>
      </c>
    </row>
    <row r="14694" spans="1:9" x14ac:dyDescent="0.25">
      <c r="A14694" s="144">
        <v>44781</v>
      </c>
      <c r="B14694" s="59" t="s">
        <v>210</v>
      </c>
      <c r="C14694" s="59" t="s">
        <v>211</v>
      </c>
      <c r="D14694" s="141">
        <v>8</v>
      </c>
      <c r="E14694" s="75" t="s">
        <v>37</v>
      </c>
      <c r="F14694" s="63">
        <v>33000</v>
      </c>
      <c r="G14694" s="64">
        <f t="shared" si="445"/>
        <v>264000</v>
      </c>
      <c r="H14694" s="65" t="s">
        <v>2626</v>
      </c>
      <c r="I14694" s="74" t="s">
        <v>6372</v>
      </c>
    </row>
    <row r="14695" spans="1:9" x14ac:dyDescent="0.25">
      <c r="A14695" s="144">
        <v>44781</v>
      </c>
      <c r="B14695" s="59" t="s">
        <v>172</v>
      </c>
      <c r="C14695" s="93" t="s">
        <v>173</v>
      </c>
      <c r="D14695" s="141">
        <v>1</v>
      </c>
      <c r="E14695" s="75" t="s">
        <v>26</v>
      </c>
      <c r="F14695" s="265">
        <v>39000</v>
      </c>
      <c r="G14695" s="210">
        <f t="shared" si="445"/>
        <v>39000</v>
      </c>
      <c r="H14695" s="65" t="s">
        <v>2626</v>
      </c>
      <c r="I14695" s="74" t="s">
        <v>6372</v>
      </c>
    </row>
    <row r="14696" spans="1:9" x14ac:dyDescent="0.25">
      <c r="A14696" s="144">
        <v>44781</v>
      </c>
      <c r="B14696" s="59" t="s">
        <v>6323</v>
      </c>
      <c r="C14696" s="59" t="s">
        <v>6324</v>
      </c>
      <c r="D14696" s="141">
        <v>1</v>
      </c>
      <c r="E14696" s="75" t="s">
        <v>26</v>
      </c>
      <c r="F14696" s="210">
        <v>92500</v>
      </c>
      <c r="G14696" s="210">
        <f t="shared" si="445"/>
        <v>92500</v>
      </c>
      <c r="H14696" s="65" t="s">
        <v>2626</v>
      </c>
      <c r="I14696" s="74" t="s">
        <v>6372</v>
      </c>
    </row>
    <row r="14697" spans="1:9" x14ac:dyDescent="0.25">
      <c r="A14697" s="144">
        <v>44781</v>
      </c>
      <c r="B14697" s="59" t="s">
        <v>84</v>
      </c>
      <c r="C14697" s="59" t="s">
        <v>85</v>
      </c>
      <c r="D14697" s="141">
        <v>4</v>
      </c>
      <c r="E14697" s="75" t="s">
        <v>26</v>
      </c>
      <c r="F14697" s="210">
        <v>27000</v>
      </c>
      <c r="G14697" s="64">
        <f t="shared" si="445"/>
        <v>108000</v>
      </c>
      <c r="H14697" s="65" t="s">
        <v>2626</v>
      </c>
      <c r="I14697" s="74" t="s">
        <v>6372</v>
      </c>
    </row>
    <row r="14698" spans="1:9" x14ac:dyDescent="0.25">
      <c r="A14698" s="144">
        <v>44781</v>
      </c>
      <c r="B14698" s="58" t="s">
        <v>6645</v>
      </c>
      <c r="C14698" s="77" t="s">
        <v>74</v>
      </c>
      <c r="D14698" s="141">
        <v>1</v>
      </c>
      <c r="E14698" s="75" t="s">
        <v>26</v>
      </c>
      <c r="F14698" s="210">
        <v>55000</v>
      </c>
      <c r="G14698" s="64">
        <f t="shared" si="445"/>
        <v>55000</v>
      </c>
      <c r="H14698" s="65" t="s">
        <v>2626</v>
      </c>
      <c r="I14698" s="74" t="s">
        <v>6372</v>
      </c>
    </row>
    <row r="14699" spans="1:9" x14ac:dyDescent="0.25">
      <c r="A14699" s="144">
        <v>44781</v>
      </c>
      <c r="B14699" s="71" t="s">
        <v>810</v>
      </c>
      <c r="C14699" s="59" t="s">
        <v>931</v>
      </c>
      <c r="D14699" s="141">
        <v>1</v>
      </c>
      <c r="E14699" s="75" t="s">
        <v>1525</v>
      </c>
      <c r="F14699" s="265">
        <v>75000</v>
      </c>
      <c r="G14699" s="64">
        <f t="shared" si="445"/>
        <v>75000</v>
      </c>
      <c r="H14699" s="65" t="s">
        <v>814</v>
      </c>
      <c r="I14699" s="74"/>
    </row>
    <row r="14700" spans="1:9" x14ac:dyDescent="0.25">
      <c r="A14700" s="144">
        <v>44781</v>
      </c>
      <c r="B14700" s="59" t="s">
        <v>11314</v>
      </c>
      <c r="C14700" s="59" t="s">
        <v>27</v>
      </c>
      <c r="D14700" s="141">
        <v>50</v>
      </c>
      <c r="E14700" s="75" t="s">
        <v>26</v>
      </c>
      <c r="F14700" s="73">
        <v>1565</v>
      </c>
      <c r="G14700" s="64">
        <f t="shared" si="445"/>
        <v>78250</v>
      </c>
      <c r="H14700" s="65" t="s">
        <v>814</v>
      </c>
      <c r="I14700" s="74"/>
    </row>
    <row r="14701" spans="1:9" x14ac:dyDescent="0.25">
      <c r="A14701" s="144">
        <v>44781</v>
      </c>
      <c r="B14701" s="59" t="s">
        <v>11315</v>
      </c>
      <c r="C14701" s="59" t="s">
        <v>1278</v>
      </c>
      <c r="D14701" s="59">
        <v>1</v>
      </c>
      <c r="E14701" s="59" t="s">
        <v>26</v>
      </c>
      <c r="F14701" s="61">
        <v>215000</v>
      </c>
      <c r="G14701" s="64">
        <f t="shared" si="445"/>
        <v>215000</v>
      </c>
      <c r="H14701" s="120" t="s">
        <v>432</v>
      </c>
      <c r="I14701" s="74"/>
    </row>
    <row r="14702" spans="1:9" x14ac:dyDescent="0.25">
      <c r="A14702" s="144">
        <v>44781</v>
      </c>
      <c r="B14702" s="58" t="s">
        <v>35</v>
      </c>
      <c r="C14702" s="84" t="s">
        <v>36</v>
      </c>
      <c r="D14702" s="141">
        <v>5</v>
      </c>
      <c r="E14702" s="75" t="s">
        <v>37</v>
      </c>
      <c r="F14702" s="210">
        <v>30862</v>
      </c>
      <c r="G14702" s="64">
        <f t="shared" si="445"/>
        <v>154310</v>
      </c>
      <c r="H14702" s="65" t="s">
        <v>432</v>
      </c>
      <c r="I14702" s="74"/>
    </row>
    <row r="14703" spans="1:9" x14ac:dyDescent="0.25">
      <c r="A14703" s="144">
        <v>44781</v>
      </c>
      <c r="B14703" s="59" t="s">
        <v>210</v>
      </c>
      <c r="C14703" s="59" t="s">
        <v>211</v>
      </c>
      <c r="D14703" s="141">
        <v>2</v>
      </c>
      <c r="E14703" s="75" t="s">
        <v>37</v>
      </c>
      <c r="F14703" s="63">
        <v>33000</v>
      </c>
      <c r="G14703" s="210">
        <f t="shared" si="445"/>
        <v>66000</v>
      </c>
      <c r="H14703" s="285" t="s">
        <v>432</v>
      </c>
      <c r="I14703" s="74"/>
    </row>
    <row r="14704" spans="1:9" x14ac:dyDescent="0.25">
      <c r="A14704" s="144">
        <v>44781</v>
      </c>
      <c r="B14704" s="59" t="s">
        <v>10969</v>
      </c>
      <c r="C14704" s="59" t="s">
        <v>10333</v>
      </c>
      <c r="D14704" s="60">
        <v>2</v>
      </c>
      <c r="E14704" s="75" t="s">
        <v>26</v>
      </c>
      <c r="F14704" s="63">
        <v>285000</v>
      </c>
      <c r="G14704" s="210">
        <f t="shared" si="445"/>
        <v>570000</v>
      </c>
      <c r="H14704" s="285" t="s">
        <v>6429</v>
      </c>
      <c r="I14704" s="74" t="s">
        <v>11316</v>
      </c>
    </row>
    <row r="14705" spans="1:9" x14ac:dyDescent="0.25">
      <c r="A14705" s="144">
        <v>44781</v>
      </c>
      <c r="B14705" s="59" t="s">
        <v>10971</v>
      </c>
      <c r="C14705" s="59" t="s">
        <v>10333</v>
      </c>
      <c r="D14705" s="141">
        <v>2</v>
      </c>
      <c r="E14705" s="75" t="s">
        <v>26</v>
      </c>
      <c r="F14705" s="210">
        <v>80000</v>
      </c>
      <c r="G14705" s="210">
        <f t="shared" si="445"/>
        <v>160000</v>
      </c>
      <c r="H14705" s="285" t="s">
        <v>6429</v>
      </c>
      <c r="I14705" s="74" t="s">
        <v>11316</v>
      </c>
    </row>
    <row r="14706" spans="1:9" x14ac:dyDescent="0.25">
      <c r="A14706" s="144">
        <v>44781</v>
      </c>
      <c r="B14706" s="59" t="s">
        <v>11317</v>
      </c>
      <c r="C14706" s="59" t="s">
        <v>755</v>
      </c>
      <c r="D14706" s="60">
        <v>1</v>
      </c>
      <c r="E14706" s="75" t="s">
        <v>29</v>
      </c>
      <c r="F14706" s="63">
        <v>310000</v>
      </c>
      <c r="G14706" s="64">
        <f t="shared" si="445"/>
        <v>310000</v>
      </c>
      <c r="H14706" s="65" t="s">
        <v>2192</v>
      </c>
      <c r="I14706" s="59"/>
    </row>
    <row r="14707" spans="1:9" x14ac:dyDescent="0.25">
      <c r="A14707" s="144">
        <v>44781</v>
      </c>
      <c r="B14707" s="66" t="s">
        <v>1207</v>
      </c>
      <c r="C14707" s="121" t="s">
        <v>27</v>
      </c>
      <c r="D14707" s="141">
        <v>30</v>
      </c>
      <c r="E14707" s="75" t="s">
        <v>26</v>
      </c>
      <c r="F14707" s="210">
        <v>1000</v>
      </c>
      <c r="G14707" s="64">
        <f t="shared" si="445"/>
        <v>30000</v>
      </c>
      <c r="H14707" s="65" t="s">
        <v>2192</v>
      </c>
      <c r="I14707" s="59"/>
    </row>
    <row r="14708" spans="1:9" x14ac:dyDescent="0.25">
      <c r="A14708" s="144">
        <v>44781</v>
      </c>
      <c r="B14708" s="59" t="s">
        <v>210</v>
      </c>
      <c r="C14708" s="59" t="s">
        <v>211</v>
      </c>
      <c r="D14708" s="141">
        <v>9</v>
      </c>
      <c r="E14708" s="75" t="s">
        <v>37</v>
      </c>
      <c r="F14708" s="63">
        <v>33000</v>
      </c>
      <c r="G14708" s="64">
        <f t="shared" si="445"/>
        <v>297000</v>
      </c>
      <c r="H14708" s="120" t="s">
        <v>892</v>
      </c>
      <c r="I14708" s="59" t="s">
        <v>6410</v>
      </c>
    </row>
    <row r="14709" spans="1:9" x14ac:dyDescent="0.25">
      <c r="A14709" s="144">
        <v>44781</v>
      </c>
      <c r="B14709" s="59" t="s">
        <v>11153</v>
      </c>
      <c r="C14709" s="59" t="s">
        <v>217</v>
      </c>
      <c r="D14709" s="60">
        <v>1</v>
      </c>
      <c r="E14709" s="75" t="s">
        <v>26</v>
      </c>
      <c r="F14709" s="62">
        <v>95000</v>
      </c>
      <c r="G14709" s="64">
        <f t="shared" si="445"/>
        <v>95000</v>
      </c>
      <c r="H14709" s="120" t="s">
        <v>892</v>
      </c>
      <c r="I14709" s="59" t="s">
        <v>6410</v>
      </c>
    </row>
    <row r="14710" spans="1:9" x14ac:dyDescent="0.25">
      <c r="A14710" s="144">
        <v>44781</v>
      </c>
      <c r="B14710" s="59" t="s">
        <v>172</v>
      </c>
      <c r="C14710" s="93" t="s">
        <v>173</v>
      </c>
      <c r="D14710" s="141">
        <v>1</v>
      </c>
      <c r="E14710" s="75" t="s">
        <v>26</v>
      </c>
      <c r="F14710" s="265">
        <v>39000</v>
      </c>
      <c r="G14710" s="210">
        <f t="shared" si="445"/>
        <v>39000</v>
      </c>
      <c r="H14710" s="120" t="s">
        <v>892</v>
      </c>
      <c r="I14710" s="59" t="s">
        <v>6410</v>
      </c>
    </row>
    <row r="14711" spans="1:9" x14ac:dyDescent="0.25">
      <c r="A14711" s="144">
        <v>44781</v>
      </c>
      <c r="B14711" s="59" t="s">
        <v>11318</v>
      </c>
      <c r="C14711" s="59" t="s">
        <v>50</v>
      </c>
      <c r="D14711" s="60">
        <v>0.5</v>
      </c>
      <c r="E14711" s="75" t="s">
        <v>29</v>
      </c>
      <c r="F14711" s="210">
        <v>450000</v>
      </c>
      <c r="G14711" s="64">
        <f t="shared" si="445"/>
        <v>225000</v>
      </c>
      <c r="H14711" s="120" t="s">
        <v>455</v>
      </c>
      <c r="I14711" s="59" t="s">
        <v>6917</v>
      </c>
    </row>
    <row r="14712" spans="1:9" x14ac:dyDescent="0.25">
      <c r="A14712" s="144">
        <v>44781</v>
      </c>
      <c r="B14712" s="59" t="s">
        <v>82</v>
      </c>
      <c r="C14712" s="59" t="s">
        <v>83</v>
      </c>
      <c r="D14712" s="60">
        <v>1</v>
      </c>
      <c r="E14712" s="126" t="s">
        <v>26</v>
      </c>
      <c r="F14712" s="73">
        <v>45000</v>
      </c>
      <c r="G14712" s="210">
        <f t="shared" si="445"/>
        <v>45000</v>
      </c>
      <c r="H14712" s="65" t="s">
        <v>3126</v>
      </c>
      <c r="I14712" s="59" t="s">
        <v>6437</v>
      </c>
    </row>
    <row r="14713" spans="1:9" x14ac:dyDescent="0.25">
      <c r="A14713" s="144">
        <v>44781</v>
      </c>
      <c r="B14713" s="58" t="s">
        <v>35</v>
      </c>
      <c r="C14713" s="84" t="s">
        <v>36</v>
      </c>
      <c r="D14713" s="141">
        <v>3</v>
      </c>
      <c r="E14713" s="75" t="s">
        <v>37</v>
      </c>
      <c r="F14713" s="210">
        <v>30862</v>
      </c>
      <c r="G14713" s="64">
        <f>F14713*D14713</f>
        <v>92586</v>
      </c>
      <c r="H14713" s="65" t="s">
        <v>432</v>
      </c>
      <c r="I14713" s="74"/>
    </row>
    <row r="14714" spans="1:9" x14ac:dyDescent="0.25">
      <c r="A14714" s="144">
        <v>44812</v>
      </c>
      <c r="B14714" s="58" t="s">
        <v>35</v>
      </c>
      <c r="C14714" s="84" t="s">
        <v>36</v>
      </c>
      <c r="D14714" s="141">
        <v>15</v>
      </c>
      <c r="E14714" s="75" t="s">
        <v>37</v>
      </c>
      <c r="F14714" s="210">
        <v>30862</v>
      </c>
      <c r="G14714" s="64">
        <f>F14714*D14714</f>
        <v>462930</v>
      </c>
      <c r="H14714" s="65" t="s">
        <v>5989</v>
      </c>
      <c r="I14714" s="74"/>
    </row>
    <row r="14715" spans="1:9" x14ac:dyDescent="0.25">
      <c r="A14715" s="144">
        <v>44812</v>
      </c>
      <c r="B14715" s="59" t="s">
        <v>11319</v>
      </c>
      <c r="C14715" s="59" t="s">
        <v>11320</v>
      </c>
      <c r="D14715" s="59">
        <v>1</v>
      </c>
      <c r="E14715" s="59" t="s">
        <v>26</v>
      </c>
      <c r="F14715" s="61">
        <v>43000</v>
      </c>
      <c r="G14715" s="64">
        <f t="shared" ref="G14715:G14771" si="446">F14715*D14715</f>
        <v>43000</v>
      </c>
      <c r="H14715" s="120" t="s">
        <v>623</v>
      </c>
      <c r="I14715" s="74"/>
    </row>
    <row r="14716" spans="1:9" x14ac:dyDescent="0.25">
      <c r="A14716" s="144">
        <v>44812</v>
      </c>
      <c r="B14716" s="58" t="s">
        <v>11321</v>
      </c>
      <c r="C14716" s="58" t="s">
        <v>48</v>
      </c>
      <c r="D14716" s="141">
        <v>2</v>
      </c>
      <c r="E14716" s="75" t="s">
        <v>26</v>
      </c>
      <c r="F14716" s="265">
        <v>250000</v>
      </c>
      <c r="G14716" s="64">
        <f t="shared" si="446"/>
        <v>500000</v>
      </c>
      <c r="H14716" s="65" t="s">
        <v>1653</v>
      </c>
      <c r="I14716" s="74" t="s">
        <v>11322</v>
      </c>
    </row>
    <row r="14717" spans="1:9" x14ac:dyDescent="0.25">
      <c r="A14717" s="144">
        <v>44812</v>
      </c>
      <c r="B14717" s="58" t="s">
        <v>6423</v>
      </c>
      <c r="C14717" s="84" t="s">
        <v>11323</v>
      </c>
      <c r="D14717" s="60">
        <v>0.9</v>
      </c>
      <c r="E14717" s="75" t="s">
        <v>37</v>
      </c>
      <c r="F14717" s="73">
        <v>82500</v>
      </c>
      <c r="G14717" s="64">
        <f t="shared" si="446"/>
        <v>74250</v>
      </c>
      <c r="H14717" s="65" t="s">
        <v>1653</v>
      </c>
      <c r="I14717" s="74" t="s">
        <v>11322</v>
      </c>
    </row>
    <row r="14718" spans="1:9" x14ac:dyDescent="0.25">
      <c r="A14718" s="144">
        <v>44812</v>
      </c>
      <c r="B14718" s="59" t="s">
        <v>10709</v>
      </c>
      <c r="C14718" s="59" t="s">
        <v>11324</v>
      </c>
      <c r="D14718" s="141">
        <v>1</v>
      </c>
      <c r="E14718" s="75" t="s">
        <v>26</v>
      </c>
      <c r="F14718" s="265">
        <v>1400000</v>
      </c>
      <c r="G14718" s="64">
        <f t="shared" si="446"/>
        <v>1400000</v>
      </c>
      <c r="H14718" s="65" t="s">
        <v>882</v>
      </c>
      <c r="I14718" s="74" t="s">
        <v>6406</v>
      </c>
    </row>
    <row r="14719" spans="1:9" x14ac:dyDescent="0.25">
      <c r="A14719" s="144">
        <v>44812</v>
      </c>
      <c r="B14719" s="59" t="s">
        <v>11325</v>
      </c>
      <c r="C14719" s="59" t="s">
        <v>683</v>
      </c>
      <c r="D14719" s="60">
        <v>1</v>
      </c>
      <c r="E14719" s="126" t="s">
        <v>26</v>
      </c>
      <c r="F14719" s="73">
        <v>195000</v>
      </c>
      <c r="G14719" s="210">
        <f t="shared" si="446"/>
        <v>195000</v>
      </c>
      <c r="H14719" s="65" t="s">
        <v>882</v>
      </c>
      <c r="I14719" s="74" t="s">
        <v>6406</v>
      </c>
    </row>
    <row r="14720" spans="1:9" x14ac:dyDescent="0.25">
      <c r="A14720" s="144">
        <v>44812</v>
      </c>
      <c r="B14720" s="59" t="s">
        <v>9852</v>
      </c>
      <c r="C14720" s="59" t="s">
        <v>9845</v>
      </c>
      <c r="D14720" s="141">
        <v>1</v>
      </c>
      <c r="E14720" s="75" t="s">
        <v>26</v>
      </c>
      <c r="F14720" s="210">
        <v>55000</v>
      </c>
      <c r="G14720" s="210">
        <f t="shared" si="446"/>
        <v>55000</v>
      </c>
      <c r="H14720" s="65" t="s">
        <v>882</v>
      </c>
      <c r="I14720" s="74" t="s">
        <v>6406</v>
      </c>
    </row>
    <row r="14721" spans="1:9" x14ac:dyDescent="0.25">
      <c r="A14721" s="144">
        <v>44812</v>
      </c>
      <c r="B14721" s="59" t="s">
        <v>210</v>
      </c>
      <c r="C14721" s="59" t="s">
        <v>211</v>
      </c>
      <c r="D14721" s="141">
        <v>8</v>
      </c>
      <c r="E14721" s="75" t="s">
        <v>37</v>
      </c>
      <c r="F14721" s="63">
        <v>33000</v>
      </c>
      <c r="G14721" s="64">
        <f t="shared" si="446"/>
        <v>264000</v>
      </c>
      <c r="H14721" s="65" t="s">
        <v>1784</v>
      </c>
      <c r="I14721" s="74" t="s">
        <v>6525</v>
      </c>
    </row>
    <row r="14722" spans="1:9" x14ac:dyDescent="0.25">
      <c r="A14722" s="144">
        <v>44812</v>
      </c>
      <c r="B14722" s="71" t="s">
        <v>54</v>
      </c>
      <c r="C14722" s="59" t="s">
        <v>11326</v>
      </c>
      <c r="D14722" s="60">
        <v>1</v>
      </c>
      <c r="E14722" s="75" t="s">
        <v>26</v>
      </c>
      <c r="F14722" s="63">
        <v>3400000</v>
      </c>
      <c r="G14722" s="64">
        <f t="shared" si="446"/>
        <v>3400000</v>
      </c>
      <c r="H14722" s="65" t="s">
        <v>6429</v>
      </c>
      <c r="I14722" s="74" t="s">
        <v>11327</v>
      </c>
    </row>
    <row r="14723" spans="1:9" x14ac:dyDescent="0.25">
      <c r="A14723" s="144">
        <v>44812</v>
      </c>
      <c r="B14723" s="71" t="s">
        <v>54</v>
      </c>
      <c r="C14723" s="59" t="s">
        <v>11328</v>
      </c>
      <c r="D14723" s="141">
        <v>1</v>
      </c>
      <c r="E14723" s="75" t="s">
        <v>26</v>
      </c>
      <c r="F14723" s="210">
        <v>3400000</v>
      </c>
      <c r="G14723" s="64">
        <f t="shared" si="446"/>
        <v>3400000</v>
      </c>
      <c r="H14723" s="65" t="s">
        <v>6429</v>
      </c>
      <c r="I14723" s="74" t="s">
        <v>11327</v>
      </c>
    </row>
    <row r="14724" spans="1:9" x14ac:dyDescent="0.25">
      <c r="A14724" s="144">
        <v>44812</v>
      </c>
      <c r="B14724" s="59" t="s">
        <v>10425</v>
      </c>
      <c r="C14724" s="59" t="s">
        <v>859</v>
      </c>
      <c r="D14724" s="141">
        <v>2</v>
      </c>
      <c r="E14724" s="75" t="s">
        <v>26</v>
      </c>
      <c r="F14724" s="265">
        <v>350000</v>
      </c>
      <c r="G14724" s="64">
        <f t="shared" si="446"/>
        <v>700000</v>
      </c>
      <c r="H14724" s="65" t="s">
        <v>6429</v>
      </c>
      <c r="I14724" s="74" t="s">
        <v>11327</v>
      </c>
    </row>
    <row r="14725" spans="1:9" x14ac:dyDescent="0.25">
      <c r="A14725" s="144">
        <v>44812</v>
      </c>
      <c r="B14725" s="59" t="s">
        <v>10332</v>
      </c>
      <c r="C14725" s="59" t="s">
        <v>10333</v>
      </c>
      <c r="D14725" s="141">
        <v>3</v>
      </c>
      <c r="E14725" s="75" t="s">
        <v>26</v>
      </c>
      <c r="F14725" s="265">
        <v>85000</v>
      </c>
      <c r="G14725" s="210">
        <f t="shared" si="446"/>
        <v>255000</v>
      </c>
      <c r="H14725" s="65" t="s">
        <v>6429</v>
      </c>
      <c r="I14725" s="74" t="s">
        <v>11327</v>
      </c>
    </row>
    <row r="14726" spans="1:9" x14ac:dyDescent="0.25">
      <c r="A14726" s="144">
        <v>44812</v>
      </c>
      <c r="B14726" s="59" t="s">
        <v>2496</v>
      </c>
      <c r="C14726" s="59" t="s">
        <v>859</v>
      </c>
      <c r="D14726" s="141">
        <v>2</v>
      </c>
      <c r="E14726" s="75" t="s">
        <v>26</v>
      </c>
      <c r="F14726" s="210">
        <v>150000</v>
      </c>
      <c r="G14726" s="210">
        <f t="shared" si="446"/>
        <v>300000</v>
      </c>
      <c r="H14726" s="65" t="s">
        <v>6429</v>
      </c>
      <c r="I14726" s="74" t="s">
        <v>11327</v>
      </c>
    </row>
    <row r="14727" spans="1:9" x14ac:dyDescent="0.25">
      <c r="A14727" s="144">
        <v>44812</v>
      </c>
      <c r="B14727" s="58" t="s">
        <v>6422</v>
      </c>
      <c r="C14727" s="84"/>
      <c r="D14727" s="60">
        <v>2</v>
      </c>
      <c r="E14727" s="75" t="s">
        <v>26</v>
      </c>
      <c r="F14727" s="210">
        <v>10000</v>
      </c>
      <c r="G14727" s="64">
        <f t="shared" si="446"/>
        <v>20000</v>
      </c>
      <c r="H14727" s="65" t="s">
        <v>882</v>
      </c>
      <c r="I14727" s="74" t="s">
        <v>6465</v>
      </c>
    </row>
    <row r="14728" spans="1:9" x14ac:dyDescent="0.25">
      <c r="A14728" s="144">
        <v>44812</v>
      </c>
      <c r="B14728" s="81" t="s">
        <v>10874</v>
      </c>
      <c r="C14728" s="59" t="s">
        <v>486</v>
      </c>
      <c r="D14728" s="60">
        <v>1</v>
      </c>
      <c r="E14728" s="75" t="s">
        <v>26</v>
      </c>
      <c r="F14728" s="63">
        <v>25000</v>
      </c>
      <c r="G14728" s="64">
        <f t="shared" si="446"/>
        <v>25000</v>
      </c>
      <c r="H14728" s="65" t="s">
        <v>882</v>
      </c>
      <c r="I14728" s="74" t="s">
        <v>6465</v>
      </c>
    </row>
    <row r="14729" spans="1:9" x14ac:dyDescent="0.25">
      <c r="A14729" s="144">
        <v>44812</v>
      </c>
      <c r="B14729" s="59" t="s">
        <v>11329</v>
      </c>
      <c r="C14729" s="85" t="s">
        <v>486</v>
      </c>
      <c r="D14729" s="60">
        <v>1</v>
      </c>
      <c r="E14729" s="75" t="s">
        <v>26</v>
      </c>
      <c r="F14729" s="73">
        <v>55000</v>
      </c>
      <c r="G14729" s="64">
        <f t="shared" si="446"/>
        <v>55000</v>
      </c>
      <c r="H14729" s="65" t="s">
        <v>882</v>
      </c>
      <c r="I14729" s="74" t="s">
        <v>6465</v>
      </c>
    </row>
    <row r="14730" spans="1:9" x14ac:dyDescent="0.25">
      <c r="A14730" s="144">
        <v>44812</v>
      </c>
      <c r="B14730" s="58" t="s">
        <v>35</v>
      </c>
      <c r="C14730" s="84" t="s">
        <v>36</v>
      </c>
      <c r="D14730" s="141">
        <v>5</v>
      </c>
      <c r="E14730" s="75" t="s">
        <v>37</v>
      </c>
      <c r="F14730" s="210">
        <v>30862</v>
      </c>
      <c r="G14730" s="64">
        <f t="shared" si="446"/>
        <v>154310</v>
      </c>
      <c r="H14730" s="65" t="s">
        <v>882</v>
      </c>
      <c r="I14730" s="74" t="s">
        <v>6465</v>
      </c>
    </row>
    <row r="14731" spans="1:9" x14ac:dyDescent="0.25">
      <c r="A14731" s="144">
        <v>44812</v>
      </c>
      <c r="B14731" s="59" t="s">
        <v>210</v>
      </c>
      <c r="C14731" s="59" t="s">
        <v>211</v>
      </c>
      <c r="D14731" s="141">
        <v>3</v>
      </c>
      <c r="E14731" s="75" t="s">
        <v>37</v>
      </c>
      <c r="F14731" s="63">
        <v>33000</v>
      </c>
      <c r="G14731" s="64">
        <f t="shared" si="446"/>
        <v>99000</v>
      </c>
      <c r="H14731" s="65" t="s">
        <v>882</v>
      </c>
      <c r="I14731" s="74" t="s">
        <v>6465</v>
      </c>
    </row>
    <row r="14732" spans="1:9" x14ac:dyDescent="0.25">
      <c r="A14732" s="144">
        <v>44812</v>
      </c>
      <c r="B14732" s="58" t="s">
        <v>222</v>
      </c>
      <c r="C14732" s="77" t="s">
        <v>1476</v>
      </c>
      <c r="D14732" s="141">
        <v>1.5</v>
      </c>
      <c r="E14732" s="75" t="s">
        <v>37</v>
      </c>
      <c r="F14732" s="102">
        <v>32300</v>
      </c>
      <c r="G14732" s="64">
        <f t="shared" si="446"/>
        <v>48450</v>
      </c>
      <c r="H14732" s="65" t="s">
        <v>882</v>
      </c>
      <c r="I14732" s="74" t="s">
        <v>6465</v>
      </c>
    </row>
    <row r="14733" spans="1:9" x14ac:dyDescent="0.25">
      <c r="A14733" s="144">
        <v>44812</v>
      </c>
      <c r="B14733" s="59" t="s">
        <v>6402</v>
      </c>
      <c r="C14733" s="59" t="s">
        <v>10153</v>
      </c>
      <c r="D14733" s="59">
        <v>1</v>
      </c>
      <c r="E14733" s="59" t="s">
        <v>26</v>
      </c>
      <c r="F14733" s="61">
        <v>60000</v>
      </c>
      <c r="G14733" s="64">
        <f t="shared" si="446"/>
        <v>60000</v>
      </c>
      <c r="H14733" s="65" t="s">
        <v>882</v>
      </c>
      <c r="I14733" s="74" t="s">
        <v>6465</v>
      </c>
    </row>
    <row r="14734" spans="1:9" x14ac:dyDescent="0.25">
      <c r="A14734" s="144">
        <v>44812</v>
      </c>
      <c r="B14734" s="59" t="s">
        <v>1792</v>
      </c>
      <c r="C14734" s="59" t="s">
        <v>76</v>
      </c>
      <c r="D14734" s="59">
        <v>0.6</v>
      </c>
      <c r="E14734" s="77" t="s">
        <v>37</v>
      </c>
      <c r="F14734" s="61">
        <v>82500</v>
      </c>
      <c r="G14734" s="64">
        <f t="shared" si="446"/>
        <v>49500</v>
      </c>
      <c r="H14734" s="65" t="s">
        <v>882</v>
      </c>
      <c r="I14734" s="74" t="s">
        <v>6465</v>
      </c>
    </row>
    <row r="14735" spans="1:9" x14ac:dyDescent="0.25">
      <c r="A14735" s="144">
        <v>44812</v>
      </c>
      <c r="B14735" s="59" t="s">
        <v>11330</v>
      </c>
      <c r="C14735" s="84" t="s">
        <v>1043</v>
      </c>
      <c r="D14735" s="60">
        <v>2</v>
      </c>
      <c r="E14735" s="126" t="s">
        <v>473</v>
      </c>
      <c r="F14735" s="73">
        <v>147000</v>
      </c>
      <c r="G14735" s="210">
        <f t="shared" si="446"/>
        <v>294000</v>
      </c>
      <c r="H14735" s="65" t="s">
        <v>2880</v>
      </c>
      <c r="I14735" s="74"/>
    </row>
    <row r="14736" spans="1:9" x14ac:dyDescent="0.25">
      <c r="A14736" s="144">
        <v>44812</v>
      </c>
      <c r="B14736" s="59" t="s">
        <v>11331</v>
      </c>
      <c r="C14736" s="84" t="s">
        <v>1043</v>
      </c>
      <c r="D14736" s="60">
        <v>1</v>
      </c>
      <c r="E14736" s="75" t="s">
        <v>119</v>
      </c>
      <c r="F14736" s="210">
        <v>9433000</v>
      </c>
      <c r="G14736" s="64">
        <f t="shared" si="446"/>
        <v>9433000</v>
      </c>
      <c r="H14736" s="65" t="s">
        <v>11332</v>
      </c>
      <c r="I14736" s="74"/>
    </row>
    <row r="14737" spans="1:9" x14ac:dyDescent="0.25">
      <c r="A14737" s="144">
        <v>44812</v>
      </c>
      <c r="B14737" s="66" t="s">
        <v>220</v>
      </c>
      <c r="C14737" s="92" t="s">
        <v>221</v>
      </c>
      <c r="D14737" s="60">
        <v>6</v>
      </c>
      <c r="E14737" s="75" t="s">
        <v>37</v>
      </c>
      <c r="F14737" s="62">
        <v>34689</v>
      </c>
      <c r="G14737" s="64">
        <f t="shared" si="446"/>
        <v>208134</v>
      </c>
      <c r="H14737" s="120" t="s">
        <v>1908</v>
      </c>
      <c r="I14737" s="74" t="s">
        <v>6467</v>
      </c>
    </row>
    <row r="14738" spans="1:9" x14ac:dyDescent="0.25">
      <c r="A14738" s="144">
        <v>44812</v>
      </c>
      <c r="B14738" s="59" t="s">
        <v>210</v>
      </c>
      <c r="C14738" s="59" t="s">
        <v>211</v>
      </c>
      <c r="D14738" s="141">
        <v>9</v>
      </c>
      <c r="E14738" s="75" t="s">
        <v>37</v>
      </c>
      <c r="F14738" s="63">
        <v>33000</v>
      </c>
      <c r="G14738" s="64">
        <f t="shared" si="446"/>
        <v>297000</v>
      </c>
      <c r="H14738" s="120" t="s">
        <v>1908</v>
      </c>
      <c r="I14738" s="74" t="s">
        <v>6467</v>
      </c>
    </row>
    <row r="14739" spans="1:9" x14ac:dyDescent="0.25">
      <c r="A14739" s="144">
        <v>44812</v>
      </c>
      <c r="B14739" s="59" t="s">
        <v>11153</v>
      </c>
      <c r="C14739" s="59" t="s">
        <v>217</v>
      </c>
      <c r="D14739" s="60">
        <v>1</v>
      </c>
      <c r="E14739" s="75" t="s">
        <v>26</v>
      </c>
      <c r="F14739" s="62">
        <v>95000</v>
      </c>
      <c r="G14739" s="64">
        <f t="shared" si="446"/>
        <v>95000</v>
      </c>
      <c r="H14739" s="120" t="s">
        <v>1908</v>
      </c>
      <c r="I14739" s="74" t="s">
        <v>6467</v>
      </c>
    </row>
    <row r="14740" spans="1:9" x14ac:dyDescent="0.25">
      <c r="A14740" s="144">
        <v>44812</v>
      </c>
      <c r="B14740" s="59" t="s">
        <v>3077</v>
      </c>
      <c r="C14740" s="85" t="s">
        <v>48</v>
      </c>
      <c r="D14740" s="60">
        <v>1</v>
      </c>
      <c r="E14740" s="75" t="s">
        <v>26</v>
      </c>
      <c r="F14740" s="63">
        <v>35000</v>
      </c>
      <c r="G14740" s="210">
        <f t="shared" si="446"/>
        <v>35000</v>
      </c>
      <c r="H14740" s="120" t="s">
        <v>1908</v>
      </c>
      <c r="I14740" s="74" t="s">
        <v>6467</v>
      </c>
    </row>
    <row r="14741" spans="1:9" x14ac:dyDescent="0.25">
      <c r="A14741" s="144">
        <v>44812</v>
      </c>
      <c r="B14741" s="59" t="s">
        <v>9875</v>
      </c>
      <c r="C14741" s="59" t="s">
        <v>33</v>
      </c>
      <c r="D14741" s="141">
        <v>1</v>
      </c>
      <c r="E14741" s="75" t="s">
        <v>26</v>
      </c>
      <c r="F14741" s="210">
        <v>207050</v>
      </c>
      <c r="G14741" s="210">
        <f t="shared" si="446"/>
        <v>207050</v>
      </c>
      <c r="H14741" s="120" t="s">
        <v>1908</v>
      </c>
      <c r="I14741" s="74" t="s">
        <v>6467</v>
      </c>
    </row>
    <row r="14742" spans="1:9" x14ac:dyDescent="0.25">
      <c r="A14742" s="144">
        <v>44812</v>
      </c>
      <c r="B14742" s="59" t="s">
        <v>172</v>
      </c>
      <c r="C14742" s="93" t="s">
        <v>173</v>
      </c>
      <c r="D14742" s="141">
        <v>1</v>
      </c>
      <c r="E14742" s="75" t="s">
        <v>26</v>
      </c>
      <c r="F14742" s="265">
        <v>39000</v>
      </c>
      <c r="G14742" s="64">
        <f t="shared" si="446"/>
        <v>39000</v>
      </c>
      <c r="H14742" s="120" t="s">
        <v>1908</v>
      </c>
      <c r="I14742" s="74" t="s">
        <v>6467</v>
      </c>
    </row>
    <row r="14743" spans="1:9" x14ac:dyDescent="0.25">
      <c r="A14743" s="144">
        <v>44812</v>
      </c>
      <c r="B14743" s="59" t="s">
        <v>6323</v>
      </c>
      <c r="C14743" s="59" t="s">
        <v>6324</v>
      </c>
      <c r="D14743" s="141">
        <v>1</v>
      </c>
      <c r="E14743" s="75" t="s">
        <v>26</v>
      </c>
      <c r="F14743" s="210">
        <v>92500</v>
      </c>
      <c r="G14743" s="64">
        <f t="shared" si="446"/>
        <v>92500</v>
      </c>
      <c r="H14743" s="120" t="s">
        <v>1908</v>
      </c>
      <c r="I14743" s="74" t="s">
        <v>6467</v>
      </c>
    </row>
    <row r="14744" spans="1:9" x14ac:dyDescent="0.25">
      <c r="A14744" s="144">
        <v>44812</v>
      </c>
      <c r="B14744" s="59" t="s">
        <v>6533</v>
      </c>
      <c r="C14744" s="59" t="s">
        <v>6534</v>
      </c>
      <c r="D14744" s="141">
        <v>2</v>
      </c>
      <c r="E14744" s="75" t="s">
        <v>26</v>
      </c>
      <c r="F14744" s="265">
        <v>47000</v>
      </c>
      <c r="G14744" s="64">
        <f t="shared" si="446"/>
        <v>94000</v>
      </c>
      <c r="H14744" s="120" t="s">
        <v>1908</v>
      </c>
      <c r="I14744" s="74" t="s">
        <v>6467</v>
      </c>
    </row>
    <row r="14745" spans="1:9" x14ac:dyDescent="0.25">
      <c r="A14745" s="144">
        <v>44812</v>
      </c>
      <c r="B14745" s="58" t="s">
        <v>6422</v>
      </c>
      <c r="C14745" s="84" t="s">
        <v>27</v>
      </c>
      <c r="D14745" s="60">
        <v>4</v>
      </c>
      <c r="E14745" s="75" t="s">
        <v>26</v>
      </c>
      <c r="F14745" s="210">
        <v>10000</v>
      </c>
      <c r="G14745" s="64">
        <f t="shared" si="446"/>
        <v>40000</v>
      </c>
      <c r="H14745" s="120" t="s">
        <v>1908</v>
      </c>
      <c r="I14745" s="74" t="s">
        <v>6467</v>
      </c>
    </row>
    <row r="14746" spans="1:9" x14ac:dyDescent="0.25">
      <c r="A14746" s="144">
        <v>44812</v>
      </c>
      <c r="B14746" s="66" t="s">
        <v>1207</v>
      </c>
      <c r="C14746" s="121" t="s">
        <v>27</v>
      </c>
      <c r="D14746" s="141">
        <v>10</v>
      </c>
      <c r="E14746" s="75" t="s">
        <v>26</v>
      </c>
      <c r="F14746" s="210">
        <v>1000</v>
      </c>
      <c r="G14746" s="210">
        <f t="shared" si="446"/>
        <v>10000</v>
      </c>
      <c r="H14746" s="120" t="s">
        <v>2192</v>
      </c>
      <c r="I14746" s="59"/>
    </row>
    <row r="14747" spans="1:9" x14ac:dyDescent="0.25">
      <c r="A14747" s="144">
        <v>44812</v>
      </c>
      <c r="B14747" s="59" t="s">
        <v>2729</v>
      </c>
      <c r="C14747" s="59" t="s">
        <v>11333</v>
      </c>
      <c r="D14747" s="60">
        <v>3</v>
      </c>
      <c r="E14747" s="75" t="s">
        <v>26</v>
      </c>
      <c r="F14747" s="210">
        <v>2625</v>
      </c>
      <c r="G14747" s="64">
        <f t="shared" si="446"/>
        <v>7875</v>
      </c>
      <c r="H14747" s="120" t="s">
        <v>2192</v>
      </c>
      <c r="I14747" s="59"/>
    </row>
    <row r="14748" spans="1:9" x14ac:dyDescent="0.25">
      <c r="A14748" s="144">
        <v>44812</v>
      </c>
      <c r="B14748" s="59" t="s">
        <v>11334</v>
      </c>
      <c r="C14748" s="59" t="s">
        <v>27</v>
      </c>
      <c r="D14748" s="60">
        <v>20</v>
      </c>
      <c r="E14748" s="126" t="s">
        <v>26</v>
      </c>
      <c r="F14748" s="73">
        <v>750</v>
      </c>
      <c r="G14748" s="210">
        <f t="shared" si="446"/>
        <v>15000</v>
      </c>
      <c r="H14748" s="65" t="s">
        <v>2192</v>
      </c>
      <c r="I14748" s="59"/>
    </row>
    <row r="14749" spans="1:9" x14ac:dyDescent="0.25">
      <c r="A14749" s="144">
        <v>44812</v>
      </c>
      <c r="B14749" s="59" t="s">
        <v>11335</v>
      </c>
      <c r="C14749" s="84" t="s">
        <v>11336</v>
      </c>
      <c r="D14749" s="60">
        <v>10</v>
      </c>
      <c r="E14749" s="75" t="s">
        <v>118</v>
      </c>
      <c r="F14749" s="210">
        <v>7500</v>
      </c>
      <c r="G14749" s="64">
        <f t="shared" si="446"/>
        <v>75000</v>
      </c>
      <c r="H14749" s="65" t="s">
        <v>5902</v>
      </c>
      <c r="I14749" s="59"/>
    </row>
    <row r="14750" spans="1:9" x14ac:dyDescent="0.25">
      <c r="A14750" s="144">
        <v>44812</v>
      </c>
      <c r="B14750" s="59" t="s">
        <v>11337</v>
      </c>
      <c r="C14750" s="59" t="s">
        <v>1152</v>
      </c>
      <c r="D14750" s="59">
        <v>1</v>
      </c>
      <c r="E14750" s="77" t="s">
        <v>26</v>
      </c>
      <c r="F14750" s="61">
        <v>45000</v>
      </c>
      <c r="G14750" s="64">
        <f t="shared" si="446"/>
        <v>45000</v>
      </c>
      <c r="H14750" s="65" t="s">
        <v>484</v>
      </c>
      <c r="I14750" s="59"/>
    </row>
    <row r="14751" spans="1:9" x14ac:dyDescent="0.25">
      <c r="A14751" s="144">
        <v>44812</v>
      </c>
      <c r="B14751" s="59" t="s">
        <v>11338</v>
      </c>
      <c r="C14751" s="59" t="s">
        <v>1152</v>
      </c>
      <c r="D14751" s="141">
        <v>1</v>
      </c>
      <c r="E14751" s="75" t="s">
        <v>26</v>
      </c>
      <c r="F14751" s="73">
        <v>12500</v>
      </c>
      <c r="G14751" s="64">
        <f t="shared" si="446"/>
        <v>12500</v>
      </c>
      <c r="H14751" s="65" t="s">
        <v>484</v>
      </c>
      <c r="I14751" s="59"/>
    </row>
    <row r="14752" spans="1:9" x14ac:dyDescent="0.25">
      <c r="A14752" s="144">
        <v>44812</v>
      </c>
      <c r="B14752" s="59" t="s">
        <v>11339</v>
      </c>
      <c r="C14752" s="59" t="s">
        <v>1152</v>
      </c>
      <c r="D14752" s="141">
        <v>1</v>
      </c>
      <c r="E14752" s="75" t="s">
        <v>26</v>
      </c>
      <c r="F14752" s="265">
        <v>12500</v>
      </c>
      <c r="G14752" s="64">
        <f t="shared" si="446"/>
        <v>12500</v>
      </c>
      <c r="H14752" s="65" t="s">
        <v>484</v>
      </c>
      <c r="I14752" s="59"/>
    </row>
    <row r="14753" spans="1:9" x14ac:dyDescent="0.25">
      <c r="A14753" s="144">
        <v>44812</v>
      </c>
      <c r="B14753" s="93" t="s">
        <v>11340</v>
      </c>
      <c r="C14753" s="59" t="s">
        <v>1152</v>
      </c>
      <c r="D14753" s="141">
        <v>8</v>
      </c>
      <c r="E14753" s="75" t="s">
        <v>118</v>
      </c>
      <c r="F14753" s="265">
        <v>60000</v>
      </c>
      <c r="G14753" s="210">
        <f t="shared" si="446"/>
        <v>480000</v>
      </c>
      <c r="H14753" s="65" t="s">
        <v>484</v>
      </c>
      <c r="I14753" s="59"/>
    </row>
    <row r="14754" spans="1:9" x14ac:dyDescent="0.25">
      <c r="A14754" s="144">
        <v>44812</v>
      </c>
      <c r="B14754" s="71" t="s">
        <v>11341</v>
      </c>
      <c r="C14754" s="59" t="s">
        <v>486</v>
      </c>
      <c r="D14754" s="59">
        <v>10</v>
      </c>
      <c r="E14754" s="77" t="s">
        <v>26</v>
      </c>
      <c r="F14754" s="210">
        <v>2500</v>
      </c>
      <c r="G14754" s="210">
        <f t="shared" si="446"/>
        <v>25000</v>
      </c>
      <c r="H14754" s="65" t="s">
        <v>484</v>
      </c>
      <c r="I14754" s="59"/>
    </row>
    <row r="14755" spans="1:9" x14ac:dyDescent="0.25">
      <c r="A14755" s="144">
        <v>44812</v>
      </c>
      <c r="B14755" s="59" t="s">
        <v>210</v>
      </c>
      <c r="C14755" s="59" t="s">
        <v>211</v>
      </c>
      <c r="D14755" s="141">
        <v>8</v>
      </c>
      <c r="E14755" s="75" t="s">
        <v>37</v>
      </c>
      <c r="F14755" s="63">
        <v>33000</v>
      </c>
      <c r="G14755" s="64">
        <f t="shared" si="446"/>
        <v>264000</v>
      </c>
      <c r="H14755" s="120" t="s">
        <v>1656</v>
      </c>
      <c r="I14755" s="59" t="s">
        <v>6967</v>
      </c>
    </row>
    <row r="14756" spans="1:9" x14ac:dyDescent="0.25">
      <c r="A14756" s="144">
        <v>44812</v>
      </c>
      <c r="B14756" s="59" t="s">
        <v>10709</v>
      </c>
      <c r="C14756" s="59" t="s">
        <v>11342</v>
      </c>
      <c r="D14756" s="59">
        <v>1</v>
      </c>
      <c r="E14756" s="59" t="s">
        <v>26</v>
      </c>
      <c r="F14756" s="61">
        <v>1400000</v>
      </c>
      <c r="G14756" s="64">
        <f t="shared" si="446"/>
        <v>1400000</v>
      </c>
      <c r="H14756" s="120" t="s">
        <v>629</v>
      </c>
      <c r="I14756" s="59" t="s">
        <v>6944</v>
      </c>
    </row>
    <row r="14757" spans="1:9" x14ac:dyDescent="0.25">
      <c r="A14757" s="144">
        <v>44812</v>
      </c>
      <c r="B14757" s="59" t="s">
        <v>11343</v>
      </c>
      <c r="C14757" s="84" t="s">
        <v>1043</v>
      </c>
      <c r="D14757" s="60">
        <v>1</v>
      </c>
      <c r="E14757" s="126" t="s">
        <v>473</v>
      </c>
      <c r="F14757" s="73">
        <v>2493000</v>
      </c>
      <c r="G14757" s="210">
        <f t="shared" si="446"/>
        <v>2493000</v>
      </c>
      <c r="H14757" s="65" t="s">
        <v>522</v>
      </c>
      <c r="I14757" s="59" t="s">
        <v>8374</v>
      </c>
    </row>
    <row r="14758" spans="1:9" x14ac:dyDescent="0.25">
      <c r="A14758" s="144">
        <v>44812</v>
      </c>
      <c r="B14758" s="59" t="s">
        <v>11344</v>
      </c>
      <c r="C14758" s="59" t="s">
        <v>905</v>
      </c>
      <c r="D14758" s="141">
        <v>1</v>
      </c>
      <c r="E14758" s="75" t="s">
        <v>26</v>
      </c>
      <c r="F14758" s="210">
        <v>175000</v>
      </c>
      <c r="G14758" s="210">
        <f t="shared" si="446"/>
        <v>175000</v>
      </c>
      <c r="H14758" s="285" t="s">
        <v>763</v>
      </c>
      <c r="I14758" s="59"/>
    </row>
    <row r="14759" spans="1:9" x14ac:dyDescent="0.25">
      <c r="A14759" s="144">
        <v>44812</v>
      </c>
      <c r="B14759" s="59" t="s">
        <v>6677</v>
      </c>
      <c r="C14759" s="59" t="s">
        <v>27</v>
      </c>
      <c r="D14759" s="59">
        <v>10</v>
      </c>
      <c r="E14759" s="75" t="s">
        <v>26</v>
      </c>
      <c r="F14759" s="59">
        <v>750</v>
      </c>
      <c r="G14759" s="64">
        <f t="shared" si="446"/>
        <v>7500</v>
      </c>
      <c r="H14759" s="120" t="s">
        <v>623</v>
      </c>
      <c r="I14759" s="74"/>
    </row>
    <row r="14760" spans="1:9" x14ac:dyDescent="0.25">
      <c r="A14760" s="144">
        <v>44842</v>
      </c>
      <c r="B14760" s="58" t="s">
        <v>35</v>
      </c>
      <c r="C14760" s="84" t="s">
        <v>36</v>
      </c>
      <c r="D14760" s="141">
        <v>5</v>
      </c>
      <c r="E14760" s="75" t="s">
        <v>37</v>
      </c>
      <c r="F14760" s="210">
        <v>30862</v>
      </c>
      <c r="G14760" s="64">
        <f t="shared" si="446"/>
        <v>154310</v>
      </c>
      <c r="H14760" s="120" t="s">
        <v>2699</v>
      </c>
      <c r="I14760" s="74"/>
    </row>
    <row r="14761" spans="1:9" x14ac:dyDescent="0.25">
      <c r="A14761" s="144">
        <v>44842</v>
      </c>
      <c r="B14761" s="59" t="s">
        <v>11345</v>
      </c>
      <c r="C14761" s="59" t="s">
        <v>24</v>
      </c>
      <c r="D14761" s="60">
        <v>1</v>
      </c>
      <c r="E14761" s="126" t="s">
        <v>29</v>
      </c>
      <c r="F14761" s="73">
        <v>275000</v>
      </c>
      <c r="G14761" s="64">
        <f t="shared" si="446"/>
        <v>275000</v>
      </c>
      <c r="H14761" s="120" t="s">
        <v>5940</v>
      </c>
      <c r="I14761" s="74" t="s">
        <v>11346</v>
      </c>
    </row>
    <row r="14762" spans="1:9" x14ac:dyDescent="0.25">
      <c r="A14762" s="144">
        <v>44842</v>
      </c>
      <c r="B14762" s="59" t="s">
        <v>9792</v>
      </c>
      <c r="C14762" s="59" t="s">
        <v>931</v>
      </c>
      <c r="D14762" s="141">
        <v>1</v>
      </c>
      <c r="E14762" s="126" t="s">
        <v>1525</v>
      </c>
      <c r="F14762" s="280">
        <v>375000</v>
      </c>
      <c r="G14762" s="210">
        <f t="shared" si="446"/>
        <v>375000</v>
      </c>
      <c r="H14762" s="120" t="s">
        <v>2192</v>
      </c>
      <c r="I14762" s="74"/>
    </row>
    <row r="14763" spans="1:9" x14ac:dyDescent="0.25">
      <c r="A14763" s="144">
        <v>44842</v>
      </c>
      <c r="B14763" s="59" t="s">
        <v>210</v>
      </c>
      <c r="C14763" s="59" t="s">
        <v>211</v>
      </c>
      <c r="D14763" s="141">
        <v>2</v>
      </c>
      <c r="E14763" s="75" t="s">
        <v>37</v>
      </c>
      <c r="F14763" s="63">
        <v>33000</v>
      </c>
      <c r="G14763" s="64">
        <f t="shared" si="446"/>
        <v>66000</v>
      </c>
      <c r="H14763" s="65" t="s">
        <v>414</v>
      </c>
      <c r="I14763" s="74"/>
    </row>
    <row r="14764" spans="1:9" x14ac:dyDescent="0.25">
      <c r="A14764" s="144">
        <v>44842</v>
      </c>
      <c r="B14764" s="58" t="s">
        <v>35</v>
      </c>
      <c r="C14764" s="84" t="s">
        <v>36</v>
      </c>
      <c r="D14764" s="141">
        <v>17</v>
      </c>
      <c r="E14764" s="75" t="s">
        <v>37</v>
      </c>
      <c r="F14764" s="210">
        <v>30862</v>
      </c>
      <c r="G14764" s="64">
        <f t="shared" si="446"/>
        <v>524654</v>
      </c>
      <c r="H14764" s="65" t="s">
        <v>432</v>
      </c>
      <c r="I14764" s="74"/>
    </row>
    <row r="14765" spans="1:9" x14ac:dyDescent="0.25">
      <c r="A14765" s="144">
        <v>44842</v>
      </c>
      <c r="B14765" s="58" t="s">
        <v>11347</v>
      </c>
      <c r="C14765" s="58" t="s">
        <v>411</v>
      </c>
      <c r="D14765" s="141">
        <v>1</v>
      </c>
      <c r="E14765" s="75" t="s">
        <v>26</v>
      </c>
      <c r="F14765" s="265">
        <v>250000</v>
      </c>
      <c r="G14765" s="64">
        <f t="shared" si="446"/>
        <v>250000</v>
      </c>
      <c r="H14765" s="65" t="s">
        <v>2192</v>
      </c>
      <c r="I14765" s="74"/>
    </row>
    <row r="14766" spans="1:9" x14ac:dyDescent="0.25">
      <c r="A14766" s="144">
        <v>44842</v>
      </c>
      <c r="B14766" s="59" t="s">
        <v>9255</v>
      </c>
      <c r="C14766" s="59" t="s">
        <v>27</v>
      </c>
      <c r="D14766" s="141">
        <v>3</v>
      </c>
      <c r="E14766" s="75" t="s">
        <v>26</v>
      </c>
      <c r="F14766" s="210">
        <v>2500</v>
      </c>
      <c r="G14766" s="210">
        <f t="shared" si="446"/>
        <v>7500</v>
      </c>
      <c r="H14766" s="65" t="s">
        <v>11348</v>
      </c>
      <c r="I14766" s="74"/>
    </row>
    <row r="14767" spans="1:9" x14ac:dyDescent="0.25">
      <c r="A14767" s="144">
        <v>44842</v>
      </c>
      <c r="B14767" s="59" t="s">
        <v>11349</v>
      </c>
      <c r="C14767" s="59" t="s">
        <v>482</v>
      </c>
      <c r="D14767" s="59">
        <v>1</v>
      </c>
      <c r="E14767" s="77" t="s">
        <v>719</v>
      </c>
      <c r="F14767" s="61">
        <v>75000</v>
      </c>
      <c r="G14767" s="64">
        <f t="shared" si="446"/>
        <v>75000</v>
      </c>
      <c r="H14767" s="65" t="s">
        <v>432</v>
      </c>
      <c r="I14767" s="74"/>
    </row>
    <row r="14768" spans="1:9" x14ac:dyDescent="0.25">
      <c r="A14768" s="144">
        <v>44842</v>
      </c>
      <c r="B14768" s="71" t="s">
        <v>6463</v>
      </c>
      <c r="C14768" s="59" t="s">
        <v>434</v>
      </c>
      <c r="D14768" s="141">
        <v>1</v>
      </c>
      <c r="E14768" s="75" t="s">
        <v>26</v>
      </c>
      <c r="F14768" s="210">
        <v>495000</v>
      </c>
      <c r="G14768" s="64">
        <f t="shared" si="446"/>
        <v>495000</v>
      </c>
      <c r="H14768" s="65" t="s">
        <v>508</v>
      </c>
      <c r="I14768" s="74" t="s">
        <v>6965</v>
      </c>
    </row>
    <row r="14769" spans="1:9" x14ac:dyDescent="0.25">
      <c r="A14769" s="144">
        <v>44842</v>
      </c>
      <c r="B14769" s="59" t="s">
        <v>11350</v>
      </c>
      <c r="C14769" s="59" t="s">
        <v>1020</v>
      </c>
      <c r="D14769" s="141">
        <v>1</v>
      </c>
      <c r="E14769" s="75" t="s">
        <v>26</v>
      </c>
      <c r="F14769" s="265">
        <v>20000</v>
      </c>
      <c r="G14769" s="64">
        <f t="shared" si="446"/>
        <v>20000</v>
      </c>
      <c r="H14769" s="65" t="s">
        <v>484</v>
      </c>
      <c r="I14769" s="74"/>
    </row>
    <row r="14770" spans="1:9" x14ac:dyDescent="0.25">
      <c r="A14770" s="144">
        <v>44842</v>
      </c>
      <c r="B14770" s="93" t="s">
        <v>11351</v>
      </c>
      <c r="C14770" s="59" t="s">
        <v>1020</v>
      </c>
      <c r="D14770" s="141">
        <v>1</v>
      </c>
      <c r="E14770" s="75" t="s">
        <v>26</v>
      </c>
      <c r="F14770" s="265">
        <v>25000</v>
      </c>
      <c r="G14770" s="210">
        <f t="shared" si="446"/>
        <v>25000</v>
      </c>
      <c r="H14770" s="65" t="s">
        <v>484</v>
      </c>
      <c r="I14770" s="74"/>
    </row>
    <row r="14771" spans="1:9" x14ac:dyDescent="0.25">
      <c r="A14771" s="144">
        <v>44842</v>
      </c>
      <c r="B14771" s="66" t="s">
        <v>10412</v>
      </c>
      <c r="C14771" s="121" t="s">
        <v>533</v>
      </c>
      <c r="D14771" s="60">
        <v>1</v>
      </c>
      <c r="E14771" s="75" t="s">
        <v>26</v>
      </c>
      <c r="F14771" s="63">
        <v>60000</v>
      </c>
      <c r="G14771" s="64">
        <f t="shared" si="446"/>
        <v>60000</v>
      </c>
      <c r="H14771" s="120" t="s">
        <v>6005</v>
      </c>
      <c r="I14771" s="74"/>
    </row>
    <row r="14772" spans="1:9" x14ac:dyDescent="0.25">
      <c r="A14772" s="144">
        <v>44842</v>
      </c>
      <c r="B14772" s="66" t="s">
        <v>1207</v>
      </c>
      <c r="C14772" s="121" t="s">
        <v>27</v>
      </c>
      <c r="D14772" s="141">
        <v>20</v>
      </c>
      <c r="E14772" s="75" t="s">
        <v>26</v>
      </c>
      <c r="F14772" s="210">
        <v>1000</v>
      </c>
      <c r="G14772" s="64">
        <f>F14772*D14772</f>
        <v>20000</v>
      </c>
      <c r="H14772" s="65" t="s">
        <v>814</v>
      </c>
      <c r="I14772" s="74"/>
    </row>
    <row r="14773" spans="1:9" x14ac:dyDescent="0.25">
      <c r="A14773" s="144">
        <v>44842</v>
      </c>
      <c r="B14773" s="59" t="s">
        <v>11352</v>
      </c>
      <c r="C14773" s="59" t="s">
        <v>419</v>
      </c>
      <c r="D14773" s="59">
        <v>25</v>
      </c>
      <c r="E14773" s="59" t="s">
        <v>26</v>
      </c>
      <c r="F14773" s="61">
        <v>2600</v>
      </c>
      <c r="G14773" s="64">
        <f>F14773*D14773</f>
        <v>65000</v>
      </c>
      <c r="H14773" s="120" t="s">
        <v>814</v>
      </c>
      <c r="I14773" s="74"/>
    </row>
    <row r="14774" spans="1:9" x14ac:dyDescent="0.25">
      <c r="A14774" s="144">
        <v>44842</v>
      </c>
      <c r="B14774" s="59" t="s">
        <v>11353</v>
      </c>
      <c r="C14774" s="85" t="s">
        <v>419</v>
      </c>
      <c r="D14774" s="60">
        <v>25</v>
      </c>
      <c r="E14774" s="75" t="s">
        <v>26</v>
      </c>
      <c r="F14774" s="73">
        <v>500</v>
      </c>
      <c r="G14774" s="64">
        <f>F14774*D14774</f>
        <v>12500</v>
      </c>
      <c r="H14774" s="65" t="s">
        <v>814</v>
      </c>
      <c r="I14774" s="74"/>
    </row>
    <row r="14775" spans="1:9" x14ac:dyDescent="0.25">
      <c r="A14775" s="144">
        <v>44842</v>
      </c>
      <c r="B14775" s="59" t="s">
        <v>10536</v>
      </c>
      <c r="C14775" s="84" t="s">
        <v>1272</v>
      </c>
      <c r="D14775" s="60">
        <v>50</v>
      </c>
      <c r="E14775" s="126" t="s">
        <v>26</v>
      </c>
      <c r="F14775" s="73">
        <v>600</v>
      </c>
      <c r="G14775" s="210">
        <f t="shared" ref="G14775:G14782" si="447">F14775*D14775</f>
        <v>30000</v>
      </c>
      <c r="H14775" s="65" t="s">
        <v>814</v>
      </c>
      <c r="I14775" s="74"/>
    </row>
    <row r="14776" spans="1:9" x14ac:dyDescent="0.25">
      <c r="A14776" s="144">
        <v>44842</v>
      </c>
      <c r="B14776" s="59" t="s">
        <v>11354</v>
      </c>
      <c r="C14776" s="84" t="s">
        <v>1272</v>
      </c>
      <c r="D14776" s="60">
        <v>50</v>
      </c>
      <c r="E14776" s="126" t="s">
        <v>26</v>
      </c>
      <c r="F14776" s="73">
        <v>900</v>
      </c>
      <c r="G14776" s="210">
        <f t="shared" si="447"/>
        <v>45000</v>
      </c>
      <c r="H14776" s="65" t="s">
        <v>814</v>
      </c>
      <c r="I14776" s="74"/>
    </row>
    <row r="14777" spans="1:9" x14ac:dyDescent="0.25">
      <c r="A14777" s="144">
        <v>44842</v>
      </c>
      <c r="B14777" s="59" t="s">
        <v>11355</v>
      </c>
      <c r="C14777" s="84" t="s">
        <v>416</v>
      </c>
      <c r="D14777" s="60">
        <v>10</v>
      </c>
      <c r="E14777" s="75" t="s">
        <v>26</v>
      </c>
      <c r="F14777" s="210">
        <v>1300</v>
      </c>
      <c r="G14777" s="64">
        <f t="shared" si="447"/>
        <v>13000</v>
      </c>
      <c r="H14777" s="65" t="s">
        <v>814</v>
      </c>
      <c r="I14777" s="74"/>
    </row>
    <row r="14778" spans="1:9" x14ac:dyDescent="0.25">
      <c r="A14778" s="144">
        <v>44842</v>
      </c>
      <c r="B14778" s="59" t="s">
        <v>11356</v>
      </c>
      <c r="C14778" s="84" t="s">
        <v>416</v>
      </c>
      <c r="D14778" s="60">
        <v>16</v>
      </c>
      <c r="E14778" s="75" t="s">
        <v>26</v>
      </c>
      <c r="F14778" s="210">
        <v>2700</v>
      </c>
      <c r="G14778" s="64">
        <f t="shared" si="447"/>
        <v>43200</v>
      </c>
      <c r="H14778" s="65" t="s">
        <v>814</v>
      </c>
      <c r="I14778" s="74"/>
    </row>
    <row r="14779" spans="1:9" x14ac:dyDescent="0.25">
      <c r="A14779" s="144">
        <v>44842</v>
      </c>
      <c r="B14779" s="58" t="s">
        <v>11357</v>
      </c>
      <c r="C14779" s="59" t="s">
        <v>416</v>
      </c>
      <c r="D14779" s="141">
        <v>14</v>
      </c>
      <c r="E14779" s="75" t="s">
        <v>26</v>
      </c>
      <c r="F14779" s="210">
        <v>2300</v>
      </c>
      <c r="G14779" s="64">
        <f t="shared" si="447"/>
        <v>32200</v>
      </c>
      <c r="H14779" s="65" t="s">
        <v>814</v>
      </c>
      <c r="I14779" s="74"/>
    </row>
    <row r="14780" spans="1:9" x14ac:dyDescent="0.25">
      <c r="A14780" s="144">
        <v>44842</v>
      </c>
      <c r="B14780" s="58" t="s">
        <v>11358</v>
      </c>
      <c r="C14780" s="59" t="s">
        <v>419</v>
      </c>
      <c r="D14780" s="141">
        <v>1</v>
      </c>
      <c r="E14780" s="75" t="s">
        <v>40</v>
      </c>
      <c r="F14780" s="210">
        <v>55000</v>
      </c>
      <c r="G14780" s="210">
        <f t="shared" si="447"/>
        <v>55000</v>
      </c>
      <c r="H14780" s="285" t="s">
        <v>814</v>
      </c>
      <c r="I14780" s="74"/>
    </row>
    <row r="14781" spans="1:9" x14ac:dyDescent="0.25">
      <c r="A14781" s="144">
        <v>44842</v>
      </c>
      <c r="B14781" s="59" t="s">
        <v>4196</v>
      </c>
      <c r="C14781" s="59" t="s">
        <v>419</v>
      </c>
      <c r="D14781" s="60">
        <v>200</v>
      </c>
      <c r="E14781" s="75" t="s">
        <v>26</v>
      </c>
      <c r="F14781" s="63">
        <v>200</v>
      </c>
      <c r="G14781" s="210">
        <f t="shared" si="447"/>
        <v>40000</v>
      </c>
      <c r="H14781" s="285" t="s">
        <v>814</v>
      </c>
      <c r="I14781" s="74"/>
    </row>
    <row r="14782" spans="1:9" x14ac:dyDescent="0.25">
      <c r="A14782" s="144">
        <v>44842</v>
      </c>
      <c r="B14782" s="59" t="s">
        <v>11359</v>
      </c>
      <c r="C14782" s="84" t="s">
        <v>11360</v>
      </c>
      <c r="D14782" s="60">
        <v>1</v>
      </c>
      <c r="E14782" s="75" t="s">
        <v>26</v>
      </c>
      <c r="F14782" s="210">
        <v>500000</v>
      </c>
      <c r="G14782" s="64">
        <f t="shared" si="447"/>
        <v>500000</v>
      </c>
      <c r="H14782" s="65" t="s">
        <v>890</v>
      </c>
      <c r="I14782" s="74" t="s">
        <v>6960</v>
      </c>
    </row>
    <row r="14783" spans="1:9" x14ac:dyDescent="0.25">
      <c r="A14783" s="144">
        <v>44842</v>
      </c>
      <c r="B14783" s="59" t="s">
        <v>6300</v>
      </c>
      <c r="C14783" s="59" t="s">
        <v>434</v>
      </c>
      <c r="D14783" s="59">
        <v>1</v>
      </c>
      <c r="E14783" s="59" t="s">
        <v>26</v>
      </c>
      <c r="F14783" s="61">
        <v>100000</v>
      </c>
      <c r="G14783" s="64">
        <f>F14783*D14783</f>
        <v>100000</v>
      </c>
      <c r="H14783" s="120" t="s">
        <v>3126</v>
      </c>
      <c r="I14783" s="74" t="s">
        <v>6437</v>
      </c>
    </row>
    <row r="14784" spans="1:9" x14ac:dyDescent="0.25">
      <c r="A14784" s="144">
        <v>44842</v>
      </c>
      <c r="B14784" s="59" t="s">
        <v>62</v>
      </c>
      <c r="C14784" s="59" t="s">
        <v>11361</v>
      </c>
      <c r="D14784" s="141">
        <v>1</v>
      </c>
      <c r="E14784" s="75" t="s">
        <v>29</v>
      </c>
      <c r="F14784" s="210">
        <v>2100000</v>
      </c>
      <c r="G14784" s="64">
        <f>F14784*D14784</f>
        <v>2100000</v>
      </c>
      <c r="H14784" s="120" t="s">
        <v>665</v>
      </c>
      <c r="I14784" s="74" t="s">
        <v>6964</v>
      </c>
    </row>
    <row r="14785" spans="1:9" x14ac:dyDescent="0.25">
      <c r="A14785" s="144">
        <v>44842</v>
      </c>
      <c r="B14785" s="59" t="s">
        <v>62</v>
      </c>
      <c r="C14785" s="59" t="s">
        <v>9962</v>
      </c>
      <c r="D14785" s="60">
        <v>1</v>
      </c>
      <c r="E14785" s="75" t="s">
        <v>29</v>
      </c>
      <c r="F14785" s="62">
        <v>2100000</v>
      </c>
      <c r="G14785" s="64">
        <f>F14785*D14785</f>
        <v>2100000</v>
      </c>
      <c r="H14785" s="120" t="s">
        <v>665</v>
      </c>
      <c r="I14785" s="74" t="s">
        <v>6964</v>
      </c>
    </row>
    <row r="14786" spans="1:9" x14ac:dyDescent="0.25">
      <c r="A14786" s="144">
        <v>44842</v>
      </c>
      <c r="B14786" s="59" t="s">
        <v>10511</v>
      </c>
      <c r="C14786" s="59" t="s">
        <v>53</v>
      </c>
      <c r="D14786" s="60">
        <v>1</v>
      </c>
      <c r="E14786" s="75" t="s">
        <v>26</v>
      </c>
      <c r="F14786" s="63">
        <v>1100000</v>
      </c>
      <c r="G14786" s="210">
        <f>F14786*D14786</f>
        <v>1100000</v>
      </c>
      <c r="H14786" s="120" t="s">
        <v>1653</v>
      </c>
      <c r="I14786" s="74" t="s">
        <v>6625</v>
      </c>
    </row>
    <row r="14787" spans="1:9" x14ac:dyDescent="0.25">
      <c r="A14787" s="144">
        <v>44842</v>
      </c>
      <c r="B14787" s="59" t="s">
        <v>11362</v>
      </c>
      <c r="C14787" s="59" t="s">
        <v>361</v>
      </c>
      <c r="D14787" s="141">
        <v>1</v>
      </c>
      <c r="E14787" s="75" t="s">
        <v>26</v>
      </c>
      <c r="F14787" s="210">
        <v>13333</v>
      </c>
      <c r="G14787" s="210">
        <f>F14787*D14787</f>
        <v>13333</v>
      </c>
      <c r="H14787" s="120" t="s">
        <v>1653</v>
      </c>
      <c r="I14787" s="74" t="s">
        <v>6625</v>
      </c>
    </row>
    <row r="14788" spans="1:9" x14ac:dyDescent="0.25">
      <c r="A14788" s="144">
        <v>44842</v>
      </c>
      <c r="B14788" s="66" t="s">
        <v>220</v>
      </c>
      <c r="C14788" s="92" t="s">
        <v>221</v>
      </c>
      <c r="D14788" s="141">
        <v>6</v>
      </c>
      <c r="E14788" s="75" t="s">
        <v>37</v>
      </c>
      <c r="F14788" s="265">
        <v>34689</v>
      </c>
      <c r="G14788" s="64">
        <f t="shared" ref="G14788:G14793" si="448">F14788*D14788</f>
        <v>208134</v>
      </c>
      <c r="H14788" s="120" t="s">
        <v>1653</v>
      </c>
      <c r="I14788" s="74" t="s">
        <v>6625</v>
      </c>
    </row>
    <row r="14789" spans="1:9" x14ac:dyDescent="0.25">
      <c r="A14789" s="144">
        <v>44842</v>
      </c>
      <c r="B14789" s="59" t="s">
        <v>1792</v>
      </c>
      <c r="C14789" s="59" t="s">
        <v>76</v>
      </c>
      <c r="D14789" s="141">
        <v>0.6</v>
      </c>
      <c r="E14789" s="75" t="s">
        <v>26</v>
      </c>
      <c r="F14789" s="210">
        <v>82500</v>
      </c>
      <c r="G14789" s="64">
        <f t="shared" si="448"/>
        <v>49500</v>
      </c>
      <c r="H14789" s="120" t="s">
        <v>1653</v>
      </c>
      <c r="I14789" s="74" t="s">
        <v>6625</v>
      </c>
    </row>
    <row r="14790" spans="1:9" x14ac:dyDescent="0.25">
      <c r="A14790" s="144">
        <v>44842</v>
      </c>
      <c r="B14790" s="59" t="s">
        <v>11363</v>
      </c>
      <c r="C14790" s="83" t="s">
        <v>48</v>
      </c>
      <c r="D14790" s="141">
        <v>2</v>
      </c>
      <c r="E14790" s="75" t="s">
        <v>26</v>
      </c>
      <c r="F14790" s="210">
        <v>85000</v>
      </c>
      <c r="G14790" s="210">
        <f t="shared" si="448"/>
        <v>170000</v>
      </c>
      <c r="H14790" s="120" t="s">
        <v>466</v>
      </c>
      <c r="I14790" s="74" t="s">
        <v>6625</v>
      </c>
    </row>
    <row r="14791" spans="1:9" x14ac:dyDescent="0.25">
      <c r="A14791" s="144">
        <v>44842</v>
      </c>
      <c r="B14791" s="59" t="s">
        <v>6393</v>
      </c>
      <c r="C14791" s="59" t="s">
        <v>277</v>
      </c>
      <c r="D14791" s="60">
        <v>1</v>
      </c>
      <c r="E14791" s="75" t="s">
        <v>26</v>
      </c>
      <c r="F14791" s="210">
        <v>22500</v>
      </c>
      <c r="G14791" s="64">
        <f t="shared" si="448"/>
        <v>22500</v>
      </c>
      <c r="H14791" s="120" t="s">
        <v>466</v>
      </c>
      <c r="I14791" s="74" t="s">
        <v>6625</v>
      </c>
    </row>
    <row r="14792" spans="1:9" x14ac:dyDescent="0.25">
      <c r="A14792" s="144">
        <v>44842</v>
      </c>
      <c r="B14792" s="59" t="s">
        <v>11364</v>
      </c>
      <c r="C14792" s="59" t="s">
        <v>2625</v>
      </c>
      <c r="D14792" s="60">
        <v>1</v>
      </c>
      <c r="E14792" s="126" t="s">
        <v>26</v>
      </c>
      <c r="F14792" s="73">
        <v>35000</v>
      </c>
      <c r="G14792" s="210">
        <f t="shared" si="448"/>
        <v>35000</v>
      </c>
      <c r="H14792" s="120" t="s">
        <v>466</v>
      </c>
      <c r="I14792" s="74" t="s">
        <v>6625</v>
      </c>
    </row>
    <row r="14793" spans="1:9" x14ac:dyDescent="0.25">
      <c r="A14793" s="144">
        <v>44842</v>
      </c>
      <c r="B14793" s="66" t="s">
        <v>220</v>
      </c>
      <c r="C14793" s="92" t="s">
        <v>221</v>
      </c>
      <c r="D14793" s="141">
        <v>4</v>
      </c>
      <c r="E14793" s="75" t="s">
        <v>37</v>
      </c>
      <c r="F14793" s="265">
        <v>34689</v>
      </c>
      <c r="G14793" s="64">
        <f t="shared" si="448"/>
        <v>138756</v>
      </c>
      <c r="H14793" s="120" t="s">
        <v>466</v>
      </c>
      <c r="I14793" s="74" t="s">
        <v>6625</v>
      </c>
    </row>
    <row r="14794" spans="1:9" x14ac:dyDescent="0.25">
      <c r="A14794" s="144">
        <v>44842</v>
      </c>
      <c r="B14794" s="59" t="s">
        <v>11365</v>
      </c>
      <c r="C14794" s="59" t="s">
        <v>50</v>
      </c>
      <c r="D14794" s="141">
        <v>1</v>
      </c>
      <c r="E14794" s="75" t="s">
        <v>26</v>
      </c>
      <c r="F14794" s="210">
        <v>750000</v>
      </c>
      <c r="G14794" s="210">
        <f>F14794*D14794</f>
        <v>750000</v>
      </c>
      <c r="H14794" s="120" t="s">
        <v>466</v>
      </c>
      <c r="I14794" s="74" t="s">
        <v>6625</v>
      </c>
    </row>
    <row r="14795" spans="1:9" x14ac:dyDescent="0.25">
      <c r="A14795" s="144">
        <v>44842</v>
      </c>
      <c r="B14795" s="66" t="s">
        <v>1207</v>
      </c>
      <c r="C14795" s="121" t="s">
        <v>27</v>
      </c>
      <c r="D14795" s="141">
        <v>10</v>
      </c>
      <c r="E14795" s="75" t="s">
        <v>26</v>
      </c>
      <c r="F14795" s="210">
        <v>1000</v>
      </c>
      <c r="G14795" s="64">
        <f t="shared" ref="G14795:G14806" si="449">F14795*D14795</f>
        <v>10000</v>
      </c>
      <c r="H14795" s="120" t="s">
        <v>11366</v>
      </c>
      <c r="I14795" s="74"/>
    </row>
    <row r="14796" spans="1:9" x14ac:dyDescent="0.25">
      <c r="A14796" s="144">
        <v>44873</v>
      </c>
      <c r="B14796" s="59" t="s">
        <v>11367</v>
      </c>
      <c r="C14796" s="59" t="s">
        <v>48</v>
      </c>
      <c r="D14796" s="141">
        <v>4</v>
      </c>
      <c r="E14796" s="75" t="s">
        <v>26</v>
      </c>
      <c r="F14796" s="210">
        <v>7500</v>
      </c>
      <c r="G14796" s="64">
        <f t="shared" si="449"/>
        <v>30000</v>
      </c>
      <c r="H14796" s="120" t="s">
        <v>414</v>
      </c>
      <c r="I14796" s="74"/>
    </row>
    <row r="14797" spans="1:9" x14ac:dyDescent="0.25">
      <c r="A14797" s="144">
        <v>44873</v>
      </c>
      <c r="B14797" s="66" t="s">
        <v>220</v>
      </c>
      <c r="C14797" s="92" t="s">
        <v>221</v>
      </c>
      <c r="D14797" s="141">
        <v>6</v>
      </c>
      <c r="E14797" s="75" t="s">
        <v>37</v>
      </c>
      <c r="F14797" s="265">
        <v>34689</v>
      </c>
      <c r="G14797" s="210">
        <f t="shared" si="449"/>
        <v>208134</v>
      </c>
      <c r="H14797" s="120" t="s">
        <v>882</v>
      </c>
      <c r="I14797" s="74" t="s">
        <v>6558</v>
      </c>
    </row>
    <row r="14798" spans="1:9" x14ac:dyDescent="0.25">
      <c r="A14798" s="144">
        <v>44873</v>
      </c>
      <c r="B14798" s="59" t="s">
        <v>6759</v>
      </c>
      <c r="C14798" s="59" t="s">
        <v>27</v>
      </c>
      <c r="D14798" s="141">
        <v>1</v>
      </c>
      <c r="E14798" s="75" t="s">
        <v>26</v>
      </c>
      <c r="F14798" s="210">
        <v>175000</v>
      </c>
      <c r="G14798" s="64">
        <f t="shared" si="449"/>
        <v>175000</v>
      </c>
      <c r="H14798" s="65" t="s">
        <v>466</v>
      </c>
      <c r="I14798" s="74" t="s">
        <v>8125</v>
      </c>
    </row>
    <row r="14799" spans="1:9" x14ac:dyDescent="0.25">
      <c r="A14799" s="144">
        <v>44873</v>
      </c>
      <c r="B14799" s="59" t="s">
        <v>56</v>
      </c>
      <c r="C14799" s="59" t="s">
        <v>57</v>
      </c>
      <c r="D14799" s="141">
        <v>1.5</v>
      </c>
      <c r="E14799" s="75" t="s">
        <v>37</v>
      </c>
      <c r="F14799" s="210">
        <v>24650</v>
      </c>
      <c r="G14799" s="64">
        <f t="shared" si="449"/>
        <v>36975</v>
      </c>
      <c r="H14799" s="65" t="s">
        <v>466</v>
      </c>
      <c r="I14799" s="74" t="s">
        <v>8125</v>
      </c>
    </row>
    <row r="14800" spans="1:9" x14ac:dyDescent="0.25">
      <c r="A14800" s="91">
        <v>44873</v>
      </c>
      <c r="B14800" s="71" t="s">
        <v>212</v>
      </c>
      <c r="C14800" s="71" t="s">
        <v>7160</v>
      </c>
      <c r="D14800" s="141">
        <v>1</v>
      </c>
      <c r="E14800" s="75" t="s">
        <v>26</v>
      </c>
      <c r="F14800" s="265">
        <v>100000</v>
      </c>
      <c r="G14800" s="64">
        <f t="shared" si="449"/>
        <v>100000</v>
      </c>
      <c r="H14800" s="65" t="s">
        <v>5979</v>
      </c>
      <c r="I14800" s="74" t="s">
        <v>11368</v>
      </c>
    </row>
    <row r="14801" spans="1:9" x14ac:dyDescent="0.25">
      <c r="A14801" s="144">
        <v>44873</v>
      </c>
      <c r="B14801" s="58" t="s">
        <v>7194</v>
      </c>
      <c r="C14801" s="66" t="s">
        <v>11227</v>
      </c>
      <c r="D14801" s="141">
        <v>1</v>
      </c>
      <c r="E14801" s="75" t="s">
        <v>26</v>
      </c>
      <c r="F14801" s="210">
        <v>214500</v>
      </c>
      <c r="G14801" s="210">
        <f t="shared" si="449"/>
        <v>214500</v>
      </c>
      <c r="H14801" s="65" t="s">
        <v>5979</v>
      </c>
      <c r="I14801" s="74" t="s">
        <v>11368</v>
      </c>
    </row>
    <row r="14802" spans="1:9" x14ac:dyDescent="0.25">
      <c r="A14802" s="144">
        <v>44873</v>
      </c>
      <c r="B14802" s="58" t="s">
        <v>11369</v>
      </c>
      <c r="C14802" s="59" t="s">
        <v>411</v>
      </c>
      <c r="D14802" s="141">
        <v>1</v>
      </c>
      <c r="E14802" s="75" t="s">
        <v>26</v>
      </c>
      <c r="F14802" s="210">
        <v>750000</v>
      </c>
      <c r="G14802" s="64">
        <f t="shared" si="449"/>
        <v>750000</v>
      </c>
      <c r="H14802" s="65" t="s">
        <v>5979</v>
      </c>
      <c r="I14802" s="74" t="s">
        <v>11368</v>
      </c>
    </row>
    <row r="14803" spans="1:9" x14ac:dyDescent="0.25">
      <c r="A14803" s="144">
        <v>44873</v>
      </c>
      <c r="B14803" s="59" t="s">
        <v>7186</v>
      </c>
      <c r="C14803" s="59" t="s">
        <v>115</v>
      </c>
      <c r="D14803" s="141">
        <v>1</v>
      </c>
      <c r="E14803" s="75" t="s">
        <v>26</v>
      </c>
      <c r="F14803" s="210">
        <v>250000</v>
      </c>
      <c r="G14803" s="64">
        <f t="shared" si="449"/>
        <v>250000</v>
      </c>
      <c r="H14803" s="65" t="s">
        <v>1908</v>
      </c>
      <c r="I14803" s="74" t="s">
        <v>6467</v>
      </c>
    </row>
    <row r="14804" spans="1:9" x14ac:dyDescent="0.25">
      <c r="A14804" s="144">
        <v>44873</v>
      </c>
      <c r="B14804" s="82" t="s">
        <v>6648</v>
      </c>
      <c r="C14804" s="59" t="s">
        <v>48</v>
      </c>
      <c r="D14804" s="60">
        <v>1</v>
      </c>
      <c r="E14804" s="75" t="s">
        <v>26</v>
      </c>
      <c r="F14804" s="73">
        <v>277500</v>
      </c>
      <c r="G14804" s="64">
        <f t="shared" si="449"/>
        <v>277500</v>
      </c>
      <c r="H14804" s="65" t="s">
        <v>1908</v>
      </c>
      <c r="I14804" s="74" t="s">
        <v>6467</v>
      </c>
    </row>
    <row r="14805" spans="1:9" x14ac:dyDescent="0.25">
      <c r="A14805" s="144">
        <v>44873</v>
      </c>
      <c r="B14805" s="59" t="s">
        <v>6647</v>
      </c>
      <c r="C14805" s="59" t="s">
        <v>48</v>
      </c>
      <c r="D14805" s="60">
        <v>1</v>
      </c>
      <c r="E14805" s="75" t="s">
        <v>26</v>
      </c>
      <c r="F14805" s="73">
        <v>195000</v>
      </c>
      <c r="G14805" s="210">
        <f t="shared" si="449"/>
        <v>195000</v>
      </c>
      <c r="H14805" s="65" t="s">
        <v>1908</v>
      </c>
      <c r="I14805" s="74" t="s">
        <v>6467</v>
      </c>
    </row>
    <row r="14806" spans="1:9" x14ac:dyDescent="0.25">
      <c r="A14806" s="144">
        <v>44873</v>
      </c>
      <c r="B14806" s="59" t="s">
        <v>11370</v>
      </c>
      <c r="C14806" s="59" t="s">
        <v>2234</v>
      </c>
      <c r="D14806" s="60">
        <v>2</v>
      </c>
      <c r="E14806" s="126" t="s">
        <v>26</v>
      </c>
      <c r="F14806" s="73">
        <v>195000</v>
      </c>
      <c r="G14806" s="210">
        <f t="shared" si="449"/>
        <v>390000</v>
      </c>
      <c r="H14806" s="65" t="s">
        <v>1908</v>
      </c>
      <c r="I14806" s="74" t="s">
        <v>6467</v>
      </c>
    </row>
    <row r="14807" spans="1:9" x14ac:dyDescent="0.25">
      <c r="A14807" s="144">
        <v>44873</v>
      </c>
      <c r="B14807" s="66" t="s">
        <v>6412</v>
      </c>
      <c r="C14807" s="121" t="s">
        <v>65</v>
      </c>
      <c r="D14807" s="60">
        <v>1</v>
      </c>
      <c r="E14807" s="75" t="s">
        <v>26</v>
      </c>
      <c r="F14807" s="73">
        <v>55000</v>
      </c>
      <c r="G14807" s="64">
        <f>F14807*D14807</f>
        <v>55000</v>
      </c>
      <c r="H14807" s="65" t="s">
        <v>1653</v>
      </c>
      <c r="I14807" s="74" t="s">
        <v>6561</v>
      </c>
    </row>
    <row r="14808" spans="1:9" x14ac:dyDescent="0.25">
      <c r="A14808" s="144">
        <v>44873</v>
      </c>
      <c r="B14808" s="58" t="s">
        <v>11371</v>
      </c>
      <c r="C14808" s="58" t="s">
        <v>2819</v>
      </c>
      <c r="D14808" s="141">
        <v>1</v>
      </c>
      <c r="E14808" s="75" t="s">
        <v>26</v>
      </c>
      <c r="F14808" s="265">
        <v>3000000</v>
      </c>
      <c r="G14808" s="64">
        <f t="shared" ref="G14808:G14813" si="450">F14808*D14808</f>
        <v>3000000</v>
      </c>
      <c r="H14808" s="65" t="s">
        <v>862</v>
      </c>
      <c r="I14808" s="74" t="s">
        <v>11372</v>
      </c>
    </row>
    <row r="14809" spans="1:9" x14ac:dyDescent="0.25">
      <c r="A14809" s="144">
        <v>44873</v>
      </c>
      <c r="B14809" s="59" t="s">
        <v>11373</v>
      </c>
      <c r="C14809" s="59" t="s">
        <v>2819</v>
      </c>
      <c r="D14809" s="59">
        <v>2</v>
      </c>
      <c r="E14809" s="59" t="s">
        <v>26</v>
      </c>
      <c r="F14809" s="61">
        <v>200000</v>
      </c>
      <c r="G14809" s="64">
        <f t="shared" si="450"/>
        <v>400000</v>
      </c>
      <c r="H14809" s="120" t="s">
        <v>862</v>
      </c>
      <c r="I14809" s="74" t="s">
        <v>11372</v>
      </c>
    </row>
    <row r="14810" spans="1:9" x14ac:dyDescent="0.25">
      <c r="A14810" s="144">
        <v>44873</v>
      </c>
      <c r="B14810" s="59" t="s">
        <v>11374</v>
      </c>
      <c r="C14810" s="85" t="s">
        <v>147</v>
      </c>
      <c r="D14810" s="60">
        <v>1</v>
      </c>
      <c r="E14810" s="75" t="s">
        <v>26</v>
      </c>
      <c r="F14810" s="73">
        <v>80000</v>
      </c>
      <c r="G14810" s="64">
        <f>F14810*D14810</f>
        <v>80000</v>
      </c>
      <c r="H14810" s="65" t="s">
        <v>5942</v>
      </c>
      <c r="I14810" s="74"/>
    </row>
    <row r="14811" spans="1:9" x14ac:dyDescent="0.25">
      <c r="A14811" s="144">
        <v>44873</v>
      </c>
      <c r="B14811" s="59" t="s">
        <v>10727</v>
      </c>
      <c r="C14811" s="124" t="s">
        <v>11375</v>
      </c>
      <c r="D14811" s="141">
        <v>1</v>
      </c>
      <c r="E14811" s="75" t="s">
        <v>26</v>
      </c>
      <c r="F14811" s="210">
        <v>1700000</v>
      </c>
      <c r="G14811" s="210">
        <f t="shared" si="450"/>
        <v>1700000</v>
      </c>
      <c r="H14811" s="285" t="s">
        <v>1120</v>
      </c>
      <c r="I14811" s="74" t="s">
        <v>11376</v>
      </c>
    </row>
    <row r="14812" spans="1:9" x14ac:dyDescent="0.25">
      <c r="A14812" s="144">
        <v>44873</v>
      </c>
      <c r="B14812" s="59" t="s">
        <v>10727</v>
      </c>
      <c r="C14812" s="124" t="s">
        <v>11377</v>
      </c>
      <c r="D14812" s="141">
        <v>1</v>
      </c>
      <c r="E14812" s="75" t="s">
        <v>26</v>
      </c>
      <c r="F14812" s="210">
        <v>1700000</v>
      </c>
      <c r="G14812" s="210">
        <f t="shared" si="450"/>
        <v>1700000</v>
      </c>
      <c r="H14812" s="285" t="s">
        <v>1120</v>
      </c>
      <c r="I14812" s="74" t="s">
        <v>11376</v>
      </c>
    </row>
    <row r="14813" spans="1:9" x14ac:dyDescent="0.25">
      <c r="A14813" s="144">
        <v>44873</v>
      </c>
      <c r="B14813" s="59" t="s">
        <v>10727</v>
      </c>
      <c r="C14813" s="124" t="s">
        <v>11378</v>
      </c>
      <c r="D14813" s="141">
        <v>1</v>
      </c>
      <c r="E14813" s="75" t="s">
        <v>26</v>
      </c>
      <c r="F14813" s="210">
        <v>1700000</v>
      </c>
      <c r="G14813" s="64">
        <f t="shared" si="450"/>
        <v>1700000</v>
      </c>
      <c r="H14813" s="285" t="s">
        <v>1120</v>
      </c>
      <c r="I14813" s="74" t="s">
        <v>11376</v>
      </c>
    </row>
    <row r="14814" spans="1:9" x14ac:dyDescent="0.25">
      <c r="A14814" s="144">
        <v>44873</v>
      </c>
      <c r="B14814" s="59" t="s">
        <v>10727</v>
      </c>
      <c r="C14814" s="124" t="s">
        <v>11379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11376</v>
      </c>
    </row>
    <row r="14815" spans="1:9" x14ac:dyDescent="0.25">
      <c r="A14815" s="144">
        <v>44873</v>
      </c>
      <c r="B14815" s="59" t="s">
        <v>10727</v>
      </c>
      <c r="C14815" s="124" t="s">
        <v>11380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11376</v>
      </c>
    </row>
    <row r="14816" spans="1:9" x14ac:dyDescent="0.25">
      <c r="A14816" s="144">
        <v>44873</v>
      </c>
      <c r="B14816" s="59" t="s">
        <v>10727</v>
      </c>
      <c r="C14816" s="124" t="s">
        <v>11381</v>
      </c>
      <c r="D14816" s="141">
        <v>1</v>
      </c>
      <c r="E14816" s="59" t="s">
        <v>26</v>
      </c>
      <c r="F14816" s="210">
        <v>1700000</v>
      </c>
      <c r="G14816" s="64">
        <f>F14816*D14816</f>
        <v>1700000</v>
      </c>
      <c r="H14816" s="285" t="s">
        <v>1120</v>
      </c>
      <c r="I14816" s="74" t="s">
        <v>11376</v>
      </c>
    </row>
    <row r="14817" spans="1:9" x14ac:dyDescent="0.25">
      <c r="A14817" s="144">
        <v>44873</v>
      </c>
      <c r="B14817" s="71" t="s">
        <v>10036</v>
      </c>
      <c r="C14817" s="77" t="s">
        <v>10333</v>
      </c>
      <c r="D14817" s="60">
        <v>6</v>
      </c>
      <c r="E14817" s="75" t="s">
        <v>26</v>
      </c>
      <c r="F14817" s="63">
        <v>185000</v>
      </c>
      <c r="G14817" s="210">
        <f>F14817*D14817</f>
        <v>1110000</v>
      </c>
      <c r="H14817" s="285" t="s">
        <v>1120</v>
      </c>
      <c r="I14817" s="74" t="s">
        <v>11376</v>
      </c>
    </row>
    <row r="14818" spans="1:9" x14ac:dyDescent="0.25">
      <c r="A14818" s="144">
        <v>44873</v>
      </c>
      <c r="B14818" s="59" t="s">
        <v>10711</v>
      </c>
      <c r="C14818" s="59" t="s">
        <v>10333</v>
      </c>
      <c r="D14818" s="141">
        <v>6</v>
      </c>
      <c r="E14818" s="75" t="s">
        <v>26</v>
      </c>
      <c r="F14818" s="210">
        <v>45000</v>
      </c>
      <c r="G14818" s="210">
        <f>F14818*D14818</f>
        <v>270000</v>
      </c>
      <c r="H14818" s="285" t="s">
        <v>1120</v>
      </c>
      <c r="I14818" s="74" t="s">
        <v>11376</v>
      </c>
    </row>
    <row r="14819" spans="1:9" x14ac:dyDescent="0.25">
      <c r="A14819" s="144">
        <v>44873</v>
      </c>
      <c r="B14819" s="66" t="s">
        <v>220</v>
      </c>
      <c r="C14819" s="92" t="s">
        <v>221</v>
      </c>
      <c r="D14819" s="141">
        <v>20</v>
      </c>
      <c r="E14819" s="75" t="s">
        <v>37</v>
      </c>
      <c r="F14819" s="265">
        <v>34689</v>
      </c>
      <c r="G14819" s="64">
        <f t="shared" ref="G14819:G14843" si="451">F14819*D14819</f>
        <v>693780</v>
      </c>
      <c r="H14819" s="285" t="s">
        <v>1120</v>
      </c>
      <c r="I14819" s="74" t="s">
        <v>11376</v>
      </c>
    </row>
    <row r="14820" spans="1:9" x14ac:dyDescent="0.25">
      <c r="A14820" s="144">
        <v>44873</v>
      </c>
      <c r="B14820" s="58" t="s">
        <v>222</v>
      </c>
      <c r="C14820" s="77" t="s">
        <v>1476</v>
      </c>
      <c r="D14820" s="141">
        <v>20</v>
      </c>
      <c r="E14820" s="75" t="s">
        <v>37</v>
      </c>
      <c r="F14820" s="210">
        <v>32300</v>
      </c>
      <c r="G14820" s="64">
        <f t="shared" si="451"/>
        <v>646000</v>
      </c>
      <c r="H14820" s="285" t="s">
        <v>1120</v>
      </c>
      <c r="I14820" s="74" t="s">
        <v>11376</v>
      </c>
    </row>
    <row r="14821" spans="1:9" x14ac:dyDescent="0.25">
      <c r="A14821" s="144">
        <v>44873</v>
      </c>
      <c r="B14821" s="66" t="s">
        <v>6412</v>
      </c>
      <c r="C14821" s="121" t="s">
        <v>65</v>
      </c>
      <c r="D14821" s="141">
        <v>4</v>
      </c>
      <c r="E14821" s="75" t="s">
        <v>26</v>
      </c>
      <c r="F14821" s="265">
        <v>55000</v>
      </c>
      <c r="G14821" s="64">
        <f t="shared" si="451"/>
        <v>220000</v>
      </c>
      <c r="H14821" s="285" t="s">
        <v>1120</v>
      </c>
      <c r="I14821" s="74" t="s">
        <v>11376</v>
      </c>
    </row>
    <row r="14822" spans="1:9" x14ac:dyDescent="0.25">
      <c r="A14822" s="144">
        <v>44873</v>
      </c>
      <c r="B14822" s="58" t="s">
        <v>6645</v>
      </c>
      <c r="C14822" s="77" t="s">
        <v>74</v>
      </c>
      <c r="D14822" s="60">
        <v>4</v>
      </c>
      <c r="E14822" s="75" t="s">
        <v>26</v>
      </c>
      <c r="F14822" s="210">
        <v>55000</v>
      </c>
      <c r="G14822" s="64">
        <f t="shared" si="451"/>
        <v>220000</v>
      </c>
      <c r="H14822" s="285" t="s">
        <v>1120</v>
      </c>
      <c r="I14822" s="74" t="s">
        <v>11376</v>
      </c>
    </row>
    <row r="14823" spans="1:9" x14ac:dyDescent="0.25">
      <c r="A14823" s="144">
        <v>44873</v>
      </c>
      <c r="B14823" s="59" t="s">
        <v>210</v>
      </c>
      <c r="C14823" s="59" t="s">
        <v>211</v>
      </c>
      <c r="D14823" s="141">
        <v>9</v>
      </c>
      <c r="E14823" s="75" t="s">
        <v>37</v>
      </c>
      <c r="F14823" s="63">
        <v>33000</v>
      </c>
      <c r="G14823" s="64">
        <f t="shared" si="451"/>
        <v>297000</v>
      </c>
      <c r="H14823" s="120" t="s">
        <v>553</v>
      </c>
      <c r="I14823" s="74" t="s">
        <v>6983</v>
      </c>
    </row>
    <row r="14824" spans="1:9" x14ac:dyDescent="0.25">
      <c r="A14824" s="144">
        <v>44873</v>
      </c>
      <c r="B14824" s="59" t="s">
        <v>11153</v>
      </c>
      <c r="C14824" s="59" t="s">
        <v>217</v>
      </c>
      <c r="D14824" s="60">
        <v>1</v>
      </c>
      <c r="E14824" s="126" t="s">
        <v>26</v>
      </c>
      <c r="F14824" s="73">
        <v>95000</v>
      </c>
      <c r="G14824" s="210">
        <f t="shared" si="451"/>
        <v>95000</v>
      </c>
      <c r="H14824" s="120" t="s">
        <v>553</v>
      </c>
      <c r="I14824" s="74" t="s">
        <v>6983</v>
      </c>
    </row>
    <row r="14825" spans="1:9" x14ac:dyDescent="0.25">
      <c r="A14825" s="144">
        <v>44873</v>
      </c>
      <c r="B14825" s="59" t="s">
        <v>274</v>
      </c>
      <c r="C14825" s="192">
        <v>40493</v>
      </c>
      <c r="D14825" s="141">
        <v>8</v>
      </c>
      <c r="E14825" s="75" t="s">
        <v>26</v>
      </c>
      <c r="F14825" s="210">
        <v>10000</v>
      </c>
      <c r="G14825" s="210">
        <f>F14825*D14825</f>
        <v>80000</v>
      </c>
      <c r="H14825" s="120" t="s">
        <v>427</v>
      </c>
      <c r="I14825" s="74" t="s">
        <v>6562</v>
      </c>
    </row>
    <row r="14826" spans="1:9" x14ac:dyDescent="0.25">
      <c r="A14826" s="144">
        <v>44873</v>
      </c>
      <c r="B14826" s="59" t="s">
        <v>1792</v>
      </c>
      <c r="C14826" s="59" t="s">
        <v>76</v>
      </c>
      <c r="D14826" s="141">
        <v>0.25</v>
      </c>
      <c r="E14826" s="75" t="s">
        <v>37</v>
      </c>
      <c r="F14826" s="210">
        <v>82500</v>
      </c>
      <c r="G14826" s="64">
        <f t="shared" si="451"/>
        <v>20625</v>
      </c>
      <c r="H14826" s="120" t="s">
        <v>427</v>
      </c>
      <c r="I14826" s="74" t="s">
        <v>6562</v>
      </c>
    </row>
    <row r="14827" spans="1:9" x14ac:dyDescent="0.25">
      <c r="A14827" s="144">
        <v>44873</v>
      </c>
      <c r="B14827" s="66" t="s">
        <v>6412</v>
      </c>
      <c r="C14827" s="121" t="s">
        <v>65</v>
      </c>
      <c r="D14827" s="141">
        <v>1</v>
      </c>
      <c r="E14827" s="75" t="s">
        <v>26</v>
      </c>
      <c r="F14827" s="265">
        <v>55000</v>
      </c>
      <c r="G14827" s="64">
        <f t="shared" si="451"/>
        <v>55000</v>
      </c>
      <c r="H14827" s="120" t="s">
        <v>427</v>
      </c>
      <c r="I14827" s="74" t="s">
        <v>6562</v>
      </c>
    </row>
    <row r="14828" spans="1:9" x14ac:dyDescent="0.25">
      <c r="A14828" s="144">
        <v>44873</v>
      </c>
      <c r="B14828" s="58" t="s">
        <v>6645</v>
      </c>
      <c r="C14828" s="77" t="s">
        <v>74</v>
      </c>
      <c r="D14828" s="60">
        <v>1</v>
      </c>
      <c r="E14828" s="75" t="s">
        <v>26</v>
      </c>
      <c r="F14828" s="210">
        <v>55000</v>
      </c>
      <c r="G14828" s="210">
        <f t="shared" si="451"/>
        <v>55000</v>
      </c>
      <c r="H14828" s="120" t="s">
        <v>427</v>
      </c>
      <c r="I14828" s="74" t="s">
        <v>6562</v>
      </c>
    </row>
    <row r="14829" spans="1:9" x14ac:dyDescent="0.25">
      <c r="A14829" s="144">
        <v>44873</v>
      </c>
      <c r="B14829" s="71" t="s">
        <v>11284</v>
      </c>
      <c r="C14829" s="59" t="s">
        <v>48</v>
      </c>
      <c r="D14829" s="59">
        <v>1</v>
      </c>
      <c r="E14829" s="77" t="s">
        <v>29</v>
      </c>
      <c r="F14829" s="210">
        <v>125000</v>
      </c>
      <c r="G14829" s="64">
        <f t="shared" si="451"/>
        <v>125000</v>
      </c>
      <c r="H14829" s="120" t="s">
        <v>2148</v>
      </c>
      <c r="I14829" s="59" t="s">
        <v>6990</v>
      </c>
    </row>
    <row r="14830" spans="1:9" x14ac:dyDescent="0.25">
      <c r="A14830" s="144">
        <v>44873</v>
      </c>
      <c r="B14830" s="59" t="s">
        <v>1792</v>
      </c>
      <c r="C14830" s="59" t="s">
        <v>76</v>
      </c>
      <c r="D14830" s="141">
        <v>0.3</v>
      </c>
      <c r="E14830" s="75" t="s">
        <v>37</v>
      </c>
      <c r="F14830" s="210">
        <v>82500</v>
      </c>
      <c r="G14830" s="64">
        <f t="shared" si="451"/>
        <v>24750</v>
      </c>
      <c r="H14830" s="120" t="s">
        <v>2148</v>
      </c>
      <c r="I14830" s="59" t="s">
        <v>6990</v>
      </c>
    </row>
    <row r="14831" spans="1:9" x14ac:dyDescent="0.25">
      <c r="A14831" s="144">
        <v>44873</v>
      </c>
      <c r="B14831" s="58" t="s">
        <v>11382</v>
      </c>
      <c r="C14831" s="59" t="s">
        <v>1594</v>
      </c>
      <c r="D14831" s="60">
        <v>1</v>
      </c>
      <c r="E14831" s="126" t="s">
        <v>25</v>
      </c>
      <c r="F14831" s="73">
        <v>250000</v>
      </c>
      <c r="G14831" s="210">
        <f t="shared" si="451"/>
        <v>250000</v>
      </c>
      <c r="H14831" s="120" t="s">
        <v>2148</v>
      </c>
      <c r="I14831" s="59" t="s">
        <v>6990</v>
      </c>
    </row>
    <row r="14832" spans="1:9" x14ac:dyDescent="0.25">
      <c r="A14832" s="144">
        <v>44873</v>
      </c>
      <c r="B14832" s="58" t="s">
        <v>6645</v>
      </c>
      <c r="C14832" s="77" t="s">
        <v>74</v>
      </c>
      <c r="D14832" s="60">
        <v>5</v>
      </c>
      <c r="E14832" s="75" t="s">
        <v>26</v>
      </c>
      <c r="F14832" s="210">
        <v>55000</v>
      </c>
      <c r="G14832" s="64">
        <f t="shared" si="451"/>
        <v>275000</v>
      </c>
      <c r="H14832" s="120" t="s">
        <v>629</v>
      </c>
      <c r="I14832" s="59" t="s">
        <v>11383</v>
      </c>
    </row>
    <row r="14833" spans="1:9" x14ac:dyDescent="0.25">
      <c r="A14833" s="144">
        <v>44873</v>
      </c>
      <c r="B14833" s="59" t="s">
        <v>210</v>
      </c>
      <c r="C14833" s="59" t="s">
        <v>211</v>
      </c>
      <c r="D14833" s="141">
        <v>2</v>
      </c>
      <c r="E14833" s="75" t="s">
        <v>37</v>
      </c>
      <c r="F14833" s="63">
        <v>33000</v>
      </c>
      <c r="G14833" s="64">
        <f t="shared" si="451"/>
        <v>66000</v>
      </c>
      <c r="H14833" s="120" t="s">
        <v>432</v>
      </c>
      <c r="I14833" s="74"/>
    </row>
    <row r="14834" spans="1:9" x14ac:dyDescent="0.25">
      <c r="A14834" s="144">
        <v>44903</v>
      </c>
      <c r="B14834" s="59" t="s">
        <v>11384</v>
      </c>
      <c r="C14834" s="84" t="s">
        <v>905</v>
      </c>
      <c r="D14834" s="60">
        <v>2</v>
      </c>
      <c r="E14834" s="126" t="s">
        <v>26</v>
      </c>
      <c r="F14834" s="73">
        <v>500000</v>
      </c>
      <c r="G14834" s="210">
        <f t="shared" si="451"/>
        <v>1000000</v>
      </c>
      <c r="H14834" s="65" t="s">
        <v>3126</v>
      </c>
      <c r="I14834" s="74" t="s">
        <v>9315</v>
      </c>
    </row>
    <row r="14835" spans="1:9" x14ac:dyDescent="0.25">
      <c r="A14835" s="144">
        <v>44903</v>
      </c>
      <c r="B14835" s="66" t="s">
        <v>1207</v>
      </c>
      <c r="C14835" s="121" t="s">
        <v>27</v>
      </c>
      <c r="D14835" s="141">
        <v>10</v>
      </c>
      <c r="E14835" s="75" t="s">
        <v>26</v>
      </c>
      <c r="F14835" s="210">
        <v>1000</v>
      </c>
      <c r="G14835" s="64">
        <f t="shared" si="451"/>
        <v>10000</v>
      </c>
      <c r="H14835" s="120" t="s">
        <v>814</v>
      </c>
      <c r="I14835" s="74"/>
    </row>
    <row r="14836" spans="1:9" x14ac:dyDescent="0.25">
      <c r="A14836" s="144">
        <v>44903</v>
      </c>
      <c r="B14836" s="59" t="s">
        <v>9255</v>
      </c>
      <c r="C14836" s="59" t="s">
        <v>27</v>
      </c>
      <c r="D14836" s="141">
        <v>1</v>
      </c>
      <c r="E14836" s="75" t="s">
        <v>26</v>
      </c>
      <c r="F14836" s="210">
        <v>2500</v>
      </c>
      <c r="G14836" s="210">
        <f t="shared" si="451"/>
        <v>2500</v>
      </c>
      <c r="H14836" s="120" t="s">
        <v>814</v>
      </c>
      <c r="I14836" s="74"/>
    </row>
    <row r="14837" spans="1:9" x14ac:dyDescent="0.25">
      <c r="A14837" s="144">
        <v>44903</v>
      </c>
      <c r="B14837" s="59" t="s">
        <v>11385</v>
      </c>
      <c r="C14837" s="59" t="s">
        <v>147</v>
      </c>
      <c r="D14837" s="60">
        <v>1</v>
      </c>
      <c r="E14837" s="75" t="s">
        <v>26</v>
      </c>
      <c r="F14837" s="63">
        <v>41000</v>
      </c>
      <c r="G14837" s="64">
        <f t="shared" si="451"/>
        <v>41000</v>
      </c>
      <c r="H14837" s="65" t="s">
        <v>623</v>
      </c>
      <c r="I14837" s="74"/>
    </row>
    <row r="14838" spans="1:9" x14ac:dyDescent="0.25">
      <c r="A14838" s="144">
        <v>44903</v>
      </c>
      <c r="B14838" s="71" t="s">
        <v>54</v>
      </c>
      <c r="C14838" s="59" t="s">
        <v>11386</v>
      </c>
      <c r="D14838" s="60">
        <v>1</v>
      </c>
      <c r="E14838" s="75" t="s">
        <v>26</v>
      </c>
      <c r="F14838" s="63">
        <v>3400000</v>
      </c>
      <c r="G14838" s="210">
        <f t="shared" si="451"/>
        <v>3400000</v>
      </c>
      <c r="H14838" s="479" t="s">
        <v>522</v>
      </c>
      <c r="I14838" s="65" t="s">
        <v>11387</v>
      </c>
    </row>
    <row r="14839" spans="1:9" x14ac:dyDescent="0.25">
      <c r="A14839" s="144">
        <v>44903</v>
      </c>
      <c r="B14839" s="71" t="s">
        <v>54</v>
      </c>
      <c r="C14839" s="59" t="s">
        <v>11388</v>
      </c>
      <c r="D14839" s="141">
        <v>1</v>
      </c>
      <c r="E14839" s="75" t="s">
        <v>26</v>
      </c>
      <c r="F14839" s="210">
        <v>3400000</v>
      </c>
      <c r="G14839" s="64">
        <f t="shared" si="451"/>
        <v>3400000</v>
      </c>
      <c r="H14839" s="479" t="s">
        <v>522</v>
      </c>
      <c r="I14839" s="65" t="s">
        <v>11387</v>
      </c>
    </row>
    <row r="14840" spans="1:9" x14ac:dyDescent="0.25">
      <c r="A14840" s="144">
        <v>44903</v>
      </c>
      <c r="B14840" s="59" t="s">
        <v>2496</v>
      </c>
      <c r="C14840" s="59" t="s">
        <v>859</v>
      </c>
      <c r="D14840" s="141">
        <v>2</v>
      </c>
      <c r="E14840" s="75" t="s">
        <v>26</v>
      </c>
      <c r="F14840" s="210">
        <v>150000</v>
      </c>
      <c r="G14840" s="64">
        <f t="shared" si="451"/>
        <v>300000</v>
      </c>
      <c r="H14840" s="479" t="s">
        <v>522</v>
      </c>
      <c r="I14840" s="65" t="s">
        <v>11387</v>
      </c>
    </row>
    <row r="14841" spans="1:9" x14ac:dyDescent="0.25">
      <c r="A14841" s="144">
        <v>44903</v>
      </c>
      <c r="B14841" s="59" t="s">
        <v>10425</v>
      </c>
      <c r="C14841" s="59" t="s">
        <v>859</v>
      </c>
      <c r="D14841" s="60">
        <v>2</v>
      </c>
      <c r="E14841" s="75" t="s">
        <v>26</v>
      </c>
      <c r="F14841" s="73">
        <v>350000</v>
      </c>
      <c r="G14841" s="64">
        <f t="shared" si="451"/>
        <v>700000</v>
      </c>
      <c r="H14841" s="479" t="s">
        <v>522</v>
      </c>
      <c r="I14841" s="65" t="s">
        <v>11387</v>
      </c>
    </row>
    <row r="14842" spans="1:9" x14ac:dyDescent="0.25">
      <c r="A14842" s="144">
        <v>44903</v>
      </c>
      <c r="B14842" s="58" t="s">
        <v>35</v>
      </c>
      <c r="C14842" s="84" t="s">
        <v>36</v>
      </c>
      <c r="D14842" s="60">
        <v>1</v>
      </c>
      <c r="E14842" s="75" t="s">
        <v>102</v>
      </c>
      <c r="F14842" s="63">
        <v>6450000</v>
      </c>
      <c r="G14842" s="210">
        <f t="shared" si="451"/>
        <v>6450000</v>
      </c>
      <c r="H14842" s="479" t="s">
        <v>522</v>
      </c>
      <c r="I14842" s="65" t="s">
        <v>11387</v>
      </c>
    </row>
    <row r="14843" spans="1:9" x14ac:dyDescent="0.25">
      <c r="A14843" s="144">
        <v>44903</v>
      </c>
      <c r="B14843" s="59" t="s">
        <v>5151</v>
      </c>
      <c r="C14843" s="59" t="s">
        <v>361</v>
      </c>
      <c r="D14843" s="60">
        <v>4</v>
      </c>
      <c r="E14843" s="126" t="s">
        <v>26</v>
      </c>
      <c r="F14843" s="73">
        <v>60000</v>
      </c>
      <c r="G14843" s="64">
        <f t="shared" si="451"/>
        <v>240000</v>
      </c>
      <c r="H14843" s="120" t="s">
        <v>1784</v>
      </c>
      <c r="I14843" s="74" t="s">
        <v>6991</v>
      </c>
    </row>
    <row r="14844" spans="1:9" x14ac:dyDescent="0.25">
      <c r="A14844" s="144">
        <v>44903</v>
      </c>
      <c r="B14844" s="59" t="s">
        <v>11389</v>
      </c>
      <c r="C14844" s="85" t="s">
        <v>48</v>
      </c>
      <c r="D14844" s="60">
        <v>1</v>
      </c>
      <c r="E14844" s="75" t="s">
        <v>26</v>
      </c>
      <c r="F14844" s="73">
        <v>830000</v>
      </c>
      <c r="G14844" s="64">
        <f>F14844*D14844</f>
        <v>830000</v>
      </c>
      <c r="H14844" s="65" t="s">
        <v>466</v>
      </c>
      <c r="I14844" s="74" t="s">
        <v>6991</v>
      </c>
    </row>
    <row r="14845" spans="1:9" x14ac:dyDescent="0.25">
      <c r="A14845" s="144">
        <v>44903</v>
      </c>
      <c r="B14845" s="58" t="s">
        <v>11390</v>
      </c>
      <c r="C14845" s="84" t="s">
        <v>11391</v>
      </c>
      <c r="D14845" s="60">
        <v>2</v>
      </c>
      <c r="E14845" s="75" t="s">
        <v>26</v>
      </c>
      <c r="F14845" s="63">
        <v>55000</v>
      </c>
      <c r="G14845" s="64">
        <f t="shared" ref="G14845:G14859" si="452">F14845*D14845</f>
        <v>110000</v>
      </c>
      <c r="H14845" s="120" t="s">
        <v>6078</v>
      </c>
      <c r="I14845" s="74"/>
    </row>
    <row r="14846" spans="1:9" x14ac:dyDescent="0.25">
      <c r="A14846" s="144">
        <v>44903</v>
      </c>
      <c r="B14846" s="58" t="s">
        <v>11392</v>
      </c>
      <c r="C14846" s="59" t="s">
        <v>48</v>
      </c>
      <c r="D14846" s="141">
        <v>2</v>
      </c>
      <c r="E14846" s="75" t="s">
        <v>118</v>
      </c>
      <c r="F14846" s="210">
        <v>150000</v>
      </c>
      <c r="G14846" s="210">
        <f t="shared" si="452"/>
        <v>300000</v>
      </c>
      <c r="H14846" s="65" t="s">
        <v>6082</v>
      </c>
      <c r="I14846" s="74" t="s">
        <v>11393</v>
      </c>
    </row>
    <row r="14847" spans="1:9" x14ac:dyDescent="0.25">
      <c r="A14847" s="144">
        <v>44903</v>
      </c>
      <c r="B14847" s="59" t="s">
        <v>135</v>
      </c>
      <c r="C14847" s="59" t="s">
        <v>27</v>
      </c>
      <c r="D14847" s="141">
        <v>1</v>
      </c>
      <c r="E14847" s="75" t="s">
        <v>29</v>
      </c>
      <c r="F14847" s="265">
        <v>20000</v>
      </c>
      <c r="G14847" s="64">
        <f t="shared" si="452"/>
        <v>20000</v>
      </c>
      <c r="H14847" s="65" t="s">
        <v>6082</v>
      </c>
      <c r="I14847" s="74" t="s">
        <v>11393</v>
      </c>
    </row>
    <row r="14848" spans="1:9" x14ac:dyDescent="0.25">
      <c r="A14848" s="144">
        <v>44903</v>
      </c>
      <c r="B14848" s="59" t="s">
        <v>282</v>
      </c>
      <c r="C14848" s="59" t="s">
        <v>283</v>
      </c>
      <c r="D14848" s="59">
        <v>2</v>
      </c>
      <c r="E14848" s="59" t="s">
        <v>26</v>
      </c>
      <c r="F14848" s="61">
        <v>10000</v>
      </c>
      <c r="G14848" s="64">
        <f t="shared" si="452"/>
        <v>20000</v>
      </c>
      <c r="H14848" s="65" t="s">
        <v>6082</v>
      </c>
      <c r="I14848" s="74" t="s">
        <v>11393</v>
      </c>
    </row>
    <row r="14849" spans="1:9" x14ac:dyDescent="0.25">
      <c r="A14849" s="144">
        <v>44903</v>
      </c>
      <c r="B14849" s="59" t="s">
        <v>7953</v>
      </c>
      <c r="C14849" s="59" t="s">
        <v>7954</v>
      </c>
      <c r="D14849" s="141">
        <v>1</v>
      </c>
      <c r="E14849" s="75" t="s">
        <v>43</v>
      </c>
      <c r="F14849" s="265">
        <v>1500000</v>
      </c>
      <c r="G14849" s="64">
        <f t="shared" si="452"/>
        <v>1500000</v>
      </c>
      <c r="H14849" s="65" t="s">
        <v>525</v>
      </c>
      <c r="I14849" s="74" t="s">
        <v>11394</v>
      </c>
    </row>
    <row r="14850" spans="1:9" x14ac:dyDescent="0.25">
      <c r="A14850" s="144">
        <v>44903</v>
      </c>
      <c r="B14850" s="59" t="s">
        <v>9255</v>
      </c>
      <c r="C14850" s="59" t="s">
        <v>27</v>
      </c>
      <c r="D14850" s="141">
        <v>3</v>
      </c>
      <c r="E14850" s="75" t="s">
        <v>26</v>
      </c>
      <c r="F14850" s="210">
        <v>2500</v>
      </c>
      <c r="G14850" s="210">
        <f t="shared" si="452"/>
        <v>7500</v>
      </c>
      <c r="H14850" s="285" t="s">
        <v>6081</v>
      </c>
      <c r="I14850" s="74"/>
    </row>
    <row r="14851" spans="1:9" x14ac:dyDescent="0.25">
      <c r="A14851" s="144">
        <v>44903</v>
      </c>
      <c r="B14851" s="59" t="s">
        <v>6300</v>
      </c>
      <c r="C14851" s="59" t="s">
        <v>434</v>
      </c>
      <c r="D14851" s="141">
        <v>1</v>
      </c>
      <c r="E14851" s="75" t="s">
        <v>26</v>
      </c>
      <c r="F14851" s="210">
        <v>100000</v>
      </c>
      <c r="G14851" s="64">
        <f t="shared" si="452"/>
        <v>100000</v>
      </c>
      <c r="H14851" s="120" t="s">
        <v>629</v>
      </c>
      <c r="I14851" s="74" t="s">
        <v>6581</v>
      </c>
    </row>
    <row r="14852" spans="1:9" x14ac:dyDescent="0.25">
      <c r="A14852" s="60" t="s">
        <v>11395</v>
      </c>
      <c r="B14852" s="71" t="s">
        <v>10036</v>
      </c>
      <c r="C14852" s="77" t="s">
        <v>10333</v>
      </c>
      <c r="D14852" s="60">
        <v>1</v>
      </c>
      <c r="E14852" s="126" t="s">
        <v>26</v>
      </c>
      <c r="F14852" s="73">
        <v>185000</v>
      </c>
      <c r="G14852" s="210">
        <f t="shared" si="452"/>
        <v>185000</v>
      </c>
      <c r="H14852" s="65" t="s">
        <v>629</v>
      </c>
      <c r="I14852" s="74" t="s">
        <v>6581</v>
      </c>
    </row>
    <row r="14853" spans="1:9" x14ac:dyDescent="0.25">
      <c r="A14853" s="60" t="s">
        <v>11395</v>
      </c>
      <c r="B14853" s="71" t="s">
        <v>231</v>
      </c>
      <c r="C14853" s="59" t="s">
        <v>11178</v>
      </c>
      <c r="D14853" s="141">
        <v>1</v>
      </c>
      <c r="E14853" s="75" t="s">
        <v>26</v>
      </c>
      <c r="F14853" s="210">
        <v>690000</v>
      </c>
      <c r="G14853" s="210">
        <f t="shared" si="452"/>
        <v>690000</v>
      </c>
      <c r="H14853" s="120" t="s">
        <v>998</v>
      </c>
      <c r="I14853" s="74" t="s">
        <v>6571</v>
      </c>
    </row>
    <row r="14854" spans="1:9" x14ac:dyDescent="0.25">
      <c r="A14854" s="60" t="s">
        <v>11395</v>
      </c>
      <c r="B14854" s="118" t="s">
        <v>288</v>
      </c>
      <c r="C14854" s="85" t="s">
        <v>6497</v>
      </c>
      <c r="D14854" s="141">
        <v>1</v>
      </c>
      <c r="E14854" s="75" t="s">
        <v>26</v>
      </c>
      <c r="F14854" s="210">
        <v>15000</v>
      </c>
      <c r="G14854" s="64">
        <f t="shared" si="452"/>
        <v>15000</v>
      </c>
      <c r="H14854" s="65" t="s">
        <v>998</v>
      </c>
      <c r="I14854" s="74" t="s">
        <v>6571</v>
      </c>
    </row>
    <row r="14855" spans="1:9" x14ac:dyDescent="0.25">
      <c r="A14855" s="60" t="s">
        <v>11395</v>
      </c>
      <c r="B14855" s="59" t="s">
        <v>210</v>
      </c>
      <c r="C14855" s="59" t="s">
        <v>211</v>
      </c>
      <c r="D14855" s="141">
        <v>1.5</v>
      </c>
      <c r="E14855" s="75" t="s">
        <v>37</v>
      </c>
      <c r="F14855" s="63">
        <v>33000</v>
      </c>
      <c r="G14855" s="64">
        <f t="shared" si="452"/>
        <v>49500</v>
      </c>
      <c r="H14855" s="65" t="s">
        <v>2005</v>
      </c>
      <c r="I14855" s="74"/>
    </row>
    <row r="14856" spans="1:9" x14ac:dyDescent="0.25">
      <c r="A14856" s="60" t="s">
        <v>11395</v>
      </c>
      <c r="B14856" s="59" t="s">
        <v>3502</v>
      </c>
      <c r="C14856" s="59" t="s">
        <v>419</v>
      </c>
      <c r="D14856" s="60">
        <v>2</v>
      </c>
      <c r="E14856" s="126" t="s">
        <v>26</v>
      </c>
      <c r="F14856" s="73">
        <v>7500</v>
      </c>
      <c r="G14856" s="210">
        <f t="shared" si="452"/>
        <v>15000</v>
      </c>
      <c r="H14856" s="65" t="s">
        <v>814</v>
      </c>
      <c r="I14856" s="65"/>
    </row>
    <row r="14857" spans="1:9" x14ac:dyDescent="0.25">
      <c r="A14857" s="60" t="s">
        <v>11395</v>
      </c>
      <c r="B14857" s="59" t="s">
        <v>11396</v>
      </c>
      <c r="C14857" s="85" t="s">
        <v>864</v>
      </c>
      <c r="D14857" s="60">
        <v>3.5</v>
      </c>
      <c r="E14857" s="75" t="s">
        <v>118</v>
      </c>
      <c r="F14857" s="73">
        <v>10000</v>
      </c>
      <c r="G14857" s="64">
        <f>F14857*D14857</f>
        <v>35000</v>
      </c>
      <c r="H14857" s="65" t="s">
        <v>6080</v>
      </c>
      <c r="I14857" s="65"/>
    </row>
    <row r="14858" spans="1:9" x14ac:dyDescent="0.25">
      <c r="A14858" s="60" t="s">
        <v>11395</v>
      </c>
      <c r="B14858" s="71" t="s">
        <v>6463</v>
      </c>
      <c r="C14858" s="59" t="s">
        <v>434</v>
      </c>
      <c r="D14858" s="141">
        <v>1</v>
      </c>
      <c r="E14858" s="75" t="s">
        <v>26</v>
      </c>
      <c r="F14858" s="210">
        <v>495000</v>
      </c>
      <c r="G14858" s="210">
        <f t="shared" si="452"/>
        <v>495000</v>
      </c>
      <c r="H14858" s="479" t="s">
        <v>1929</v>
      </c>
      <c r="I14858" s="65" t="s">
        <v>6614</v>
      </c>
    </row>
    <row r="14859" spans="1:9" x14ac:dyDescent="0.25">
      <c r="A14859" s="60" t="s">
        <v>11395</v>
      </c>
      <c r="B14859" s="59" t="s">
        <v>10920</v>
      </c>
      <c r="C14859" s="59" t="s">
        <v>361</v>
      </c>
      <c r="D14859" s="60">
        <v>2</v>
      </c>
      <c r="E14859" s="126" t="s">
        <v>26</v>
      </c>
      <c r="F14859" s="73">
        <v>60000</v>
      </c>
      <c r="G14859" s="64">
        <f t="shared" si="452"/>
        <v>120000</v>
      </c>
      <c r="H14859" s="120" t="s">
        <v>1929</v>
      </c>
      <c r="I14859" s="74" t="s">
        <v>6614</v>
      </c>
    </row>
    <row r="14860" spans="1:9" x14ac:dyDescent="0.25">
      <c r="A14860" s="60" t="s">
        <v>11395</v>
      </c>
      <c r="B14860" s="59" t="s">
        <v>210</v>
      </c>
      <c r="C14860" s="59" t="s">
        <v>211</v>
      </c>
      <c r="D14860" s="141">
        <v>8</v>
      </c>
      <c r="E14860" s="75" t="s">
        <v>37</v>
      </c>
      <c r="F14860" s="63">
        <v>33000</v>
      </c>
      <c r="G14860" s="64">
        <f>F14860*D14860</f>
        <v>264000</v>
      </c>
      <c r="H14860" s="65" t="s">
        <v>3801</v>
      </c>
      <c r="I14860" s="74" t="s">
        <v>6591</v>
      </c>
    </row>
    <row r="14861" spans="1:9" x14ac:dyDescent="0.25">
      <c r="A14861" s="60" t="s">
        <v>11395</v>
      </c>
      <c r="B14861" s="59" t="s">
        <v>172</v>
      </c>
      <c r="C14861" s="93" t="s">
        <v>173</v>
      </c>
      <c r="D14861" s="60">
        <v>1</v>
      </c>
      <c r="E14861" s="75" t="s">
        <v>26</v>
      </c>
      <c r="F14861" s="63">
        <v>39000</v>
      </c>
      <c r="G14861" s="64">
        <f>F14861*D14861</f>
        <v>39000</v>
      </c>
      <c r="H14861" s="65" t="s">
        <v>3801</v>
      </c>
      <c r="I14861" s="74" t="s">
        <v>6591</v>
      </c>
    </row>
    <row r="14862" spans="1:9" x14ac:dyDescent="0.25">
      <c r="A14862" s="60" t="s">
        <v>11395</v>
      </c>
      <c r="B14862" s="59" t="s">
        <v>6323</v>
      </c>
      <c r="C14862" s="59" t="s">
        <v>6324</v>
      </c>
      <c r="D14862" s="60">
        <v>1</v>
      </c>
      <c r="E14862" s="75" t="s">
        <v>26</v>
      </c>
      <c r="F14862" s="73">
        <v>92500</v>
      </c>
      <c r="G14862" s="64">
        <f>F14862*D14862</f>
        <v>92500</v>
      </c>
      <c r="H14862" s="65" t="s">
        <v>3801</v>
      </c>
      <c r="I14862" s="74" t="s">
        <v>6591</v>
      </c>
    </row>
    <row r="14863" spans="1:9" x14ac:dyDescent="0.25">
      <c r="A14863" s="60" t="s">
        <v>11395</v>
      </c>
      <c r="B14863" s="59" t="s">
        <v>5151</v>
      </c>
      <c r="C14863" s="59" t="s">
        <v>361</v>
      </c>
      <c r="D14863" s="60">
        <v>1</v>
      </c>
      <c r="E14863" s="126" t="s">
        <v>26</v>
      </c>
      <c r="F14863" s="73">
        <v>60000</v>
      </c>
      <c r="G14863" s="210">
        <f t="shared" ref="G14863:G14871" si="453">F14863*D14863</f>
        <v>60000</v>
      </c>
      <c r="H14863" s="65" t="s">
        <v>3801</v>
      </c>
      <c r="I14863" s="74" t="s">
        <v>6591</v>
      </c>
    </row>
    <row r="14864" spans="1:9" x14ac:dyDescent="0.25">
      <c r="A14864" s="60" t="s">
        <v>11395</v>
      </c>
      <c r="B14864" s="59" t="s">
        <v>380</v>
      </c>
      <c r="C14864" s="59" t="s">
        <v>140</v>
      </c>
      <c r="D14864" s="59">
        <v>1</v>
      </c>
      <c r="E14864" s="59" t="s">
        <v>26</v>
      </c>
      <c r="F14864" s="61">
        <v>900000</v>
      </c>
      <c r="G14864" s="64">
        <f t="shared" si="453"/>
        <v>900000</v>
      </c>
      <c r="H14864" s="65" t="s">
        <v>3421</v>
      </c>
      <c r="I14864" s="74" t="s">
        <v>6595</v>
      </c>
    </row>
    <row r="14865" spans="1:9" x14ac:dyDescent="0.25">
      <c r="A14865" s="60" t="s">
        <v>11395</v>
      </c>
      <c r="B14865" s="59" t="s">
        <v>9875</v>
      </c>
      <c r="C14865" s="59" t="s">
        <v>33</v>
      </c>
      <c r="D14865" s="141">
        <v>1</v>
      </c>
      <c r="E14865" s="75" t="s">
        <v>26</v>
      </c>
      <c r="F14865" s="265">
        <v>207050</v>
      </c>
      <c r="G14865" s="64">
        <f>F14865*D14865</f>
        <v>207050</v>
      </c>
      <c r="H14865" s="65" t="s">
        <v>3421</v>
      </c>
      <c r="I14865" s="74" t="s">
        <v>6595</v>
      </c>
    </row>
    <row r="14866" spans="1:9" x14ac:dyDescent="0.25">
      <c r="A14866" s="60" t="s">
        <v>11395</v>
      </c>
      <c r="B14866" s="58" t="s">
        <v>11397</v>
      </c>
      <c r="C14866" s="84" t="s">
        <v>419</v>
      </c>
      <c r="D14866" s="60">
        <v>10</v>
      </c>
      <c r="E14866" s="75" t="s">
        <v>26</v>
      </c>
      <c r="F14866" s="63">
        <v>2000</v>
      </c>
      <c r="G14866" s="64">
        <f>F14866*D14866</f>
        <v>20000</v>
      </c>
      <c r="H14866" s="120" t="s">
        <v>6081</v>
      </c>
      <c r="I14866" s="74"/>
    </row>
    <row r="14867" spans="1:9" x14ac:dyDescent="0.25">
      <c r="A14867" s="60" t="s">
        <v>11395</v>
      </c>
      <c r="B14867" s="59" t="s">
        <v>11141</v>
      </c>
      <c r="C14867" s="83" t="s">
        <v>1272</v>
      </c>
      <c r="D14867" s="141">
        <v>1</v>
      </c>
      <c r="E14867" s="75" t="s">
        <v>26</v>
      </c>
      <c r="F14867" s="210">
        <v>8000</v>
      </c>
      <c r="G14867" s="210">
        <f t="shared" si="453"/>
        <v>8000</v>
      </c>
      <c r="H14867" s="285" t="s">
        <v>6081</v>
      </c>
      <c r="I14867" s="74"/>
    </row>
    <row r="14868" spans="1:9" x14ac:dyDescent="0.25">
      <c r="A14868" s="60" t="s">
        <v>11395</v>
      </c>
      <c r="B14868" s="59" t="s">
        <v>11398</v>
      </c>
      <c r="C14868" s="84" t="s">
        <v>686</v>
      </c>
      <c r="D14868" s="60">
        <v>1</v>
      </c>
      <c r="E14868" s="126" t="s">
        <v>26</v>
      </c>
      <c r="F14868" s="73">
        <v>35000</v>
      </c>
      <c r="G14868" s="210">
        <f t="shared" si="453"/>
        <v>35000</v>
      </c>
      <c r="H14868" s="65" t="s">
        <v>5942</v>
      </c>
      <c r="I14868" s="74"/>
    </row>
    <row r="14869" spans="1:9" x14ac:dyDescent="0.25">
      <c r="A14869" s="60" t="s">
        <v>11395</v>
      </c>
      <c r="B14869" s="59" t="s">
        <v>11399</v>
      </c>
      <c r="C14869" s="84" t="s">
        <v>686</v>
      </c>
      <c r="D14869" s="60">
        <v>1</v>
      </c>
      <c r="E14869" s="75" t="s">
        <v>26</v>
      </c>
      <c r="F14869" s="210">
        <v>365000</v>
      </c>
      <c r="G14869" s="64">
        <f t="shared" si="453"/>
        <v>365000</v>
      </c>
      <c r="H14869" s="65" t="s">
        <v>5942</v>
      </c>
      <c r="I14869" s="74"/>
    </row>
    <row r="14870" spans="1:9" x14ac:dyDescent="0.25">
      <c r="A14870" s="60" t="s">
        <v>11395</v>
      </c>
      <c r="B14870" s="59" t="s">
        <v>11400</v>
      </c>
      <c r="C14870" s="84" t="s">
        <v>686</v>
      </c>
      <c r="D14870" s="60">
        <v>1</v>
      </c>
      <c r="E14870" s="75" t="s">
        <v>26</v>
      </c>
      <c r="F14870" s="210">
        <v>35000</v>
      </c>
      <c r="G14870" s="64">
        <f t="shared" si="453"/>
        <v>35000</v>
      </c>
      <c r="H14870" s="65" t="s">
        <v>5942</v>
      </c>
      <c r="I14870" s="74"/>
    </row>
    <row r="14871" spans="1:9" x14ac:dyDescent="0.25">
      <c r="A14871" s="60" t="s">
        <v>11395</v>
      </c>
      <c r="B14871" s="58" t="s">
        <v>11401</v>
      </c>
      <c r="C14871" s="84" t="s">
        <v>686</v>
      </c>
      <c r="D14871" s="141">
        <v>2</v>
      </c>
      <c r="E14871" s="75" t="s">
        <v>26</v>
      </c>
      <c r="F14871" s="210">
        <v>12500</v>
      </c>
      <c r="G14871" s="64">
        <f t="shared" si="453"/>
        <v>25000</v>
      </c>
      <c r="H14871" s="65" t="s">
        <v>5942</v>
      </c>
      <c r="I14871" s="74"/>
    </row>
    <row r="14872" spans="1:9" x14ac:dyDescent="0.25">
      <c r="A14872" s="60" t="s">
        <v>11395</v>
      </c>
      <c r="B14872" s="66" t="s">
        <v>220</v>
      </c>
      <c r="C14872" s="92" t="s">
        <v>221</v>
      </c>
      <c r="D14872" s="60">
        <v>1.5</v>
      </c>
      <c r="E14872" s="75" t="s">
        <v>37</v>
      </c>
      <c r="F14872" s="63">
        <v>34689</v>
      </c>
      <c r="G14872" s="210">
        <f>F14872*D14872</f>
        <v>52033.5</v>
      </c>
      <c r="H14872" s="285" t="s">
        <v>5942</v>
      </c>
      <c r="I14872" s="74"/>
    </row>
    <row r="14873" spans="1:9" x14ac:dyDescent="0.25">
      <c r="A14873" s="60" t="s">
        <v>11395</v>
      </c>
      <c r="B14873" s="59" t="s">
        <v>1824</v>
      </c>
      <c r="C14873" s="59" t="s">
        <v>864</v>
      </c>
      <c r="D14873" s="59">
        <v>1</v>
      </c>
      <c r="E14873" s="59" t="s">
        <v>51</v>
      </c>
      <c r="F14873" s="61">
        <v>83000</v>
      </c>
      <c r="G14873" s="64">
        <f>F14873*D14873</f>
        <v>83000</v>
      </c>
      <c r="H14873" s="120" t="s">
        <v>2192</v>
      </c>
      <c r="I14873" s="74"/>
    </row>
    <row r="14874" spans="1:9" x14ac:dyDescent="0.25">
      <c r="A14874" s="60" t="s">
        <v>11395</v>
      </c>
      <c r="B14874" s="93" t="s">
        <v>11402</v>
      </c>
      <c r="C14874" s="59" t="s">
        <v>411</v>
      </c>
      <c r="D14874" s="141">
        <v>2</v>
      </c>
      <c r="E14874" s="75" t="s">
        <v>26</v>
      </c>
      <c r="F14874" s="265">
        <v>55000</v>
      </c>
      <c r="G14874" s="210">
        <f>F14874*D14874</f>
        <v>110000</v>
      </c>
      <c r="H14874" s="65" t="s">
        <v>2192</v>
      </c>
      <c r="I14874" s="74"/>
    </row>
    <row r="14875" spans="1:9" x14ac:dyDescent="0.25">
      <c r="A14875" s="60" t="s">
        <v>11395</v>
      </c>
      <c r="B14875" s="59" t="s">
        <v>11403</v>
      </c>
      <c r="C14875" s="59" t="s">
        <v>48</v>
      </c>
      <c r="D14875" s="60">
        <v>2</v>
      </c>
      <c r="E14875" s="126" t="s">
        <v>26</v>
      </c>
      <c r="F14875" s="73">
        <v>25000</v>
      </c>
      <c r="G14875" s="126">
        <f>F14875*D14875</f>
        <v>50000</v>
      </c>
      <c r="H14875" s="285" t="s">
        <v>2192</v>
      </c>
      <c r="I14875" s="74"/>
    </row>
    <row r="14876" spans="1:9" x14ac:dyDescent="0.25">
      <c r="A14876" s="60" t="s">
        <v>11395</v>
      </c>
      <c r="B14876" s="71" t="s">
        <v>6463</v>
      </c>
      <c r="C14876" s="59" t="s">
        <v>434</v>
      </c>
      <c r="D14876" s="141">
        <v>1</v>
      </c>
      <c r="E14876" s="75" t="s">
        <v>26</v>
      </c>
      <c r="F14876" s="210">
        <v>495000</v>
      </c>
      <c r="G14876" s="210">
        <f t="shared" ref="G14876:G14916" si="454">F14876*D14876</f>
        <v>495000</v>
      </c>
      <c r="H14876" s="479" t="s">
        <v>3352</v>
      </c>
      <c r="I14876" s="74" t="s">
        <v>6999</v>
      </c>
    </row>
    <row r="14877" spans="1:9" x14ac:dyDescent="0.25">
      <c r="A14877" s="60" t="s">
        <v>11395</v>
      </c>
      <c r="B14877" s="93" t="s">
        <v>6759</v>
      </c>
      <c r="C14877" s="83" t="s">
        <v>27</v>
      </c>
      <c r="D14877" s="141">
        <v>1</v>
      </c>
      <c r="E14877" s="75" t="s">
        <v>26</v>
      </c>
      <c r="F14877" s="210">
        <v>175000</v>
      </c>
      <c r="G14877" s="210">
        <f t="shared" si="454"/>
        <v>175000</v>
      </c>
      <c r="H14877" s="65" t="s">
        <v>1653</v>
      </c>
      <c r="I14877" s="74" t="s">
        <v>6992</v>
      </c>
    </row>
    <row r="14878" spans="1:9" x14ac:dyDescent="0.25">
      <c r="A14878" s="60" t="s">
        <v>11395</v>
      </c>
      <c r="B14878" s="59" t="s">
        <v>210</v>
      </c>
      <c r="C14878" s="59" t="s">
        <v>211</v>
      </c>
      <c r="D14878" s="141">
        <v>9</v>
      </c>
      <c r="E14878" s="75" t="s">
        <v>37</v>
      </c>
      <c r="F14878" s="63">
        <v>33000</v>
      </c>
      <c r="G14878" s="64">
        <f t="shared" si="454"/>
        <v>297000</v>
      </c>
      <c r="H14878" s="65" t="s">
        <v>1653</v>
      </c>
      <c r="I14878" s="74" t="s">
        <v>6992</v>
      </c>
    </row>
    <row r="14879" spans="1:9" x14ac:dyDescent="0.25">
      <c r="A14879" s="60" t="s">
        <v>11395</v>
      </c>
      <c r="B14879" s="59" t="s">
        <v>172</v>
      </c>
      <c r="C14879" s="93" t="s">
        <v>173</v>
      </c>
      <c r="D14879" s="60">
        <v>1</v>
      </c>
      <c r="E14879" s="75" t="s">
        <v>26</v>
      </c>
      <c r="F14879" s="63">
        <v>39000</v>
      </c>
      <c r="G14879" s="64">
        <f t="shared" si="454"/>
        <v>39000</v>
      </c>
      <c r="H14879" s="65" t="s">
        <v>1653</v>
      </c>
      <c r="I14879" s="74" t="s">
        <v>6992</v>
      </c>
    </row>
    <row r="14880" spans="1:9" x14ac:dyDescent="0.25">
      <c r="A14880" s="60" t="s">
        <v>11395</v>
      </c>
      <c r="B14880" s="59" t="s">
        <v>6323</v>
      </c>
      <c r="C14880" s="59" t="s">
        <v>6324</v>
      </c>
      <c r="D14880" s="60">
        <v>1</v>
      </c>
      <c r="E14880" s="75" t="s">
        <v>26</v>
      </c>
      <c r="F14880" s="73">
        <v>92500</v>
      </c>
      <c r="G14880" s="64">
        <f t="shared" si="454"/>
        <v>92500</v>
      </c>
      <c r="H14880" s="65" t="s">
        <v>1653</v>
      </c>
      <c r="I14880" s="74" t="s">
        <v>6992</v>
      </c>
    </row>
    <row r="14881" spans="1:9" x14ac:dyDescent="0.25">
      <c r="A14881" s="60" t="s">
        <v>11395</v>
      </c>
      <c r="B14881" s="59" t="s">
        <v>11153</v>
      </c>
      <c r="C14881" s="59" t="s">
        <v>217</v>
      </c>
      <c r="D14881" s="141">
        <v>1</v>
      </c>
      <c r="E14881" s="75" t="s">
        <v>26</v>
      </c>
      <c r="F14881" s="210">
        <v>95000</v>
      </c>
      <c r="G14881" s="210">
        <f t="shared" si="454"/>
        <v>95000</v>
      </c>
      <c r="H14881" s="65" t="s">
        <v>1653</v>
      </c>
      <c r="I14881" s="74" t="s">
        <v>6992</v>
      </c>
    </row>
    <row r="14882" spans="1:9" x14ac:dyDescent="0.25">
      <c r="A14882" s="60" t="s">
        <v>11395</v>
      </c>
      <c r="B14882" s="59" t="s">
        <v>210</v>
      </c>
      <c r="C14882" s="59" t="s">
        <v>211</v>
      </c>
      <c r="D14882" s="141">
        <v>1.5</v>
      </c>
      <c r="E14882" s="75" t="s">
        <v>37</v>
      </c>
      <c r="F14882" s="63">
        <v>33000</v>
      </c>
      <c r="G14882" s="64">
        <f t="shared" si="454"/>
        <v>49500</v>
      </c>
      <c r="H14882" s="120" t="s">
        <v>890</v>
      </c>
      <c r="I14882" s="74"/>
    </row>
    <row r="14883" spans="1:9" x14ac:dyDescent="0.25">
      <c r="A14883" s="60" t="s">
        <v>11395</v>
      </c>
      <c r="B14883" s="66" t="s">
        <v>220</v>
      </c>
      <c r="C14883" s="92" t="s">
        <v>221</v>
      </c>
      <c r="D14883" s="141">
        <v>1.5</v>
      </c>
      <c r="E14883" s="75" t="s">
        <v>37</v>
      </c>
      <c r="F14883" s="265">
        <v>34689</v>
      </c>
      <c r="G14883" s="64">
        <f t="shared" si="454"/>
        <v>52033.5</v>
      </c>
      <c r="H14883" s="120" t="s">
        <v>890</v>
      </c>
      <c r="I14883" s="74"/>
    </row>
    <row r="14884" spans="1:9" x14ac:dyDescent="0.25">
      <c r="A14884" s="60" t="s">
        <v>11395</v>
      </c>
      <c r="B14884" s="59" t="s">
        <v>210</v>
      </c>
      <c r="C14884" s="59" t="s">
        <v>211</v>
      </c>
      <c r="D14884" s="59">
        <v>8</v>
      </c>
      <c r="E14884" s="77" t="s">
        <v>37</v>
      </c>
      <c r="F14884" s="63">
        <v>33000</v>
      </c>
      <c r="G14884" s="210">
        <f t="shared" si="454"/>
        <v>264000</v>
      </c>
      <c r="H14884" s="120" t="s">
        <v>504</v>
      </c>
      <c r="I14884" s="59" t="s">
        <v>8155</v>
      </c>
    </row>
    <row r="14885" spans="1:9" x14ac:dyDescent="0.25">
      <c r="A14885" s="60" t="s">
        <v>11395</v>
      </c>
      <c r="B14885" s="59" t="s">
        <v>6323</v>
      </c>
      <c r="C14885" s="59" t="s">
        <v>6324</v>
      </c>
      <c r="D14885" s="59">
        <v>1</v>
      </c>
      <c r="E14885" s="77" t="s">
        <v>26</v>
      </c>
      <c r="F14885" s="210">
        <v>92500</v>
      </c>
      <c r="G14885" s="64">
        <f t="shared" si="454"/>
        <v>92500</v>
      </c>
      <c r="H14885" s="120" t="s">
        <v>504</v>
      </c>
      <c r="I14885" s="59" t="s">
        <v>8155</v>
      </c>
    </row>
    <row r="14886" spans="1:9" x14ac:dyDescent="0.25">
      <c r="A14886" s="60" t="s">
        <v>11395</v>
      </c>
      <c r="B14886" s="59" t="s">
        <v>172</v>
      </c>
      <c r="C14886" s="93" t="s">
        <v>173</v>
      </c>
      <c r="D14886" s="141">
        <v>1</v>
      </c>
      <c r="E14886" s="75" t="s">
        <v>26</v>
      </c>
      <c r="F14886" s="210">
        <v>39000</v>
      </c>
      <c r="G14886" s="64">
        <f t="shared" si="454"/>
        <v>39000</v>
      </c>
      <c r="H14886" s="120" t="s">
        <v>504</v>
      </c>
      <c r="I14886" s="59" t="s">
        <v>8155</v>
      </c>
    </row>
    <row r="14887" spans="1:9" x14ac:dyDescent="0.25">
      <c r="A14887" s="60" t="s">
        <v>11395</v>
      </c>
      <c r="B14887" s="59" t="s">
        <v>1792</v>
      </c>
      <c r="C14887" s="59" t="s">
        <v>76</v>
      </c>
      <c r="D14887" s="141">
        <v>0.3</v>
      </c>
      <c r="E14887" s="75" t="s">
        <v>37</v>
      </c>
      <c r="F14887" s="210">
        <v>82500</v>
      </c>
      <c r="G14887" s="210">
        <f t="shared" si="454"/>
        <v>24750</v>
      </c>
      <c r="H14887" s="120" t="s">
        <v>504</v>
      </c>
      <c r="I14887" s="59" t="s">
        <v>8155</v>
      </c>
    </row>
    <row r="14888" spans="1:9" x14ac:dyDescent="0.25">
      <c r="A14888" s="60" t="s">
        <v>11395</v>
      </c>
      <c r="B14888" s="59" t="s">
        <v>11404</v>
      </c>
      <c r="C14888" s="59" t="s">
        <v>361</v>
      </c>
      <c r="D14888" s="59">
        <v>1</v>
      </c>
      <c r="E14888" s="59" t="s">
        <v>26</v>
      </c>
      <c r="F14888" s="59">
        <v>60000</v>
      </c>
      <c r="G14888" s="64">
        <f t="shared" si="454"/>
        <v>60000</v>
      </c>
      <c r="H14888" s="120" t="s">
        <v>504</v>
      </c>
      <c r="I14888" s="59" t="s">
        <v>8155</v>
      </c>
    </row>
    <row r="14889" spans="1:9" x14ac:dyDescent="0.25">
      <c r="A14889" s="60" t="s">
        <v>11395</v>
      </c>
      <c r="B14889" s="59" t="s">
        <v>11405</v>
      </c>
      <c r="C14889" s="59" t="s">
        <v>24</v>
      </c>
      <c r="D14889" s="60">
        <v>1</v>
      </c>
      <c r="E14889" s="126" t="s">
        <v>26</v>
      </c>
      <c r="F14889" s="73">
        <v>350000</v>
      </c>
      <c r="G14889" s="210">
        <f t="shared" si="454"/>
        <v>350000</v>
      </c>
      <c r="H14889" s="65" t="s">
        <v>2744</v>
      </c>
      <c r="I14889" s="59" t="s">
        <v>11406</v>
      </c>
    </row>
    <row r="14890" spans="1:9" x14ac:dyDescent="0.25">
      <c r="A14890" s="60" t="s">
        <v>11395</v>
      </c>
      <c r="B14890" s="59" t="s">
        <v>11407</v>
      </c>
      <c r="C14890" s="59" t="s">
        <v>24</v>
      </c>
      <c r="D14890" s="141">
        <v>1</v>
      </c>
      <c r="E14890" s="75" t="s">
        <v>26</v>
      </c>
      <c r="F14890" s="210">
        <v>350000</v>
      </c>
      <c r="G14890" s="64">
        <f t="shared" si="454"/>
        <v>350000</v>
      </c>
      <c r="H14890" s="65" t="s">
        <v>2744</v>
      </c>
      <c r="I14890" s="59" t="s">
        <v>11406</v>
      </c>
    </row>
    <row r="14891" spans="1:9" x14ac:dyDescent="0.25">
      <c r="A14891" s="60" t="s">
        <v>11395</v>
      </c>
      <c r="B14891" s="58" t="s">
        <v>35</v>
      </c>
      <c r="C14891" s="84" t="s">
        <v>36</v>
      </c>
      <c r="D14891" s="141">
        <v>180</v>
      </c>
      <c r="E14891" s="75" t="s">
        <v>37</v>
      </c>
      <c r="F14891" s="210">
        <v>30862</v>
      </c>
      <c r="G14891" s="64">
        <f t="shared" si="454"/>
        <v>5555160</v>
      </c>
      <c r="H14891" s="120" t="s">
        <v>432</v>
      </c>
      <c r="I14891" s="74"/>
    </row>
    <row r="14892" spans="1:9" x14ac:dyDescent="0.25">
      <c r="A14892" s="59" t="s">
        <v>11408</v>
      </c>
      <c r="B14892" s="66" t="s">
        <v>1208</v>
      </c>
      <c r="C14892" s="121" t="s">
        <v>27</v>
      </c>
      <c r="D14892" s="141">
        <v>5</v>
      </c>
      <c r="E14892" s="75" t="s">
        <v>26</v>
      </c>
      <c r="F14892" s="210">
        <v>750</v>
      </c>
      <c r="G14892" s="210">
        <f t="shared" si="454"/>
        <v>3750</v>
      </c>
      <c r="H14892" s="120" t="s">
        <v>432</v>
      </c>
      <c r="I14892" s="74"/>
    </row>
    <row r="14893" spans="1:9" x14ac:dyDescent="0.25">
      <c r="A14893" s="59" t="s">
        <v>11408</v>
      </c>
      <c r="B14893" s="59" t="s">
        <v>1013</v>
      </c>
      <c r="C14893" s="59" t="s">
        <v>864</v>
      </c>
      <c r="D14893" s="60">
        <v>15</v>
      </c>
      <c r="E14893" s="126" t="s">
        <v>37</v>
      </c>
      <c r="F14893" s="73">
        <v>17000</v>
      </c>
      <c r="G14893" s="210">
        <f t="shared" si="454"/>
        <v>255000</v>
      </c>
      <c r="H14893" s="65" t="s">
        <v>2192</v>
      </c>
      <c r="I14893" s="74"/>
    </row>
    <row r="14894" spans="1:9" x14ac:dyDescent="0.25">
      <c r="A14894" s="59" t="s">
        <v>11408</v>
      </c>
      <c r="B14894" s="58" t="s">
        <v>11409</v>
      </c>
      <c r="C14894" s="77" t="s">
        <v>411</v>
      </c>
      <c r="D14894" s="60">
        <v>1</v>
      </c>
      <c r="E14894" s="75" t="s">
        <v>26</v>
      </c>
      <c r="F14894" s="63">
        <v>350000</v>
      </c>
      <c r="G14894" s="64">
        <f t="shared" si="454"/>
        <v>350000</v>
      </c>
      <c r="H14894" s="120" t="s">
        <v>2192</v>
      </c>
      <c r="I14894" s="74"/>
    </row>
    <row r="14895" spans="1:9" x14ac:dyDescent="0.25">
      <c r="A14895" s="59" t="s">
        <v>11408</v>
      </c>
      <c r="B14895" s="59" t="s">
        <v>9823</v>
      </c>
      <c r="C14895" s="59" t="s">
        <v>533</v>
      </c>
      <c r="D14895" s="141">
        <v>1</v>
      </c>
      <c r="E14895" s="75" t="s">
        <v>51</v>
      </c>
      <c r="F14895" s="210">
        <v>111000</v>
      </c>
      <c r="G14895" s="64">
        <f t="shared" si="454"/>
        <v>111000</v>
      </c>
      <c r="H14895" s="120" t="s">
        <v>2192</v>
      </c>
      <c r="I14895" s="74"/>
    </row>
    <row r="14896" spans="1:9" x14ac:dyDescent="0.25">
      <c r="A14896" s="59" t="s">
        <v>11408</v>
      </c>
      <c r="B14896" s="59" t="s">
        <v>11410</v>
      </c>
      <c r="C14896" s="85" t="s">
        <v>416</v>
      </c>
      <c r="D14896" s="60">
        <v>10</v>
      </c>
      <c r="E14896" s="75" t="s">
        <v>26</v>
      </c>
      <c r="F14896" s="73">
        <v>200</v>
      </c>
      <c r="G14896" s="64">
        <f>F14896*D14896</f>
        <v>2000</v>
      </c>
      <c r="H14896" s="65" t="s">
        <v>2192</v>
      </c>
      <c r="I14896" s="74"/>
    </row>
    <row r="14897" spans="1:9" x14ac:dyDescent="0.25">
      <c r="A14897" s="59" t="s">
        <v>11408</v>
      </c>
      <c r="B14897" s="58" t="s">
        <v>10169</v>
      </c>
      <c r="C14897" s="84" t="s">
        <v>416</v>
      </c>
      <c r="D14897" s="60">
        <v>10</v>
      </c>
      <c r="E14897" s="75" t="s">
        <v>26</v>
      </c>
      <c r="F14897" s="63">
        <v>100</v>
      </c>
      <c r="G14897" s="64">
        <f>F14897*D14897</f>
        <v>1000</v>
      </c>
      <c r="H14897" s="120" t="s">
        <v>2192</v>
      </c>
      <c r="I14897" s="74"/>
    </row>
    <row r="14898" spans="1:9" x14ac:dyDescent="0.25">
      <c r="A14898" s="59" t="s">
        <v>11408</v>
      </c>
      <c r="B14898" s="59" t="s">
        <v>11411</v>
      </c>
      <c r="C14898" s="59" t="s">
        <v>48</v>
      </c>
      <c r="D14898" s="141">
        <v>1</v>
      </c>
      <c r="E14898" s="75" t="s">
        <v>26</v>
      </c>
      <c r="F14898" s="73">
        <v>125000</v>
      </c>
      <c r="G14898" s="64">
        <f t="shared" si="454"/>
        <v>125000</v>
      </c>
      <c r="H14898" s="65" t="s">
        <v>432</v>
      </c>
      <c r="I14898" s="65"/>
    </row>
    <row r="14899" spans="1:9" x14ac:dyDescent="0.25">
      <c r="A14899" s="59" t="s">
        <v>11408</v>
      </c>
      <c r="B14899" s="59" t="s">
        <v>11412</v>
      </c>
      <c r="C14899" s="59" t="s">
        <v>48</v>
      </c>
      <c r="D14899" s="141">
        <v>2</v>
      </c>
      <c r="E14899" s="75" t="s">
        <v>26</v>
      </c>
      <c r="F14899" s="265">
        <v>10000</v>
      </c>
      <c r="G14899" s="64">
        <f t="shared" si="454"/>
        <v>20000</v>
      </c>
      <c r="H14899" s="65" t="s">
        <v>860</v>
      </c>
      <c r="I14899" s="65"/>
    </row>
    <row r="14900" spans="1:9" x14ac:dyDescent="0.25">
      <c r="A14900" s="59" t="s">
        <v>11408</v>
      </c>
      <c r="B14900" s="66" t="s">
        <v>1207</v>
      </c>
      <c r="C14900" s="121" t="s">
        <v>27</v>
      </c>
      <c r="D14900" s="141">
        <v>20</v>
      </c>
      <c r="E14900" s="75" t="s">
        <v>26</v>
      </c>
      <c r="F14900" s="210">
        <v>1000</v>
      </c>
      <c r="G14900" s="64">
        <f t="shared" si="454"/>
        <v>20000</v>
      </c>
      <c r="H14900" s="120" t="s">
        <v>6121</v>
      </c>
      <c r="I14900" s="74"/>
    </row>
    <row r="14901" spans="1:9" x14ac:dyDescent="0.25">
      <c r="A14901" s="59" t="s">
        <v>11408</v>
      </c>
      <c r="B14901" s="59" t="s">
        <v>11413</v>
      </c>
      <c r="C14901" s="59" t="s">
        <v>533</v>
      </c>
      <c r="D14901" s="60">
        <v>1</v>
      </c>
      <c r="E14901" s="126" t="s">
        <v>119</v>
      </c>
      <c r="F14901" s="73">
        <v>175000</v>
      </c>
      <c r="G14901" s="210">
        <f t="shared" si="454"/>
        <v>175000</v>
      </c>
      <c r="H14901" s="65" t="s">
        <v>6081</v>
      </c>
      <c r="I14901" s="74"/>
    </row>
    <row r="14902" spans="1:9" x14ac:dyDescent="0.25">
      <c r="A14902" s="59" t="s">
        <v>11408</v>
      </c>
      <c r="B14902" s="59" t="s">
        <v>11414</v>
      </c>
      <c r="C14902" s="84" t="s">
        <v>501</v>
      </c>
      <c r="D14902" s="60">
        <v>1</v>
      </c>
      <c r="E14902" s="126" t="s">
        <v>5575</v>
      </c>
      <c r="F14902" s="73">
        <v>28000</v>
      </c>
      <c r="G14902" s="210">
        <f t="shared" si="454"/>
        <v>28000</v>
      </c>
      <c r="H14902" s="65" t="s">
        <v>6081</v>
      </c>
      <c r="I14902" s="74"/>
    </row>
    <row r="14903" spans="1:9" x14ac:dyDescent="0.25">
      <c r="A14903" s="59" t="s">
        <v>11408</v>
      </c>
      <c r="B14903" s="59" t="s">
        <v>11415</v>
      </c>
      <c r="C14903" s="84" t="s">
        <v>416</v>
      </c>
      <c r="D14903" s="60">
        <v>15</v>
      </c>
      <c r="E14903" s="75" t="s">
        <v>26</v>
      </c>
      <c r="F14903" s="210">
        <v>766</v>
      </c>
      <c r="G14903" s="64">
        <f t="shared" si="454"/>
        <v>11490</v>
      </c>
      <c r="H14903" s="65" t="s">
        <v>6081</v>
      </c>
      <c r="I14903" s="74"/>
    </row>
    <row r="14904" spans="1:9" x14ac:dyDescent="0.25">
      <c r="A14904" s="59" t="s">
        <v>11408</v>
      </c>
      <c r="B14904" s="59" t="s">
        <v>2842</v>
      </c>
      <c r="C14904" s="84" t="s">
        <v>533</v>
      </c>
      <c r="D14904" s="60">
        <v>2</v>
      </c>
      <c r="E14904" s="75" t="s">
        <v>26</v>
      </c>
      <c r="F14904" s="210">
        <v>8000</v>
      </c>
      <c r="G14904" s="64">
        <f t="shared" si="454"/>
        <v>16000</v>
      </c>
      <c r="H14904" s="65" t="s">
        <v>6081</v>
      </c>
      <c r="I14904" s="74"/>
    </row>
    <row r="14905" spans="1:9" x14ac:dyDescent="0.25">
      <c r="A14905" s="59" t="s">
        <v>11408</v>
      </c>
      <c r="B14905" s="59" t="s">
        <v>810</v>
      </c>
      <c r="C14905" s="59" t="s">
        <v>27</v>
      </c>
      <c r="D14905" s="60">
        <v>1</v>
      </c>
      <c r="E14905" s="75" t="s">
        <v>1525</v>
      </c>
      <c r="F14905" s="73">
        <v>75000</v>
      </c>
      <c r="G14905" s="64">
        <f t="shared" si="454"/>
        <v>75000</v>
      </c>
      <c r="H14905" s="65" t="s">
        <v>522</v>
      </c>
      <c r="I14905" s="74" t="s">
        <v>11416</v>
      </c>
    </row>
    <row r="14906" spans="1:9" x14ac:dyDescent="0.25">
      <c r="A14906" s="59" t="s">
        <v>11408</v>
      </c>
      <c r="B14906" s="59" t="s">
        <v>274</v>
      </c>
      <c r="C14906" s="192">
        <v>40493</v>
      </c>
      <c r="D14906" s="141">
        <v>8</v>
      </c>
      <c r="E14906" s="75" t="s">
        <v>26</v>
      </c>
      <c r="F14906" s="265">
        <v>10000</v>
      </c>
      <c r="G14906" s="64">
        <f t="shared" si="454"/>
        <v>80000</v>
      </c>
      <c r="H14906" s="65" t="s">
        <v>894</v>
      </c>
      <c r="I14906" s="74" t="s">
        <v>8154</v>
      </c>
    </row>
    <row r="14907" spans="1:9" x14ac:dyDescent="0.25">
      <c r="A14907" s="59" t="s">
        <v>11408</v>
      </c>
      <c r="B14907" s="59" t="s">
        <v>4073</v>
      </c>
      <c r="C14907" s="59" t="s">
        <v>264</v>
      </c>
      <c r="D14907" s="59">
        <v>8</v>
      </c>
      <c r="E14907" s="59" t="s">
        <v>26</v>
      </c>
      <c r="F14907" s="61">
        <v>5000</v>
      </c>
      <c r="G14907" s="64">
        <f t="shared" si="454"/>
        <v>40000</v>
      </c>
      <c r="H14907" s="65" t="s">
        <v>894</v>
      </c>
      <c r="I14907" s="74" t="s">
        <v>8154</v>
      </c>
    </row>
    <row r="14908" spans="1:9" x14ac:dyDescent="0.25">
      <c r="A14908" s="59" t="s">
        <v>11408</v>
      </c>
      <c r="B14908" s="59" t="s">
        <v>1792</v>
      </c>
      <c r="C14908" s="59" t="s">
        <v>76</v>
      </c>
      <c r="D14908" s="141">
        <v>0.6</v>
      </c>
      <c r="E14908" s="75" t="s">
        <v>37</v>
      </c>
      <c r="F14908" s="210">
        <v>82500</v>
      </c>
      <c r="G14908" s="64">
        <f>F14908*D14908</f>
        <v>49500</v>
      </c>
      <c r="H14908" s="65" t="s">
        <v>894</v>
      </c>
      <c r="I14908" s="74" t="s">
        <v>8154</v>
      </c>
    </row>
    <row r="14909" spans="1:9" x14ac:dyDescent="0.25">
      <c r="A14909" s="59" t="s">
        <v>11408</v>
      </c>
      <c r="B14909" s="59" t="s">
        <v>56</v>
      </c>
      <c r="C14909" s="59" t="s">
        <v>57</v>
      </c>
      <c r="D14909" s="60">
        <v>1.5</v>
      </c>
      <c r="E14909" s="75" t="s">
        <v>37</v>
      </c>
      <c r="F14909" s="63">
        <v>24650</v>
      </c>
      <c r="G14909" s="64">
        <f>F14909*D14909</f>
        <v>36975</v>
      </c>
      <c r="H14909" s="65" t="s">
        <v>894</v>
      </c>
      <c r="I14909" s="74" t="s">
        <v>8154</v>
      </c>
    </row>
    <row r="14910" spans="1:9" x14ac:dyDescent="0.25">
      <c r="A14910" s="59" t="s">
        <v>11408</v>
      </c>
      <c r="B14910" s="59" t="s">
        <v>6532</v>
      </c>
      <c r="C14910" s="81" t="s">
        <v>121</v>
      </c>
      <c r="D14910" s="141">
        <v>1</v>
      </c>
      <c r="E14910" s="75" t="s">
        <v>26</v>
      </c>
      <c r="F14910" s="210">
        <v>134500</v>
      </c>
      <c r="G14910" s="210">
        <f t="shared" si="454"/>
        <v>134500</v>
      </c>
      <c r="H14910" s="65" t="s">
        <v>894</v>
      </c>
      <c r="I14910" s="74" t="s">
        <v>8154</v>
      </c>
    </row>
    <row r="14911" spans="1:9" x14ac:dyDescent="0.25">
      <c r="A14911" s="59" t="s">
        <v>11408</v>
      </c>
      <c r="B14911" s="58" t="s">
        <v>10150</v>
      </c>
      <c r="C14911" s="58" t="s">
        <v>281</v>
      </c>
      <c r="D14911" s="141">
        <v>1</v>
      </c>
      <c r="E14911" s="75" t="s">
        <v>26</v>
      </c>
      <c r="F14911" s="210">
        <v>21000</v>
      </c>
      <c r="G14911" s="210">
        <f t="shared" si="454"/>
        <v>21000</v>
      </c>
      <c r="H14911" s="65" t="s">
        <v>894</v>
      </c>
      <c r="I14911" s="74" t="s">
        <v>8154</v>
      </c>
    </row>
    <row r="14912" spans="1:9" x14ac:dyDescent="0.25">
      <c r="A14912" s="59" t="s">
        <v>11408</v>
      </c>
      <c r="B14912" s="59" t="s">
        <v>11417</v>
      </c>
      <c r="C14912" s="83" t="s">
        <v>147</v>
      </c>
      <c r="D14912" s="60">
        <v>1</v>
      </c>
      <c r="E14912" s="75" t="s">
        <v>26</v>
      </c>
      <c r="F14912" s="64">
        <v>1900000</v>
      </c>
      <c r="G14912" s="64">
        <f t="shared" si="454"/>
        <v>1900000</v>
      </c>
      <c r="H14912" s="65" t="s">
        <v>814</v>
      </c>
      <c r="I14912" s="74"/>
    </row>
    <row r="14913" spans="1:9" x14ac:dyDescent="0.25">
      <c r="A14913" s="59" t="s">
        <v>11408</v>
      </c>
      <c r="B14913" s="59" t="s">
        <v>11418</v>
      </c>
      <c r="C14913" s="83" t="s">
        <v>147</v>
      </c>
      <c r="D14913" s="60">
        <v>1</v>
      </c>
      <c r="E14913" s="75" t="s">
        <v>26</v>
      </c>
      <c r="F14913" s="62">
        <v>1550000</v>
      </c>
      <c r="G14913" s="64">
        <f t="shared" si="454"/>
        <v>1550000</v>
      </c>
      <c r="H14913" s="65" t="s">
        <v>814</v>
      </c>
      <c r="I14913" s="74"/>
    </row>
    <row r="14914" spans="1:9" x14ac:dyDescent="0.25">
      <c r="A14914" s="59" t="s">
        <v>11408</v>
      </c>
      <c r="B14914" s="58" t="s">
        <v>11419</v>
      </c>
      <c r="C14914" s="83" t="s">
        <v>147</v>
      </c>
      <c r="D14914" s="60">
        <v>1</v>
      </c>
      <c r="E14914" s="75" t="s">
        <v>26</v>
      </c>
      <c r="F14914" s="63">
        <v>1300000</v>
      </c>
      <c r="G14914" s="64">
        <f t="shared" si="454"/>
        <v>1300000</v>
      </c>
      <c r="H14914" s="65" t="s">
        <v>814</v>
      </c>
      <c r="I14914" s="74"/>
    </row>
    <row r="14915" spans="1:9" x14ac:dyDescent="0.25">
      <c r="A14915" s="59" t="s">
        <v>11408</v>
      </c>
      <c r="B14915" s="59" t="s">
        <v>11420</v>
      </c>
      <c r="C14915" s="59" t="s">
        <v>411</v>
      </c>
      <c r="D14915" s="141">
        <v>1</v>
      </c>
      <c r="E14915" s="75" t="s">
        <v>26</v>
      </c>
      <c r="F14915" s="265">
        <v>1250000</v>
      </c>
      <c r="G14915" s="64">
        <f t="shared" si="454"/>
        <v>1250000</v>
      </c>
      <c r="H14915" s="65" t="s">
        <v>6082</v>
      </c>
      <c r="I14915" s="74" t="s">
        <v>11421</v>
      </c>
    </row>
    <row r="14916" spans="1:9" x14ac:dyDescent="0.25">
      <c r="A14916" s="59" t="s">
        <v>11408</v>
      </c>
      <c r="B14916" s="59" t="s">
        <v>274</v>
      </c>
      <c r="C14916" s="192">
        <v>40493</v>
      </c>
      <c r="D14916" s="141">
        <v>6</v>
      </c>
      <c r="E14916" s="75" t="s">
        <v>26</v>
      </c>
      <c r="F14916" s="265">
        <v>10000</v>
      </c>
      <c r="G14916" s="210">
        <f t="shared" si="454"/>
        <v>60000</v>
      </c>
      <c r="H14916" s="65" t="s">
        <v>749</v>
      </c>
      <c r="I14916" s="74" t="s">
        <v>6998</v>
      </c>
    </row>
    <row r="14917" spans="1:9" x14ac:dyDescent="0.25">
      <c r="A14917" s="59" t="s">
        <v>11408</v>
      </c>
      <c r="B14917" s="59" t="s">
        <v>210</v>
      </c>
      <c r="C14917" s="59" t="s">
        <v>211</v>
      </c>
      <c r="D14917" s="59">
        <v>9</v>
      </c>
      <c r="E14917" s="77" t="s">
        <v>37</v>
      </c>
      <c r="F14917" s="63">
        <v>33000</v>
      </c>
      <c r="G14917" s="126">
        <f>F14917*D14917</f>
        <v>297000</v>
      </c>
      <c r="H14917" s="285" t="s">
        <v>957</v>
      </c>
      <c r="I14917" s="74" t="s">
        <v>6997</v>
      </c>
    </row>
    <row r="14918" spans="1:9" x14ac:dyDescent="0.25">
      <c r="A14918" s="59" t="s">
        <v>11408</v>
      </c>
      <c r="B14918" s="59" t="s">
        <v>11153</v>
      </c>
      <c r="C14918" s="59" t="s">
        <v>217</v>
      </c>
      <c r="D14918" s="141">
        <v>1</v>
      </c>
      <c r="E14918" s="75" t="s">
        <v>26</v>
      </c>
      <c r="F14918" s="210">
        <v>95000</v>
      </c>
      <c r="G14918" s="210">
        <f t="shared" ref="G14918:G14932" si="455">F14918*D14918</f>
        <v>95000</v>
      </c>
      <c r="H14918" s="479" t="s">
        <v>957</v>
      </c>
      <c r="I14918" s="74" t="s">
        <v>6997</v>
      </c>
    </row>
    <row r="14919" spans="1:9" x14ac:dyDescent="0.25">
      <c r="A14919" s="59" t="s">
        <v>11408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64">
        <f t="shared" si="455"/>
        <v>49500</v>
      </c>
      <c r="H14919" s="120" t="s">
        <v>2005</v>
      </c>
      <c r="I14919" s="74"/>
    </row>
    <row r="14920" spans="1:9" x14ac:dyDescent="0.25">
      <c r="A14920" s="59" t="s">
        <v>11422</v>
      </c>
      <c r="B14920" s="59" t="s">
        <v>210</v>
      </c>
      <c r="C14920" s="59" t="s">
        <v>211</v>
      </c>
      <c r="D14920" s="59">
        <v>1.5</v>
      </c>
      <c r="E14920" s="77" t="s">
        <v>37</v>
      </c>
      <c r="F14920" s="63">
        <v>33000</v>
      </c>
      <c r="G14920" s="210">
        <f t="shared" si="455"/>
        <v>49500</v>
      </c>
      <c r="H14920" s="120" t="s">
        <v>2148</v>
      </c>
      <c r="I14920" s="74"/>
    </row>
    <row r="14921" spans="1:9" x14ac:dyDescent="0.25">
      <c r="A14921" s="59" t="s">
        <v>11422</v>
      </c>
      <c r="B14921" s="83" t="s">
        <v>6462</v>
      </c>
      <c r="C14921" s="84" t="s">
        <v>486</v>
      </c>
      <c r="D14921" s="60">
        <v>3</v>
      </c>
      <c r="E14921" s="126" t="s">
        <v>26</v>
      </c>
      <c r="F14921" s="73">
        <v>10000</v>
      </c>
      <c r="G14921" s="210">
        <f t="shared" si="455"/>
        <v>30000</v>
      </c>
      <c r="H14921" s="65" t="s">
        <v>794</v>
      </c>
      <c r="I14921" s="74"/>
    </row>
    <row r="14922" spans="1:9" x14ac:dyDescent="0.25">
      <c r="A14922" s="59" t="s">
        <v>11422</v>
      </c>
      <c r="B14922" s="59" t="s">
        <v>6323</v>
      </c>
      <c r="C14922" s="59" t="s">
        <v>6324</v>
      </c>
      <c r="D14922" s="59">
        <v>1</v>
      </c>
      <c r="E14922" s="77" t="s">
        <v>26</v>
      </c>
      <c r="F14922" s="210">
        <v>92500</v>
      </c>
      <c r="G14922" s="64">
        <f t="shared" si="455"/>
        <v>92500</v>
      </c>
      <c r="H14922" s="120" t="s">
        <v>794</v>
      </c>
      <c r="I14922" s="74"/>
    </row>
    <row r="14923" spans="1:9" x14ac:dyDescent="0.25">
      <c r="A14923" s="59" t="s">
        <v>11422</v>
      </c>
      <c r="B14923" s="59" t="s">
        <v>172</v>
      </c>
      <c r="C14923" s="93" t="s">
        <v>173</v>
      </c>
      <c r="D14923" s="141">
        <v>1</v>
      </c>
      <c r="E14923" s="75" t="s">
        <v>26</v>
      </c>
      <c r="F14923" s="210">
        <v>39000</v>
      </c>
      <c r="G14923" s="64">
        <f t="shared" si="455"/>
        <v>39000</v>
      </c>
      <c r="H14923" s="120" t="s">
        <v>794</v>
      </c>
      <c r="I14923" s="74"/>
    </row>
    <row r="14924" spans="1:9" x14ac:dyDescent="0.25">
      <c r="A14924" s="59" t="s">
        <v>11422</v>
      </c>
      <c r="B14924" s="58" t="s">
        <v>11423</v>
      </c>
      <c r="C14924" s="84" t="s">
        <v>533</v>
      </c>
      <c r="D14924" s="60">
        <v>1</v>
      </c>
      <c r="E14924" s="75" t="s">
        <v>26</v>
      </c>
      <c r="F14924" s="63">
        <v>27000</v>
      </c>
      <c r="G14924" s="210">
        <f t="shared" si="455"/>
        <v>27000</v>
      </c>
      <c r="H14924" s="285" t="s">
        <v>484</v>
      </c>
      <c r="I14924" s="74"/>
    </row>
    <row r="14925" spans="1:9" x14ac:dyDescent="0.25">
      <c r="A14925" s="59" t="s">
        <v>11422</v>
      </c>
      <c r="B14925" s="58" t="s">
        <v>4004</v>
      </c>
      <c r="C14925" s="84" t="s">
        <v>27</v>
      </c>
      <c r="D14925" s="60">
        <v>10</v>
      </c>
      <c r="E14925" s="75" t="s">
        <v>26</v>
      </c>
      <c r="F14925" s="63">
        <v>1000</v>
      </c>
      <c r="G14925" s="64">
        <f t="shared" si="455"/>
        <v>10000</v>
      </c>
      <c r="H14925" s="120" t="s">
        <v>814</v>
      </c>
      <c r="I14925" s="74"/>
    </row>
    <row r="14926" spans="1:9" x14ac:dyDescent="0.25">
      <c r="A14926" s="59" t="s">
        <v>11422</v>
      </c>
      <c r="B14926" s="59" t="s">
        <v>1817</v>
      </c>
      <c r="C14926" s="59" t="s">
        <v>361</v>
      </c>
      <c r="D14926" s="141">
        <v>3</v>
      </c>
      <c r="E14926" s="75" t="s">
        <v>26</v>
      </c>
      <c r="F14926" s="265">
        <v>10000</v>
      </c>
      <c r="G14926" s="64">
        <f t="shared" si="455"/>
        <v>30000</v>
      </c>
      <c r="H14926" s="65" t="s">
        <v>710</v>
      </c>
      <c r="I14926" s="65"/>
    </row>
    <row r="14927" spans="1:9" x14ac:dyDescent="0.25">
      <c r="A14927" s="59" t="s">
        <v>11422</v>
      </c>
      <c r="B14927" s="59" t="s">
        <v>9255</v>
      </c>
      <c r="C14927" s="59" t="s">
        <v>27</v>
      </c>
      <c r="D14927" s="141">
        <v>1</v>
      </c>
      <c r="E14927" s="75" t="s">
        <v>26</v>
      </c>
      <c r="F14927" s="210">
        <v>2500</v>
      </c>
      <c r="G14927" s="64">
        <f>F14927*D14927</f>
        <v>2500</v>
      </c>
      <c r="H14927" s="120" t="s">
        <v>2192</v>
      </c>
      <c r="I14927" s="65"/>
    </row>
    <row r="14928" spans="1:9" x14ac:dyDescent="0.25">
      <c r="A14928" s="59" t="s">
        <v>11422</v>
      </c>
      <c r="B14928" s="59" t="s">
        <v>11424</v>
      </c>
      <c r="C14928" s="59" t="s">
        <v>533</v>
      </c>
      <c r="D14928" s="60">
        <v>1</v>
      </c>
      <c r="E14928" s="126" t="s">
        <v>26</v>
      </c>
      <c r="F14928" s="73">
        <v>22500</v>
      </c>
      <c r="G14928" s="210">
        <f t="shared" si="455"/>
        <v>22500</v>
      </c>
      <c r="H14928" s="65" t="s">
        <v>484</v>
      </c>
      <c r="I14928" s="74"/>
    </row>
    <row r="14929" spans="1:9" x14ac:dyDescent="0.25">
      <c r="A14929" s="59" t="s">
        <v>11422</v>
      </c>
      <c r="B14929" s="59" t="s">
        <v>11425</v>
      </c>
      <c r="C14929" s="59" t="s">
        <v>533</v>
      </c>
      <c r="D14929" s="141">
        <v>2</v>
      </c>
      <c r="E14929" s="75" t="s">
        <v>26</v>
      </c>
      <c r="F14929" s="210">
        <v>15000</v>
      </c>
      <c r="G14929" s="64">
        <f t="shared" si="455"/>
        <v>30000</v>
      </c>
      <c r="H14929" s="65" t="s">
        <v>484</v>
      </c>
      <c r="I14929" s="74"/>
    </row>
    <row r="14930" spans="1:9" x14ac:dyDescent="0.25">
      <c r="A14930" s="59" t="s">
        <v>11422</v>
      </c>
      <c r="B14930" s="59" t="s">
        <v>11426</v>
      </c>
      <c r="C14930" s="59" t="s">
        <v>533</v>
      </c>
      <c r="D14930" s="59">
        <v>1</v>
      </c>
      <c r="E14930" s="59" t="s">
        <v>5575</v>
      </c>
      <c r="F14930" s="61">
        <v>28000</v>
      </c>
      <c r="G14930" s="64">
        <f t="shared" si="455"/>
        <v>28000</v>
      </c>
      <c r="H14930" s="120" t="s">
        <v>2880</v>
      </c>
      <c r="I14930" s="74"/>
    </row>
    <row r="14931" spans="1:9" x14ac:dyDescent="0.25">
      <c r="A14931" s="59" t="s">
        <v>11422</v>
      </c>
      <c r="B14931" s="59" t="s">
        <v>11427</v>
      </c>
      <c r="C14931" s="59" t="s">
        <v>686</v>
      </c>
      <c r="D14931" s="60">
        <v>1</v>
      </c>
      <c r="E14931" s="126" t="s">
        <v>26</v>
      </c>
      <c r="F14931" s="73">
        <v>90000</v>
      </c>
      <c r="G14931" s="210">
        <f t="shared" si="455"/>
        <v>90000</v>
      </c>
      <c r="H14931" s="65" t="s">
        <v>814</v>
      </c>
      <c r="I14931" s="74"/>
    </row>
    <row r="14932" spans="1:9" x14ac:dyDescent="0.25">
      <c r="A14932" s="59" t="s">
        <v>11422</v>
      </c>
      <c r="B14932" s="59" t="s">
        <v>11428</v>
      </c>
      <c r="C14932" s="84" t="s">
        <v>686</v>
      </c>
      <c r="D14932" s="60">
        <v>1</v>
      </c>
      <c r="E14932" s="126" t="s">
        <v>26</v>
      </c>
      <c r="F14932" s="73">
        <v>90000</v>
      </c>
      <c r="G14932" s="210">
        <f t="shared" si="455"/>
        <v>90000</v>
      </c>
      <c r="H14932" s="65" t="s">
        <v>814</v>
      </c>
      <c r="I14932" s="74"/>
    </row>
    <row r="14933" spans="1:9" x14ac:dyDescent="0.25">
      <c r="A14933" s="59" t="s">
        <v>11422</v>
      </c>
      <c r="B14933" s="59" t="s">
        <v>11429</v>
      </c>
      <c r="C14933" s="85" t="s">
        <v>11430</v>
      </c>
      <c r="D14933" s="60">
        <v>2</v>
      </c>
      <c r="E14933" s="75" t="s">
        <v>26</v>
      </c>
      <c r="F14933" s="73">
        <v>60000</v>
      </c>
      <c r="G14933" s="64">
        <f>F14933*D14933</f>
        <v>120000</v>
      </c>
      <c r="H14933" s="65" t="s">
        <v>814</v>
      </c>
      <c r="I14933" s="74"/>
    </row>
    <row r="14934" spans="1:9" x14ac:dyDescent="0.25">
      <c r="A14934" s="59" t="s">
        <v>11422</v>
      </c>
      <c r="B14934" s="58" t="s">
        <v>11431</v>
      </c>
      <c r="C14934" s="84" t="s">
        <v>11430</v>
      </c>
      <c r="D14934" s="60">
        <v>2</v>
      </c>
      <c r="E14934" s="75" t="s">
        <v>26</v>
      </c>
      <c r="F14934" s="63">
        <v>50000</v>
      </c>
      <c r="G14934" s="64">
        <f t="shared" ref="G14934:G14963" si="456">F14934*D14934</f>
        <v>100000</v>
      </c>
      <c r="H14934" s="65" t="s">
        <v>814</v>
      </c>
      <c r="I14934" s="74"/>
    </row>
    <row r="14935" spans="1:9" x14ac:dyDescent="0.25">
      <c r="A14935" s="59" t="s">
        <v>11422</v>
      </c>
      <c r="B14935" s="59" t="s">
        <v>11432</v>
      </c>
      <c r="C14935" s="84" t="s">
        <v>48</v>
      </c>
      <c r="D14935" s="60">
        <v>2</v>
      </c>
      <c r="E14935" s="75" t="s">
        <v>26</v>
      </c>
      <c r="F14935" s="210">
        <v>125000</v>
      </c>
      <c r="G14935" s="64">
        <f t="shared" si="456"/>
        <v>250000</v>
      </c>
      <c r="H14935" s="65" t="s">
        <v>432</v>
      </c>
      <c r="I14935" s="74"/>
    </row>
    <row r="14936" spans="1:9" x14ac:dyDescent="0.25">
      <c r="A14936" s="59" t="s">
        <v>11422</v>
      </c>
      <c r="B14936" s="59" t="s">
        <v>11433</v>
      </c>
      <c r="C14936" s="59" t="s">
        <v>4290</v>
      </c>
      <c r="D14936" s="141">
        <v>1</v>
      </c>
      <c r="E14936" s="75" t="s">
        <v>29</v>
      </c>
      <c r="F14936" s="265">
        <v>400000</v>
      </c>
      <c r="G14936" s="64">
        <f t="shared" si="456"/>
        <v>400000</v>
      </c>
      <c r="H14936" s="65" t="s">
        <v>5929</v>
      </c>
      <c r="I14936" s="74" t="s">
        <v>6817</v>
      </c>
    </row>
    <row r="14937" spans="1:9" x14ac:dyDescent="0.25">
      <c r="A14937" s="59" t="s">
        <v>11422</v>
      </c>
      <c r="B14937" s="81" t="s">
        <v>11434</v>
      </c>
      <c r="C14937" s="93" t="s">
        <v>4290</v>
      </c>
      <c r="D14937" s="60">
        <v>2</v>
      </c>
      <c r="E14937" s="75" t="s">
        <v>29</v>
      </c>
      <c r="F14937" s="73">
        <v>450000</v>
      </c>
      <c r="G14937" s="210">
        <f t="shared" si="456"/>
        <v>900000</v>
      </c>
      <c r="H14937" s="65" t="s">
        <v>5929</v>
      </c>
      <c r="I14937" s="74" t="s">
        <v>6817</v>
      </c>
    </row>
    <row r="14938" spans="1:9" x14ac:dyDescent="0.25">
      <c r="A14938" s="59" t="s">
        <v>11422</v>
      </c>
      <c r="B14938" s="58" t="s">
        <v>4004</v>
      </c>
      <c r="C14938" s="84" t="s">
        <v>27</v>
      </c>
      <c r="D14938" s="60">
        <v>10</v>
      </c>
      <c r="E14938" s="75" t="s">
        <v>26</v>
      </c>
      <c r="F14938" s="63">
        <v>1000</v>
      </c>
      <c r="G14938" s="210">
        <f t="shared" si="456"/>
        <v>10000</v>
      </c>
      <c r="H14938" s="65" t="s">
        <v>2699</v>
      </c>
      <c r="I14938" s="74"/>
    </row>
    <row r="14939" spans="1:9" x14ac:dyDescent="0.25">
      <c r="A14939" s="59" t="s">
        <v>11422</v>
      </c>
      <c r="B14939" s="71" t="s">
        <v>8068</v>
      </c>
      <c r="C14939" s="59" t="s">
        <v>11259</v>
      </c>
      <c r="D14939" s="60">
        <v>1</v>
      </c>
      <c r="E14939" s="75" t="s">
        <v>26</v>
      </c>
      <c r="F14939" s="64">
        <v>11500</v>
      </c>
      <c r="G14939" s="64">
        <f t="shared" si="456"/>
        <v>11500</v>
      </c>
      <c r="H14939" s="65" t="s">
        <v>2699</v>
      </c>
      <c r="I14939" s="74"/>
    </row>
    <row r="14940" spans="1:9" x14ac:dyDescent="0.25">
      <c r="A14940" s="59" t="s">
        <v>11422</v>
      </c>
      <c r="B14940" s="58" t="s">
        <v>663</v>
      </c>
      <c r="C14940" s="59" t="s">
        <v>664</v>
      </c>
      <c r="D14940" s="141">
        <v>3</v>
      </c>
      <c r="E14940" s="75" t="s">
        <v>26</v>
      </c>
      <c r="F14940" s="210">
        <v>425000</v>
      </c>
      <c r="G14940" s="210">
        <f t="shared" si="456"/>
        <v>1275000</v>
      </c>
      <c r="H14940" s="285" t="s">
        <v>794</v>
      </c>
      <c r="I14940" s="74"/>
    </row>
    <row r="14941" spans="1:9" x14ac:dyDescent="0.25">
      <c r="A14941" s="59" t="s">
        <v>11422</v>
      </c>
      <c r="B14941" s="59" t="s">
        <v>1071</v>
      </c>
      <c r="C14941" s="59" t="s">
        <v>664</v>
      </c>
      <c r="D14941" s="60">
        <v>1</v>
      </c>
      <c r="E14941" s="75" t="s">
        <v>26</v>
      </c>
      <c r="F14941" s="63">
        <v>100000</v>
      </c>
      <c r="G14941" s="210">
        <f t="shared" si="456"/>
        <v>100000</v>
      </c>
      <c r="H14941" s="285" t="s">
        <v>794</v>
      </c>
      <c r="I14941" s="74"/>
    </row>
    <row r="14942" spans="1:9" x14ac:dyDescent="0.25">
      <c r="A14942" s="59" t="s">
        <v>11422</v>
      </c>
      <c r="B14942" s="58" t="s">
        <v>344</v>
      </c>
      <c r="C14942" s="59" t="s">
        <v>1523</v>
      </c>
      <c r="D14942" s="60">
        <v>1</v>
      </c>
      <c r="E14942" s="75" t="s">
        <v>25</v>
      </c>
      <c r="F14942" s="63">
        <v>284000</v>
      </c>
      <c r="G14942" s="64">
        <f t="shared" si="456"/>
        <v>284000</v>
      </c>
      <c r="H14942" s="65" t="s">
        <v>11435</v>
      </c>
      <c r="I14942" s="74" t="s">
        <v>11436</v>
      </c>
    </row>
    <row r="14943" spans="1:9" x14ac:dyDescent="0.25">
      <c r="A14943" s="59" t="s">
        <v>11422</v>
      </c>
      <c r="B14943" s="59" t="s">
        <v>59</v>
      </c>
      <c r="C14943" s="59" t="s">
        <v>60</v>
      </c>
      <c r="D14943" s="141">
        <v>1</v>
      </c>
      <c r="E14943" s="75" t="s">
        <v>26</v>
      </c>
      <c r="F14943" s="265">
        <v>7000000</v>
      </c>
      <c r="G14943" s="210">
        <f t="shared" si="456"/>
        <v>7000000</v>
      </c>
      <c r="H14943" s="65" t="s">
        <v>432</v>
      </c>
      <c r="I14943" s="74"/>
    </row>
    <row r="14944" spans="1:9" x14ac:dyDescent="0.25">
      <c r="A14944" s="59" t="s">
        <v>11422</v>
      </c>
      <c r="B14944" s="481" t="s">
        <v>210</v>
      </c>
      <c r="C14944" s="481" t="s">
        <v>211</v>
      </c>
      <c r="D14944" s="482">
        <v>8</v>
      </c>
      <c r="E14944" s="544" t="s">
        <v>37</v>
      </c>
      <c r="F14944" s="485">
        <v>33000</v>
      </c>
      <c r="G14944" s="485">
        <f t="shared" si="456"/>
        <v>264000</v>
      </c>
      <c r="H14944" s="536" t="s">
        <v>6528</v>
      </c>
      <c r="I14944" s="74"/>
    </row>
    <row r="14945" spans="1:9" x14ac:dyDescent="0.25">
      <c r="A14945" s="59" t="s">
        <v>11422</v>
      </c>
      <c r="B14945" s="59" t="s">
        <v>11314</v>
      </c>
      <c r="C14945" s="59" t="s">
        <v>27</v>
      </c>
      <c r="D14945" s="141">
        <v>10</v>
      </c>
      <c r="E14945" s="75" t="s">
        <v>26</v>
      </c>
      <c r="F14945" s="73">
        <v>1565</v>
      </c>
      <c r="G14945" s="64">
        <f t="shared" si="456"/>
        <v>15650</v>
      </c>
      <c r="H14945" s="120" t="s">
        <v>2626</v>
      </c>
      <c r="I14945" s="74"/>
    </row>
    <row r="14946" spans="1:9" x14ac:dyDescent="0.25">
      <c r="A14946" s="59" t="s">
        <v>11437</v>
      </c>
      <c r="B14946" s="58" t="s">
        <v>35</v>
      </c>
      <c r="C14946" s="84" t="s">
        <v>36</v>
      </c>
      <c r="D14946" s="141">
        <v>9</v>
      </c>
      <c r="E14946" s="75" t="s">
        <v>37</v>
      </c>
      <c r="F14946" s="210">
        <v>30862</v>
      </c>
      <c r="G14946" s="210">
        <f t="shared" si="456"/>
        <v>277758</v>
      </c>
      <c r="H14946" s="120" t="s">
        <v>432</v>
      </c>
      <c r="I14946" s="74"/>
    </row>
    <row r="14947" spans="1:9" x14ac:dyDescent="0.25">
      <c r="A14947" s="59" t="s">
        <v>11437</v>
      </c>
      <c r="B14947" s="58" t="s">
        <v>35</v>
      </c>
      <c r="C14947" s="84" t="s">
        <v>36</v>
      </c>
      <c r="D14947" s="141">
        <v>1</v>
      </c>
      <c r="E14947" s="75" t="s">
        <v>37</v>
      </c>
      <c r="F14947" s="210">
        <v>30862</v>
      </c>
      <c r="G14947" s="210">
        <f t="shared" si="456"/>
        <v>30862</v>
      </c>
      <c r="H14947" s="120" t="s">
        <v>1929</v>
      </c>
      <c r="I14947" s="74"/>
    </row>
    <row r="14948" spans="1:9" x14ac:dyDescent="0.25">
      <c r="A14948" s="59" t="s">
        <v>11437</v>
      </c>
      <c r="B14948" s="59" t="s">
        <v>1792</v>
      </c>
      <c r="C14948" s="59" t="s">
        <v>76</v>
      </c>
      <c r="D14948" s="141">
        <v>0.3</v>
      </c>
      <c r="E14948" s="75" t="s">
        <v>37</v>
      </c>
      <c r="F14948" s="210">
        <v>82500</v>
      </c>
      <c r="G14948" s="64">
        <f t="shared" si="456"/>
        <v>24750</v>
      </c>
      <c r="H14948" s="120" t="s">
        <v>2315</v>
      </c>
      <c r="I14948" s="74"/>
    </row>
    <row r="14949" spans="1:9" x14ac:dyDescent="0.25">
      <c r="A14949" s="59" t="s">
        <v>11437</v>
      </c>
      <c r="B14949" s="59" t="s">
        <v>1792</v>
      </c>
      <c r="C14949" s="59" t="s">
        <v>76</v>
      </c>
      <c r="D14949" s="141">
        <v>0.35</v>
      </c>
      <c r="E14949" s="75" t="s">
        <v>37</v>
      </c>
      <c r="F14949" s="210">
        <v>82500</v>
      </c>
      <c r="G14949" s="64">
        <f t="shared" si="456"/>
        <v>28874.999999999996</v>
      </c>
      <c r="H14949" s="120" t="s">
        <v>1877</v>
      </c>
      <c r="I14949" s="74"/>
    </row>
    <row r="14950" spans="1:9" x14ac:dyDescent="0.25">
      <c r="A14950" s="59" t="s">
        <v>11437</v>
      </c>
      <c r="B14950" s="59" t="s">
        <v>62</v>
      </c>
      <c r="C14950" s="59" t="s">
        <v>11438</v>
      </c>
      <c r="D14950" s="141">
        <v>1</v>
      </c>
      <c r="E14950" s="75" t="s">
        <v>29</v>
      </c>
      <c r="F14950" s="73">
        <v>2100000</v>
      </c>
      <c r="G14950" s="64">
        <f t="shared" si="456"/>
        <v>2100000</v>
      </c>
      <c r="H14950" s="65" t="s">
        <v>553</v>
      </c>
      <c r="I14950" s="74" t="s">
        <v>7018</v>
      </c>
    </row>
    <row r="14951" spans="1:9" x14ac:dyDescent="0.25">
      <c r="A14951" s="59" t="s">
        <v>11437</v>
      </c>
      <c r="B14951" s="59" t="s">
        <v>62</v>
      </c>
      <c r="C14951" s="59" t="s">
        <v>11439</v>
      </c>
      <c r="D14951" s="141">
        <v>1</v>
      </c>
      <c r="E14951" s="75" t="s">
        <v>29</v>
      </c>
      <c r="F14951" s="265">
        <v>2100000</v>
      </c>
      <c r="G14951" s="64">
        <f t="shared" si="456"/>
        <v>2100000</v>
      </c>
      <c r="H14951" s="65" t="s">
        <v>553</v>
      </c>
      <c r="I14951" s="74" t="s">
        <v>7018</v>
      </c>
    </row>
    <row r="14952" spans="1:9" x14ac:dyDescent="0.25">
      <c r="A14952" s="59" t="s">
        <v>11437</v>
      </c>
      <c r="B14952" s="59" t="s">
        <v>6323</v>
      </c>
      <c r="C14952" s="59" t="s">
        <v>6324</v>
      </c>
      <c r="D14952" s="59">
        <v>1</v>
      </c>
      <c r="E14952" s="77" t="s">
        <v>26</v>
      </c>
      <c r="F14952" s="210">
        <v>92500</v>
      </c>
      <c r="G14952" s="210">
        <f t="shared" si="456"/>
        <v>92500</v>
      </c>
      <c r="H14952" s="65" t="s">
        <v>665</v>
      </c>
      <c r="I14952" s="65"/>
    </row>
    <row r="14953" spans="1:9" x14ac:dyDescent="0.25">
      <c r="A14953" s="59" t="s">
        <v>11437</v>
      </c>
      <c r="B14953" s="59" t="s">
        <v>172</v>
      </c>
      <c r="C14953" s="93" t="s">
        <v>173</v>
      </c>
      <c r="D14953" s="141">
        <v>1</v>
      </c>
      <c r="E14953" s="75" t="s">
        <v>26</v>
      </c>
      <c r="F14953" s="210">
        <v>39000</v>
      </c>
      <c r="G14953" s="64">
        <f t="shared" si="456"/>
        <v>39000</v>
      </c>
      <c r="H14953" s="120" t="s">
        <v>665</v>
      </c>
      <c r="I14953" s="74"/>
    </row>
    <row r="14954" spans="1:9" x14ac:dyDescent="0.25">
      <c r="A14954" s="59" t="s">
        <v>11437</v>
      </c>
      <c r="B14954" s="59" t="s">
        <v>9255</v>
      </c>
      <c r="C14954" s="59" t="s">
        <v>27</v>
      </c>
      <c r="D14954" s="141">
        <v>1</v>
      </c>
      <c r="E14954" s="75" t="s">
        <v>26</v>
      </c>
      <c r="F14954" s="210">
        <v>2500</v>
      </c>
      <c r="G14954" s="210">
        <f t="shared" si="456"/>
        <v>2500</v>
      </c>
      <c r="H14954" s="120" t="s">
        <v>665</v>
      </c>
      <c r="I14954" s="74"/>
    </row>
    <row r="14955" spans="1:9" x14ac:dyDescent="0.25">
      <c r="A14955" s="59" t="s">
        <v>11437</v>
      </c>
      <c r="B14955" s="59" t="s">
        <v>10544</v>
      </c>
      <c r="C14955" s="59" t="s">
        <v>1594</v>
      </c>
      <c r="D14955" s="60">
        <v>2</v>
      </c>
      <c r="E14955" s="75" t="s">
        <v>26</v>
      </c>
      <c r="F14955" s="73">
        <v>175000</v>
      </c>
      <c r="G14955" s="210">
        <f t="shared" si="456"/>
        <v>350000</v>
      </c>
      <c r="H14955" s="120" t="s">
        <v>665</v>
      </c>
      <c r="I14955" s="74"/>
    </row>
    <row r="14956" spans="1:9" x14ac:dyDescent="0.25">
      <c r="A14956" s="59" t="s">
        <v>11437</v>
      </c>
      <c r="B14956" s="59" t="s">
        <v>634</v>
      </c>
      <c r="C14956" s="59" t="s">
        <v>99</v>
      </c>
      <c r="D14956" s="141">
        <v>1</v>
      </c>
      <c r="E14956" s="75" t="s">
        <v>26</v>
      </c>
      <c r="F14956" s="210">
        <v>40000</v>
      </c>
      <c r="G14956" s="210">
        <f t="shared" si="456"/>
        <v>40000</v>
      </c>
      <c r="H14956" s="120" t="s">
        <v>665</v>
      </c>
      <c r="I14956" s="74"/>
    </row>
    <row r="14957" spans="1:9" x14ac:dyDescent="0.25">
      <c r="A14957" s="59" t="s">
        <v>11437</v>
      </c>
      <c r="B14957" s="59" t="s">
        <v>1792</v>
      </c>
      <c r="C14957" s="59" t="s">
        <v>76</v>
      </c>
      <c r="D14957" s="141">
        <v>0.6</v>
      </c>
      <c r="E14957" s="75" t="s">
        <v>37</v>
      </c>
      <c r="F14957" s="210">
        <v>82500</v>
      </c>
      <c r="G14957" s="210">
        <f t="shared" si="456"/>
        <v>49500</v>
      </c>
      <c r="H14957" s="120" t="s">
        <v>665</v>
      </c>
      <c r="I14957" s="74"/>
    </row>
    <row r="14958" spans="1:9" x14ac:dyDescent="0.25">
      <c r="A14958" s="59" t="s">
        <v>11437</v>
      </c>
      <c r="B14958" s="59" t="s">
        <v>9838</v>
      </c>
      <c r="C14958" s="59" t="s">
        <v>2703</v>
      </c>
      <c r="D14958" s="60">
        <v>1</v>
      </c>
      <c r="E14958" s="75" t="s">
        <v>26</v>
      </c>
      <c r="F14958" s="63">
        <v>72000</v>
      </c>
      <c r="G14958" s="64">
        <f t="shared" si="456"/>
        <v>72000</v>
      </c>
      <c r="H14958" s="65" t="s">
        <v>665</v>
      </c>
      <c r="I14958" s="74"/>
    </row>
    <row r="14959" spans="1:9" x14ac:dyDescent="0.25">
      <c r="A14959" s="59" t="s">
        <v>11437</v>
      </c>
      <c r="B14959" s="59" t="s">
        <v>10953</v>
      </c>
      <c r="C14959" s="59" t="s">
        <v>636</v>
      </c>
      <c r="D14959" s="60">
        <v>1</v>
      </c>
      <c r="E14959" s="126" t="s">
        <v>51</v>
      </c>
      <c r="F14959" s="73">
        <v>73000</v>
      </c>
      <c r="G14959" s="210">
        <f t="shared" si="456"/>
        <v>73000</v>
      </c>
      <c r="H14959" s="120" t="s">
        <v>2192</v>
      </c>
      <c r="I14959" s="74"/>
    </row>
    <row r="14960" spans="1:9" x14ac:dyDescent="0.25">
      <c r="A14960" s="59" t="s">
        <v>11437</v>
      </c>
      <c r="B14960" s="59" t="s">
        <v>9823</v>
      </c>
      <c r="C14960" s="59" t="s">
        <v>533</v>
      </c>
      <c r="D14960" s="141">
        <v>1</v>
      </c>
      <c r="E14960" s="75" t="s">
        <v>607</v>
      </c>
      <c r="F14960" s="210">
        <v>111000</v>
      </c>
      <c r="G14960" s="64">
        <f t="shared" si="456"/>
        <v>111000</v>
      </c>
      <c r="H14960" s="120" t="s">
        <v>2192</v>
      </c>
      <c r="I14960" s="74"/>
    </row>
    <row r="14961" spans="1:9" x14ac:dyDescent="0.25">
      <c r="A14961" s="59" t="s">
        <v>11437</v>
      </c>
      <c r="B14961" s="59" t="s">
        <v>11057</v>
      </c>
      <c r="C14961" s="59" t="s">
        <v>1311</v>
      </c>
      <c r="D14961" s="60">
        <v>1</v>
      </c>
      <c r="E14961" s="126" t="s">
        <v>26</v>
      </c>
      <c r="F14961" s="73">
        <v>16000</v>
      </c>
      <c r="G14961" s="64">
        <f t="shared" si="456"/>
        <v>16000</v>
      </c>
      <c r="H14961" s="120" t="s">
        <v>2192</v>
      </c>
      <c r="I14961" s="74"/>
    </row>
    <row r="14962" spans="1:9" x14ac:dyDescent="0.25">
      <c r="A14962" s="59" t="s">
        <v>11437</v>
      </c>
      <c r="B14962" s="93" t="s">
        <v>11255</v>
      </c>
      <c r="C14962" s="59" t="s">
        <v>859</v>
      </c>
      <c r="D14962" s="141">
        <v>1</v>
      </c>
      <c r="E14962" s="75" t="s">
        <v>26</v>
      </c>
      <c r="F14962" s="265">
        <v>1750000</v>
      </c>
      <c r="G14962" s="64">
        <f t="shared" si="456"/>
        <v>1750000</v>
      </c>
      <c r="H14962" s="65" t="s">
        <v>11440</v>
      </c>
      <c r="I14962" s="74" t="s">
        <v>11441</v>
      </c>
    </row>
    <row r="14963" spans="1:9" x14ac:dyDescent="0.25">
      <c r="A14963" s="59" t="s">
        <v>11437</v>
      </c>
      <c r="B14963" s="59" t="s">
        <v>1422</v>
      </c>
      <c r="C14963" s="84" t="s">
        <v>10888</v>
      </c>
      <c r="D14963" s="60">
        <v>1</v>
      </c>
      <c r="E14963" s="126" t="s">
        <v>26</v>
      </c>
      <c r="F14963" s="73">
        <v>350000</v>
      </c>
      <c r="G14963" s="210">
        <f t="shared" si="456"/>
        <v>350000</v>
      </c>
      <c r="H14963" s="285" t="s">
        <v>794</v>
      </c>
      <c r="I14963" s="74"/>
    </row>
    <row r="14964" spans="1:9" x14ac:dyDescent="0.25">
      <c r="A14964" s="59" t="s">
        <v>11437</v>
      </c>
      <c r="B14964" s="58" t="s">
        <v>4004</v>
      </c>
      <c r="C14964" s="84" t="s">
        <v>27</v>
      </c>
      <c r="D14964" s="60">
        <v>22</v>
      </c>
      <c r="E14964" s="75" t="s">
        <v>26</v>
      </c>
      <c r="F14964" s="63">
        <v>1000</v>
      </c>
      <c r="G14964" s="64">
        <f>F14964*D14964</f>
        <v>22000</v>
      </c>
      <c r="H14964" s="285" t="s">
        <v>814</v>
      </c>
      <c r="I14964" s="74"/>
    </row>
    <row r="14965" spans="1:9" x14ac:dyDescent="0.25">
      <c r="A14965" s="59" t="s">
        <v>11437</v>
      </c>
      <c r="B14965" s="58" t="s">
        <v>3228</v>
      </c>
      <c r="C14965" s="84"/>
      <c r="D14965" s="60">
        <v>1</v>
      </c>
      <c r="E14965" s="75" t="s">
        <v>26</v>
      </c>
      <c r="F14965" s="63">
        <v>75000</v>
      </c>
      <c r="G14965" s="210">
        <f>F14965*D14965</f>
        <v>75000</v>
      </c>
      <c r="H14965" s="285" t="s">
        <v>814</v>
      </c>
      <c r="I14965" s="74"/>
    </row>
    <row r="14966" spans="1:9" x14ac:dyDescent="0.25">
      <c r="A14966" s="59" t="s">
        <v>11437</v>
      </c>
      <c r="B14966" s="59" t="s">
        <v>3799</v>
      </c>
      <c r="C14966" s="59" t="s">
        <v>1376</v>
      </c>
      <c r="D14966" s="141">
        <v>1</v>
      </c>
      <c r="E14966" s="75" t="s">
        <v>1525</v>
      </c>
      <c r="F14966" s="210">
        <v>210000</v>
      </c>
      <c r="G14966" s="64">
        <f>F14966*D14966</f>
        <v>210000</v>
      </c>
      <c r="H14966" s="65" t="s">
        <v>814</v>
      </c>
      <c r="I14966" s="74"/>
    </row>
    <row r="14967" spans="1:9" x14ac:dyDescent="0.25">
      <c r="A14967" s="59" t="s">
        <v>11437</v>
      </c>
      <c r="B14967" s="59" t="s">
        <v>9255</v>
      </c>
      <c r="C14967" s="59" t="s">
        <v>27</v>
      </c>
      <c r="D14967" s="141">
        <v>1</v>
      </c>
      <c r="E14967" s="75" t="s">
        <v>26</v>
      </c>
      <c r="F14967" s="265">
        <v>2625</v>
      </c>
      <c r="G14967" s="64">
        <f t="shared" ref="G14967:G14976" si="457">F14967*D14967</f>
        <v>2625</v>
      </c>
      <c r="H14967" s="65" t="s">
        <v>814</v>
      </c>
      <c r="I14967" s="74"/>
    </row>
    <row r="14968" spans="1:9" x14ac:dyDescent="0.25">
      <c r="A14968" s="59" t="s">
        <v>11437</v>
      </c>
      <c r="B14968" s="58" t="s">
        <v>11442</v>
      </c>
      <c r="C14968" s="84" t="s">
        <v>686</v>
      </c>
      <c r="D14968" s="60">
        <v>1</v>
      </c>
      <c r="E14968" s="75" t="s">
        <v>26</v>
      </c>
      <c r="F14968" s="63">
        <v>325000</v>
      </c>
      <c r="G14968" s="64">
        <f t="shared" si="457"/>
        <v>325000</v>
      </c>
      <c r="H14968" s="65" t="s">
        <v>814</v>
      </c>
      <c r="I14968" s="74"/>
    </row>
    <row r="14969" spans="1:9" x14ac:dyDescent="0.25">
      <c r="A14969" s="120" t="s">
        <v>11437</v>
      </c>
      <c r="B14969" s="59" t="s">
        <v>11443</v>
      </c>
      <c r="C14969" s="59" t="s">
        <v>416</v>
      </c>
      <c r="D14969" s="141">
        <v>4</v>
      </c>
      <c r="E14969" s="75" t="s">
        <v>26</v>
      </c>
      <c r="F14969" s="265">
        <v>6500</v>
      </c>
      <c r="G14969" s="64">
        <f t="shared" si="457"/>
        <v>26000</v>
      </c>
      <c r="H14969" s="65" t="s">
        <v>814</v>
      </c>
      <c r="I14969" s="74"/>
    </row>
    <row r="14970" spans="1:9" x14ac:dyDescent="0.25">
      <c r="A14970" s="59" t="s">
        <v>11437</v>
      </c>
      <c r="B14970" s="81" t="s">
        <v>3626</v>
      </c>
      <c r="C14970" s="59" t="s">
        <v>416</v>
      </c>
      <c r="D14970" s="60">
        <v>4</v>
      </c>
      <c r="E14970" s="75" t="s">
        <v>26</v>
      </c>
      <c r="F14970" s="73">
        <v>750</v>
      </c>
      <c r="G14970" s="210">
        <f t="shared" si="457"/>
        <v>3000</v>
      </c>
      <c r="H14970" s="65" t="s">
        <v>814</v>
      </c>
      <c r="I14970" s="74"/>
    </row>
    <row r="14971" spans="1:9" x14ac:dyDescent="0.25">
      <c r="A14971" s="59" t="s">
        <v>11437</v>
      </c>
      <c r="B14971" s="58" t="s">
        <v>10309</v>
      </c>
      <c r="C14971" s="59" t="s">
        <v>416</v>
      </c>
      <c r="D14971" s="141">
        <v>4</v>
      </c>
      <c r="E14971" s="75" t="s">
        <v>26</v>
      </c>
      <c r="F14971" s="210">
        <v>300</v>
      </c>
      <c r="G14971" s="210">
        <f t="shared" si="457"/>
        <v>1200</v>
      </c>
      <c r="H14971" s="65" t="s">
        <v>814</v>
      </c>
      <c r="I14971" s="74"/>
    </row>
    <row r="14972" spans="1:9" x14ac:dyDescent="0.25">
      <c r="A14972" s="59" t="s">
        <v>11437</v>
      </c>
      <c r="B14972" s="59" t="s">
        <v>11443</v>
      </c>
      <c r="C14972" s="59" t="s">
        <v>416</v>
      </c>
      <c r="D14972" s="141">
        <v>6</v>
      </c>
      <c r="E14972" s="75" t="s">
        <v>26</v>
      </c>
      <c r="F14972" s="265">
        <v>6500</v>
      </c>
      <c r="G14972" s="64">
        <f t="shared" si="457"/>
        <v>39000</v>
      </c>
      <c r="H14972" s="65" t="s">
        <v>2897</v>
      </c>
      <c r="I14972" s="74"/>
    </row>
    <row r="14973" spans="1:9" x14ac:dyDescent="0.25">
      <c r="A14973" s="59" t="s">
        <v>11437</v>
      </c>
      <c r="B14973" s="81" t="s">
        <v>3626</v>
      </c>
      <c r="C14973" s="59" t="s">
        <v>416</v>
      </c>
      <c r="D14973" s="60">
        <v>6</v>
      </c>
      <c r="E14973" s="75" t="s">
        <v>26</v>
      </c>
      <c r="F14973" s="73">
        <v>750</v>
      </c>
      <c r="G14973" s="210">
        <f t="shared" si="457"/>
        <v>4500</v>
      </c>
      <c r="H14973" s="65" t="s">
        <v>2897</v>
      </c>
      <c r="I14973" s="74"/>
    </row>
    <row r="14974" spans="1:9" x14ac:dyDescent="0.25">
      <c r="A14974" s="59" t="s">
        <v>11437</v>
      </c>
      <c r="B14974" s="58" t="s">
        <v>10309</v>
      </c>
      <c r="C14974" s="59" t="s">
        <v>416</v>
      </c>
      <c r="D14974" s="141">
        <v>6</v>
      </c>
      <c r="E14974" s="75" t="s">
        <v>26</v>
      </c>
      <c r="F14974" s="210">
        <v>300</v>
      </c>
      <c r="G14974" s="210">
        <f t="shared" si="457"/>
        <v>1800</v>
      </c>
      <c r="H14974" s="65" t="s">
        <v>2897</v>
      </c>
      <c r="I14974" s="74"/>
    </row>
    <row r="14975" spans="1:9" x14ac:dyDescent="0.25">
      <c r="A14975" s="59" t="s">
        <v>11437</v>
      </c>
      <c r="B14975" s="59" t="s">
        <v>210</v>
      </c>
      <c r="C14975" s="59" t="s">
        <v>211</v>
      </c>
      <c r="D14975" s="59">
        <v>8</v>
      </c>
      <c r="E14975" s="77" t="s">
        <v>37</v>
      </c>
      <c r="F14975" s="63">
        <v>33000</v>
      </c>
      <c r="G14975" s="64">
        <f t="shared" si="457"/>
        <v>264000</v>
      </c>
      <c r="H14975" s="65" t="s">
        <v>2145</v>
      </c>
      <c r="I14975" s="74" t="s">
        <v>7017</v>
      </c>
    </row>
    <row r="14976" spans="1:9" x14ac:dyDescent="0.25">
      <c r="A14976" s="59" t="s">
        <v>11437</v>
      </c>
      <c r="B14976" s="59" t="s">
        <v>6323</v>
      </c>
      <c r="C14976" s="59" t="s">
        <v>6324</v>
      </c>
      <c r="D14976" s="59">
        <v>1</v>
      </c>
      <c r="E14976" s="77" t="s">
        <v>26</v>
      </c>
      <c r="F14976" s="210">
        <v>92500</v>
      </c>
      <c r="G14976" s="210">
        <f t="shared" si="457"/>
        <v>92500</v>
      </c>
      <c r="H14976" s="65" t="s">
        <v>2145</v>
      </c>
      <c r="I14976" s="74" t="s">
        <v>7017</v>
      </c>
    </row>
    <row r="14977" spans="1:9" x14ac:dyDescent="0.25">
      <c r="A14977" s="59" t="s">
        <v>11437</v>
      </c>
      <c r="B14977" s="59" t="s">
        <v>172</v>
      </c>
      <c r="C14977" s="93" t="s">
        <v>173</v>
      </c>
      <c r="D14977" s="141">
        <v>1</v>
      </c>
      <c r="E14977" s="75" t="s">
        <v>26</v>
      </c>
      <c r="F14977" s="210">
        <v>39000</v>
      </c>
      <c r="G14977" s="126">
        <f>F14977*D14977</f>
        <v>39000</v>
      </c>
      <c r="H14977" s="65" t="s">
        <v>2145</v>
      </c>
      <c r="I14977" s="74" t="s">
        <v>7017</v>
      </c>
    </row>
    <row r="14978" spans="1:9" x14ac:dyDescent="0.25">
      <c r="A14978" s="59" t="s">
        <v>11437</v>
      </c>
      <c r="B14978" s="58" t="s">
        <v>6645</v>
      </c>
      <c r="C14978" s="77" t="s">
        <v>74</v>
      </c>
      <c r="D14978" s="141">
        <v>1</v>
      </c>
      <c r="E14978" s="75" t="s">
        <v>26</v>
      </c>
      <c r="F14978" s="210">
        <v>55000</v>
      </c>
      <c r="G14978" s="210">
        <f t="shared" ref="G14978:G15009" si="458">F14978*D14978</f>
        <v>55000</v>
      </c>
      <c r="H14978" s="479" t="s">
        <v>2145</v>
      </c>
      <c r="I14978" s="74" t="s">
        <v>7017</v>
      </c>
    </row>
    <row r="14979" spans="1:9" x14ac:dyDescent="0.25">
      <c r="A14979" s="59" t="s">
        <v>11437</v>
      </c>
      <c r="B14979" s="66" t="s">
        <v>220</v>
      </c>
      <c r="C14979" s="92" t="s">
        <v>221</v>
      </c>
      <c r="D14979" s="60">
        <v>6</v>
      </c>
      <c r="E14979" s="75" t="s">
        <v>37</v>
      </c>
      <c r="F14979" s="210">
        <v>34689</v>
      </c>
      <c r="G14979" s="64">
        <f t="shared" si="458"/>
        <v>208134</v>
      </c>
      <c r="H14979" s="285" t="s">
        <v>504</v>
      </c>
      <c r="I14979" s="74" t="s">
        <v>7020</v>
      </c>
    </row>
    <row r="14980" spans="1:9" x14ac:dyDescent="0.25">
      <c r="A14980" s="59" t="s">
        <v>11437</v>
      </c>
      <c r="B14980" s="59" t="s">
        <v>11444</v>
      </c>
      <c r="C14980" s="59" t="s">
        <v>10685</v>
      </c>
      <c r="D14980" s="60">
        <v>1</v>
      </c>
      <c r="E14980" s="75" t="s">
        <v>26</v>
      </c>
      <c r="F14980" s="63">
        <v>4500000</v>
      </c>
      <c r="G14980" s="210">
        <f t="shared" si="458"/>
        <v>4500000</v>
      </c>
      <c r="H14980" s="285" t="s">
        <v>6084</v>
      </c>
      <c r="I14980" s="74"/>
    </row>
    <row r="14981" spans="1:9" x14ac:dyDescent="0.25">
      <c r="A14981" s="59" t="s">
        <v>11437</v>
      </c>
      <c r="B14981" s="58" t="s">
        <v>11445</v>
      </c>
      <c r="C14981" s="59" t="s">
        <v>10685</v>
      </c>
      <c r="D14981" s="60">
        <v>1</v>
      </c>
      <c r="E14981" s="75" t="s">
        <v>26</v>
      </c>
      <c r="F14981" s="63">
        <v>150000</v>
      </c>
      <c r="G14981" s="210">
        <f t="shared" si="458"/>
        <v>150000</v>
      </c>
      <c r="H14981" s="285" t="s">
        <v>6084</v>
      </c>
      <c r="I14981" s="74"/>
    </row>
    <row r="14982" spans="1:9" x14ac:dyDescent="0.25">
      <c r="A14982" s="59" t="s">
        <v>11437</v>
      </c>
      <c r="B14982" s="58" t="s">
        <v>2194</v>
      </c>
      <c r="C14982" s="59" t="s">
        <v>10685</v>
      </c>
      <c r="D14982" s="60">
        <v>1</v>
      </c>
      <c r="E14982" s="75" t="s">
        <v>26</v>
      </c>
      <c r="F14982" s="73">
        <v>400000</v>
      </c>
      <c r="G14982" s="210">
        <f t="shared" si="458"/>
        <v>400000</v>
      </c>
      <c r="H14982" s="285" t="s">
        <v>6084</v>
      </c>
      <c r="I14982" s="74"/>
    </row>
    <row r="14983" spans="1:9" x14ac:dyDescent="0.25">
      <c r="A14983" s="59" t="s">
        <v>11437</v>
      </c>
      <c r="B14983" s="59" t="s">
        <v>11446</v>
      </c>
      <c r="C14983" s="59" t="s">
        <v>10685</v>
      </c>
      <c r="D14983" s="141">
        <v>2</v>
      </c>
      <c r="E14983" s="126" t="s">
        <v>26</v>
      </c>
      <c r="F14983" s="280">
        <v>50000</v>
      </c>
      <c r="G14983" s="210">
        <f t="shared" si="458"/>
        <v>100000</v>
      </c>
      <c r="H14983" s="285" t="s">
        <v>6084</v>
      </c>
      <c r="I14983" s="74"/>
    </row>
    <row r="14984" spans="1:9" x14ac:dyDescent="0.25">
      <c r="A14984" s="59" t="s">
        <v>11437</v>
      </c>
      <c r="B14984" s="58" t="s">
        <v>11447</v>
      </c>
      <c r="C14984" s="59" t="s">
        <v>10685</v>
      </c>
      <c r="D14984" s="60">
        <v>1</v>
      </c>
      <c r="E14984" s="126" t="s">
        <v>26</v>
      </c>
      <c r="F14984" s="73">
        <v>30000</v>
      </c>
      <c r="G14984" s="126">
        <f t="shared" si="458"/>
        <v>30000</v>
      </c>
      <c r="H14984" s="285" t="s">
        <v>6084</v>
      </c>
      <c r="I14984" s="74"/>
    </row>
    <row r="14985" spans="1:9" x14ac:dyDescent="0.25">
      <c r="A14985" s="59" t="s">
        <v>11437</v>
      </c>
      <c r="B14985" s="58" t="s">
        <v>11448</v>
      </c>
      <c r="C14985" s="59" t="s">
        <v>10685</v>
      </c>
      <c r="D14985" s="60">
        <v>2</v>
      </c>
      <c r="E14985" s="83" t="s">
        <v>25</v>
      </c>
      <c r="F14985" s="210">
        <v>175000</v>
      </c>
      <c r="G14985" s="126">
        <f t="shared" si="458"/>
        <v>350000</v>
      </c>
      <c r="H14985" s="285" t="s">
        <v>6084</v>
      </c>
      <c r="I14985" s="74"/>
    </row>
    <row r="14986" spans="1:9" x14ac:dyDescent="0.25">
      <c r="A14986" s="59" t="s">
        <v>11437</v>
      </c>
      <c r="B14986" s="59" t="s">
        <v>11449</v>
      </c>
      <c r="C14986" s="59" t="s">
        <v>598</v>
      </c>
      <c r="D14986" s="141">
        <v>1</v>
      </c>
      <c r="E14986" s="126" t="s">
        <v>1680</v>
      </c>
      <c r="F14986" s="280">
        <v>750000</v>
      </c>
      <c r="G14986" s="210">
        <f t="shared" si="458"/>
        <v>750000</v>
      </c>
      <c r="H14986" s="285" t="s">
        <v>1120</v>
      </c>
      <c r="I14986" s="74" t="s">
        <v>11450</v>
      </c>
    </row>
    <row r="14987" spans="1:9" x14ac:dyDescent="0.25">
      <c r="A14987" s="59" t="s">
        <v>11451</v>
      </c>
      <c r="B14987" s="58" t="s">
        <v>11452</v>
      </c>
      <c r="C14987" s="59" t="s">
        <v>598</v>
      </c>
      <c r="D14987" s="60">
        <v>1</v>
      </c>
      <c r="E14987" s="126" t="s">
        <v>1680</v>
      </c>
      <c r="F14987" s="73">
        <v>875000</v>
      </c>
      <c r="G14987" s="126">
        <f t="shared" si="458"/>
        <v>875000</v>
      </c>
      <c r="H14987" s="285" t="s">
        <v>1120</v>
      </c>
      <c r="I14987" s="74" t="s">
        <v>11450</v>
      </c>
    </row>
    <row r="14988" spans="1:9" x14ac:dyDescent="0.25">
      <c r="A14988" s="59" t="s">
        <v>11451</v>
      </c>
      <c r="B14988" s="59" t="s">
        <v>10332</v>
      </c>
      <c r="C14988" s="59" t="s">
        <v>10333</v>
      </c>
      <c r="D14988" s="141">
        <v>4</v>
      </c>
      <c r="E14988" s="75" t="s">
        <v>26</v>
      </c>
      <c r="F14988" s="210">
        <v>80000</v>
      </c>
      <c r="G14988" s="210">
        <f t="shared" si="458"/>
        <v>320000</v>
      </c>
      <c r="H14988" s="285" t="s">
        <v>1120</v>
      </c>
      <c r="I14988" s="74" t="s">
        <v>11450</v>
      </c>
    </row>
    <row r="14989" spans="1:9" x14ac:dyDescent="0.25">
      <c r="A14989" s="59" t="s">
        <v>11451</v>
      </c>
      <c r="B14989" s="59" t="s">
        <v>11453</v>
      </c>
      <c r="C14989" s="85" t="s">
        <v>878</v>
      </c>
      <c r="D14989" s="60">
        <v>1</v>
      </c>
      <c r="E14989" s="75" t="s">
        <v>29</v>
      </c>
      <c r="F14989" s="73">
        <v>270000</v>
      </c>
      <c r="G14989" s="64">
        <f>F14989*D14989</f>
        <v>270000</v>
      </c>
      <c r="H14989" s="65" t="s">
        <v>1156</v>
      </c>
      <c r="I14989" s="74"/>
    </row>
    <row r="14990" spans="1:9" x14ac:dyDescent="0.25">
      <c r="A14990" s="59" t="s">
        <v>11451</v>
      </c>
      <c r="B14990" s="59" t="s">
        <v>11454</v>
      </c>
      <c r="C14990" s="59"/>
      <c r="D14990" s="141">
        <v>1</v>
      </c>
      <c r="E14990" s="75" t="s">
        <v>29</v>
      </c>
      <c r="F14990" s="210">
        <v>56500000</v>
      </c>
      <c r="G14990" s="64">
        <f t="shared" si="458"/>
        <v>56500000</v>
      </c>
      <c r="H14990" s="120" t="s">
        <v>1421</v>
      </c>
      <c r="I14990" s="74" t="s">
        <v>11455</v>
      </c>
    </row>
    <row r="14991" spans="1:9" x14ac:dyDescent="0.25">
      <c r="A14991" s="59" t="s">
        <v>11451</v>
      </c>
      <c r="B14991" s="59" t="s">
        <v>11456</v>
      </c>
      <c r="C14991" s="84" t="s">
        <v>859</v>
      </c>
      <c r="D14991" s="141">
        <v>1</v>
      </c>
      <c r="E14991" s="75" t="s">
        <v>26</v>
      </c>
      <c r="F14991" s="210">
        <v>600000</v>
      </c>
      <c r="G14991" s="64">
        <f t="shared" si="458"/>
        <v>600000</v>
      </c>
      <c r="H14991" s="120" t="s">
        <v>1421</v>
      </c>
      <c r="I14991" s="74" t="s">
        <v>11455</v>
      </c>
    </row>
    <row r="14992" spans="1:9" x14ac:dyDescent="0.25">
      <c r="A14992" s="59" t="s">
        <v>11451</v>
      </c>
      <c r="B14992" s="59" t="s">
        <v>2634</v>
      </c>
      <c r="C14992" s="85" t="s">
        <v>1228</v>
      </c>
      <c r="D14992" s="60">
        <v>1</v>
      </c>
      <c r="E14992" s="75" t="s">
        <v>26</v>
      </c>
      <c r="F14992" s="73">
        <v>40000</v>
      </c>
      <c r="G14992" s="64">
        <f t="shared" si="458"/>
        <v>40000</v>
      </c>
      <c r="H14992" s="65" t="s">
        <v>535</v>
      </c>
      <c r="I14992" s="74" t="s">
        <v>11455</v>
      </c>
    </row>
    <row r="14993" spans="1:9" x14ac:dyDescent="0.25">
      <c r="A14993" s="59" t="s">
        <v>11451</v>
      </c>
      <c r="B14993" s="58" t="s">
        <v>11099</v>
      </c>
      <c r="C14993" s="85" t="s">
        <v>1043</v>
      </c>
      <c r="D14993" s="141">
        <v>3</v>
      </c>
      <c r="E14993" s="75" t="s">
        <v>6086</v>
      </c>
      <c r="F14993" s="210">
        <v>1471000</v>
      </c>
      <c r="G14993" s="210">
        <f t="shared" si="458"/>
        <v>4413000</v>
      </c>
      <c r="H14993" s="65" t="s">
        <v>665</v>
      </c>
      <c r="I14993" s="74"/>
    </row>
    <row r="14994" spans="1:9" x14ac:dyDescent="0.25">
      <c r="A14994" s="59" t="s">
        <v>11451</v>
      </c>
      <c r="B14994" s="59" t="s">
        <v>9255</v>
      </c>
      <c r="C14994" s="59" t="s">
        <v>27</v>
      </c>
      <c r="D14994" s="141">
        <v>2</v>
      </c>
      <c r="E14994" s="75" t="s">
        <v>26</v>
      </c>
      <c r="F14994" s="210">
        <v>2500</v>
      </c>
      <c r="G14994" s="210">
        <f t="shared" si="458"/>
        <v>5000</v>
      </c>
      <c r="H14994" s="65" t="s">
        <v>665</v>
      </c>
      <c r="I14994" s="74"/>
    </row>
    <row r="14995" spans="1:9" x14ac:dyDescent="0.25">
      <c r="A14995" s="59" t="s">
        <v>11451</v>
      </c>
      <c r="B14995" s="59" t="s">
        <v>3228</v>
      </c>
      <c r="C14995" s="59"/>
      <c r="D14995" s="141">
        <v>1</v>
      </c>
      <c r="E14995" s="75" t="s">
        <v>26</v>
      </c>
      <c r="F14995" s="210">
        <v>75000</v>
      </c>
      <c r="G14995" s="210">
        <f t="shared" si="458"/>
        <v>75000</v>
      </c>
      <c r="H14995" s="65" t="s">
        <v>665</v>
      </c>
      <c r="I14995" s="74"/>
    </row>
    <row r="14996" spans="1:9" x14ac:dyDescent="0.25">
      <c r="A14996" s="59" t="s">
        <v>11451</v>
      </c>
      <c r="B14996" s="59" t="s">
        <v>10166</v>
      </c>
      <c r="C14996" s="59" t="s">
        <v>10167</v>
      </c>
      <c r="D14996" s="59">
        <v>1</v>
      </c>
      <c r="E14996" s="77" t="s">
        <v>26</v>
      </c>
      <c r="F14996" s="210">
        <v>25000</v>
      </c>
      <c r="G14996" s="210">
        <f t="shared" si="458"/>
        <v>25000</v>
      </c>
      <c r="H14996" s="65" t="s">
        <v>466</v>
      </c>
      <c r="I14996" s="74" t="s">
        <v>6642</v>
      </c>
    </row>
    <row r="14997" spans="1:9" x14ac:dyDescent="0.25">
      <c r="A14997" s="59" t="s">
        <v>11451</v>
      </c>
      <c r="B14997" s="59" t="s">
        <v>9255</v>
      </c>
      <c r="C14997" s="59" t="s">
        <v>27</v>
      </c>
      <c r="D14997" s="141">
        <v>1</v>
      </c>
      <c r="E14997" s="75" t="s">
        <v>26</v>
      </c>
      <c r="F14997" s="210">
        <v>2500</v>
      </c>
      <c r="G14997" s="210">
        <f t="shared" si="458"/>
        <v>2500</v>
      </c>
      <c r="H14997" s="65" t="s">
        <v>466</v>
      </c>
      <c r="I14997" s="74" t="s">
        <v>6642</v>
      </c>
    </row>
    <row r="14998" spans="1:9" x14ac:dyDescent="0.25">
      <c r="A14998" s="59" t="s">
        <v>11451</v>
      </c>
      <c r="B14998" s="59" t="s">
        <v>11457</v>
      </c>
      <c r="C14998" s="59" t="s">
        <v>48</v>
      </c>
      <c r="D14998" s="59">
        <v>2</v>
      </c>
      <c r="E14998" s="77" t="s">
        <v>26</v>
      </c>
      <c r="F14998" s="61">
        <v>690000</v>
      </c>
      <c r="G14998" s="64">
        <f t="shared" si="458"/>
        <v>1380000</v>
      </c>
      <c r="H14998" s="120" t="s">
        <v>466</v>
      </c>
      <c r="I14998" s="74" t="s">
        <v>6642</v>
      </c>
    </row>
    <row r="14999" spans="1:9" x14ac:dyDescent="0.25">
      <c r="A14999" s="59" t="s">
        <v>11451</v>
      </c>
      <c r="B14999" s="58" t="s">
        <v>11458</v>
      </c>
      <c r="C14999" s="58" t="s">
        <v>48</v>
      </c>
      <c r="D14999" s="60">
        <v>2</v>
      </c>
      <c r="E14999" s="126" t="s">
        <v>26</v>
      </c>
      <c r="F14999" s="221">
        <v>22500</v>
      </c>
      <c r="G14999" s="126">
        <f t="shared" si="458"/>
        <v>45000</v>
      </c>
      <c r="H14999" s="120" t="s">
        <v>466</v>
      </c>
      <c r="I14999" s="74" t="s">
        <v>6642</v>
      </c>
    </row>
    <row r="15000" spans="1:9" x14ac:dyDescent="0.25">
      <c r="A15000" s="59" t="s">
        <v>11451</v>
      </c>
      <c r="B15000" s="59" t="s">
        <v>11249</v>
      </c>
      <c r="C15000" s="59" t="s">
        <v>486</v>
      </c>
      <c r="D15000" s="141">
        <v>1</v>
      </c>
      <c r="E15000" s="75" t="s">
        <v>26</v>
      </c>
      <c r="F15000" s="210">
        <v>55000</v>
      </c>
      <c r="G15000" s="64">
        <f t="shared" si="458"/>
        <v>55000</v>
      </c>
      <c r="H15000" s="65" t="s">
        <v>466</v>
      </c>
      <c r="I15000" s="74" t="s">
        <v>6642</v>
      </c>
    </row>
    <row r="15001" spans="1:9" x14ac:dyDescent="0.25">
      <c r="A15001" s="59" t="s">
        <v>11451</v>
      </c>
      <c r="B15001" s="59" t="s">
        <v>11459</v>
      </c>
      <c r="C15001" s="85" t="s">
        <v>48</v>
      </c>
      <c r="D15001" s="60">
        <v>1</v>
      </c>
      <c r="E15001" s="75" t="s">
        <v>26</v>
      </c>
      <c r="F15001" s="210">
        <v>290000</v>
      </c>
      <c r="G15001" s="64">
        <f t="shared" si="458"/>
        <v>290000</v>
      </c>
      <c r="H15001" s="65" t="s">
        <v>466</v>
      </c>
      <c r="I15001" s="74" t="s">
        <v>6642</v>
      </c>
    </row>
    <row r="15002" spans="1:9" x14ac:dyDescent="0.25">
      <c r="A15002" s="59" t="s">
        <v>11451</v>
      </c>
      <c r="B15002" s="59" t="s">
        <v>3269</v>
      </c>
      <c r="C15002" s="59" t="s">
        <v>48</v>
      </c>
      <c r="D15002" s="141">
        <v>1</v>
      </c>
      <c r="E15002" s="75" t="s">
        <v>26</v>
      </c>
      <c r="F15002" s="210">
        <v>85000</v>
      </c>
      <c r="G15002" s="64">
        <f t="shared" si="458"/>
        <v>85000</v>
      </c>
      <c r="H15002" s="65" t="s">
        <v>466</v>
      </c>
      <c r="I15002" s="74" t="s">
        <v>6642</v>
      </c>
    </row>
    <row r="15003" spans="1:9" x14ac:dyDescent="0.25">
      <c r="A15003" s="59" t="s">
        <v>11451</v>
      </c>
      <c r="B15003" s="59" t="s">
        <v>56</v>
      </c>
      <c r="C15003" s="59" t="s">
        <v>57</v>
      </c>
      <c r="D15003" s="141">
        <v>1.5</v>
      </c>
      <c r="E15003" s="75" t="s">
        <v>37</v>
      </c>
      <c r="F15003" s="210">
        <v>24650</v>
      </c>
      <c r="G15003" s="210">
        <f t="shared" si="458"/>
        <v>36975</v>
      </c>
      <c r="H15003" s="65" t="s">
        <v>466</v>
      </c>
      <c r="I15003" s="74" t="s">
        <v>6642</v>
      </c>
    </row>
    <row r="15004" spans="1:9" x14ac:dyDescent="0.25">
      <c r="A15004" s="60" t="s">
        <v>11451</v>
      </c>
      <c r="B15004" s="59" t="s">
        <v>6423</v>
      </c>
      <c r="C15004" s="59" t="s">
        <v>6424</v>
      </c>
      <c r="D15004" s="141">
        <v>0.6</v>
      </c>
      <c r="E15004" s="75" t="s">
        <v>37</v>
      </c>
      <c r="F15004" s="265">
        <v>82500</v>
      </c>
      <c r="G15004" s="64">
        <f t="shared" si="458"/>
        <v>49500</v>
      </c>
      <c r="H15004" s="65" t="s">
        <v>466</v>
      </c>
      <c r="I15004" s="74" t="s">
        <v>6642</v>
      </c>
    </row>
    <row r="15005" spans="1:9" x14ac:dyDescent="0.25">
      <c r="A15005" s="59" t="s">
        <v>11451</v>
      </c>
      <c r="B15005" s="59" t="s">
        <v>56</v>
      </c>
      <c r="C15005" s="59" t="s">
        <v>57</v>
      </c>
      <c r="D15005" s="141">
        <v>1.5</v>
      </c>
      <c r="E15005" s="75" t="s">
        <v>37</v>
      </c>
      <c r="F15005" s="210">
        <v>24650</v>
      </c>
      <c r="G15005" s="210">
        <f t="shared" si="458"/>
        <v>36975</v>
      </c>
      <c r="H15005" s="120" t="s">
        <v>2985</v>
      </c>
      <c r="I15005" s="74"/>
    </row>
    <row r="15006" spans="1:9" x14ac:dyDescent="0.25">
      <c r="A15006" s="59" t="s">
        <v>11451</v>
      </c>
      <c r="B15006" s="59" t="s">
        <v>6423</v>
      </c>
      <c r="C15006" s="59" t="s">
        <v>76</v>
      </c>
      <c r="D15006" s="60">
        <v>0.6</v>
      </c>
      <c r="E15006" s="126" t="s">
        <v>37</v>
      </c>
      <c r="F15006" s="73">
        <v>82500</v>
      </c>
      <c r="G15006" s="210">
        <f t="shared" si="458"/>
        <v>49500</v>
      </c>
      <c r="H15006" s="120" t="s">
        <v>2985</v>
      </c>
      <c r="I15006" s="74"/>
    </row>
    <row r="15007" spans="1:9" x14ac:dyDescent="0.25">
      <c r="A15007" s="59" t="s">
        <v>11451</v>
      </c>
      <c r="B15007" s="58" t="s">
        <v>11442</v>
      </c>
      <c r="C15007" s="84" t="s">
        <v>686</v>
      </c>
      <c r="D15007" s="60">
        <v>2</v>
      </c>
      <c r="E15007" s="75" t="s">
        <v>26</v>
      </c>
      <c r="F15007" s="63">
        <v>325000</v>
      </c>
      <c r="G15007" s="64">
        <f t="shared" si="458"/>
        <v>650000</v>
      </c>
      <c r="H15007" s="65" t="s">
        <v>814</v>
      </c>
      <c r="I15007" s="74"/>
    </row>
    <row r="15008" spans="1:9" x14ac:dyDescent="0.25">
      <c r="A15008" s="120" t="s">
        <v>11451</v>
      </c>
      <c r="B15008" s="59" t="s">
        <v>1096</v>
      </c>
      <c r="C15008" s="59" t="s">
        <v>636</v>
      </c>
      <c r="D15008" s="59">
        <v>8</v>
      </c>
      <c r="E15008" s="59" t="s">
        <v>51</v>
      </c>
      <c r="F15008" s="61">
        <v>12500</v>
      </c>
      <c r="G15008" s="64">
        <f t="shared" si="458"/>
        <v>100000</v>
      </c>
      <c r="H15008" s="120" t="s">
        <v>484</v>
      </c>
      <c r="I15008" s="74"/>
    </row>
    <row r="15009" spans="1:9" x14ac:dyDescent="0.25">
      <c r="A15009" s="59" t="s">
        <v>11451</v>
      </c>
      <c r="B15009" s="59" t="s">
        <v>6297</v>
      </c>
      <c r="C15009" s="59" t="s">
        <v>6298</v>
      </c>
      <c r="D15009" s="60">
        <v>1</v>
      </c>
      <c r="E15009" s="126" t="s">
        <v>26</v>
      </c>
      <c r="F15009" s="73">
        <v>193500</v>
      </c>
      <c r="G15009" s="210">
        <f t="shared" si="458"/>
        <v>193500</v>
      </c>
      <c r="H15009" s="285" t="s">
        <v>2985</v>
      </c>
      <c r="I15009" s="74" t="s">
        <v>6637</v>
      </c>
    </row>
    <row r="15010" spans="1:9" x14ac:dyDescent="0.25">
      <c r="A15010" s="59" t="s">
        <v>11451</v>
      </c>
      <c r="B15010" s="59" t="s">
        <v>6394</v>
      </c>
      <c r="C15010" s="59" t="s">
        <v>279</v>
      </c>
      <c r="D15010" s="60">
        <v>1</v>
      </c>
      <c r="E15010" s="75" t="s">
        <v>26</v>
      </c>
      <c r="F15010" s="63">
        <v>30000</v>
      </c>
      <c r="G15010" s="64">
        <f>F15010*D15010</f>
        <v>30000</v>
      </c>
      <c r="H15010" s="285" t="s">
        <v>2985</v>
      </c>
      <c r="I15010" s="74" t="s">
        <v>6637</v>
      </c>
    </row>
    <row r="15011" spans="1:9" x14ac:dyDescent="0.25">
      <c r="A15011" s="59" t="s">
        <v>11451</v>
      </c>
      <c r="B15011" s="58" t="s">
        <v>6422</v>
      </c>
      <c r="C15011" s="84"/>
      <c r="D15011" s="60">
        <v>4</v>
      </c>
      <c r="E15011" s="75" t="s">
        <v>26</v>
      </c>
      <c r="F15011" s="63">
        <v>10000</v>
      </c>
      <c r="G15011" s="210">
        <f>F15011*D15011</f>
        <v>40000</v>
      </c>
      <c r="H15011" s="285" t="s">
        <v>2985</v>
      </c>
      <c r="I15011" s="74" t="s">
        <v>6637</v>
      </c>
    </row>
    <row r="15012" spans="1:9" x14ac:dyDescent="0.25">
      <c r="A15012" s="59" t="s">
        <v>11451</v>
      </c>
      <c r="B15012" s="59" t="s">
        <v>4073</v>
      </c>
      <c r="C15012" s="59" t="s">
        <v>264</v>
      </c>
      <c r="D15012" s="141">
        <v>4</v>
      </c>
      <c r="E15012" s="75" t="s">
        <v>26</v>
      </c>
      <c r="F15012" s="210">
        <v>5000</v>
      </c>
      <c r="G15012" s="64">
        <f>F15012*D15012</f>
        <v>20000</v>
      </c>
      <c r="H15012" s="285" t="s">
        <v>2985</v>
      </c>
      <c r="I15012" s="74" t="s">
        <v>6637</v>
      </c>
    </row>
    <row r="15013" spans="1:9" x14ac:dyDescent="0.25">
      <c r="A15013" s="59" t="s">
        <v>11451</v>
      </c>
      <c r="B15013" s="59" t="s">
        <v>210</v>
      </c>
      <c r="C15013" s="59" t="s">
        <v>211</v>
      </c>
      <c r="D15013" s="59">
        <v>1</v>
      </c>
      <c r="E15013" s="77" t="s">
        <v>37</v>
      </c>
      <c r="F15013" s="63">
        <v>33000</v>
      </c>
      <c r="G15013" s="64">
        <f t="shared" ref="G15013:G15020" si="459">F15013*D15013</f>
        <v>33000</v>
      </c>
      <c r="H15013" s="285" t="s">
        <v>2985</v>
      </c>
      <c r="I15013" s="74" t="s">
        <v>6637</v>
      </c>
    </row>
    <row r="15014" spans="1:9" x14ac:dyDescent="0.25">
      <c r="A15014" s="59" t="s">
        <v>11451</v>
      </c>
      <c r="B15014" s="59" t="s">
        <v>1792</v>
      </c>
      <c r="C15014" s="59" t="s">
        <v>76</v>
      </c>
      <c r="D15014" s="141">
        <v>0.3</v>
      </c>
      <c r="E15014" s="75" t="s">
        <v>37</v>
      </c>
      <c r="F15014" s="210">
        <v>82500</v>
      </c>
      <c r="G15014" s="64">
        <f t="shared" si="459"/>
        <v>24750</v>
      </c>
      <c r="H15014" s="285" t="s">
        <v>2985</v>
      </c>
      <c r="I15014" s="74" t="s">
        <v>6637</v>
      </c>
    </row>
    <row r="15015" spans="1:9" x14ac:dyDescent="0.25">
      <c r="A15015" s="59" t="s">
        <v>11451</v>
      </c>
      <c r="B15015" s="58" t="s">
        <v>11460</v>
      </c>
      <c r="C15015" s="85" t="s">
        <v>1043</v>
      </c>
      <c r="D15015" s="60">
        <v>4</v>
      </c>
      <c r="E15015" s="75" t="s">
        <v>473</v>
      </c>
      <c r="F15015" s="63">
        <v>298500</v>
      </c>
      <c r="G15015" s="64">
        <f t="shared" si="459"/>
        <v>1194000</v>
      </c>
      <c r="H15015" s="65" t="s">
        <v>522</v>
      </c>
      <c r="I15015" s="74" t="s">
        <v>10964</v>
      </c>
    </row>
    <row r="15016" spans="1:9" x14ac:dyDescent="0.25">
      <c r="A15016" s="59" t="s">
        <v>11451</v>
      </c>
      <c r="B15016" s="59" t="s">
        <v>11461</v>
      </c>
      <c r="C15016" s="85" t="s">
        <v>1043</v>
      </c>
      <c r="D15016" s="141">
        <v>3</v>
      </c>
      <c r="E15016" s="75" t="s">
        <v>473</v>
      </c>
      <c r="F15016" s="73">
        <v>218000</v>
      </c>
      <c r="G15016" s="64">
        <f t="shared" si="459"/>
        <v>654000</v>
      </c>
      <c r="H15016" s="65" t="s">
        <v>522</v>
      </c>
      <c r="I15016" s="74" t="s">
        <v>10964</v>
      </c>
    </row>
    <row r="15017" spans="1:9" x14ac:dyDescent="0.25">
      <c r="A15017" s="59" t="s">
        <v>11451</v>
      </c>
      <c r="B15017" s="59" t="s">
        <v>11462</v>
      </c>
      <c r="C15017" s="85" t="s">
        <v>1043</v>
      </c>
      <c r="D15017" s="141">
        <v>1</v>
      </c>
      <c r="E15017" s="75" t="s">
        <v>473</v>
      </c>
      <c r="F15017" s="265">
        <v>111000</v>
      </c>
      <c r="G15017" s="64">
        <f t="shared" si="459"/>
        <v>111000</v>
      </c>
      <c r="H15017" s="65" t="s">
        <v>522</v>
      </c>
      <c r="I15017" s="74" t="s">
        <v>10964</v>
      </c>
    </row>
    <row r="15018" spans="1:9" x14ac:dyDescent="0.25">
      <c r="A15018" s="59" t="s">
        <v>11451</v>
      </c>
      <c r="B15018" s="81" t="s">
        <v>11463</v>
      </c>
      <c r="C15018" s="85" t="s">
        <v>1043</v>
      </c>
      <c r="D15018" s="60">
        <v>1</v>
      </c>
      <c r="E15018" s="75" t="s">
        <v>473</v>
      </c>
      <c r="F15018" s="73">
        <v>141500</v>
      </c>
      <c r="G15018" s="210">
        <f t="shared" si="459"/>
        <v>141500</v>
      </c>
      <c r="H15018" s="65" t="s">
        <v>522</v>
      </c>
      <c r="I15018" s="74" t="s">
        <v>10964</v>
      </c>
    </row>
    <row r="15019" spans="1:9" x14ac:dyDescent="0.25">
      <c r="A15019" s="59" t="s">
        <v>11451</v>
      </c>
      <c r="B15019" s="58" t="s">
        <v>35</v>
      </c>
      <c r="C15019" s="84" t="s">
        <v>36</v>
      </c>
      <c r="D15019" s="141">
        <v>9</v>
      </c>
      <c r="E15019" s="75" t="s">
        <v>37</v>
      </c>
      <c r="F15019" s="210">
        <v>30862</v>
      </c>
      <c r="G15019" s="210">
        <f t="shared" si="459"/>
        <v>277758</v>
      </c>
      <c r="H15019" s="120" t="s">
        <v>432</v>
      </c>
      <c r="I15019" s="74"/>
    </row>
    <row r="15020" spans="1:9" x14ac:dyDescent="0.25">
      <c r="A15020" s="59" t="s">
        <v>11451</v>
      </c>
      <c r="B15020" s="71" t="s">
        <v>6463</v>
      </c>
      <c r="C15020" s="59" t="s">
        <v>434</v>
      </c>
      <c r="D15020" s="141">
        <v>1</v>
      </c>
      <c r="E15020" s="75" t="s">
        <v>26</v>
      </c>
      <c r="F15020" s="210">
        <v>495000</v>
      </c>
      <c r="G15020" s="210">
        <f t="shared" si="459"/>
        <v>495000</v>
      </c>
      <c r="H15020" s="65" t="s">
        <v>553</v>
      </c>
      <c r="I15020" s="74" t="s">
        <v>7023</v>
      </c>
    </row>
    <row r="15021" spans="1:9" x14ac:dyDescent="0.25">
      <c r="A15021" s="59" t="s">
        <v>11451</v>
      </c>
      <c r="B15021" s="58" t="s">
        <v>6645</v>
      </c>
      <c r="C15021" s="77" t="s">
        <v>74</v>
      </c>
      <c r="D15021" s="141">
        <v>2</v>
      </c>
      <c r="E15021" s="75" t="s">
        <v>26</v>
      </c>
      <c r="F15021" s="210">
        <v>55000</v>
      </c>
      <c r="G15021" s="126">
        <f>F15021*D15021</f>
        <v>110000</v>
      </c>
      <c r="H15021" s="65" t="s">
        <v>553</v>
      </c>
      <c r="I15021" s="74" t="s">
        <v>7023</v>
      </c>
    </row>
    <row r="15022" spans="1:9" x14ac:dyDescent="0.25">
      <c r="A15022" s="59" t="s">
        <v>11451</v>
      </c>
      <c r="B15022" s="58" t="s">
        <v>11464</v>
      </c>
      <c r="C15022" s="59" t="s">
        <v>1106</v>
      </c>
      <c r="D15022" s="60">
        <v>4</v>
      </c>
      <c r="E15022" s="75" t="s">
        <v>26</v>
      </c>
      <c r="F15022" s="63">
        <v>29500</v>
      </c>
      <c r="G15022" s="210">
        <f t="shared" ref="G15022:G15067" si="460">F15022*D15022</f>
        <v>118000</v>
      </c>
      <c r="H15022" s="285" t="s">
        <v>522</v>
      </c>
      <c r="I15022" s="74" t="s">
        <v>11465</v>
      </c>
    </row>
    <row r="15023" spans="1:9" x14ac:dyDescent="0.25">
      <c r="A15023" s="59" t="s">
        <v>11451</v>
      </c>
      <c r="B15023" s="58" t="s">
        <v>11466</v>
      </c>
      <c r="C15023" s="59" t="s">
        <v>636</v>
      </c>
      <c r="D15023" s="60">
        <v>1</v>
      </c>
      <c r="E15023" s="75" t="s">
        <v>26</v>
      </c>
      <c r="F15023" s="73">
        <v>300000</v>
      </c>
      <c r="G15023" s="210">
        <f t="shared" si="460"/>
        <v>300000</v>
      </c>
      <c r="H15023" s="285" t="s">
        <v>522</v>
      </c>
      <c r="I15023" s="74" t="s">
        <v>11465</v>
      </c>
    </row>
    <row r="15024" spans="1:9" x14ac:dyDescent="0.25">
      <c r="A15024" s="59" t="s">
        <v>11451</v>
      </c>
      <c r="B15024" s="59" t="s">
        <v>11467</v>
      </c>
      <c r="C15024" s="59" t="s">
        <v>3146</v>
      </c>
      <c r="D15024" s="141">
        <v>2</v>
      </c>
      <c r="E15024" s="126" t="s">
        <v>26</v>
      </c>
      <c r="F15024" s="280">
        <v>1530000</v>
      </c>
      <c r="G15024" s="210">
        <f t="shared" si="460"/>
        <v>3060000</v>
      </c>
      <c r="H15024" s="285" t="s">
        <v>814</v>
      </c>
      <c r="I15024" s="74"/>
    </row>
    <row r="15025" spans="1:9" x14ac:dyDescent="0.25">
      <c r="A15025" s="59" t="s">
        <v>11451</v>
      </c>
      <c r="B15025" s="58" t="s">
        <v>11468</v>
      </c>
      <c r="C15025" s="59" t="s">
        <v>3146</v>
      </c>
      <c r="D15025" s="60">
        <v>2</v>
      </c>
      <c r="E15025" s="126" t="s">
        <v>26</v>
      </c>
      <c r="F15025" s="73">
        <v>1305000</v>
      </c>
      <c r="G15025" s="126">
        <f t="shared" si="460"/>
        <v>2610000</v>
      </c>
      <c r="H15025" s="285" t="s">
        <v>814</v>
      </c>
      <c r="I15025" s="74"/>
    </row>
    <row r="15026" spans="1:9" x14ac:dyDescent="0.25">
      <c r="A15026" s="59" t="s">
        <v>11451</v>
      </c>
      <c r="B15026" s="58" t="s">
        <v>11469</v>
      </c>
      <c r="C15026" s="59" t="s">
        <v>3146</v>
      </c>
      <c r="D15026" s="60">
        <v>2</v>
      </c>
      <c r="E15026" s="83" t="s">
        <v>25</v>
      </c>
      <c r="F15026" s="210">
        <v>1125000</v>
      </c>
      <c r="G15026" s="126">
        <f t="shared" si="460"/>
        <v>2250000</v>
      </c>
      <c r="H15026" s="285" t="s">
        <v>814</v>
      </c>
      <c r="I15026" s="74"/>
    </row>
    <row r="15027" spans="1:9" x14ac:dyDescent="0.25">
      <c r="A15027" s="59" t="s">
        <v>11451</v>
      </c>
      <c r="B15027" s="58" t="s">
        <v>11470</v>
      </c>
      <c r="C15027" s="59" t="s">
        <v>3146</v>
      </c>
      <c r="D15027" s="60">
        <v>2</v>
      </c>
      <c r="E15027" s="126" t="s">
        <v>26</v>
      </c>
      <c r="F15027" s="73">
        <v>1125000</v>
      </c>
      <c r="G15027" s="126">
        <f t="shared" si="460"/>
        <v>2250000</v>
      </c>
      <c r="H15027" s="285" t="s">
        <v>814</v>
      </c>
      <c r="I15027" s="74"/>
    </row>
    <row r="15028" spans="1:9" x14ac:dyDescent="0.25">
      <c r="A15028" s="59" t="s">
        <v>11451</v>
      </c>
      <c r="B15028" s="58" t="s">
        <v>35</v>
      </c>
      <c r="C15028" s="84" t="s">
        <v>36</v>
      </c>
      <c r="D15028" s="141">
        <v>14</v>
      </c>
      <c r="E15028" s="75" t="s">
        <v>37</v>
      </c>
      <c r="F15028" s="210">
        <v>30862</v>
      </c>
      <c r="G15028" s="210">
        <f t="shared" si="460"/>
        <v>432068</v>
      </c>
      <c r="H15028" s="120" t="s">
        <v>432</v>
      </c>
      <c r="I15028" s="74"/>
    </row>
    <row r="15029" spans="1:9" x14ac:dyDescent="0.25">
      <c r="A15029" s="59" t="s">
        <v>11471</v>
      </c>
      <c r="B15029" s="59" t="s">
        <v>210</v>
      </c>
      <c r="C15029" s="59" t="s">
        <v>211</v>
      </c>
      <c r="D15029" s="59">
        <v>2</v>
      </c>
      <c r="E15029" s="77" t="s">
        <v>37</v>
      </c>
      <c r="F15029" s="63">
        <v>33000</v>
      </c>
      <c r="G15029" s="126">
        <f t="shared" si="460"/>
        <v>66000</v>
      </c>
      <c r="H15029" s="285" t="s">
        <v>432</v>
      </c>
      <c r="I15029" s="74"/>
    </row>
    <row r="15030" spans="1:9" x14ac:dyDescent="0.25">
      <c r="A15030" s="59" t="s">
        <v>11471</v>
      </c>
      <c r="B15030" s="588" t="s">
        <v>6463</v>
      </c>
      <c r="C15030" s="531" t="s">
        <v>434</v>
      </c>
      <c r="D15030" s="526">
        <v>1</v>
      </c>
      <c r="E15030" s="527" t="s">
        <v>26</v>
      </c>
      <c r="F15030" s="596">
        <v>495000</v>
      </c>
      <c r="G15030" s="596">
        <f t="shared" si="460"/>
        <v>495000</v>
      </c>
      <c r="H15030" s="595" t="s">
        <v>3126</v>
      </c>
      <c r="I15030" s="570" t="s">
        <v>7021</v>
      </c>
    </row>
    <row r="15031" spans="1:9" x14ac:dyDescent="0.25">
      <c r="A15031" s="59" t="s">
        <v>11471</v>
      </c>
      <c r="B15031" s="59" t="s">
        <v>56</v>
      </c>
      <c r="C15031" s="59" t="s">
        <v>57</v>
      </c>
      <c r="D15031" s="60">
        <v>1.5</v>
      </c>
      <c r="E15031" s="75" t="s">
        <v>37</v>
      </c>
      <c r="F15031" s="73">
        <v>24650</v>
      </c>
      <c r="G15031" s="64">
        <f t="shared" si="460"/>
        <v>36975</v>
      </c>
      <c r="H15031" s="65" t="s">
        <v>2005</v>
      </c>
      <c r="I15031" s="74"/>
    </row>
    <row r="15032" spans="1:9" x14ac:dyDescent="0.25">
      <c r="A15032" s="59" t="s">
        <v>11471</v>
      </c>
      <c r="B15032" s="58" t="s">
        <v>4004</v>
      </c>
      <c r="C15032" s="84" t="s">
        <v>27</v>
      </c>
      <c r="D15032" s="60">
        <v>10</v>
      </c>
      <c r="E15032" s="75" t="s">
        <v>26</v>
      </c>
      <c r="F15032" s="63">
        <v>1000</v>
      </c>
      <c r="G15032" s="64">
        <f t="shared" si="460"/>
        <v>10000</v>
      </c>
      <c r="H15032" s="285" t="s">
        <v>814</v>
      </c>
      <c r="I15032" s="74"/>
    </row>
    <row r="15033" spans="1:9" x14ac:dyDescent="0.25">
      <c r="A15033" s="59" t="s">
        <v>11471</v>
      </c>
      <c r="B15033" s="58" t="s">
        <v>11472</v>
      </c>
      <c r="C15033" s="84" t="s">
        <v>482</v>
      </c>
      <c r="D15033" s="60">
        <v>5</v>
      </c>
      <c r="E15033" s="75" t="s">
        <v>26</v>
      </c>
      <c r="F15033" s="63">
        <v>6700</v>
      </c>
      <c r="G15033" s="64">
        <f t="shared" si="460"/>
        <v>33500</v>
      </c>
      <c r="H15033" s="65" t="s">
        <v>814</v>
      </c>
      <c r="I15033" s="74"/>
    </row>
    <row r="15034" spans="1:9" x14ac:dyDescent="0.25">
      <c r="A15034" s="59" t="s">
        <v>11471</v>
      </c>
      <c r="B15034" s="59" t="s">
        <v>11314</v>
      </c>
      <c r="C15034" s="59" t="s">
        <v>27</v>
      </c>
      <c r="D15034" s="141">
        <v>40</v>
      </c>
      <c r="E15034" s="75" t="s">
        <v>26</v>
      </c>
      <c r="F15034" s="73">
        <v>1565</v>
      </c>
      <c r="G15034" s="64">
        <f t="shared" si="460"/>
        <v>62600</v>
      </c>
      <c r="H15034" s="65" t="s">
        <v>814</v>
      </c>
      <c r="I15034" s="74"/>
    </row>
    <row r="15035" spans="1:9" x14ac:dyDescent="0.25">
      <c r="A15035" s="59" t="s">
        <v>11471</v>
      </c>
      <c r="B15035" s="59" t="s">
        <v>3228</v>
      </c>
      <c r="C15035" s="59" t="s">
        <v>27</v>
      </c>
      <c r="D15035" s="141">
        <v>1</v>
      </c>
      <c r="E15035" s="75" t="s">
        <v>1525</v>
      </c>
      <c r="F15035" s="102">
        <v>75000</v>
      </c>
      <c r="G15035" s="210">
        <f t="shared" si="460"/>
        <v>75000</v>
      </c>
      <c r="H15035" s="65" t="s">
        <v>814</v>
      </c>
      <c r="I15035" s="74"/>
    </row>
    <row r="15036" spans="1:9" x14ac:dyDescent="0.25">
      <c r="A15036" s="59" t="s">
        <v>11471</v>
      </c>
      <c r="B15036" s="59" t="s">
        <v>11473</v>
      </c>
      <c r="C15036" s="85" t="s">
        <v>11474</v>
      </c>
      <c r="D15036" s="141">
        <v>1</v>
      </c>
      <c r="E15036" s="75" t="s">
        <v>26</v>
      </c>
      <c r="F15036" s="73">
        <v>1</v>
      </c>
      <c r="G15036" s="64">
        <f t="shared" si="460"/>
        <v>1</v>
      </c>
      <c r="H15036" s="65" t="s">
        <v>432</v>
      </c>
      <c r="I15036" s="74"/>
    </row>
    <row r="15037" spans="1:9" x14ac:dyDescent="0.25">
      <c r="A15037" s="59" t="s">
        <v>11471</v>
      </c>
      <c r="B15037" s="71" t="s">
        <v>11475</v>
      </c>
      <c r="C15037" s="59" t="s">
        <v>48</v>
      </c>
      <c r="D15037" s="60">
        <v>1</v>
      </c>
      <c r="E15037" s="75" t="s">
        <v>26</v>
      </c>
      <c r="F15037" s="64">
        <v>490000</v>
      </c>
      <c r="G15037" s="64">
        <f t="shared" si="460"/>
        <v>490000</v>
      </c>
      <c r="H15037" s="65" t="s">
        <v>2097</v>
      </c>
      <c r="I15037" s="74" t="s">
        <v>10964</v>
      </c>
    </row>
    <row r="15038" spans="1:9" x14ac:dyDescent="0.25">
      <c r="A15038" s="59" t="s">
        <v>11471</v>
      </c>
      <c r="B15038" s="59" t="s">
        <v>6423</v>
      </c>
      <c r="C15038" s="59" t="s">
        <v>6424</v>
      </c>
      <c r="D15038" s="141">
        <v>0.6</v>
      </c>
      <c r="E15038" s="75" t="s">
        <v>37</v>
      </c>
      <c r="F15038" s="265">
        <v>82500</v>
      </c>
      <c r="G15038" s="210">
        <f t="shared" si="460"/>
        <v>49500</v>
      </c>
      <c r="H15038" s="65" t="s">
        <v>794</v>
      </c>
      <c r="I15038" s="74"/>
    </row>
    <row r="15039" spans="1:9" x14ac:dyDescent="0.25">
      <c r="A15039" s="59" t="s">
        <v>11471</v>
      </c>
      <c r="B15039" s="59" t="s">
        <v>2631</v>
      </c>
      <c r="C15039" s="84" t="s">
        <v>1093</v>
      </c>
      <c r="D15039" s="60">
        <v>1</v>
      </c>
      <c r="E15039" s="75" t="s">
        <v>26</v>
      </c>
      <c r="F15039" s="63">
        <v>300000</v>
      </c>
      <c r="G15039" s="210">
        <f t="shared" si="460"/>
        <v>300000</v>
      </c>
      <c r="H15039" s="65" t="s">
        <v>3801</v>
      </c>
      <c r="I15039" s="74" t="s">
        <v>8197</v>
      </c>
    </row>
    <row r="15040" spans="1:9" x14ac:dyDescent="0.25">
      <c r="A15040" s="59" t="s">
        <v>11471</v>
      </c>
      <c r="B15040" s="93" t="s">
        <v>6953</v>
      </c>
      <c r="C15040" s="93" t="s">
        <v>6954</v>
      </c>
      <c r="D15040" s="141">
        <v>1</v>
      </c>
      <c r="E15040" s="75" t="s">
        <v>26</v>
      </c>
      <c r="F15040" s="210">
        <v>340500</v>
      </c>
      <c r="G15040" s="210">
        <f t="shared" si="460"/>
        <v>340500</v>
      </c>
      <c r="H15040" s="65" t="s">
        <v>3801</v>
      </c>
      <c r="I15040" s="74" t="s">
        <v>8197</v>
      </c>
    </row>
    <row r="15041" spans="1:9" x14ac:dyDescent="0.25">
      <c r="A15041" s="59" t="s">
        <v>11471</v>
      </c>
      <c r="B15041" s="59" t="s">
        <v>6604</v>
      </c>
      <c r="C15041" s="59" t="s">
        <v>145</v>
      </c>
      <c r="D15041" s="141">
        <v>1</v>
      </c>
      <c r="E15041" s="75" t="s">
        <v>26</v>
      </c>
      <c r="F15041" s="210">
        <v>220000</v>
      </c>
      <c r="G15041" s="210">
        <f t="shared" si="460"/>
        <v>220000</v>
      </c>
      <c r="H15041" s="65" t="s">
        <v>3801</v>
      </c>
      <c r="I15041" s="74" t="s">
        <v>8197</v>
      </c>
    </row>
    <row r="15042" spans="1:9" x14ac:dyDescent="0.25">
      <c r="A15042" s="59" t="s">
        <v>11471</v>
      </c>
      <c r="B15042" s="58" t="s">
        <v>4004</v>
      </c>
      <c r="C15042" s="84" t="s">
        <v>27</v>
      </c>
      <c r="D15042" s="60">
        <v>6</v>
      </c>
      <c r="E15042" s="75" t="s">
        <v>26</v>
      </c>
      <c r="F15042" s="63">
        <v>1000</v>
      </c>
      <c r="G15042" s="64">
        <f>F15042*D15042</f>
        <v>6000</v>
      </c>
      <c r="H15042" s="65" t="s">
        <v>3801</v>
      </c>
      <c r="I15042" s="74" t="s">
        <v>8197</v>
      </c>
    </row>
    <row r="15043" spans="1:9" x14ac:dyDescent="0.25">
      <c r="A15043" s="59" t="s">
        <v>11471</v>
      </c>
      <c r="B15043" s="59" t="s">
        <v>3228</v>
      </c>
      <c r="C15043" s="59"/>
      <c r="D15043" s="141">
        <v>1</v>
      </c>
      <c r="E15043" s="75" t="s">
        <v>26</v>
      </c>
      <c r="F15043" s="102">
        <v>75000</v>
      </c>
      <c r="G15043" s="210">
        <f t="shared" si="460"/>
        <v>75000</v>
      </c>
      <c r="H15043" s="65" t="s">
        <v>6429</v>
      </c>
      <c r="I15043" s="74" t="s">
        <v>11476</v>
      </c>
    </row>
    <row r="15044" spans="1:9" x14ac:dyDescent="0.25">
      <c r="A15044" s="59" t="s">
        <v>11471</v>
      </c>
      <c r="B15044" s="118" t="s">
        <v>7515</v>
      </c>
      <c r="C15044" s="85" t="s">
        <v>48</v>
      </c>
      <c r="D15044" s="60">
        <v>1</v>
      </c>
      <c r="E15044" s="126" t="s">
        <v>26</v>
      </c>
      <c r="F15044" s="221">
        <v>35000</v>
      </c>
      <c r="G15044" s="126">
        <f t="shared" si="460"/>
        <v>35000</v>
      </c>
      <c r="H15044" s="120" t="s">
        <v>890</v>
      </c>
      <c r="I15044" s="74" t="s">
        <v>6644</v>
      </c>
    </row>
    <row r="15045" spans="1:9" x14ac:dyDescent="0.25">
      <c r="A15045" s="59" t="s">
        <v>11471</v>
      </c>
      <c r="B15045" s="59" t="s">
        <v>3077</v>
      </c>
      <c r="C15045" s="85" t="s">
        <v>48</v>
      </c>
      <c r="D15045" s="141">
        <v>1</v>
      </c>
      <c r="E15045" s="75" t="s">
        <v>26</v>
      </c>
      <c r="F15045" s="210">
        <v>35000</v>
      </c>
      <c r="G15045" s="64">
        <f t="shared" si="460"/>
        <v>35000</v>
      </c>
      <c r="H15045" s="120" t="s">
        <v>890</v>
      </c>
      <c r="I15045" s="74" t="s">
        <v>6644</v>
      </c>
    </row>
    <row r="15046" spans="1:9" x14ac:dyDescent="0.25">
      <c r="A15046" s="59" t="s">
        <v>11471</v>
      </c>
      <c r="B15046" s="59" t="s">
        <v>210</v>
      </c>
      <c r="C15046" s="59" t="s">
        <v>211</v>
      </c>
      <c r="D15046" s="59">
        <v>1.5</v>
      </c>
      <c r="E15046" s="77" t="s">
        <v>37</v>
      </c>
      <c r="F15046" s="63">
        <v>33000</v>
      </c>
      <c r="G15046" s="126">
        <f t="shared" si="460"/>
        <v>49500</v>
      </c>
      <c r="H15046" s="120" t="s">
        <v>890</v>
      </c>
      <c r="I15046" s="74" t="s">
        <v>6644</v>
      </c>
    </row>
    <row r="15047" spans="1:9" x14ac:dyDescent="0.25">
      <c r="A15047" s="59" t="s">
        <v>11471</v>
      </c>
      <c r="B15047" s="66" t="s">
        <v>220</v>
      </c>
      <c r="C15047" s="92" t="s">
        <v>221</v>
      </c>
      <c r="D15047" s="59">
        <v>1.5</v>
      </c>
      <c r="E15047" s="75" t="s">
        <v>37</v>
      </c>
      <c r="F15047" s="210">
        <v>34689</v>
      </c>
      <c r="G15047" s="64">
        <f t="shared" si="460"/>
        <v>52033.5</v>
      </c>
      <c r="H15047" s="120" t="s">
        <v>890</v>
      </c>
      <c r="I15047" s="74" t="s">
        <v>6644</v>
      </c>
    </row>
    <row r="15048" spans="1:9" x14ac:dyDescent="0.25">
      <c r="A15048" s="59" t="s">
        <v>11471</v>
      </c>
      <c r="B15048" s="59" t="s">
        <v>10200</v>
      </c>
      <c r="C15048" s="59" t="s">
        <v>10201</v>
      </c>
      <c r="D15048" s="141">
        <v>1</v>
      </c>
      <c r="E15048" s="75" t="s">
        <v>37</v>
      </c>
      <c r="F15048" s="265">
        <v>45000</v>
      </c>
      <c r="G15048" s="64">
        <f t="shared" si="460"/>
        <v>45000</v>
      </c>
      <c r="H15048" s="65" t="s">
        <v>3352</v>
      </c>
      <c r="I15048" s="74" t="s">
        <v>6662</v>
      </c>
    </row>
    <row r="15049" spans="1:9" x14ac:dyDescent="0.25">
      <c r="A15049" s="59" t="s">
        <v>11471</v>
      </c>
      <c r="B15049" s="59" t="s">
        <v>210</v>
      </c>
      <c r="C15049" s="59" t="s">
        <v>211</v>
      </c>
      <c r="D15049" s="59">
        <v>1.5</v>
      </c>
      <c r="E15049" s="77" t="s">
        <v>37</v>
      </c>
      <c r="F15049" s="63">
        <v>33000</v>
      </c>
      <c r="G15049" s="126">
        <f t="shared" si="460"/>
        <v>49500</v>
      </c>
      <c r="H15049" s="120" t="s">
        <v>890</v>
      </c>
      <c r="I15049" s="74" t="s">
        <v>6667</v>
      </c>
    </row>
    <row r="15050" spans="1:9" x14ac:dyDescent="0.25">
      <c r="A15050" s="59" t="s">
        <v>11471</v>
      </c>
      <c r="B15050" s="58" t="s">
        <v>4004</v>
      </c>
      <c r="C15050" s="84" t="s">
        <v>27</v>
      </c>
      <c r="D15050" s="60">
        <v>40</v>
      </c>
      <c r="E15050" s="75" t="s">
        <v>26</v>
      </c>
      <c r="F15050" s="63">
        <v>1000</v>
      </c>
      <c r="G15050" s="64">
        <f>F15050*D15050</f>
        <v>40000</v>
      </c>
      <c r="H15050" s="120" t="s">
        <v>665</v>
      </c>
      <c r="I15050" s="74"/>
    </row>
    <row r="15051" spans="1:9" x14ac:dyDescent="0.25">
      <c r="A15051" s="59" t="s">
        <v>11471</v>
      </c>
      <c r="B15051" s="59" t="s">
        <v>2729</v>
      </c>
      <c r="C15051" s="59" t="s">
        <v>27</v>
      </c>
      <c r="D15051" s="60">
        <v>10</v>
      </c>
      <c r="E15051" s="126" t="s">
        <v>26</v>
      </c>
      <c r="F15051" s="73">
        <v>2625</v>
      </c>
      <c r="G15051" s="210">
        <f t="shared" si="460"/>
        <v>26250</v>
      </c>
      <c r="H15051" s="285" t="s">
        <v>665</v>
      </c>
      <c r="I15051" s="74"/>
    </row>
    <row r="15052" spans="1:9" x14ac:dyDescent="0.25">
      <c r="A15052" s="59" t="s">
        <v>11471</v>
      </c>
      <c r="B15052" s="59" t="s">
        <v>210</v>
      </c>
      <c r="C15052" s="59" t="s">
        <v>211</v>
      </c>
      <c r="D15052" s="59">
        <v>8</v>
      </c>
      <c r="E15052" s="77" t="s">
        <v>37</v>
      </c>
      <c r="F15052" s="63">
        <v>33000</v>
      </c>
      <c r="G15052" s="64">
        <f t="shared" si="460"/>
        <v>264000</v>
      </c>
      <c r="H15052" s="285" t="s">
        <v>882</v>
      </c>
      <c r="I15052" s="74" t="s">
        <v>6667</v>
      </c>
    </row>
    <row r="15053" spans="1:9" x14ac:dyDescent="0.25">
      <c r="A15053" s="59" t="s">
        <v>11471</v>
      </c>
      <c r="B15053" s="59" t="s">
        <v>11477</v>
      </c>
      <c r="C15053" s="59" t="s">
        <v>48</v>
      </c>
      <c r="D15053" s="141">
        <v>1</v>
      </c>
      <c r="E15053" s="75" t="s">
        <v>26</v>
      </c>
      <c r="F15053" s="210">
        <v>730000</v>
      </c>
      <c r="G15053" s="64">
        <f t="shared" si="460"/>
        <v>730000</v>
      </c>
      <c r="H15053" s="65" t="s">
        <v>2192</v>
      </c>
      <c r="I15053" s="74"/>
    </row>
    <row r="15054" spans="1:9" x14ac:dyDescent="0.25">
      <c r="A15054" s="59" t="s">
        <v>11471</v>
      </c>
      <c r="B15054" s="59" t="s">
        <v>11478</v>
      </c>
      <c r="C15054" s="59" t="s">
        <v>48</v>
      </c>
      <c r="D15054" s="59">
        <v>1</v>
      </c>
      <c r="E15054" s="59" t="s">
        <v>26</v>
      </c>
      <c r="F15054" s="61">
        <v>630000</v>
      </c>
      <c r="G15054" s="64">
        <f t="shared" si="460"/>
        <v>630000</v>
      </c>
      <c r="H15054" s="120" t="s">
        <v>2192</v>
      </c>
      <c r="I15054" s="74"/>
    </row>
    <row r="15055" spans="1:9" x14ac:dyDescent="0.25">
      <c r="A15055" s="59" t="s">
        <v>11471</v>
      </c>
      <c r="B15055" s="59" t="s">
        <v>11479</v>
      </c>
      <c r="C15055" s="59" t="s">
        <v>1311</v>
      </c>
      <c r="D15055" s="60">
        <v>2</v>
      </c>
      <c r="E15055" s="75" t="s">
        <v>26</v>
      </c>
      <c r="F15055" s="62">
        <v>100000</v>
      </c>
      <c r="G15055" s="64">
        <f t="shared" si="460"/>
        <v>200000</v>
      </c>
      <c r="H15055" s="65" t="s">
        <v>2192</v>
      </c>
      <c r="I15055" s="74"/>
    </row>
    <row r="15056" spans="1:9" x14ac:dyDescent="0.25">
      <c r="A15056" s="59" t="s">
        <v>11471</v>
      </c>
      <c r="B15056" s="118" t="s">
        <v>10924</v>
      </c>
      <c r="C15056" s="85" t="s">
        <v>1311</v>
      </c>
      <c r="D15056" s="60">
        <v>2</v>
      </c>
      <c r="E15056" s="75" t="s">
        <v>51</v>
      </c>
      <c r="F15056" s="63">
        <v>76000</v>
      </c>
      <c r="G15056" s="64">
        <f t="shared" si="460"/>
        <v>152000</v>
      </c>
      <c r="H15056" s="65" t="s">
        <v>2192</v>
      </c>
      <c r="I15056" s="74"/>
    </row>
    <row r="15057" spans="1:9" x14ac:dyDescent="0.25">
      <c r="A15057" s="59" t="s">
        <v>11471</v>
      </c>
      <c r="B15057" s="59" t="s">
        <v>6532</v>
      </c>
      <c r="C15057" s="81" t="s">
        <v>121</v>
      </c>
      <c r="D15057" s="60">
        <v>2</v>
      </c>
      <c r="E15057" s="75" t="s">
        <v>26</v>
      </c>
      <c r="F15057" s="73">
        <v>134500</v>
      </c>
      <c r="G15057" s="210">
        <f t="shared" si="460"/>
        <v>269000</v>
      </c>
      <c r="H15057" s="65" t="s">
        <v>1784</v>
      </c>
      <c r="I15057" s="74"/>
    </row>
    <row r="15058" spans="1:9" x14ac:dyDescent="0.25">
      <c r="A15058" s="59" t="s">
        <v>11471</v>
      </c>
      <c r="B15058" s="59" t="s">
        <v>6402</v>
      </c>
      <c r="C15058" s="59" t="s">
        <v>10153</v>
      </c>
      <c r="D15058" s="141">
        <v>1</v>
      </c>
      <c r="E15058" s="75" t="s">
        <v>26</v>
      </c>
      <c r="F15058" s="210">
        <v>60000</v>
      </c>
      <c r="G15058" s="210">
        <f t="shared" si="460"/>
        <v>60000</v>
      </c>
      <c r="H15058" s="120" t="s">
        <v>1784</v>
      </c>
      <c r="I15058" s="74"/>
    </row>
    <row r="15059" spans="1:9" x14ac:dyDescent="0.25">
      <c r="A15059" s="59" t="s">
        <v>11471</v>
      </c>
      <c r="B15059" s="58" t="s">
        <v>10150</v>
      </c>
      <c r="C15059" s="58" t="s">
        <v>281</v>
      </c>
      <c r="D15059" s="141">
        <v>1</v>
      </c>
      <c r="E15059" s="75" t="s">
        <v>26</v>
      </c>
      <c r="F15059" s="210">
        <v>21000</v>
      </c>
      <c r="G15059" s="210">
        <f t="shared" si="460"/>
        <v>21000</v>
      </c>
      <c r="H15059" s="65" t="s">
        <v>1784</v>
      </c>
      <c r="I15059" s="74"/>
    </row>
    <row r="15060" spans="1:9" x14ac:dyDescent="0.25">
      <c r="A15060" s="59" t="s">
        <v>11471</v>
      </c>
      <c r="B15060" s="59" t="s">
        <v>11480</v>
      </c>
      <c r="C15060" s="85" t="s">
        <v>2557</v>
      </c>
      <c r="D15060" s="141">
        <v>1</v>
      </c>
      <c r="E15060" s="75" t="s">
        <v>26</v>
      </c>
      <c r="F15060" s="265">
        <v>115000</v>
      </c>
      <c r="G15060" s="64">
        <f t="shared" si="460"/>
        <v>115000</v>
      </c>
      <c r="H15060" s="65" t="s">
        <v>6049</v>
      </c>
      <c r="I15060" s="74"/>
    </row>
    <row r="15061" spans="1:9" x14ac:dyDescent="0.25">
      <c r="A15061" s="59" t="s">
        <v>11471</v>
      </c>
      <c r="B15061" s="58" t="s">
        <v>11481</v>
      </c>
      <c r="C15061" s="85" t="s">
        <v>2557</v>
      </c>
      <c r="D15061" s="141">
        <v>2</v>
      </c>
      <c r="E15061" s="75" t="s">
        <v>26</v>
      </c>
      <c r="F15061" s="210">
        <v>35000</v>
      </c>
      <c r="G15061" s="210">
        <f t="shared" si="460"/>
        <v>70000</v>
      </c>
      <c r="H15061" s="65" t="s">
        <v>894</v>
      </c>
      <c r="I15061" s="74"/>
    </row>
    <row r="15062" spans="1:9" x14ac:dyDescent="0.25">
      <c r="A15062" s="59" t="s">
        <v>11471</v>
      </c>
      <c r="B15062" s="59" t="s">
        <v>84</v>
      </c>
      <c r="C15062" s="59" t="s">
        <v>11482</v>
      </c>
      <c r="D15062" s="60">
        <v>3</v>
      </c>
      <c r="E15062" s="75" t="s">
        <v>26</v>
      </c>
      <c r="F15062" s="63">
        <v>27000</v>
      </c>
      <c r="G15062" s="64">
        <f t="shared" si="460"/>
        <v>81000</v>
      </c>
      <c r="H15062" s="65" t="s">
        <v>894</v>
      </c>
      <c r="I15062" s="74"/>
    </row>
    <row r="15063" spans="1:9" x14ac:dyDescent="0.25">
      <c r="A15063" s="59" t="s">
        <v>11471</v>
      </c>
      <c r="B15063" s="59" t="s">
        <v>208</v>
      </c>
      <c r="C15063" s="59" t="s">
        <v>11483</v>
      </c>
      <c r="D15063" s="141">
        <v>3</v>
      </c>
      <c r="E15063" s="75" t="s">
        <v>26</v>
      </c>
      <c r="F15063" s="210">
        <v>9000</v>
      </c>
      <c r="G15063" s="210">
        <f t="shared" si="460"/>
        <v>27000</v>
      </c>
      <c r="H15063" s="65" t="s">
        <v>894</v>
      </c>
      <c r="I15063" s="74"/>
    </row>
    <row r="15064" spans="1:9" x14ac:dyDescent="0.25">
      <c r="A15064" s="59" t="s">
        <v>11471</v>
      </c>
      <c r="B15064" s="59" t="s">
        <v>290</v>
      </c>
      <c r="C15064" s="93" t="s">
        <v>11484</v>
      </c>
      <c r="D15064" s="60">
        <v>3</v>
      </c>
      <c r="E15064" s="75" t="s">
        <v>26</v>
      </c>
      <c r="F15064" s="73">
        <v>25000</v>
      </c>
      <c r="G15064" s="210">
        <f t="shared" si="460"/>
        <v>75000</v>
      </c>
      <c r="H15064" s="65" t="s">
        <v>894</v>
      </c>
      <c r="I15064" s="74"/>
    </row>
    <row r="15065" spans="1:9" x14ac:dyDescent="0.25">
      <c r="A15065" s="59" t="s">
        <v>11471</v>
      </c>
      <c r="B15065" s="58" t="s">
        <v>35</v>
      </c>
      <c r="C15065" s="84" t="s">
        <v>36</v>
      </c>
      <c r="D15065" s="141">
        <v>15</v>
      </c>
      <c r="E15065" s="75" t="s">
        <v>37</v>
      </c>
      <c r="F15065" s="210">
        <v>30862</v>
      </c>
      <c r="G15065" s="210">
        <f t="shared" si="460"/>
        <v>462930</v>
      </c>
      <c r="H15065" s="120" t="s">
        <v>432</v>
      </c>
      <c r="I15065" s="74"/>
    </row>
    <row r="15066" spans="1:9" x14ac:dyDescent="0.25">
      <c r="A15066" s="59" t="s">
        <v>11485</v>
      </c>
      <c r="B15066" s="59" t="s">
        <v>11486</v>
      </c>
      <c r="C15066" s="59" t="s">
        <v>48</v>
      </c>
      <c r="D15066" s="141">
        <v>2</v>
      </c>
      <c r="E15066" s="75" t="s">
        <v>26</v>
      </c>
      <c r="F15066" s="210">
        <v>77500</v>
      </c>
      <c r="G15066" s="64">
        <f t="shared" si="460"/>
        <v>155000</v>
      </c>
      <c r="H15066" s="65" t="s">
        <v>6087</v>
      </c>
      <c r="I15066" s="74" t="s">
        <v>6817</v>
      </c>
    </row>
    <row r="15067" spans="1:9" x14ac:dyDescent="0.25">
      <c r="A15067" s="59" t="s">
        <v>11485</v>
      </c>
      <c r="B15067" s="59" t="s">
        <v>210</v>
      </c>
      <c r="C15067" s="59" t="s">
        <v>211</v>
      </c>
      <c r="D15067" s="59">
        <v>9</v>
      </c>
      <c r="E15067" s="77" t="s">
        <v>37</v>
      </c>
      <c r="F15067" s="63">
        <v>33000</v>
      </c>
      <c r="G15067" s="64">
        <f t="shared" si="460"/>
        <v>297000</v>
      </c>
      <c r="H15067" s="285" t="s">
        <v>1918</v>
      </c>
      <c r="I15067" s="74" t="s">
        <v>8213</v>
      </c>
    </row>
    <row r="15068" spans="1:9" x14ac:dyDescent="0.25">
      <c r="A15068" s="59" t="s">
        <v>11485</v>
      </c>
      <c r="B15068" s="59" t="s">
        <v>11153</v>
      </c>
      <c r="C15068" s="59" t="s">
        <v>217</v>
      </c>
      <c r="D15068" s="60">
        <v>1</v>
      </c>
      <c r="E15068" s="75" t="s">
        <v>26</v>
      </c>
      <c r="F15068" s="73">
        <v>95000</v>
      </c>
      <c r="G15068" s="64">
        <f>F15068*D15068</f>
        <v>95000</v>
      </c>
      <c r="H15068" s="285" t="s">
        <v>1918</v>
      </c>
      <c r="I15068" s="74" t="s">
        <v>8213</v>
      </c>
    </row>
    <row r="15069" spans="1:9" x14ac:dyDescent="0.25">
      <c r="A15069" s="59" t="s">
        <v>11485</v>
      </c>
      <c r="B15069" s="59" t="s">
        <v>9836</v>
      </c>
      <c r="C15069" s="59" t="s">
        <v>173</v>
      </c>
      <c r="D15069" s="60">
        <v>1</v>
      </c>
      <c r="E15069" s="75" t="s">
        <v>26</v>
      </c>
      <c r="F15069" s="63">
        <v>36000</v>
      </c>
      <c r="G15069" s="64">
        <f>F15069*D15069</f>
        <v>36000</v>
      </c>
      <c r="H15069" s="285" t="s">
        <v>1918</v>
      </c>
      <c r="I15069" s="74" t="s">
        <v>8213</v>
      </c>
    </row>
    <row r="15070" spans="1:9" x14ac:dyDescent="0.25">
      <c r="A15070" s="59" t="s">
        <v>11485</v>
      </c>
      <c r="B15070" s="59" t="s">
        <v>6323</v>
      </c>
      <c r="C15070" s="59" t="s">
        <v>6324</v>
      </c>
      <c r="D15070" s="60">
        <v>1</v>
      </c>
      <c r="E15070" s="75" t="s">
        <v>26</v>
      </c>
      <c r="F15070" s="63">
        <v>92500</v>
      </c>
      <c r="G15070" s="64">
        <f t="shared" ref="G15070:G15094" si="461">F15070*D15070</f>
        <v>92500</v>
      </c>
      <c r="H15070" s="285" t="s">
        <v>1918</v>
      </c>
      <c r="I15070" s="74" t="s">
        <v>8213</v>
      </c>
    </row>
    <row r="15071" spans="1:9" x14ac:dyDescent="0.25">
      <c r="A15071" s="59" t="s">
        <v>11485</v>
      </c>
      <c r="B15071" s="71" t="s">
        <v>11284</v>
      </c>
      <c r="C15071" s="59" t="s">
        <v>48</v>
      </c>
      <c r="D15071" s="59">
        <v>1</v>
      </c>
      <c r="E15071" s="77" t="s">
        <v>29</v>
      </c>
      <c r="F15071" s="210">
        <v>125000</v>
      </c>
      <c r="G15071" s="210">
        <f t="shared" si="461"/>
        <v>125000</v>
      </c>
      <c r="H15071" s="285" t="s">
        <v>1918</v>
      </c>
      <c r="I15071" s="74" t="s">
        <v>8213</v>
      </c>
    </row>
    <row r="15072" spans="1:9" x14ac:dyDescent="0.25">
      <c r="A15072" s="59" t="s">
        <v>11485</v>
      </c>
      <c r="B15072" s="59" t="s">
        <v>6643</v>
      </c>
      <c r="C15072" s="59" t="s">
        <v>6424</v>
      </c>
      <c r="D15072" s="141">
        <v>0.3</v>
      </c>
      <c r="E15072" s="75" t="s">
        <v>37</v>
      </c>
      <c r="F15072" s="102">
        <v>82500</v>
      </c>
      <c r="G15072" s="210">
        <f t="shared" si="461"/>
        <v>24750</v>
      </c>
      <c r="H15072" s="285" t="s">
        <v>1918</v>
      </c>
      <c r="I15072" s="74" t="s">
        <v>8213</v>
      </c>
    </row>
    <row r="15073" spans="1:9" x14ac:dyDescent="0.25">
      <c r="A15073" s="59" t="s">
        <v>11485</v>
      </c>
      <c r="B15073" s="59" t="s">
        <v>251</v>
      </c>
      <c r="C15073" s="59" t="s">
        <v>252</v>
      </c>
      <c r="D15073" s="141">
        <v>1</v>
      </c>
      <c r="E15073" s="75" t="s">
        <v>26</v>
      </c>
      <c r="F15073" s="78">
        <v>357000</v>
      </c>
      <c r="G15073" s="64">
        <f t="shared" si="461"/>
        <v>357000</v>
      </c>
      <c r="H15073" s="285" t="s">
        <v>1918</v>
      </c>
      <c r="I15073" s="74" t="s">
        <v>8213</v>
      </c>
    </row>
    <row r="15074" spans="1:9" x14ac:dyDescent="0.25">
      <c r="A15074" s="59" t="s">
        <v>11485</v>
      </c>
      <c r="B15074" s="71" t="s">
        <v>253</v>
      </c>
      <c r="C15074" s="59" t="s">
        <v>254</v>
      </c>
      <c r="D15074" s="141">
        <v>1</v>
      </c>
      <c r="E15074" s="75" t="s">
        <v>26</v>
      </c>
      <c r="F15074" s="78">
        <v>350000</v>
      </c>
      <c r="G15074" s="64">
        <f t="shared" si="461"/>
        <v>350000</v>
      </c>
      <c r="H15074" s="285" t="s">
        <v>1918</v>
      </c>
      <c r="I15074" s="74" t="s">
        <v>8213</v>
      </c>
    </row>
    <row r="15075" spans="1:9" x14ac:dyDescent="0.25">
      <c r="A15075" s="59" t="s">
        <v>11485</v>
      </c>
      <c r="B15075" s="59" t="s">
        <v>11079</v>
      </c>
      <c r="C15075" s="85" t="s">
        <v>48</v>
      </c>
      <c r="D15075" s="141">
        <v>1</v>
      </c>
      <c r="E15075" s="75" t="s">
        <v>26</v>
      </c>
      <c r="F15075" s="102">
        <v>200000</v>
      </c>
      <c r="G15075" s="64">
        <f t="shared" si="461"/>
        <v>200000</v>
      </c>
      <c r="H15075" s="285" t="s">
        <v>749</v>
      </c>
      <c r="I15075" s="74"/>
    </row>
    <row r="15076" spans="1:9" x14ac:dyDescent="0.25">
      <c r="A15076" s="59" t="s">
        <v>11485</v>
      </c>
      <c r="B15076" s="58" t="s">
        <v>2740</v>
      </c>
      <c r="C15076" s="59" t="s">
        <v>1058</v>
      </c>
      <c r="D15076" s="60">
        <v>1</v>
      </c>
      <c r="E15076" s="75" t="s">
        <v>26</v>
      </c>
      <c r="F15076" s="73">
        <v>565000</v>
      </c>
      <c r="G15076" s="210">
        <f t="shared" si="461"/>
        <v>565000</v>
      </c>
      <c r="H15076" s="285" t="s">
        <v>6088</v>
      </c>
      <c r="I15076" s="74"/>
    </row>
    <row r="15077" spans="1:9" x14ac:dyDescent="0.25">
      <c r="A15077" s="59" t="s">
        <v>11485</v>
      </c>
      <c r="B15077" s="59" t="s">
        <v>6643</v>
      </c>
      <c r="C15077" s="59" t="s">
        <v>6424</v>
      </c>
      <c r="D15077" s="141">
        <v>0.6</v>
      </c>
      <c r="E15077" s="75" t="s">
        <v>37</v>
      </c>
      <c r="F15077" s="102">
        <v>82500</v>
      </c>
      <c r="G15077" s="210">
        <f t="shared" si="461"/>
        <v>49500</v>
      </c>
      <c r="H15077" s="594" t="s">
        <v>794</v>
      </c>
      <c r="I15077" s="618" t="s">
        <v>8220</v>
      </c>
    </row>
    <row r="15078" spans="1:9" x14ac:dyDescent="0.25">
      <c r="A15078" s="59" t="s">
        <v>11485</v>
      </c>
      <c r="B15078" s="59" t="s">
        <v>11487</v>
      </c>
      <c r="C15078" s="59" t="s">
        <v>48</v>
      </c>
      <c r="D15078" s="60">
        <v>1</v>
      </c>
      <c r="E15078" s="75" t="s">
        <v>26</v>
      </c>
      <c r="F15078" s="63">
        <v>750000</v>
      </c>
      <c r="G15078" s="210">
        <f t="shared" si="461"/>
        <v>750000</v>
      </c>
      <c r="H15078" s="285" t="s">
        <v>794</v>
      </c>
      <c r="I15078" s="74" t="s">
        <v>8220</v>
      </c>
    </row>
    <row r="15079" spans="1:9" x14ac:dyDescent="0.25">
      <c r="A15079" s="59" t="s">
        <v>11485</v>
      </c>
      <c r="B15079" s="59" t="s">
        <v>10727</v>
      </c>
      <c r="C15079" s="84" t="s">
        <v>11488</v>
      </c>
      <c r="D15079" s="60">
        <v>1</v>
      </c>
      <c r="E15079" s="75" t="s">
        <v>26</v>
      </c>
      <c r="F15079" s="63">
        <v>1700000</v>
      </c>
      <c r="G15079" s="210">
        <f t="shared" si="461"/>
        <v>1700000</v>
      </c>
      <c r="H15079" s="65" t="s">
        <v>1656</v>
      </c>
      <c r="I15079" s="74" t="s">
        <v>8212</v>
      </c>
    </row>
    <row r="15080" spans="1:9" x14ac:dyDescent="0.25">
      <c r="A15080" s="59" t="s">
        <v>11485</v>
      </c>
      <c r="B15080" s="59" t="s">
        <v>10727</v>
      </c>
      <c r="C15080" s="93" t="s">
        <v>11489</v>
      </c>
      <c r="D15080" s="141">
        <v>1</v>
      </c>
      <c r="E15080" s="75" t="s">
        <v>26</v>
      </c>
      <c r="F15080" s="210">
        <v>1700000</v>
      </c>
      <c r="G15080" s="210">
        <f t="shared" si="461"/>
        <v>1700000</v>
      </c>
      <c r="H15080" s="65" t="s">
        <v>1656</v>
      </c>
      <c r="I15080" s="74" t="s">
        <v>8212</v>
      </c>
    </row>
    <row r="15081" spans="1:9" x14ac:dyDescent="0.25">
      <c r="A15081" s="59" t="s">
        <v>11485</v>
      </c>
      <c r="B15081" s="71" t="s">
        <v>10036</v>
      </c>
      <c r="C15081" s="77" t="s">
        <v>10333</v>
      </c>
      <c r="D15081" s="141">
        <v>2</v>
      </c>
      <c r="E15081" s="75" t="s">
        <v>26</v>
      </c>
      <c r="F15081" s="210">
        <v>185000</v>
      </c>
      <c r="G15081" s="210">
        <f t="shared" si="461"/>
        <v>370000</v>
      </c>
      <c r="H15081" s="65" t="s">
        <v>1656</v>
      </c>
      <c r="I15081" s="74" t="s">
        <v>8212</v>
      </c>
    </row>
    <row r="15082" spans="1:9" x14ac:dyDescent="0.25">
      <c r="A15082" s="59" t="s">
        <v>11485</v>
      </c>
      <c r="B15082" s="59" t="s">
        <v>10711</v>
      </c>
      <c r="C15082" s="59" t="s">
        <v>10333</v>
      </c>
      <c r="D15082" s="60">
        <v>2</v>
      </c>
      <c r="E15082" s="75" t="s">
        <v>26</v>
      </c>
      <c r="F15082" s="63">
        <v>45000</v>
      </c>
      <c r="G15082" s="64">
        <f t="shared" si="461"/>
        <v>90000</v>
      </c>
      <c r="H15082" s="65" t="s">
        <v>1656</v>
      </c>
      <c r="I15082" s="74" t="s">
        <v>8212</v>
      </c>
    </row>
    <row r="15083" spans="1:9" x14ac:dyDescent="0.25">
      <c r="A15083" s="59" t="s">
        <v>11485</v>
      </c>
      <c r="B15083" s="59" t="s">
        <v>11490</v>
      </c>
      <c r="C15083" s="59" t="s">
        <v>11491</v>
      </c>
      <c r="D15083" s="59">
        <v>1</v>
      </c>
      <c r="E15083" s="77" t="s">
        <v>26</v>
      </c>
      <c r="F15083" s="61">
        <v>165000</v>
      </c>
      <c r="G15083" s="64">
        <f t="shared" si="461"/>
        <v>165000</v>
      </c>
      <c r="H15083" s="120" t="s">
        <v>11492</v>
      </c>
      <c r="I15083" s="74" t="s">
        <v>11493</v>
      </c>
    </row>
    <row r="15084" spans="1:9" x14ac:dyDescent="0.25">
      <c r="A15084" s="59" t="s">
        <v>11485</v>
      </c>
      <c r="B15084" s="59" t="s">
        <v>10727</v>
      </c>
      <c r="C15084" s="59" t="s">
        <v>11494</v>
      </c>
      <c r="D15084" s="59">
        <v>1</v>
      </c>
      <c r="E15084" s="77" t="s">
        <v>26</v>
      </c>
      <c r="F15084" s="63">
        <v>1700000</v>
      </c>
      <c r="G15084" s="210">
        <f t="shared" si="461"/>
        <v>1700000</v>
      </c>
      <c r="H15084" s="65" t="s">
        <v>11492</v>
      </c>
      <c r="I15084" s="74" t="s">
        <v>6664</v>
      </c>
    </row>
    <row r="15085" spans="1:9" x14ac:dyDescent="0.25">
      <c r="A15085" s="59" t="s">
        <v>11485</v>
      </c>
      <c r="B15085" s="59" t="s">
        <v>10727</v>
      </c>
      <c r="C15085" s="92" t="s">
        <v>11495</v>
      </c>
      <c r="D15085" s="59">
        <v>1</v>
      </c>
      <c r="E15085" s="75" t="s">
        <v>26</v>
      </c>
      <c r="F15085" s="210">
        <v>1700000</v>
      </c>
      <c r="G15085" s="210">
        <f t="shared" si="461"/>
        <v>1700000</v>
      </c>
      <c r="H15085" s="65" t="s">
        <v>11492</v>
      </c>
      <c r="I15085" s="74" t="s">
        <v>6664</v>
      </c>
    </row>
    <row r="15086" spans="1:9" x14ac:dyDescent="0.25">
      <c r="A15086" s="59" t="s">
        <v>11485</v>
      </c>
      <c r="B15086" s="71" t="s">
        <v>10036</v>
      </c>
      <c r="C15086" s="77" t="s">
        <v>10333</v>
      </c>
      <c r="D15086" s="141">
        <v>1</v>
      </c>
      <c r="E15086" s="75" t="s">
        <v>26</v>
      </c>
      <c r="F15086" s="210">
        <v>185000</v>
      </c>
      <c r="G15086" s="210">
        <f t="shared" si="461"/>
        <v>185000</v>
      </c>
      <c r="H15086" s="65" t="s">
        <v>11492</v>
      </c>
      <c r="I15086" s="74" t="s">
        <v>6664</v>
      </c>
    </row>
    <row r="15087" spans="1:9" x14ac:dyDescent="0.25">
      <c r="A15087" s="59" t="s">
        <v>11485</v>
      </c>
      <c r="B15087" s="71" t="s">
        <v>6463</v>
      </c>
      <c r="C15087" s="59" t="s">
        <v>434</v>
      </c>
      <c r="D15087" s="141">
        <v>1</v>
      </c>
      <c r="E15087" s="75" t="s">
        <v>26</v>
      </c>
      <c r="F15087" s="210">
        <v>495000</v>
      </c>
      <c r="G15087" s="210">
        <f t="shared" si="461"/>
        <v>495000</v>
      </c>
      <c r="H15087" s="120" t="s">
        <v>11492</v>
      </c>
      <c r="I15087" s="74" t="s">
        <v>6664</v>
      </c>
    </row>
    <row r="15088" spans="1:9" x14ac:dyDescent="0.25">
      <c r="A15088" s="59" t="s">
        <v>11485</v>
      </c>
      <c r="B15088" s="71" t="s">
        <v>58</v>
      </c>
      <c r="C15088" s="59" t="s">
        <v>11496</v>
      </c>
      <c r="D15088" s="60">
        <v>1</v>
      </c>
      <c r="E15088" s="126" t="s">
        <v>26</v>
      </c>
      <c r="F15088" s="64">
        <v>3975000</v>
      </c>
      <c r="G15088" s="210">
        <f t="shared" si="461"/>
        <v>3975000</v>
      </c>
      <c r="H15088" s="285" t="s">
        <v>535</v>
      </c>
      <c r="I15088" s="74" t="s">
        <v>11497</v>
      </c>
    </row>
    <row r="15089" spans="1:9" x14ac:dyDescent="0.25">
      <c r="A15089" s="59" t="s">
        <v>11485</v>
      </c>
      <c r="B15089" s="71" t="s">
        <v>58</v>
      </c>
      <c r="C15089" s="59" t="s">
        <v>11498</v>
      </c>
      <c r="D15089" s="59">
        <v>1</v>
      </c>
      <c r="E15089" s="77" t="s">
        <v>26</v>
      </c>
      <c r="F15089" s="64">
        <v>3975000</v>
      </c>
      <c r="G15089" s="64">
        <f t="shared" si="461"/>
        <v>3975000</v>
      </c>
      <c r="H15089" s="285" t="s">
        <v>535</v>
      </c>
      <c r="I15089" s="74" t="s">
        <v>11497</v>
      </c>
    </row>
    <row r="15090" spans="1:9" x14ac:dyDescent="0.25">
      <c r="A15090" s="59" t="s">
        <v>11485</v>
      </c>
      <c r="B15090" s="58" t="s">
        <v>11499</v>
      </c>
      <c r="C15090" s="59" t="s">
        <v>11500</v>
      </c>
      <c r="D15090" s="60">
        <v>1</v>
      </c>
      <c r="E15090" s="126" t="s">
        <v>26</v>
      </c>
      <c r="F15090" s="73">
        <v>475000</v>
      </c>
      <c r="G15090" s="126">
        <f t="shared" si="461"/>
        <v>475000</v>
      </c>
      <c r="H15090" s="120" t="s">
        <v>414</v>
      </c>
      <c r="I15090" s="74" t="s">
        <v>7022</v>
      </c>
    </row>
    <row r="15091" spans="1:9" x14ac:dyDescent="0.25">
      <c r="A15091" s="59" t="s">
        <v>11485</v>
      </c>
      <c r="B15091" s="58" t="s">
        <v>11499</v>
      </c>
      <c r="C15091" s="59" t="s">
        <v>11501</v>
      </c>
      <c r="D15091" s="60">
        <v>1</v>
      </c>
      <c r="E15091" s="126" t="s">
        <v>26</v>
      </c>
      <c r="F15091" s="73">
        <v>475000</v>
      </c>
      <c r="G15091" s="126">
        <f t="shared" si="461"/>
        <v>475000</v>
      </c>
      <c r="H15091" s="65" t="s">
        <v>414</v>
      </c>
      <c r="I15091" s="74" t="s">
        <v>7022</v>
      </c>
    </row>
    <row r="15092" spans="1:9" x14ac:dyDescent="0.25">
      <c r="A15092" s="59" t="s">
        <v>11485</v>
      </c>
      <c r="B15092" s="59" t="s">
        <v>11502</v>
      </c>
      <c r="C15092" s="59" t="s">
        <v>11491</v>
      </c>
      <c r="D15092" s="141">
        <v>1</v>
      </c>
      <c r="E15092" s="75" t="s">
        <v>26</v>
      </c>
      <c r="F15092" s="73">
        <v>185000</v>
      </c>
      <c r="G15092" s="64">
        <f t="shared" si="461"/>
        <v>185000</v>
      </c>
      <c r="H15092" s="65" t="s">
        <v>414</v>
      </c>
      <c r="I15092" s="74" t="s">
        <v>7022</v>
      </c>
    </row>
    <row r="15093" spans="1:9" x14ac:dyDescent="0.25">
      <c r="A15093" s="59" t="s">
        <v>11485</v>
      </c>
      <c r="B15093" s="59" t="s">
        <v>2729</v>
      </c>
      <c r="C15093" s="59" t="s">
        <v>27</v>
      </c>
      <c r="D15093" s="60">
        <v>7</v>
      </c>
      <c r="E15093" s="126" t="s">
        <v>26</v>
      </c>
      <c r="F15093" s="73">
        <v>2625</v>
      </c>
      <c r="G15093" s="210">
        <f t="shared" si="461"/>
        <v>18375</v>
      </c>
      <c r="H15093" s="285" t="s">
        <v>665</v>
      </c>
      <c r="I15093" s="74"/>
    </row>
    <row r="15094" spans="1:9" x14ac:dyDescent="0.25">
      <c r="A15094" s="59" t="s">
        <v>11485</v>
      </c>
      <c r="B15094" s="59" t="s">
        <v>4761</v>
      </c>
      <c r="C15094" s="59" t="s">
        <v>636</v>
      </c>
      <c r="D15094" s="60">
        <v>1</v>
      </c>
      <c r="E15094" s="126" t="s">
        <v>29</v>
      </c>
      <c r="F15094" s="73">
        <v>233500</v>
      </c>
      <c r="G15094" s="210">
        <f t="shared" si="461"/>
        <v>233500</v>
      </c>
      <c r="H15094" s="65" t="s">
        <v>2192</v>
      </c>
      <c r="I15094" s="74"/>
    </row>
    <row r="15095" spans="1:9" x14ac:dyDescent="0.25">
      <c r="A15095" s="59" t="s">
        <v>11485</v>
      </c>
      <c r="B15095" s="59" t="s">
        <v>1427</v>
      </c>
      <c r="C15095" s="83" t="s">
        <v>1426</v>
      </c>
      <c r="D15095" s="60">
        <v>2</v>
      </c>
      <c r="E15095" s="75" t="s">
        <v>26</v>
      </c>
      <c r="F15095" s="73">
        <v>888079</v>
      </c>
      <c r="G15095" s="64">
        <f>F15095*D15095</f>
        <v>1776158</v>
      </c>
      <c r="H15095" s="285" t="s">
        <v>860</v>
      </c>
      <c r="I15095" s="139" t="s">
        <v>6625</v>
      </c>
    </row>
    <row r="15096" spans="1:9" x14ac:dyDescent="0.25">
      <c r="A15096" s="59" t="s">
        <v>11485</v>
      </c>
      <c r="B15096" s="58" t="s">
        <v>3513</v>
      </c>
      <c r="C15096" s="77" t="s">
        <v>361</v>
      </c>
      <c r="D15096" s="60">
        <v>1</v>
      </c>
      <c r="E15096" s="75" t="s">
        <v>29</v>
      </c>
      <c r="F15096" s="63">
        <v>25000</v>
      </c>
      <c r="G15096" s="64">
        <f>F15096*D15096</f>
        <v>25000</v>
      </c>
      <c r="H15096" s="285" t="s">
        <v>860</v>
      </c>
      <c r="I15096" s="139" t="s">
        <v>6625</v>
      </c>
    </row>
    <row r="15097" spans="1:9" x14ac:dyDescent="0.25">
      <c r="A15097" s="59" t="s">
        <v>11485</v>
      </c>
      <c r="B15097" s="59" t="s">
        <v>11503</v>
      </c>
      <c r="C15097" s="59" t="s">
        <v>1278</v>
      </c>
      <c r="D15097" s="141">
        <v>1</v>
      </c>
      <c r="E15097" s="126" t="s">
        <v>26</v>
      </c>
      <c r="F15097" s="280">
        <v>60000</v>
      </c>
      <c r="G15097" s="210">
        <f>F15097*D15097</f>
        <v>60000</v>
      </c>
      <c r="H15097" s="285" t="s">
        <v>860</v>
      </c>
      <c r="I15097" s="139" t="s">
        <v>6625</v>
      </c>
    </row>
    <row r="15098" spans="1:9" x14ac:dyDescent="0.25">
      <c r="A15098" s="59" t="s">
        <v>11485</v>
      </c>
      <c r="B15098" s="59" t="s">
        <v>6690</v>
      </c>
      <c r="C15098" s="59" t="s">
        <v>361</v>
      </c>
      <c r="D15098" s="59">
        <v>2</v>
      </c>
      <c r="E15098" s="59" t="s">
        <v>26</v>
      </c>
      <c r="F15098" s="61">
        <v>180000</v>
      </c>
      <c r="G15098" s="210">
        <f>F15098*D15098</f>
        <v>360000</v>
      </c>
      <c r="H15098" s="65" t="s">
        <v>466</v>
      </c>
      <c r="I15098" s="74" t="s">
        <v>6642</v>
      </c>
    </row>
    <row r="15099" spans="1:9" x14ac:dyDescent="0.25">
      <c r="A15099" s="59" t="s">
        <v>11485</v>
      </c>
      <c r="B15099" s="59" t="s">
        <v>11504</v>
      </c>
      <c r="C15099" s="85" t="s">
        <v>361</v>
      </c>
      <c r="D15099" s="60">
        <v>1</v>
      </c>
      <c r="E15099" s="75" t="s">
        <v>26</v>
      </c>
      <c r="F15099" s="73">
        <v>350000</v>
      </c>
      <c r="G15099" s="64">
        <f>F15099*D15099</f>
        <v>350000</v>
      </c>
      <c r="H15099" s="65" t="s">
        <v>2192</v>
      </c>
      <c r="I15099" s="74"/>
    </row>
    <row r="15100" spans="1:9" x14ac:dyDescent="0.25">
      <c r="A15100" s="59" t="s">
        <v>11485</v>
      </c>
      <c r="B15100" s="58" t="s">
        <v>11505</v>
      </c>
      <c r="C15100" s="59" t="s">
        <v>361</v>
      </c>
      <c r="D15100" s="60">
        <v>1</v>
      </c>
      <c r="E15100" s="75" t="s">
        <v>26</v>
      </c>
      <c r="F15100" s="63">
        <v>750000</v>
      </c>
      <c r="G15100" s="64">
        <f t="shared" ref="G15100:G15158" si="462">F15100*D15100</f>
        <v>750000</v>
      </c>
      <c r="H15100" s="65" t="s">
        <v>2192</v>
      </c>
      <c r="I15100" s="74"/>
    </row>
    <row r="15101" spans="1:9" x14ac:dyDescent="0.25">
      <c r="A15101" s="59" t="s">
        <v>11485</v>
      </c>
      <c r="B15101" s="59" t="s">
        <v>11506</v>
      </c>
      <c r="C15101" s="59" t="s">
        <v>905</v>
      </c>
      <c r="D15101" s="60">
        <v>2</v>
      </c>
      <c r="E15101" s="126" t="s">
        <v>26</v>
      </c>
      <c r="F15101" s="73">
        <v>500000</v>
      </c>
      <c r="G15101" s="210">
        <f t="shared" si="462"/>
        <v>1000000</v>
      </c>
      <c r="H15101" s="65" t="s">
        <v>1653</v>
      </c>
      <c r="I15101" s="74"/>
    </row>
    <row r="15102" spans="1:9" x14ac:dyDescent="0.25">
      <c r="A15102" s="59" t="s">
        <v>11485</v>
      </c>
      <c r="B15102" s="59" t="s">
        <v>11507</v>
      </c>
      <c r="C15102" s="59" t="s">
        <v>905</v>
      </c>
      <c r="D15102" s="59">
        <v>1</v>
      </c>
      <c r="E15102" s="77" t="s">
        <v>26</v>
      </c>
      <c r="F15102" s="61">
        <v>750000</v>
      </c>
      <c r="G15102" s="64">
        <f t="shared" si="462"/>
        <v>750000</v>
      </c>
      <c r="H15102" s="120" t="s">
        <v>466</v>
      </c>
      <c r="I15102" s="74"/>
    </row>
    <row r="15103" spans="1:9" x14ac:dyDescent="0.25">
      <c r="A15103" s="59" t="s">
        <v>11485</v>
      </c>
      <c r="B15103" s="59" t="s">
        <v>11508</v>
      </c>
      <c r="C15103" s="59" t="s">
        <v>24</v>
      </c>
      <c r="D15103" s="60">
        <v>1</v>
      </c>
      <c r="E15103" s="75" t="s">
        <v>26</v>
      </c>
      <c r="F15103" s="210">
        <v>650000</v>
      </c>
      <c r="G15103" s="64">
        <f t="shared" si="462"/>
        <v>650000</v>
      </c>
      <c r="H15103" s="65" t="s">
        <v>2744</v>
      </c>
      <c r="I15103" s="59"/>
    </row>
    <row r="15104" spans="1:9" x14ac:dyDescent="0.25">
      <c r="A15104" s="59" t="s">
        <v>11485</v>
      </c>
      <c r="B15104" s="71" t="s">
        <v>11509</v>
      </c>
      <c r="C15104" s="59" t="s">
        <v>24</v>
      </c>
      <c r="D15104" s="60">
        <v>1</v>
      </c>
      <c r="E15104" s="75" t="s">
        <v>26</v>
      </c>
      <c r="F15104" s="64">
        <v>980000</v>
      </c>
      <c r="G15104" s="64">
        <f t="shared" si="462"/>
        <v>980000</v>
      </c>
      <c r="H15104" s="65" t="s">
        <v>5940</v>
      </c>
      <c r="I15104" s="59"/>
    </row>
    <row r="15105" spans="1:9" x14ac:dyDescent="0.25">
      <c r="A15105" s="59" t="s">
        <v>11485</v>
      </c>
      <c r="B15105" s="71" t="s">
        <v>11510</v>
      </c>
      <c r="C15105" s="59" t="s">
        <v>24</v>
      </c>
      <c r="D15105" s="60">
        <v>1</v>
      </c>
      <c r="E15105" s="75" t="s">
        <v>26</v>
      </c>
      <c r="F15105" s="62">
        <v>980000</v>
      </c>
      <c r="G15105" s="64">
        <f t="shared" si="462"/>
        <v>980000</v>
      </c>
      <c r="H15105" s="65" t="s">
        <v>5940</v>
      </c>
      <c r="I15105" s="59"/>
    </row>
    <row r="15106" spans="1:9" x14ac:dyDescent="0.25">
      <c r="A15106" s="59" t="s">
        <v>11485</v>
      </c>
      <c r="B15106" s="71" t="s">
        <v>11511</v>
      </c>
      <c r="C15106" s="59" t="s">
        <v>24</v>
      </c>
      <c r="D15106" s="60">
        <v>1</v>
      </c>
      <c r="E15106" s="75" t="s">
        <v>26</v>
      </c>
      <c r="F15106" s="63">
        <v>950000</v>
      </c>
      <c r="G15106" s="64">
        <f t="shared" si="462"/>
        <v>950000</v>
      </c>
      <c r="H15106" s="65" t="s">
        <v>5940</v>
      </c>
      <c r="I15106" s="59"/>
    </row>
    <row r="15107" spans="1:9" x14ac:dyDescent="0.25">
      <c r="A15107" s="59" t="s">
        <v>11485</v>
      </c>
      <c r="B15107" s="71" t="s">
        <v>11512</v>
      </c>
      <c r="C15107" s="59" t="s">
        <v>24</v>
      </c>
      <c r="D15107" s="141">
        <v>1</v>
      </c>
      <c r="E15107" s="75" t="s">
        <v>26</v>
      </c>
      <c r="F15107" s="73">
        <v>950000</v>
      </c>
      <c r="G15107" s="64">
        <f t="shared" si="462"/>
        <v>950000</v>
      </c>
      <c r="H15107" s="65" t="s">
        <v>5940</v>
      </c>
      <c r="I15107" s="59"/>
    </row>
    <row r="15108" spans="1:9" x14ac:dyDescent="0.25">
      <c r="A15108" s="59" t="s">
        <v>11485</v>
      </c>
      <c r="B15108" s="59" t="s">
        <v>11513</v>
      </c>
      <c r="C15108" s="59" t="s">
        <v>24</v>
      </c>
      <c r="D15108" s="141">
        <v>1</v>
      </c>
      <c r="E15108" s="75" t="s">
        <v>26</v>
      </c>
      <c r="F15108" s="265">
        <v>750000</v>
      </c>
      <c r="G15108" s="64">
        <f t="shared" si="462"/>
        <v>750000</v>
      </c>
      <c r="H15108" s="65" t="s">
        <v>2744</v>
      </c>
      <c r="I15108" s="59"/>
    </row>
    <row r="15109" spans="1:9" x14ac:dyDescent="0.25">
      <c r="A15109" s="59" t="s">
        <v>11485</v>
      </c>
      <c r="B15109" s="81" t="s">
        <v>11514</v>
      </c>
      <c r="C15109" s="59" t="s">
        <v>24</v>
      </c>
      <c r="D15109" s="60">
        <v>1</v>
      </c>
      <c r="E15109" s="75" t="s">
        <v>26</v>
      </c>
      <c r="F15109" s="73">
        <v>750000</v>
      </c>
      <c r="G15109" s="210">
        <f t="shared" si="462"/>
        <v>750000</v>
      </c>
      <c r="H15109" s="65" t="s">
        <v>2744</v>
      </c>
      <c r="I15109" s="59"/>
    </row>
    <row r="15110" spans="1:9" x14ac:dyDescent="0.25">
      <c r="A15110" s="59" t="s">
        <v>11485</v>
      </c>
      <c r="B15110" s="58" t="s">
        <v>11515</v>
      </c>
      <c r="C15110" s="59" t="s">
        <v>24</v>
      </c>
      <c r="D15110" s="141">
        <v>1</v>
      </c>
      <c r="E15110" s="75" t="s">
        <v>29</v>
      </c>
      <c r="F15110" s="210">
        <v>490000</v>
      </c>
      <c r="G15110" s="210">
        <f t="shared" si="462"/>
        <v>490000</v>
      </c>
      <c r="H15110" s="65" t="s">
        <v>2744</v>
      </c>
      <c r="I15110" s="59"/>
    </row>
    <row r="15111" spans="1:9" x14ac:dyDescent="0.25">
      <c r="A15111" s="59" t="s">
        <v>11485</v>
      </c>
      <c r="B15111" s="59" t="s">
        <v>10318</v>
      </c>
      <c r="C15111" s="59" t="s">
        <v>140</v>
      </c>
      <c r="D15111" s="59">
        <v>1</v>
      </c>
      <c r="E15111" s="59" t="s">
        <v>26</v>
      </c>
      <c r="F15111" s="61">
        <v>900000</v>
      </c>
      <c r="G15111" s="210">
        <f t="shared" si="462"/>
        <v>900000</v>
      </c>
      <c r="H15111" s="120" t="s">
        <v>998</v>
      </c>
      <c r="I15111" s="59" t="s">
        <v>6886</v>
      </c>
    </row>
    <row r="15112" spans="1:9" x14ac:dyDescent="0.25">
      <c r="A15112" s="59" t="s">
        <v>11485</v>
      </c>
      <c r="B15112" s="59" t="s">
        <v>1583</v>
      </c>
      <c r="C15112" s="59" t="s">
        <v>48</v>
      </c>
      <c r="D15112" s="60">
        <v>4</v>
      </c>
      <c r="E15112" s="126" t="s">
        <v>26</v>
      </c>
      <c r="F15112" s="73">
        <v>10000</v>
      </c>
      <c r="G15112" s="210">
        <f t="shared" si="462"/>
        <v>40000</v>
      </c>
      <c r="H15112" s="120" t="s">
        <v>998</v>
      </c>
      <c r="I15112" s="59" t="s">
        <v>6886</v>
      </c>
    </row>
    <row r="15113" spans="1:9" x14ac:dyDescent="0.25">
      <c r="A15113" s="59" t="s">
        <v>11485</v>
      </c>
      <c r="B15113" s="59" t="s">
        <v>6643</v>
      </c>
      <c r="C15113" s="59" t="s">
        <v>6424</v>
      </c>
      <c r="D15113" s="141">
        <v>0.3</v>
      </c>
      <c r="E15113" s="75" t="s">
        <v>37</v>
      </c>
      <c r="F15113" s="102">
        <v>82500</v>
      </c>
      <c r="G15113" s="210">
        <f t="shared" si="462"/>
        <v>24750</v>
      </c>
      <c r="H15113" s="120" t="s">
        <v>998</v>
      </c>
      <c r="I15113" s="59" t="s">
        <v>6886</v>
      </c>
    </row>
    <row r="15114" spans="1:9" x14ac:dyDescent="0.25">
      <c r="A15114" s="59" t="s">
        <v>11485</v>
      </c>
      <c r="B15114" s="59" t="s">
        <v>210</v>
      </c>
      <c r="C15114" s="59" t="s">
        <v>211</v>
      </c>
      <c r="D15114" s="59">
        <v>8</v>
      </c>
      <c r="E15114" s="77" t="s">
        <v>37</v>
      </c>
      <c r="F15114" s="63">
        <v>33000</v>
      </c>
      <c r="G15114" s="64">
        <f>F15114*D15114</f>
        <v>264000</v>
      </c>
      <c r="H15114" s="285" t="s">
        <v>947</v>
      </c>
      <c r="I15114" s="74" t="s">
        <v>6803</v>
      </c>
    </row>
    <row r="15115" spans="1:9" x14ac:dyDescent="0.25">
      <c r="A15115" s="59" t="s">
        <v>11485</v>
      </c>
      <c r="B15115" s="59" t="s">
        <v>1583</v>
      </c>
      <c r="C15115" s="59" t="s">
        <v>48</v>
      </c>
      <c r="D15115" s="60">
        <v>4</v>
      </c>
      <c r="E15115" s="126" t="s">
        <v>26</v>
      </c>
      <c r="F15115" s="73">
        <v>10000</v>
      </c>
      <c r="G15115" s="210">
        <f t="shared" si="462"/>
        <v>40000</v>
      </c>
      <c r="H15115" s="285" t="s">
        <v>947</v>
      </c>
      <c r="I15115" s="74" t="s">
        <v>6803</v>
      </c>
    </row>
    <row r="15116" spans="1:9" x14ac:dyDescent="0.25">
      <c r="A15116" s="59" t="s">
        <v>11485</v>
      </c>
      <c r="B15116" s="59" t="s">
        <v>4073</v>
      </c>
      <c r="C15116" s="59" t="s">
        <v>264</v>
      </c>
      <c r="D15116" s="59">
        <v>1</v>
      </c>
      <c r="E15116" s="77" t="s">
        <v>26</v>
      </c>
      <c r="F15116" s="61">
        <v>5000</v>
      </c>
      <c r="G15116" s="210">
        <f t="shared" si="462"/>
        <v>5000</v>
      </c>
      <c r="H15116" s="285" t="s">
        <v>947</v>
      </c>
      <c r="I15116" s="74" t="s">
        <v>6803</v>
      </c>
    </row>
    <row r="15117" spans="1:9" x14ac:dyDescent="0.25">
      <c r="A15117" s="59" t="s">
        <v>11485</v>
      </c>
      <c r="B15117" s="59" t="s">
        <v>634</v>
      </c>
      <c r="C15117" s="59" t="s">
        <v>99</v>
      </c>
      <c r="D15117" s="59">
        <v>1</v>
      </c>
      <c r="E15117" s="59" t="s">
        <v>26</v>
      </c>
      <c r="F15117" s="61">
        <v>40000</v>
      </c>
      <c r="G15117" s="210">
        <f t="shared" si="462"/>
        <v>40000</v>
      </c>
      <c r="H15117" s="285" t="s">
        <v>947</v>
      </c>
      <c r="I15117" s="74" t="s">
        <v>6803</v>
      </c>
    </row>
    <row r="15118" spans="1:9" x14ac:dyDescent="0.25">
      <c r="A15118" s="59" t="s">
        <v>11485</v>
      </c>
      <c r="B15118" s="66" t="s">
        <v>220</v>
      </c>
      <c r="C15118" s="92" t="s">
        <v>221</v>
      </c>
      <c r="D15118" s="59">
        <v>6</v>
      </c>
      <c r="E15118" s="75" t="s">
        <v>37</v>
      </c>
      <c r="F15118" s="61">
        <v>34689</v>
      </c>
      <c r="G15118" s="210">
        <f t="shared" si="462"/>
        <v>208134</v>
      </c>
      <c r="H15118" s="285" t="s">
        <v>947</v>
      </c>
      <c r="I15118" s="74" t="s">
        <v>6803</v>
      </c>
    </row>
    <row r="15119" spans="1:9" x14ac:dyDescent="0.25">
      <c r="A15119" s="59" t="s">
        <v>11485</v>
      </c>
      <c r="B15119" s="71" t="s">
        <v>11516</v>
      </c>
      <c r="C15119" s="59" t="s">
        <v>11517</v>
      </c>
      <c r="D15119" s="60">
        <v>1</v>
      </c>
      <c r="E15119" s="75" t="s">
        <v>26</v>
      </c>
      <c r="F15119" s="63">
        <v>9500000</v>
      </c>
      <c r="G15119" s="210">
        <f t="shared" si="462"/>
        <v>9500000</v>
      </c>
      <c r="H15119" s="65" t="s">
        <v>2192</v>
      </c>
      <c r="I15119" s="59"/>
    </row>
    <row r="15120" spans="1:9" x14ac:dyDescent="0.25">
      <c r="A15120" s="59" t="s">
        <v>11485</v>
      </c>
      <c r="B15120" s="71" t="s">
        <v>11518</v>
      </c>
      <c r="C15120" s="59"/>
      <c r="D15120" s="60">
        <v>6</v>
      </c>
      <c r="E15120" s="75" t="s">
        <v>655</v>
      </c>
      <c r="F15120" s="64">
        <v>8500</v>
      </c>
      <c r="G15120" s="64">
        <f t="shared" si="462"/>
        <v>51000</v>
      </c>
      <c r="H15120" s="619" t="s">
        <v>6093</v>
      </c>
      <c r="I15120" s="74"/>
    </row>
    <row r="15121" spans="1:9" x14ac:dyDescent="0.25">
      <c r="A15121" s="59" t="s">
        <v>11519</v>
      </c>
      <c r="B15121" s="66" t="s">
        <v>220</v>
      </c>
      <c r="C15121" s="92" t="s">
        <v>221</v>
      </c>
      <c r="D15121" s="60">
        <v>10</v>
      </c>
      <c r="E15121" s="75" t="s">
        <v>37</v>
      </c>
      <c r="F15121" s="210">
        <v>34689</v>
      </c>
      <c r="G15121" s="64">
        <f t="shared" si="462"/>
        <v>346890</v>
      </c>
      <c r="H15121" s="620" t="s">
        <v>522</v>
      </c>
      <c r="I15121" s="74" t="s">
        <v>11520</v>
      </c>
    </row>
    <row r="15122" spans="1:9" x14ac:dyDescent="0.25">
      <c r="A15122" s="59" t="s">
        <v>11519</v>
      </c>
      <c r="B15122" s="58" t="s">
        <v>35</v>
      </c>
      <c r="C15122" s="84" t="s">
        <v>36</v>
      </c>
      <c r="D15122" s="60">
        <v>9</v>
      </c>
      <c r="E15122" s="75" t="s">
        <v>37</v>
      </c>
      <c r="F15122" s="73">
        <v>30862</v>
      </c>
      <c r="G15122" s="64">
        <f>F15122*D15122</f>
        <v>277758</v>
      </c>
      <c r="H15122" s="621" t="s">
        <v>8469</v>
      </c>
      <c r="I15122" s="74"/>
    </row>
    <row r="15123" spans="1:9" x14ac:dyDescent="0.25">
      <c r="A15123" s="59" t="s">
        <v>11519</v>
      </c>
      <c r="B15123" s="59" t="s">
        <v>11521</v>
      </c>
      <c r="C15123" s="59" t="s">
        <v>1004</v>
      </c>
      <c r="D15123" s="60">
        <v>1</v>
      </c>
      <c r="E15123" s="75" t="s">
        <v>26</v>
      </c>
      <c r="F15123" s="73">
        <v>730000</v>
      </c>
      <c r="G15123" s="64">
        <f>F15123*D15123</f>
        <v>730000</v>
      </c>
      <c r="H15123" s="620" t="s">
        <v>2699</v>
      </c>
      <c r="I15123" s="74"/>
    </row>
    <row r="15124" spans="1:9" x14ac:dyDescent="0.25">
      <c r="A15124" s="59" t="s">
        <v>11519</v>
      </c>
      <c r="B15124" s="59" t="s">
        <v>11522</v>
      </c>
      <c r="C15124" s="59" t="s">
        <v>11062</v>
      </c>
      <c r="D15124" s="59">
        <v>1</v>
      </c>
      <c r="E15124" s="59" t="s">
        <v>26</v>
      </c>
      <c r="F15124" s="61">
        <v>7000</v>
      </c>
      <c r="G15124" s="64">
        <f t="shared" ref="G15124:G15130" si="463">F15124*D15124</f>
        <v>7000</v>
      </c>
      <c r="H15124" s="619" t="s">
        <v>2699</v>
      </c>
      <c r="I15124" s="74"/>
    </row>
    <row r="15125" spans="1:9" x14ac:dyDescent="0.25">
      <c r="A15125" s="59" t="s">
        <v>11519</v>
      </c>
      <c r="B15125" s="59" t="s">
        <v>3269</v>
      </c>
      <c r="C15125" s="59" t="s">
        <v>48</v>
      </c>
      <c r="D15125" s="141">
        <v>1</v>
      </c>
      <c r="E15125" s="75" t="s">
        <v>26</v>
      </c>
      <c r="F15125" s="102">
        <v>85000</v>
      </c>
      <c r="G15125" s="210">
        <f t="shared" si="463"/>
        <v>85000</v>
      </c>
      <c r="H15125" s="621" t="s">
        <v>2148</v>
      </c>
      <c r="I15125" s="74"/>
    </row>
    <row r="15126" spans="1:9" x14ac:dyDescent="0.25">
      <c r="A15126" s="59" t="s">
        <v>11519</v>
      </c>
      <c r="B15126" s="58" t="s">
        <v>11523</v>
      </c>
      <c r="C15126" s="59" t="s">
        <v>1004</v>
      </c>
      <c r="D15126" s="60">
        <v>1</v>
      </c>
      <c r="E15126" s="75" t="s">
        <v>29</v>
      </c>
      <c r="F15126" s="63">
        <v>340000</v>
      </c>
      <c r="G15126" s="64">
        <f t="shared" si="463"/>
        <v>340000</v>
      </c>
      <c r="H15126" s="620" t="s">
        <v>814</v>
      </c>
      <c r="I15126" s="74"/>
    </row>
    <row r="15127" spans="1:9" x14ac:dyDescent="0.25">
      <c r="A15127" s="59" t="s">
        <v>11519</v>
      </c>
      <c r="B15127" s="58" t="s">
        <v>2008</v>
      </c>
      <c r="C15127" s="83" t="s">
        <v>411</v>
      </c>
      <c r="D15127" s="60">
        <v>4</v>
      </c>
      <c r="E15127" s="75" t="s">
        <v>26</v>
      </c>
      <c r="F15127" s="63">
        <v>25000</v>
      </c>
      <c r="G15127" s="64">
        <f t="shared" si="463"/>
        <v>100000</v>
      </c>
      <c r="H15127" s="621" t="s">
        <v>504</v>
      </c>
      <c r="I15127" s="74"/>
    </row>
    <row r="15128" spans="1:9" x14ac:dyDescent="0.25">
      <c r="A15128" s="59" t="s">
        <v>11519</v>
      </c>
      <c r="B15128" s="59" t="s">
        <v>3077</v>
      </c>
      <c r="C15128" s="85" t="s">
        <v>48</v>
      </c>
      <c r="D15128" s="60">
        <v>1</v>
      </c>
      <c r="E15128" s="75" t="s">
        <v>26</v>
      </c>
      <c r="F15128" s="73">
        <v>35000</v>
      </c>
      <c r="G15128" s="210">
        <f t="shared" si="463"/>
        <v>35000</v>
      </c>
      <c r="H15128" s="621" t="s">
        <v>504</v>
      </c>
      <c r="I15128" s="74"/>
    </row>
    <row r="15129" spans="1:9" x14ac:dyDescent="0.25">
      <c r="A15129" s="59" t="s">
        <v>11519</v>
      </c>
      <c r="B15129" s="59" t="s">
        <v>2729</v>
      </c>
      <c r="C15129" s="59" t="s">
        <v>835</v>
      </c>
      <c r="D15129" s="141">
        <v>1</v>
      </c>
      <c r="E15129" s="75" t="s">
        <v>26</v>
      </c>
      <c r="F15129" s="102">
        <v>2625</v>
      </c>
      <c r="G15129" s="210">
        <f t="shared" si="463"/>
        <v>2625</v>
      </c>
      <c r="H15129" s="622" t="s">
        <v>504</v>
      </c>
      <c r="I15129" s="74"/>
    </row>
    <row r="15130" spans="1:9" x14ac:dyDescent="0.25">
      <c r="A15130" s="59" t="s">
        <v>11519</v>
      </c>
      <c r="B15130" s="58" t="s">
        <v>930</v>
      </c>
      <c r="C15130" s="84" t="s">
        <v>11524</v>
      </c>
      <c r="D15130" s="60">
        <v>4</v>
      </c>
      <c r="E15130" s="75" t="s">
        <v>26</v>
      </c>
      <c r="F15130" s="63">
        <v>25000</v>
      </c>
      <c r="G15130" s="64">
        <f t="shared" si="463"/>
        <v>100000</v>
      </c>
      <c r="H15130" s="620" t="s">
        <v>710</v>
      </c>
      <c r="I15130" s="618"/>
    </row>
    <row r="15131" spans="1:9" x14ac:dyDescent="0.25">
      <c r="A15131" s="59" t="s">
        <v>11519</v>
      </c>
      <c r="B15131" s="66" t="s">
        <v>6412</v>
      </c>
      <c r="C15131" s="121" t="s">
        <v>65</v>
      </c>
      <c r="D15131" s="60">
        <v>3</v>
      </c>
      <c r="E15131" s="75" t="s">
        <v>26</v>
      </c>
      <c r="F15131" s="63">
        <v>55000</v>
      </c>
      <c r="G15131" s="210">
        <f>F15131*D15131</f>
        <v>165000</v>
      </c>
      <c r="H15131" s="620" t="s">
        <v>710</v>
      </c>
      <c r="I15131" s="74"/>
    </row>
    <row r="15132" spans="1:9" x14ac:dyDescent="0.25">
      <c r="A15132" s="59" t="s">
        <v>11519</v>
      </c>
      <c r="B15132" s="59" t="s">
        <v>11525</v>
      </c>
      <c r="C15132" s="59" t="s">
        <v>411</v>
      </c>
      <c r="D15132" s="141">
        <v>1</v>
      </c>
      <c r="E15132" s="75" t="s">
        <v>26</v>
      </c>
      <c r="F15132" s="73">
        <v>15000</v>
      </c>
      <c r="G15132" s="210">
        <f t="shared" ref="G15132:G15143" si="464">F15132*D15132</f>
        <v>15000</v>
      </c>
      <c r="H15132" s="620" t="s">
        <v>710</v>
      </c>
      <c r="I15132" s="74"/>
    </row>
    <row r="15133" spans="1:9" x14ac:dyDescent="0.25">
      <c r="A15133" s="59" t="s">
        <v>11519</v>
      </c>
      <c r="B15133" s="81" t="s">
        <v>11526</v>
      </c>
      <c r="C15133" s="59" t="s">
        <v>48</v>
      </c>
      <c r="D15133" s="60">
        <v>2</v>
      </c>
      <c r="E15133" s="75" t="s">
        <v>26</v>
      </c>
      <c r="F15133" s="73">
        <v>45000</v>
      </c>
      <c r="G15133" s="210">
        <f t="shared" si="464"/>
        <v>90000</v>
      </c>
      <c r="H15133" s="620" t="s">
        <v>2192</v>
      </c>
      <c r="I15133" s="74"/>
    </row>
    <row r="15134" spans="1:9" x14ac:dyDescent="0.25">
      <c r="A15134" s="59" t="s">
        <v>11519</v>
      </c>
      <c r="B15134" s="58" t="s">
        <v>4184</v>
      </c>
      <c r="C15134" s="59" t="s">
        <v>48</v>
      </c>
      <c r="D15134" s="141">
        <v>1</v>
      </c>
      <c r="E15134" s="75" t="s">
        <v>26</v>
      </c>
      <c r="F15134" s="210">
        <v>170000</v>
      </c>
      <c r="G15134" s="210">
        <f t="shared" si="464"/>
        <v>170000</v>
      </c>
      <c r="H15134" s="620" t="s">
        <v>2192</v>
      </c>
      <c r="I15134" s="74"/>
    </row>
    <row r="15135" spans="1:9" x14ac:dyDescent="0.25">
      <c r="A15135" s="59" t="s">
        <v>11519</v>
      </c>
      <c r="B15135" s="59" t="s">
        <v>11527</v>
      </c>
      <c r="C15135" s="59" t="s">
        <v>48</v>
      </c>
      <c r="D15135" s="60">
        <v>2</v>
      </c>
      <c r="E15135" s="75" t="s">
        <v>26</v>
      </c>
      <c r="F15135" s="63">
        <v>20000</v>
      </c>
      <c r="G15135" s="210">
        <f t="shared" si="464"/>
        <v>40000</v>
      </c>
      <c r="H15135" s="620" t="s">
        <v>2192</v>
      </c>
      <c r="I15135" s="74"/>
    </row>
    <row r="15136" spans="1:9" x14ac:dyDescent="0.25">
      <c r="A15136" s="59" t="s">
        <v>11519</v>
      </c>
      <c r="B15136" s="58" t="s">
        <v>11528</v>
      </c>
      <c r="C15136" s="59" t="s">
        <v>48</v>
      </c>
      <c r="D15136" s="60">
        <v>2</v>
      </c>
      <c r="E15136" s="75" t="s">
        <v>26</v>
      </c>
      <c r="F15136" s="63">
        <v>17500</v>
      </c>
      <c r="G15136" s="210">
        <f t="shared" si="464"/>
        <v>35000</v>
      </c>
      <c r="H15136" s="620" t="s">
        <v>2192</v>
      </c>
      <c r="I15136" s="74"/>
    </row>
    <row r="15137" spans="1:9" x14ac:dyDescent="0.25">
      <c r="A15137" s="59" t="s">
        <v>11519</v>
      </c>
      <c r="B15137" s="58" t="s">
        <v>11529</v>
      </c>
      <c r="C15137" s="59" t="s">
        <v>48</v>
      </c>
      <c r="D15137" s="60">
        <v>1</v>
      </c>
      <c r="E15137" s="75" t="s">
        <v>26</v>
      </c>
      <c r="F15137" s="73">
        <v>17500</v>
      </c>
      <c r="G15137" s="210">
        <f t="shared" si="464"/>
        <v>17500</v>
      </c>
      <c r="H15137" s="620" t="s">
        <v>2192</v>
      </c>
      <c r="I15137" s="74"/>
    </row>
    <row r="15138" spans="1:9" x14ac:dyDescent="0.25">
      <c r="A15138" s="59" t="s">
        <v>11519</v>
      </c>
      <c r="B15138" s="59" t="s">
        <v>11530</v>
      </c>
      <c r="C15138" s="59" t="s">
        <v>48</v>
      </c>
      <c r="D15138" s="141">
        <v>1</v>
      </c>
      <c r="E15138" s="126" t="s">
        <v>26</v>
      </c>
      <c r="F15138" s="280">
        <v>17500</v>
      </c>
      <c r="G15138" s="210">
        <f t="shared" si="464"/>
        <v>17500</v>
      </c>
      <c r="H15138" s="620" t="s">
        <v>2192</v>
      </c>
      <c r="I15138" s="74"/>
    </row>
    <row r="15139" spans="1:9" x14ac:dyDescent="0.25">
      <c r="A15139" s="59" t="s">
        <v>11519</v>
      </c>
      <c r="B15139" s="58" t="s">
        <v>11531</v>
      </c>
      <c r="C15139" s="59" t="s">
        <v>48</v>
      </c>
      <c r="D15139" s="60">
        <v>1</v>
      </c>
      <c r="E15139" s="126" t="s">
        <v>26</v>
      </c>
      <c r="F15139" s="73">
        <v>15000</v>
      </c>
      <c r="G15139" s="126">
        <f t="shared" si="464"/>
        <v>15000</v>
      </c>
      <c r="H15139" s="620" t="s">
        <v>2192</v>
      </c>
      <c r="I15139" s="74"/>
    </row>
    <row r="15140" spans="1:9" x14ac:dyDescent="0.25">
      <c r="A15140" s="59" t="s">
        <v>11519</v>
      </c>
      <c r="B15140" s="59" t="s">
        <v>10573</v>
      </c>
      <c r="C15140" s="59" t="s">
        <v>11062</v>
      </c>
      <c r="D15140" s="60">
        <v>1</v>
      </c>
      <c r="E15140" s="126" t="s">
        <v>34</v>
      </c>
      <c r="F15140" s="73">
        <v>22000</v>
      </c>
      <c r="G15140" s="210">
        <f t="shared" si="464"/>
        <v>22000</v>
      </c>
      <c r="H15140" s="620" t="s">
        <v>2192</v>
      </c>
      <c r="I15140" s="74"/>
    </row>
    <row r="15141" spans="1:9" x14ac:dyDescent="0.25">
      <c r="A15141" s="59" t="s">
        <v>11519</v>
      </c>
      <c r="B15141" s="59" t="s">
        <v>11532</v>
      </c>
      <c r="C15141" s="59" t="s">
        <v>482</v>
      </c>
      <c r="D15141" s="141">
        <v>1</v>
      </c>
      <c r="E15141" s="75" t="s">
        <v>26</v>
      </c>
      <c r="F15141" s="210">
        <v>35000</v>
      </c>
      <c r="G15141" s="64">
        <f t="shared" si="464"/>
        <v>35000</v>
      </c>
      <c r="H15141" s="620" t="s">
        <v>6089</v>
      </c>
      <c r="I15141" s="74"/>
    </row>
    <row r="15142" spans="1:9" x14ac:dyDescent="0.25">
      <c r="A15142" s="59" t="s">
        <v>11519</v>
      </c>
      <c r="B15142" s="59" t="s">
        <v>11533</v>
      </c>
      <c r="C15142" s="59" t="s">
        <v>11062</v>
      </c>
      <c r="D15142" s="59">
        <v>4</v>
      </c>
      <c r="E15142" s="77" t="s">
        <v>26</v>
      </c>
      <c r="F15142" s="61">
        <v>13000</v>
      </c>
      <c r="G15142" s="64">
        <f t="shared" si="464"/>
        <v>52000</v>
      </c>
      <c r="H15142" s="619" t="s">
        <v>11534</v>
      </c>
      <c r="I15142" s="74"/>
    </row>
    <row r="15143" spans="1:9" x14ac:dyDescent="0.25">
      <c r="A15143" s="59" t="s">
        <v>11519</v>
      </c>
      <c r="B15143" s="59" t="s">
        <v>11535</v>
      </c>
      <c r="C15143" s="59" t="s">
        <v>636</v>
      </c>
      <c r="D15143" s="60">
        <v>2</v>
      </c>
      <c r="E15143" s="75" t="s">
        <v>26</v>
      </c>
      <c r="F15143" s="210">
        <v>100000</v>
      </c>
      <c r="G15143" s="64">
        <f t="shared" si="464"/>
        <v>200000</v>
      </c>
      <c r="H15143" s="620" t="s">
        <v>11534</v>
      </c>
      <c r="I15143" s="74"/>
    </row>
    <row r="15144" spans="1:9" x14ac:dyDescent="0.25">
      <c r="A15144" s="59" t="s">
        <v>11519</v>
      </c>
      <c r="B15144" s="59" t="s">
        <v>810</v>
      </c>
      <c r="C15144" s="59" t="s">
        <v>27</v>
      </c>
      <c r="D15144" s="60">
        <v>1</v>
      </c>
      <c r="E15144" s="126" t="s">
        <v>1525</v>
      </c>
      <c r="F15144" s="73">
        <v>75000</v>
      </c>
      <c r="G15144" s="210">
        <f t="shared" si="462"/>
        <v>75000</v>
      </c>
      <c r="H15144" s="285" t="s">
        <v>522</v>
      </c>
      <c r="I15144" s="74" t="s">
        <v>11465</v>
      </c>
    </row>
    <row r="15145" spans="1:9" x14ac:dyDescent="0.25">
      <c r="A15145" s="59" t="s">
        <v>11519</v>
      </c>
      <c r="B15145" s="71" t="s">
        <v>9840</v>
      </c>
      <c r="C15145" s="77" t="s">
        <v>9841</v>
      </c>
      <c r="D15145" s="60">
        <v>1</v>
      </c>
      <c r="E15145" s="126" t="s">
        <v>26</v>
      </c>
      <c r="F15145" s="73">
        <v>260000</v>
      </c>
      <c r="G15145" s="210">
        <f t="shared" si="462"/>
        <v>260000</v>
      </c>
      <c r="H15145" s="65" t="s">
        <v>892</v>
      </c>
      <c r="I15145" s="74" t="s">
        <v>6774</v>
      </c>
    </row>
    <row r="15146" spans="1:9" x14ac:dyDescent="0.25">
      <c r="A15146" s="59" t="s">
        <v>11519</v>
      </c>
      <c r="B15146" s="71" t="s">
        <v>6687</v>
      </c>
      <c r="C15146" s="90" t="s">
        <v>237</v>
      </c>
      <c r="D15146" s="60">
        <v>1</v>
      </c>
      <c r="E15146" s="75" t="s">
        <v>26</v>
      </c>
      <c r="F15146" s="73">
        <v>230000</v>
      </c>
      <c r="G15146" s="64">
        <f t="shared" si="462"/>
        <v>230000</v>
      </c>
      <c r="H15146" s="285" t="s">
        <v>892</v>
      </c>
      <c r="I15146" s="74" t="s">
        <v>6774</v>
      </c>
    </row>
    <row r="15147" spans="1:9" x14ac:dyDescent="0.25">
      <c r="A15147" s="59" t="s">
        <v>11519</v>
      </c>
      <c r="B15147" s="58" t="s">
        <v>11536</v>
      </c>
      <c r="C15147" s="84" t="s">
        <v>48</v>
      </c>
      <c r="D15147" s="60">
        <v>1</v>
      </c>
      <c r="E15147" s="75" t="s">
        <v>26</v>
      </c>
      <c r="F15147" s="63">
        <v>400000</v>
      </c>
      <c r="G15147" s="64">
        <f t="shared" si="462"/>
        <v>400000</v>
      </c>
      <c r="H15147" s="65" t="s">
        <v>2148</v>
      </c>
      <c r="I15147" s="74"/>
    </row>
    <row r="15148" spans="1:9" x14ac:dyDescent="0.25">
      <c r="A15148" s="59" t="s">
        <v>11537</v>
      </c>
      <c r="B15148" s="59" t="s">
        <v>11538</v>
      </c>
      <c r="C15148" s="59" t="s">
        <v>11539</v>
      </c>
      <c r="D15148" s="141">
        <v>2</v>
      </c>
      <c r="E15148" s="75" t="s">
        <v>26</v>
      </c>
      <c r="F15148" s="210">
        <v>7000</v>
      </c>
      <c r="G15148" s="64">
        <f t="shared" si="462"/>
        <v>14000</v>
      </c>
      <c r="H15148" s="65" t="s">
        <v>2148</v>
      </c>
      <c r="I15148" s="74"/>
    </row>
    <row r="15149" spans="1:9" x14ac:dyDescent="0.25">
      <c r="A15149" s="59" t="s">
        <v>11537</v>
      </c>
      <c r="B15149" s="59" t="s">
        <v>210</v>
      </c>
      <c r="C15149" s="59" t="s">
        <v>211</v>
      </c>
      <c r="D15149" s="60">
        <v>9</v>
      </c>
      <c r="E15149" s="75" t="s">
        <v>37</v>
      </c>
      <c r="F15149" s="63">
        <v>33000</v>
      </c>
      <c r="G15149" s="64">
        <f t="shared" si="462"/>
        <v>297000</v>
      </c>
      <c r="H15149" s="65" t="s">
        <v>2148</v>
      </c>
      <c r="I15149" s="74"/>
    </row>
    <row r="15150" spans="1:9" x14ac:dyDescent="0.25">
      <c r="A15150" s="59" t="s">
        <v>11537</v>
      </c>
      <c r="B15150" s="59" t="s">
        <v>11153</v>
      </c>
      <c r="C15150" s="59" t="s">
        <v>217</v>
      </c>
      <c r="D15150" s="60">
        <v>1</v>
      </c>
      <c r="E15150" s="75" t="s">
        <v>26</v>
      </c>
      <c r="F15150" s="73">
        <v>95000</v>
      </c>
      <c r="G15150" s="64">
        <f t="shared" si="462"/>
        <v>95000</v>
      </c>
      <c r="H15150" s="65" t="s">
        <v>2148</v>
      </c>
      <c r="I15150" s="74"/>
    </row>
    <row r="15151" spans="1:9" x14ac:dyDescent="0.25">
      <c r="A15151" s="59" t="s">
        <v>11537</v>
      </c>
      <c r="B15151" s="59" t="s">
        <v>11540</v>
      </c>
      <c r="C15151" s="59" t="s">
        <v>482</v>
      </c>
      <c r="D15151" s="59">
        <v>1</v>
      </c>
      <c r="E15151" s="59" t="s">
        <v>26</v>
      </c>
      <c r="F15151" s="61">
        <v>35000</v>
      </c>
      <c r="G15151" s="64">
        <f t="shared" si="462"/>
        <v>35000</v>
      </c>
      <c r="H15151" s="65" t="s">
        <v>2148</v>
      </c>
      <c r="I15151" s="74"/>
    </row>
    <row r="15152" spans="1:9" x14ac:dyDescent="0.25">
      <c r="A15152" s="59" t="s">
        <v>11537</v>
      </c>
      <c r="B15152" s="59" t="s">
        <v>810</v>
      </c>
      <c r="C15152" s="59" t="s">
        <v>27</v>
      </c>
      <c r="D15152" s="59">
        <v>1</v>
      </c>
      <c r="E15152" s="59" t="s">
        <v>1525</v>
      </c>
      <c r="F15152" s="61">
        <v>75000</v>
      </c>
      <c r="G15152" s="64">
        <f t="shared" si="462"/>
        <v>75000</v>
      </c>
      <c r="H15152" s="619" t="s">
        <v>6093</v>
      </c>
      <c r="I15152" s="74"/>
    </row>
    <row r="15153" spans="1:9" x14ac:dyDescent="0.25">
      <c r="A15153" s="59" t="s">
        <v>11537</v>
      </c>
      <c r="B15153" s="59" t="s">
        <v>9333</v>
      </c>
      <c r="C15153" s="59" t="s">
        <v>27</v>
      </c>
      <c r="D15153" s="141">
        <v>30</v>
      </c>
      <c r="E15153" s="75" t="s">
        <v>26</v>
      </c>
      <c r="F15153" s="102">
        <v>1000</v>
      </c>
      <c r="G15153" s="210">
        <f t="shared" si="462"/>
        <v>30000</v>
      </c>
      <c r="H15153" s="621" t="s">
        <v>6093</v>
      </c>
      <c r="I15153" s="74"/>
    </row>
    <row r="15154" spans="1:9" x14ac:dyDescent="0.25">
      <c r="A15154" s="59" t="s">
        <v>11537</v>
      </c>
      <c r="B15154" s="58" t="s">
        <v>2729</v>
      </c>
      <c r="C15154" s="59" t="s">
        <v>27</v>
      </c>
      <c r="D15154" s="60">
        <v>2</v>
      </c>
      <c r="E15154" s="75" t="s">
        <v>26</v>
      </c>
      <c r="F15154" s="63">
        <v>2625</v>
      </c>
      <c r="G15154" s="64">
        <f t="shared" si="462"/>
        <v>5250</v>
      </c>
      <c r="H15154" s="620" t="s">
        <v>6093</v>
      </c>
      <c r="I15154" s="74"/>
    </row>
    <row r="15155" spans="1:9" x14ac:dyDescent="0.25">
      <c r="A15155" s="59" t="s">
        <v>11537</v>
      </c>
      <c r="B15155" s="71" t="s">
        <v>8068</v>
      </c>
      <c r="C15155" s="59" t="s">
        <v>11259</v>
      </c>
      <c r="D15155" s="60">
        <v>2</v>
      </c>
      <c r="E15155" s="75" t="s">
        <v>26</v>
      </c>
      <c r="F15155" s="63">
        <v>11500</v>
      </c>
      <c r="G15155" s="64">
        <f t="shared" si="462"/>
        <v>23000</v>
      </c>
      <c r="H15155" s="620" t="s">
        <v>6093</v>
      </c>
      <c r="I15155" s="74"/>
    </row>
    <row r="15156" spans="1:9" x14ac:dyDescent="0.25">
      <c r="A15156" s="59" t="s">
        <v>11537</v>
      </c>
      <c r="B15156" s="58" t="s">
        <v>11541</v>
      </c>
      <c r="C15156" s="58" t="s">
        <v>11542</v>
      </c>
      <c r="D15156" s="60">
        <v>1</v>
      </c>
      <c r="E15156" s="75" t="s">
        <v>26</v>
      </c>
      <c r="F15156" s="73">
        <v>775000</v>
      </c>
      <c r="G15156" s="210">
        <f t="shared" si="462"/>
        <v>775000</v>
      </c>
      <c r="H15156" s="621" t="s">
        <v>522</v>
      </c>
      <c r="I15156" s="74" t="s">
        <v>11543</v>
      </c>
    </row>
    <row r="15157" spans="1:9" x14ac:dyDescent="0.25">
      <c r="A15157" s="59" t="s">
        <v>11537</v>
      </c>
      <c r="B15157" s="58" t="s">
        <v>11541</v>
      </c>
      <c r="C15157" s="58" t="s">
        <v>11544</v>
      </c>
      <c r="D15157" s="141">
        <v>1</v>
      </c>
      <c r="E15157" s="75" t="s">
        <v>26</v>
      </c>
      <c r="F15157" s="102">
        <v>775000</v>
      </c>
      <c r="G15157" s="210">
        <f t="shared" si="462"/>
        <v>775000</v>
      </c>
      <c r="H15157" s="622" t="s">
        <v>522</v>
      </c>
      <c r="I15157" s="74" t="s">
        <v>11543</v>
      </c>
    </row>
    <row r="15158" spans="1:9" x14ac:dyDescent="0.25">
      <c r="A15158" s="59" t="s">
        <v>11537</v>
      </c>
      <c r="B15158" s="59" t="s">
        <v>10969</v>
      </c>
      <c r="C15158" s="59" t="s">
        <v>10333</v>
      </c>
      <c r="D15158" s="60">
        <v>1</v>
      </c>
      <c r="E15158" s="75" t="s">
        <v>26</v>
      </c>
      <c r="F15158" s="63">
        <v>285000</v>
      </c>
      <c r="G15158" s="64">
        <f t="shared" si="462"/>
        <v>285000</v>
      </c>
      <c r="H15158" s="620" t="s">
        <v>522</v>
      </c>
      <c r="I15158" s="74" t="s">
        <v>11543</v>
      </c>
    </row>
    <row r="15159" spans="1:9" x14ac:dyDescent="0.25">
      <c r="A15159" s="59" t="s">
        <v>11537</v>
      </c>
      <c r="B15159" s="66" t="s">
        <v>6412</v>
      </c>
      <c r="C15159" s="121" t="s">
        <v>65</v>
      </c>
      <c r="D15159" s="60">
        <v>1</v>
      </c>
      <c r="E15159" s="75" t="s">
        <v>26</v>
      </c>
      <c r="F15159" s="63">
        <v>55000</v>
      </c>
      <c r="G15159" s="210">
        <f>F15159*D15159</f>
        <v>55000</v>
      </c>
      <c r="H15159" s="620" t="s">
        <v>2145</v>
      </c>
      <c r="I15159" s="74" t="s">
        <v>6768</v>
      </c>
    </row>
    <row r="15160" spans="1:9" x14ac:dyDescent="0.25">
      <c r="A15160" s="59" t="s">
        <v>11537</v>
      </c>
      <c r="B15160" s="58" t="s">
        <v>35</v>
      </c>
      <c r="C15160" s="84" t="s">
        <v>36</v>
      </c>
      <c r="D15160" s="60">
        <v>2</v>
      </c>
      <c r="E15160" s="75" t="s">
        <v>37</v>
      </c>
      <c r="F15160" s="73">
        <v>30862</v>
      </c>
      <c r="G15160" s="210">
        <f t="shared" ref="G15160:G15172" si="465">F15160*D15160</f>
        <v>61724</v>
      </c>
      <c r="H15160" s="620" t="s">
        <v>1156</v>
      </c>
      <c r="I15160" s="74"/>
    </row>
    <row r="15161" spans="1:9" x14ac:dyDescent="0.25">
      <c r="A15161" s="59" t="s">
        <v>11537</v>
      </c>
      <c r="B15161" s="58" t="s">
        <v>10181</v>
      </c>
      <c r="C15161" s="59" t="s">
        <v>361</v>
      </c>
      <c r="D15161" s="60">
        <v>1</v>
      </c>
      <c r="E15161" s="75" t="s">
        <v>26</v>
      </c>
      <c r="F15161" s="63">
        <v>10000</v>
      </c>
      <c r="G15161" s="64">
        <f t="shared" si="465"/>
        <v>10000</v>
      </c>
      <c r="H15161" s="620" t="s">
        <v>1156</v>
      </c>
      <c r="I15161" s="74"/>
    </row>
    <row r="15162" spans="1:9" x14ac:dyDescent="0.25">
      <c r="A15162" s="59" t="s">
        <v>11537</v>
      </c>
      <c r="B15162" s="58" t="s">
        <v>35</v>
      </c>
      <c r="C15162" s="84" t="s">
        <v>36</v>
      </c>
      <c r="D15162" s="60">
        <v>8</v>
      </c>
      <c r="E15162" s="75" t="s">
        <v>37</v>
      </c>
      <c r="F15162" s="73">
        <v>30862</v>
      </c>
      <c r="G15162" s="210">
        <f t="shared" si="465"/>
        <v>246896</v>
      </c>
      <c r="H15162" s="620" t="s">
        <v>432</v>
      </c>
      <c r="I15162" s="74"/>
    </row>
    <row r="15163" spans="1:9" x14ac:dyDescent="0.25">
      <c r="A15163" s="59" t="s">
        <v>11537</v>
      </c>
      <c r="B15163" s="59" t="s">
        <v>210</v>
      </c>
      <c r="C15163" s="59" t="s">
        <v>211</v>
      </c>
      <c r="D15163" s="60">
        <v>4</v>
      </c>
      <c r="E15163" s="75" t="s">
        <v>37</v>
      </c>
      <c r="F15163" s="63">
        <v>33000</v>
      </c>
      <c r="G15163" s="210">
        <f t="shared" si="465"/>
        <v>132000</v>
      </c>
      <c r="H15163" s="620" t="s">
        <v>432</v>
      </c>
      <c r="I15163" s="74"/>
    </row>
    <row r="15164" spans="1:9" x14ac:dyDescent="0.25">
      <c r="A15164" s="59" t="s">
        <v>11537</v>
      </c>
      <c r="B15164" s="59" t="s">
        <v>11545</v>
      </c>
      <c r="C15164" s="85" t="s">
        <v>5715</v>
      </c>
      <c r="D15164" s="60">
        <v>3</v>
      </c>
      <c r="E15164" s="75" t="s">
        <v>26</v>
      </c>
      <c r="F15164" s="73">
        <v>200000</v>
      </c>
      <c r="G15164" s="64">
        <f>F15164*D15164</f>
        <v>600000</v>
      </c>
      <c r="H15164" s="65" t="s">
        <v>432</v>
      </c>
      <c r="I15164" s="74"/>
    </row>
    <row r="15165" spans="1:9" x14ac:dyDescent="0.25">
      <c r="A15165" s="59" t="s">
        <v>11537</v>
      </c>
      <c r="B15165" s="59" t="s">
        <v>6604</v>
      </c>
      <c r="C15165" s="59" t="s">
        <v>145</v>
      </c>
      <c r="D15165" s="141">
        <v>2</v>
      </c>
      <c r="E15165" s="126" t="s">
        <v>26</v>
      </c>
      <c r="F15165" s="280">
        <v>220000</v>
      </c>
      <c r="G15165" s="210">
        <f t="shared" si="465"/>
        <v>440000</v>
      </c>
      <c r="H15165" s="620" t="s">
        <v>1161</v>
      </c>
      <c r="I15165" s="74"/>
    </row>
    <row r="15166" spans="1:9" x14ac:dyDescent="0.25">
      <c r="A15166" s="59" t="s">
        <v>11537</v>
      </c>
      <c r="B15166" s="59" t="s">
        <v>11546</v>
      </c>
      <c r="C15166" s="59" t="s">
        <v>4975</v>
      </c>
      <c r="D15166" s="60">
        <v>1</v>
      </c>
      <c r="E15166" s="126" t="s">
        <v>26</v>
      </c>
      <c r="F15166" s="73">
        <v>959500</v>
      </c>
      <c r="G15166" s="126">
        <f t="shared" si="465"/>
        <v>959500</v>
      </c>
      <c r="H15166" s="620" t="s">
        <v>1161</v>
      </c>
      <c r="I15166" s="74"/>
    </row>
    <row r="15167" spans="1:9" x14ac:dyDescent="0.25">
      <c r="A15167" s="59" t="s">
        <v>11537</v>
      </c>
      <c r="B15167" s="71" t="s">
        <v>11284</v>
      </c>
      <c r="C15167" s="59" t="s">
        <v>48</v>
      </c>
      <c r="D15167" s="60">
        <v>1</v>
      </c>
      <c r="E15167" s="126" t="s">
        <v>29</v>
      </c>
      <c r="F15167" s="73">
        <v>135000</v>
      </c>
      <c r="G15167" s="210">
        <f t="shared" si="465"/>
        <v>135000</v>
      </c>
      <c r="H15167" s="620" t="s">
        <v>1161</v>
      </c>
      <c r="I15167" s="74"/>
    </row>
    <row r="15168" spans="1:9" x14ac:dyDescent="0.25">
      <c r="A15168" s="59" t="s">
        <v>11537</v>
      </c>
      <c r="B15168" s="59" t="s">
        <v>1792</v>
      </c>
      <c r="C15168" s="59" t="s">
        <v>76</v>
      </c>
      <c r="D15168" s="141">
        <v>0.3</v>
      </c>
      <c r="E15168" s="75" t="s">
        <v>37</v>
      </c>
      <c r="F15168" s="210">
        <v>82500</v>
      </c>
      <c r="G15168" s="64">
        <f t="shared" si="465"/>
        <v>24750</v>
      </c>
      <c r="H15168" s="620" t="s">
        <v>1161</v>
      </c>
      <c r="I15168" s="74"/>
    </row>
    <row r="15169" spans="1:9" x14ac:dyDescent="0.25">
      <c r="A15169" s="59" t="s">
        <v>11537</v>
      </c>
      <c r="B15169" s="59" t="s">
        <v>10727</v>
      </c>
      <c r="C15169" s="59" t="s">
        <v>11547</v>
      </c>
      <c r="D15169" s="59">
        <v>1</v>
      </c>
      <c r="E15169" s="77" t="s">
        <v>26</v>
      </c>
      <c r="F15169" s="623">
        <v>1700000</v>
      </c>
      <c r="G15169" s="64">
        <f t="shared" si="465"/>
        <v>1700000</v>
      </c>
      <c r="H15169" s="619" t="s">
        <v>466</v>
      </c>
      <c r="I15169" s="74" t="s">
        <v>7039</v>
      </c>
    </row>
    <row r="15170" spans="1:9" x14ac:dyDescent="0.25">
      <c r="A15170" s="59" t="s">
        <v>11537</v>
      </c>
      <c r="B15170" s="59" t="s">
        <v>10727</v>
      </c>
      <c r="C15170" s="59" t="s">
        <v>11548</v>
      </c>
      <c r="D15170" s="60">
        <v>1</v>
      </c>
      <c r="E15170" s="75" t="s">
        <v>26</v>
      </c>
      <c r="F15170" s="624">
        <v>1700000</v>
      </c>
      <c r="G15170" s="64">
        <f t="shared" si="465"/>
        <v>1700000</v>
      </c>
      <c r="H15170" s="620" t="s">
        <v>466</v>
      </c>
      <c r="I15170" s="74" t="s">
        <v>7039</v>
      </c>
    </row>
    <row r="15171" spans="1:9" x14ac:dyDescent="0.25">
      <c r="A15171" s="59" t="s">
        <v>11537</v>
      </c>
      <c r="B15171" s="71" t="s">
        <v>10036</v>
      </c>
      <c r="C15171" s="77" t="s">
        <v>10333</v>
      </c>
      <c r="D15171" s="60">
        <v>2</v>
      </c>
      <c r="E15171" s="126" t="s">
        <v>26</v>
      </c>
      <c r="F15171" s="73">
        <v>185000</v>
      </c>
      <c r="G15171" s="210">
        <f t="shared" si="465"/>
        <v>370000</v>
      </c>
      <c r="H15171" s="620" t="s">
        <v>466</v>
      </c>
      <c r="I15171" s="74" t="s">
        <v>7039</v>
      </c>
    </row>
    <row r="15172" spans="1:9" x14ac:dyDescent="0.25">
      <c r="A15172" s="59" t="s">
        <v>11537</v>
      </c>
      <c r="B15172" s="59" t="s">
        <v>10711</v>
      </c>
      <c r="C15172" s="59" t="s">
        <v>10333</v>
      </c>
      <c r="D15172" s="60">
        <v>2</v>
      </c>
      <c r="E15172" s="126" t="s">
        <v>26</v>
      </c>
      <c r="F15172" s="73">
        <v>45000</v>
      </c>
      <c r="G15172" s="210">
        <f t="shared" si="465"/>
        <v>90000</v>
      </c>
      <c r="H15172" s="620" t="s">
        <v>466</v>
      </c>
      <c r="I15172" s="74" t="s">
        <v>7039</v>
      </c>
    </row>
    <row r="15173" spans="1:9" x14ac:dyDescent="0.25">
      <c r="A15173" s="59" t="s">
        <v>11537</v>
      </c>
      <c r="B15173" s="59" t="s">
        <v>210</v>
      </c>
      <c r="C15173" s="59" t="s">
        <v>211</v>
      </c>
      <c r="D15173" s="60">
        <v>1</v>
      </c>
      <c r="E15173" s="75" t="s">
        <v>37</v>
      </c>
      <c r="F15173" s="63">
        <v>33000</v>
      </c>
      <c r="G15173" s="64">
        <f>F15173*D15173</f>
        <v>33000</v>
      </c>
      <c r="H15173" s="620" t="s">
        <v>466</v>
      </c>
      <c r="I15173" s="74" t="s">
        <v>7039</v>
      </c>
    </row>
    <row r="15174" spans="1:9" x14ac:dyDescent="0.25">
      <c r="A15174" s="59" t="s">
        <v>11537</v>
      </c>
      <c r="B15174" s="71" t="s">
        <v>6463</v>
      </c>
      <c r="C15174" s="59" t="s">
        <v>434</v>
      </c>
      <c r="D15174" s="141">
        <v>1</v>
      </c>
      <c r="E15174" s="75" t="s">
        <v>26</v>
      </c>
      <c r="F15174" s="210">
        <v>495000</v>
      </c>
      <c r="G15174" s="210">
        <f>F15174*D15174</f>
        <v>495000</v>
      </c>
      <c r="H15174" s="65" t="s">
        <v>1653</v>
      </c>
      <c r="I15174" s="139" t="s">
        <v>7038</v>
      </c>
    </row>
    <row r="15175" spans="1:9" x14ac:dyDescent="0.25">
      <c r="A15175" s="59" t="s">
        <v>11537</v>
      </c>
      <c r="B15175" s="59" t="s">
        <v>6350</v>
      </c>
      <c r="C15175" s="85" t="s">
        <v>27</v>
      </c>
      <c r="D15175" s="60">
        <v>1</v>
      </c>
      <c r="E15175" s="75" t="s">
        <v>26</v>
      </c>
      <c r="F15175" s="73">
        <v>175000</v>
      </c>
      <c r="G15175" s="64">
        <f>F15175*D15175</f>
        <v>175000</v>
      </c>
      <c r="H15175" s="65" t="s">
        <v>1653</v>
      </c>
      <c r="I15175" s="74" t="s">
        <v>7038</v>
      </c>
    </row>
    <row r="15176" spans="1:9" x14ac:dyDescent="0.25">
      <c r="A15176" s="59" t="s">
        <v>11537</v>
      </c>
      <c r="B15176" s="59" t="s">
        <v>634</v>
      </c>
      <c r="C15176" s="59" t="s">
        <v>99</v>
      </c>
      <c r="D15176" s="60">
        <v>1</v>
      </c>
      <c r="E15176" s="75" t="s">
        <v>26</v>
      </c>
      <c r="F15176" s="63">
        <v>40000</v>
      </c>
      <c r="G15176" s="64">
        <f t="shared" ref="G15176:G15195" si="466">F15176*D15176</f>
        <v>40000</v>
      </c>
      <c r="H15176" s="65" t="s">
        <v>1653</v>
      </c>
      <c r="I15176" s="74" t="s">
        <v>7038</v>
      </c>
    </row>
    <row r="15177" spans="1:9" x14ac:dyDescent="0.25">
      <c r="A15177" s="59" t="s">
        <v>11537</v>
      </c>
      <c r="B15177" s="81" t="s">
        <v>11434</v>
      </c>
      <c r="C15177" s="93" t="s">
        <v>4290</v>
      </c>
      <c r="D15177" s="60">
        <v>2</v>
      </c>
      <c r="E15177" s="75" t="s">
        <v>29</v>
      </c>
      <c r="F15177" s="63">
        <v>450000</v>
      </c>
      <c r="G15177" s="64">
        <f t="shared" si="466"/>
        <v>900000</v>
      </c>
      <c r="H15177" s="65" t="s">
        <v>6084</v>
      </c>
      <c r="I15177" s="59" t="s">
        <v>11549</v>
      </c>
    </row>
    <row r="15178" spans="1:9" x14ac:dyDescent="0.25">
      <c r="A15178" s="59" t="s">
        <v>11537</v>
      </c>
      <c r="B15178" s="71" t="s">
        <v>11550</v>
      </c>
      <c r="C15178" s="59" t="s">
        <v>4290</v>
      </c>
      <c r="D15178" s="141">
        <v>1</v>
      </c>
      <c r="E15178" s="75" t="s">
        <v>29</v>
      </c>
      <c r="F15178" s="73">
        <v>300000</v>
      </c>
      <c r="G15178" s="64">
        <f t="shared" si="466"/>
        <v>300000</v>
      </c>
      <c r="H15178" s="65" t="s">
        <v>6084</v>
      </c>
      <c r="I15178" s="59" t="s">
        <v>11549</v>
      </c>
    </row>
    <row r="15179" spans="1:9" x14ac:dyDescent="0.25">
      <c r="A15179" s="59" t="s">
        <v>11537</v>
      </c>
      <c r="B15179" s="59" t="s">
        <v>11551</v>
      </c>
      <c r="C15179" s="59" t="s">
        <v>4290</v>
      </c>
      <c r="D15179" s="141">
        <v>1</v>
      </c>
      <c r="E15179" s="75" t="s">
        <v>26</v>
      </c>
      <c r="F15179" s="265">
        <v>25000</v>
      </c>
      <c r="G15179" s="64">
        <f t="shared" si="466"/>
        <v>25000</v>
      </c>
      <c r="H15179" s="65" t="s">
        <v>6084</v>
      </c>
      <c r="I15179" s="59" t="s">
        <v>11549</v>
      </c>
    </row>
    <row r="15180" spans="1:9" x14ac:dyDescent="0.25">
      <c r="A15180" s="59" t="s">
        <v>11537</v>
      </c>
      <c r="B15180" s="59" t="s">
        <v>1792</v>
      </c>
      <c r="C15180" s="59" t="s">
        <v>76</v>
      </c>
      <c r="D15180" s="141">
        <v>5</v>
      </c>
      <c r="E15180" s="75" t="s">
        <v>37</v>
      </c>
      <c r="F15180" s="210">
        <v>82500</v>
      </c>
      <c r="G15180" s="64">
        <f t="shared" si="466"/>
        <v>412500</v>
      </c>
      <c r="H15180" s="65" t="s">
        <v>6084</v>
      </c>
      <c r="I15180" s="59" t="s">
        <v>11549</v>
      </c>
    </row>
    <row r="15181" spans="1:9" x14ac:dyDescent="0.25">
      <c r="A15181" s="59" t="s">
        <v>11537</v>
      </c>
      <c r="B15181" s="58" t="s">
        <v>35</v>
      </c>
      <c r="C15181" s="84" t="s">
        <v>36</v>
      </c>
      <c r="D15181" s="60">
        <v>10</v>
      </c>
      <c r="E15181" s="75" t="s">
        <v>37</v>
      </c>
      <c r="F15181" s="73">
        <v>30862</v>
      </c>
      <c r="G15181" s="64">
        <f t="shared" si="466"/>
        <v>308620</v>
      </c>
      <c r="H15181" s="65" t="s">
        <v>6084</v>
      </c>
      <c r="I15181" s="59" t="s">
        <v>11549</v>
      </c>
    </row>
    <row r="15182" spans="1:9" x14ac:dyDescent="0.25">
      <c r="A15182" s="59" t="s">
        <v>11537</v>
      </c>
      <c r="B15182" s="59" t="s">
        <v>11552</v>
      </c>
      <c r="C15182" s="59" t="s">
        <v>48</v>
      </c>
      <c r="D15182" s="60">
        <v>4</v>
      </c>
      <c r="E15182" s="126" t="s">
        <v>26</v>
      </c>
      <c r="F15182" s="73">
        <v>85000</v>
      </c>
      <c r="G15182" s="210">
        <f t="shared" si="466"/>
        <v>340000</v>
      </c>
      <c r="H15182" s="65" t="s">
        <v>2192</v>
      </c>
      <c r="I15182" s="59"/>
    </row>
    <row r="15183" spans="1:9" x14ac:dyDescent="0.25">
      <c r="A15183" s="59" t="s">
        <v>11537</v>
      </c>
      <c r="B15183" s="59" t="s">
        <v>11553</v>
      </c>
      <c r="C15183" s="59" t="s">
        <v>48</v>
      </c>
      <c r="D15183" s="59">
        <v>1</v>
      </c>
      <c r="E15183" s="77" t="s">
        <v>26</v>
      </c>
      <c r="F15183" s="61">
        <v>4300000</v>
      </c>
      <c r="G15183" s="64">
        <f t="shared" si="466"/>
        <v>4300000</v>
      </c>
      <c r="H15183" s="65" t="s">
        <v>2192</v>
      </c>
      <c r="I15183" s="59"/>
    </row>
    <row r="15184" spans="1:9" x14ac:dyDescent="0.25">
      <c r="A15184" s="59" t="s">
        <v>11537</v>
      </c>
      <c r="B15184" s="59" t="s">
        <v>11554</v>
      </c>
      <c r="C15184" s="59" t="s">
        <v>48</v>
      </c>
      <c r="D15184" s="60">
        <v>1</v>
      </c>
      <c r="E15184" s="75" t="s">
        <v>26</v>
      </c>
      <c r="F15184" s="210">
        <v>45000</v>
      </c>
      <c r="G15184" s="64">
        <f t="shared" si="466"/>
        <v>45000</v>
      </c>
      <c r="H15184" s="65" t="s">
        <v>2192</v>
      </c>
      <c r="I15184" s="59"/>
    </row>
    <row r="15185" spans="1:9" x14ac:dyDescent="0.25">
      <c r="A15185" s="59" t="s">
        <v>11537</v>
      </c>
      <c r="B15185" s="59" t="s">
        <v>11555</v>
      </c>
      <c r="C15185" s="59" t="s">
        <v>9985</v>
      </c>
      <c r="D15185" s="60">
        <v>2</v>
      </c>
      <c r="E15185" s="75" t="s">
        <v>26</v>
      </c>
      <c r="F15185" s="73">
        <v>50000</v>
      </c>
      <c r="G15185" s="64">
        <f>F15185*D15185</f>
        <v>100000</v>
      </c>
      <c r="H15185" s="120" t="s">
        <v>2192</v>
      </c>
      <c r="I15185" s="59"/>
    </row>
    <row r="15186" spans="1:9" x14ac:dyDescent="0.25">
      <c r="A15186" s="59" t="s">
        <v>11537</v>
      </c>
      <c r="B15186" s="59" t="s">
        <v>210</v>
      </c>
      <c r="C15186" s="59" t="s">
        <v>211</v>
      </c>
      <c r="D15186" s="60">
        <v>9</v>
      </c>
      <c r="E15186" s="75" t="s">
        <v>37</v>
      </c>
      <c r="F15186" s="63">
        <v>33000</v>
      </c>
      <c r="G15186" s="210">
        <f t="shared" si="466"/>
        <v>297000</v>
      </c>
      <c r="H15186" s="285" t="s">
        <v>1500</v>
      </c>
      <c r="I15186" s="74" t="s">
        <v>6773</v>
      </c>
    </row>
    <row r="15187" spans="1:9" x14ac:dyDescent="0.25">
      <c r="A15187" s="59" t="s">
        <v>11537</v>
      </c>
      <c r="B15187" s="59" t="s">
        <v>11153</v>
      </c>
      <c r="C15187" s="59" t="s">
        <v>217</v>
      </c>
      <c r="D15187" s="60">
        <v>1</v>
      </c>
      <c r="E15187" s="75" t="s">
        <v>26</v>
      </c>
      <c r="F15187" s="73">
        <v>95000</v>
      </c>
      <c r="G15187" s="210">
        <f t="shared" si="466"/>
        <v>95000</v>
      </c>
      <c r="H15187" s="285" t="s">
        <v>1500</v>
      </c>
      <c r="I15187" s="74" t="s">
        <v>6773</v>
      </c>
    </row>
    <row r="15188" spans="1:9" x14ac:dyDescent="0.25">
      <c r="A15188" s="59" t="s">
        <v>11537</v>
      </c>
      <c r="B15188" s="59" t="s">
        <v>10727</v>
      </c>
      <c r="C15188" s="59" t="s">
        <v>11556</v>
      </c>
      <c r="D15188" s="59">
        <v>1</v>
      </c>
      <c r="E15188" s="59" t="s">
        <v>26</v>
      </c>
      <c r="F15188" s="61">
        <v>1700000</v>
      </c>
      <c r="G15188" s="210">
        <f t="shared" si="466"/>
        <v>1700000</v>
      </c>
      <c r="H15188" s="285" t="s">
        <v>1908</v>
      </c>
      <c r="I15188" s="74" t="s">
        <v>7037</v>
      </c>
    </row>
    <row r="15189" spans="1:9" x14ac:dyDescent="0.25">
      <c r="A15189" s="59" t="s">
        <v>11537</v>
      </c>
      <c r="B15189" s="59" t="s">
        <v>10727</v>
      </c>
      <c r="C15189" s="77" t="s">
        <v>11557</v>
      </c>
      <c r="D15189" s="59">
        <v>1</v>
      </c>
      <c r="E15189" s="59" t="s">
        <v>26</v>
      </c>
      <c r="F15189" s="61">
        <v>1700000</v>
      </c>
      <c r="G15189" s="210">
        <f t="shared" si="466"/>
        <v>1700000</v>
      </c>
      <c r="H15189" s="285" t="s">
        <v>1908</v>
      </c>
      <c r="I15189" s="74" t="s">
        <v>7037</v>
      </c>
    </row>
    <row r="15190" spans="1:9" x14ac:dyDescent="0.25">
      <c r="A15190" s="59" t="s">
        <v>11537</v>
      </c>
      <c r="B15190" s="71" t="s">
        <v>10036</v>
      </c>
      <c r="C15190" s="77" t="s">
        <v>10333</v>
      </c>
      <c r="D15190" s="60">
        <v>2</v>
      </c>
      <c r="E15190" s="126" t="s">
        <v>26</v>
      </c>
      <c r="F15190" s="73">
        <v>185000</v>
      </c>
      <c r="G15190" s="210">
        <f t="shared" si="466"/>
        <v>370000</v>
      </c>
      <c r="H15190" s="285" t="s">
        <v>1908</v>
      </c>
      <c r="I15190" s="74" t="s">
        <v>7037</v>
      </c>
    </row>
    <row r="15191" spans="1:9" x14ac:dyDescent="0.25">
      <c r="A15191" s="59" t="s">
        <v>11537</v>
      </c>
      <c r="B15191" s="59" t="s">
        <v>10711</v>
      </c>
      <c r="C15191" s="59" t="s">
        <v>10333</v>
      </c>
      <c r="D15191" s="60">
        <v>2</v>
      </c>
      <c r="E15191" s="126" t="s">
        <v>26</v>
      </c>
      <c r="F15191" s="73">
        <v>45000</v>
      </c>
      <c r="G15191" s="210">
        <f t="shared" si="466"/>
        <v>90000</v>
      </c>
      <c r="H15191" s="285" t="s">
        <v>1908</v>
      </c>
      <c r="I15191" s="74" t="s">
        <v>7037</v>
      </c>
    </row>
    <row r="15192" spans="1:9" x14ac:dyDescent="0.25">
      <c r="A15192" s="59" t="s">
        <v>11537</v>
      </c>
      <c r="B15192" s="71" t="s">
        <v>11558</v>
      </c>
      <c r="C15192" s="59" t="s">
        <v>11559</v>
      </c>
      <c r="D15192" s="141">
        <v>1</v>
      </c>
      <c r="E15192" s="75" t="s">
        <v>26</v>
      </c>
      <c r="F15192" s="73">
        <v>1400000</v>
      </c>
      <c r="G15192" s="64">
        <f t="shared" si="466"/>
        <v>1400000</v>
      </c>
      <c r="H15192" s="65" t="s">
        <v>466</v>
      </c>
      <c r="I15192" s="59" t="s">
        <v>7071</v>
      </c>
    </row>
    <row r="15193" spans="1:9" x14ac:dyDescent="0.25">
      <c r="A15193" s="59" t="s">
        <v>11537</v>
      </c>
      <c r="B15193" s="59" t="s">
        <v>11560</v>
      </c>
      <c r="C15193" s="59" t="s">
        <v>361</v>
      </c>
      <c r="D15193" s="141">
        <v>1</v>
      </c>
      <c r="E15193" s="75" t="s">
        <v>26</v>
      </c>
      <c r="F15193" s="265">
        <v>165000</v>
      </c>
      <c r="G15193" s="64">
        <f t="shared" si="466"/>
        <v>165000</v>
      </c>
      <c r="H15193" s="65" t="s">
        <v>466</v>
      </c>
      <c r="I15193" s="59" t="s">
        <v>7071</v>
      </c>
    </row>
    <row r="15194" spans="1:9" x14ac:dyDescent="0.25">
      <c r="A15194" s="59" t="s">
        <v>11537</v>
      </c>
      <c r="B15194" s="59" t="s">
        <v>10711</v>
      </c>
      <c r="C15194" s="59" t="s">
        <v>10333</v>
      </c>
      <c r="D15194" s="60">
        <v>1</v>
      </c>
      <c r="E15194" s="126" t="s">
        <v>26</v>
      </c>
      <c r="F15194" s="73">
        <v>45000</v>
      </c>
      <c r="G15194" s="64">
        <f t="shared" si="466"/>
        <v>45000</v>
      </c>
      <c r="H15194" s="65" t="s">
        <v>466</v>
      </c>
      <c r="I15194" s="59" t="s">
        <v>7071</v>
      </c>
    </row>
    <row r="15195" spans="1:9" x14ac:dyDescent="0.25">
      <c r="A15195" s="59" t="s">
        <v>11537</v>
      </c>
      <c r="B15195" s="83" t="s">
        <v>11561</v>
      </c>
      <c r="C15195" s="59" t="s">
        <v>11562</v>
      </c>
      <c r="D15195" s="59">
        <v>2</v>
      </c>
      <c r="E15195" s="126" t="s">
        <v>26</v>
      </c>
      <c r="F15195" s="59">
        <v>70000</v>
      </c>
      <c r="G15195" s="59">
        <f t="shared" si="466"/>
        <v>140000</v>
      </c>
      <c r="H15195" s="59" t="s">
        <v>522</v>
      </c>
      <c r="I15195" s="59" t="s">
        <v>11563</v>
      </c>
    </row>
    <row r="15196" spans="1:9" x14ac:dyDescent="0.25">
      <c r="A15196" s="59" t="s">
        <v>11537</v>
      </c>
      <c r="B15196" s="59" t="s">
        <v>11564</v>
      </c>
      <c r="C15196" s="85"/>
      <c r="D15196" s="60">
        <v>1</v>
      </c>
      <c r="E15196" s="75" t="s">
        <v>26</v>
      </c>
      <c r="F15196" s="73">
        <v>50000</v>
      </c>
      <c r="G15196" s="64">
        <f>F15196*D15196</f>
        <v>50000</v>
      </c>
      <c r="H15196" s="65" t="s">
        <v>522</v>
      </c>
      <c r="I15196" s="74"/>
    </row>
    <row r="15197" spans="1:9" x14ac:dyDescent="0.25">
      <c r="A15197" s="59" t="s">
        <v>11565</v>
      </c>
      <c r="B15197" s="58" t="s">
        <v>35</v>
      </c>
      <c r="C15197" s="84" t="s">
        <v>36</v>
      </c>
      <c r="D15197" s="60">
        <v>4</v>
      </c>
      <c r="E15197" s="75" t="s">
        <v>37</v>
      </c>
      <c r="F15197" s="73">
        <v>30862</v>
      </c>
      <c r="G15197" s="64">
        <f>F15197*D15197</f>
        <v>123448</v>
      </c>
      <c r="H15197" s="120" t="s">
        <v>432</v>
      </c>
      <c r="I15197" s="74"/>
    </row>
    <row r="15198" spans="1:9" x14ac:dyDescent="0.25">
      <c r="A15198" s="59" t="s">
        <v>11565</v>
      </c>
      <c r="B15198" s="59" t="s">
        <v>56</v>
      </c>
      <c r="C15198" s="59" t="s">
        <v>57</v>
      </c>
      <c r="D15198" s="59">
        <v>0.5</v>
      </c>
      <c r="E15198" s="59" t="s">
        <v>26</v>
      </c>
      <c r="F15198" s="61">
        <v>24650</v>
      </c>
      <c r="G15198" s="64">
        <f>F15198*D15198</f>
        <v>12325</v>
      </c>
      <c r="H15198" s="65" t="s">
        <v>794</v>
      </c>
      <c r="I15198" s="74"/>
    </row>
    <row r="15199" spans="1:9" x14ac:dyDescent="0.25">
      <c r="A15199" s="59" t="s">
        <v>11565</v>
      </c>
      <c r="B15199" s="58" t="s">
        <v>35</v>
      </c>
      <c r="C15199" s="84" t="s">
        <v>36</v>
      </c>
      <c r="D15199" s="60">
        <v>2</v>
      </c>
      <c r="E15199" s="75" t="s">
        <v>102</v>
      </c>
      <c r="F15199" s="63">
        <v>6450000</v>
      </c>
      <c r="G15199" s="64">
        <f t="shared" ref="G15199:G15216" si="467">F15199*D15199</f>
        <v>12900000</v>
      </c>
      <c r="H15199" s="619" t="s">
        <v>522</v>
      </c>
      <c r="I15199" s="74" t="s">
        <v>11566</v>
      </c>
    </row>
    <row r="15200" spans="1:9" x14ac:dyDescent="0.25">
      <c r="A15200" s="59" t="s">
        <v>11565</v>
      </c>
      <c r="B15200" s="83" t="s">
        <v>2874</v>
      </c>
      <c r="C15200" s="84" t="s">
        <v>36</v>
      </c>
      <c r="D15200" s="60">
        <v>1</v>
      </c>
      <c r="E15200" s="75" t="s">
        <v>102</v>
      </c>
      <c r="F15200" s="73">
        <v>6850000</v>
      </c>
      <c r="G15200" s="210">
        <f t="shared" si="467"/>
        <v>6850000</v>
      </c>
      <c r="H15200" s="621" t="s">
        <v>522</v>
      </c>
      <c r="I15200" s="74" t="s">
        <v>11566</v>
      </c>
    </row>
    <row r="15201" spans="1:9" x14ac:dyDescent="0.25">
      <c r="A15201" s="59" t="s">
        <v>11565</v>
      </c>
      <c r="B15201" s="58" t="s">
        <v>11567</v>
      </c>
      <c r="C15201" s="59" t="s">
        <v>11568</v>
      </c>
      <c r="D15201" s="60">
        <v>1</v>
      </c>
      <c r="E15201" s="75" t="s">
        <v>26</v>
      </c>
      <c r="F15201" s="73">
        <v>1600000</v>
      </c>
      <c r="G15201" s="210">
        <f t="shared" si="467"/>
        <v>1600000</v>
      </c>
      <c r="H15201" s="65" t="s">
        <v>2192</v>
      </c>
      <c r="I15201" s="74"/>
    </row>
    <row r="15202" spans="1:9" x14ac:dyDescent="0.25">
      <c r="A15202" s="59" t="s">
        <v>11565</v>
      </c>
      <c r="B15202" s="59" t="s">
        <v>11569</v>
      </c>
      <c r="C15202" s="59" t="s">
        <v>11570</v>
      </c>
      <c r="D15202" s="141">
        <v>1</v>
      </c>
      <c r="E15202" s="126" t="s">
        <v>26</v>
      </c>
      <c r="F15202" s="280">
        <v>330000</v>
      </c>
      <c r="G15202" s="210">
        <f t="shared" si="467"/>
        <v>330000</v>
      </c>
      <c r="H15202" s="65" t="s">
        <v>2192</v>
      </c>
      <c r="I15202" s="74"/>
    </row>
    <row r="15203" spans="1:9" x14ac:dyDescent="0.25">
      <c r="A15203" s="59" t="s">
        <v>11565</v>
      </c>
      <c r="B15203" s="58" t="s">
        <v>205</v>
      </c>
      <c r="C15203" s="59" t="s">
        <v>48</v>
      </c>
      <c r="D15203" s="60">
        <v>1</v>
      </c>
      <c r="E15203" s="75" t="s">
        <v>26</v>
      </c>
      <c r="F15203" s="63">
        <v>135000</v>
      </c>
      <c r="G15203" s="64">
        <f t="shared" si="467"/>
        <v>135000</v>
      </c>
      <c r="H15203" s="65" t="s">
        <v>2192</v>
      </c>
      <c r="I15203" s="74"/>
    </row>
    <row r="15204" spans="1:9" x14ac:dyDescent="0.25">
      <c r="A15204" s="59" t="s">
        <v>11565</v>
      </c>
      <c r="B15204" s="59" t="s">
        <v>11571</v>
      </c>
      <c r="C15204" s="59" t="s">
        <v>361</v>
      </c>
      <c r="D15204" s="141">
        <v>1</v>
      </c>
      <c r="E15204" s="75" t="s">
        <v>26</v>
      </c>
      <c r="F15204" s="210">
        <v>120000</v>
      </c>
      <c r="G15204" s="64">
        <f t="shared" si="467"/>
        <v>120000</v>
      </c>
      <c r="H15204" s="65" t="s">
        <v>2192</v>
      </c>
      <c r="I15204" s="74"/>
    </row>
    <row r="15205" spans="1:9" x14ac:dyDescent="0.25">
      <c r="A15205" s="59" t="s">
        <v>11565</v>
      </c>
      <c r="B15205" s="59" t="s">
        <v>3513</v>
      </c>
      <c r="C15205" s="59" t="s">
        <v>27</v>
      </c>
      <c r="D15205" s="60">
        <v>1</v>
      </c>
      <c r="E15205" s="75" t="s">
        <v>29</v>
      </c>
      <c r="F15205" s="63">
        <v>20000</v>
      </c>
      <c r="G15205" s="64">
        <f t="shared" si="467"/>
        <v>20000</v>
      </c>
      <c r="H15205" s="65" t="s">
        <v>2192</v>
      </c>
      <c r="I15205" s="74"/>
    </row>
    <row r="15206" spans="1:9" x14ac:dyDescent="0.25">
      <c r="A15206" s="59" t="s">
        <v>11565</v>
      </c>
      <c r="B15206" s="58" t="s">
        <v>2729</v>
      </c>
      <c r="C15206" s="84" t="s">
        <v>27</v>
      </c>
      <c r="D15206" s="60">
        <v>2</v>
      </c>
      <c r="E15206" s="75" t="s">
        <v>26</v>
      </c>
      <c r="F15206" s="73">
        <v>2625</v>
      </c>
      <c r="G15206" s="210">
        <f t="shared" si="467"/>
        <v>5250</v>
      </c>
      <c r="H15206" s="620" t="s">
        <v>2192</v>
      </c>
      <c r="I15206" s="74"/>
    </row>
    <row r="15207" spans="1:9" x14ac:dyDescent="0.25">
      <c r="A15207" s="59" t="s">
        <v>11565</v>
      </c>
      <c r="B15207" s="59" t="s">
        <v>11572</v>
      </c>
      <c r="C15207" s="59" t="s">
        <v>11573</v>
      </c>
      <c r="D15207" s="59">
        <v>2</v>
      </c>
      <c r="E15207" s="59" t="s">
        <v>26</v>
      </c>
      <c r="F15207" s="61">
        <v>101000</v>
      </c>
      <c r="G15207" s="64">
        <f t="shared" si="467"/>
        <v>202000</v>
      </c>
      <c r="H15207" s="120" t="s">
        <v>2192</v>
      </c>
      <c r="I15207" s="74"/>
    </row>
    <row r="15208" spans="1:9" x14ac:dyDescent="0.25">
      <c r="A15208" s="59" t="s">
        <v>11565</v>
      </c>
      <c r="B15208" s="59" t="s">
        <v>11574</v>
      </c>
      <c r="C15208" s="59" t="s">
        <v>411</v>
      </c>
      <c r="D15208" s="60">
        <v>2</v>
      </c>
      <c r="E15208" s="126" t="s">
        <v>26</v>
      </c>
      <c r="F15208" s="73">
        <v>100000</v>
      </c>
      <c r="G15208" s="210">
        <f t="shared" si="467"/>
        <v>200000</v>
      </c>
      <c r="H15208" s="65" t="s">
        <v>2192</v>
      </c>
      <c r="I15208" s="74"/>
    </row>
    <row r="15209" spans="1:9" x14ac:dyDescent="0.25">
      <c r="A15209" s="59" t="s">
        <v>11565</v>
      </c>
      <c r="B15209" s="59" t="s">
        <v>11575</v>
      </c>
      <c r="C15209" s="59" t="s">
        <v>411</v>
      </c>
      <c r="D15209" s="59">
        <v>1</v>
      </c>
      <c r="E15209" s="77" t="s">
        <v>26</v>
      </c>
      <c r="F15209" s="61">
        <v>85000</v>
      </c>
      <c r="G15209" s="64">
        <f t="shared" si="467"/>
        <v>85000</v>
      </c>
      <c r="H15209" s="65" t="s">
        <v>2192</v>
      </c>
      <c r="I15209" s="74"/>
    </row>
    <row r="15210" spans="1:9" x14ac:dyDescent="0.25">
      <c r="A15210" s="59" t="s">
        <v>11565</v>
      </c>
      <c r="B15210" s="59" t="s">
        <v>11576</v>
      </c>
      <c r="C15210" s="59" t="s">
        <v>411</v>
      </c>
      <c r="D15210" s="60">
        <v>4</v>
      </c>
      <c r="E15210" s="75" t="s">
        <v>26</v>
      </c>
      <c r="F15210" s="210">
        <v>100000</v>
      </c>
      <c r="G15210" s="64">
        <f t="shared" si="467"/>
        <v>400000</v>
      </c>
      <c r="H15210" s="65" t="s">
        <v>2192</v>
      </c>
      <c r="I15210" s="74"/>
    </row>
    <row r="15211" spans="1:9" x14ac:dyDescent="0.25">
      <c r="A15211" s="59" t="s">
        <v>11565</v>
      </c>
      <c r="B15211" s="71" t="s">
        <v>6335</v>
      </c>
      <c r="C15211" s="59" t="s">
        <v>6336</v>
      </c>
      <c r="D15211" s="60">
        <v>3</v>
      </c>
      <c r="E15211" s="75" t="s">
        <v>118</v>
      </c>
      <c r="F15211" s="64">
        <v>125000</v>
      </c>
      <c r="G15211" s="64">
        <f t="shared" si="467"/>
        <v>375000</v>
      </c>
      <c r="H15211" s="120" t="s">
        <v>2192</v>
      </c>
      <c r="I15211" s="74"/>
    </row>
    <row r="15212" spans="1:9" x14ac:dyDescent="0.25">
      <c r="A15212" s="59" t="s">
        <v>11565</v>
      </c>
      <c r="B15212" s="58" t="s">
        <v>11577</v>
      </c>
      <c r="C15212" s="59" t="s">
        <v>11578</v>
      </c>
      <c r="D15212" s="60">
        <v>5</v>
      </c>
      <c r="E15212" s="75" t="s">
        <v>26</v>
      </c>
      <c r="F15212" s="63">
        <v>8000</v>
      </c>
      <c r="G15212" s="64">
        <f t="shared" si="467"/>
        <v>40000</v>
      </c>
      <c r="H15212" s="65" t="s">
        <v>6036</v>
      </c>
      <c r="I15212" s="74"/>
    </row>
    <row r="15213" spans="1:9" x14ac:dyDescent="0.25">
      <c r="A15213" s="59" t="s">
        <v>11565</v>
      </c>
      <c r="B15213" s="71" t="s">
        <v>6335</v>
      </c>
      <c r="C15213" s="59" t="s">
        <v>6336</v>
      </c>
      <c r="D15213" s="60">
        <v>3</v>
      </c>
      <c r="E15213" s="75" t="s">
        <v>118</v>
      </c>
      <c r="F15213" s="64">
        <v>125000</v>
      </c>
      <c r="G15213" s="64">
        <f t="shared" si="467"/>
        <v>375000</v>
      </c>
      <c r="H15213" s="120" t="s">
        <v>6036</v>
      </c>
      <c r="I15213" s="74"/>
    </row>
    <row r="15214" spans="1:9" x14ac:dyDescent="0.25">
      <c r="A15214" s="59" t="s">
        <v>11565</v>
      </c>
      <c r="B15214" s="59" t="s">
        <v>3513</v>
      </c>
      <c r="C15214" s="59" t="s">
        <v>27</v>
      </c>
      <c r="D15214" s="60">
        <v>2</v>
      </c>
      <c r="E15214" s="75" t="s">
        <v>29</v>
      </c>
      <c r="F15214" s="63">
        <v>20000</v>
      </c>
      <c r="G15214" s="64">
        <f t="shared" si="467"/>
        <v>40000</v>
      </c>
      <c r="H15214" s="65" t="s">
        <v>6036</v>
      </c>
      <c r="I15214" s="74"/>
    </row>
    <row r="15215" spans="1:9" x14ac:dyDescent="0.25">
      <c r="A15215" s="59" t="s">
        <v>11565</v>
      </c>
      <c r="B15215" s="71" t="s">
        <v>8068</v>
      </c>
      <c r="C15215" s="59" t="s">
        <v>11259</v>
      </c>
      <c r="D15215" s="60">
        <v>2</v>
      </c>
      <c r="E15215" s="75" t="s">
        <v>26</v>
      </c>
      <c r="F15215" s="63">
        <v>11500</v>
      </c>
      <c r="G15215" s="210">
        <f t="shared" si="467"/>
        <v>23000</v>
      </c>
      <c r="H15215" s="65" t="s">
        <v>6036</v>
      </c>
      <c r="I15215" s="74"/>
    </row>
    <row r="15216" spans="1:9" x14ac:dyDescent="0.25">
      <c r="A15216" s="59" t="s">
        <v>11565</v>
      </c>
      <c r="B15216" s="59" t="s">
        <v>810</v>
      </c>
      <c r="C15216" s="59" t="s">
        <v>27</v>
      </c>
      <c r="D15216" s="141">
        <v>1</v>
      </c>
      <c r="E15216" s="75" t="s">
        <v>1525</v>
      </c>
      <c r="F15216" s="210">
        <v>75000</v>
      </c>
      <c r="G15216" s="64">
        <f t="shared" si="467"/>
        <v>75000</v>
      </c>
      <c r="H15216" s="65" t="s">
        <v>6036</v>
      </c>
      <c r="I15216" s="74"/>
    </row>
    <row r="15217" spans="1:9" x14ac:dyDescent="0.25">
      <c r="A15217" s="59" t="s">
        <v>11565</v>
      </c>
      <c r="B15217" s="71" t="s">
        <v>8068</v>
      </c>
      <c r="C15217" s="59" t="s">
        <v>11259</v>
      </c>
      <c r="D15217" s="60">
        <v>1</v>
      </c>
      <c r="E15217" s="75" t="s">
        <v>26</v>
      </c>
      <c r="F15217" s="63">
        <v>11500</v>
      </c>
      <c r="G15217" s="64">
        <f>F15217*D15217</f>
        <v>11500</v>
      </c>
      <c r="H15217" s="65" t="s">
        <v>763</v>
      </c>
      <c r="I15217" s="74"/>
    </row>
    <row r="15218" spans="1:9" x14ac:dyDescent="0.25">
      <c r="A15218" s="59" t="s">
        <v>11579</v>
      </c>
      <c r="B15218" s="71" t="s">
        <v>3332</v>
      </c>
      <c r="C15218" s="59" t="s">
        <v>11580</v>
      </c>
      <c r="D15218" s="59">
        <v>1</v>
      </c>
      <c r="E15218" s="59" t="s">
        <v>26</v>
      </c>
      <c r="F15218" s="61">
        <v>1650000</v>
      </c>
      <c r="G15218" s="64">
        <f>F15218*D15218</f>
        <v>1650000</v>
      </c>
      <c r="H15218" s="65" t="s">
        <v>522</v>
      </c>
      <c r="I15218" s="74" t="s">
        <v>11581</v>
      </c>
    </row>
    <row r="15219" spans="1:9" x14ac:dyDescent="0.25">
      <c r="A15219" s="59" t="s">
        <v>11579</v>
      </c>
      <c r="B15219" s="71" t="s">
        <v>3332</v>
      </c>
      <c r="C15219" s="84" t="s">
        <v>11580</v>
      </c>
      <c r="D15219" s="60">
        <v>1</v>
      </c>
      <c r="E15219" s="75" t="s">
        <v>26</v>
      </c>
      <c r="F15219" s="63">
        <v>1650000</v>
      </c>
      <c r="G15219" s="64">
        <f t="shared" ref="G15219:G15282" si="468">F15219*D15219</f>
        <v>1650000</v>
      </c>
      <c r="H15219" s="65" t="s">
        <v>522</v>
      </c>
      <c r="I15219" s="74" t="s">
        <v>11581</v>
      </c>
    </row>
    <row r="15220" spans="1:9" x14ac:dyDescent="0.25">
      <c r="A15220" s="59" t="s">
        <v>11579</v>
      </c>
      <c r="B15220" s="58" t="s">
        <v>11541</v>
      </c>
      <c r="C15220" s="84" t="s">
        <v>11582</v>
      </c>
      <c r="D15220" s="60">
        <v>1</v>
      </c>
      <c r="E15220" s="75" t="s">
        <v>26</v>
      </c>
      <c r="F15220" s="73">
        <v>775000</v>
      </c>
      <c r="G15220" s="210">
        <f t="shared" si="468"/>
        <v>775000</v>
      </c>
      <c r="H15220" s="65" t="s">
        <v>522</v>
      </c>
      <c r="I15220" s="74" t="s">
        <v>11581</v>
      </c>
    </row>
    <row r="15221" spans="1:9" x14ac:dyDescent="0.25">
      <c r="A15221" s="59" t="s">
        <v>11579</v>
      </c>
      <c r="B15221" s="58" t="s">
        <v>11541</v>
      </c>
      <c r="C15221" s="59" t="s">
        <v>11583</v>
      </c>
      <c r="D15221" s="60">
        <v>1</v>
      </c>
      <c r="E15221" s="75" t="s">
        <v>26</v>
      </c>
      <c r="F15221" s="73">
        <v>775000</v>
      </c>
      <c r="G15221" s="210">
        <f t="shared" si="468"/>
        <v>775000</v>
      </c>
      <c r="H15221" s="65" t="s">
        <v>522</v>
      </c>
      <c r="I15221" s="74" t="s">
        <v>11581</v>
      </c>
    </row>
    <row r="15222" spans="1:9" x14ac:dyDescent="0.25">
      <c r="A15222" s="59" t="s">
        <v>11579</v>
      </c>
      <c r="B15222" s="59" t="s">
        <v>11584</v>
      </c>
      <c r="C15222" s="59" t="s">
        <v>10333</v>
      </c>
      <c r="D15222" s="60">
        <v>2</v>
      </c>
      <c r="E15222" s="75" t="s">
        <v>26</v>
      </c>
      <c r="F15222" s="63">
        <v>335000</v>
      </c>
      <c r="G15222" s="64">
        <f t="shared" si="468"/>
        <v>670000</v>
      </c>
      <c r="H15222" s="65" t="s">
        <v>535</v>
      </c>
      <c r="I15222" s="74" t="s">
        <v>11585</v>
      </c>
    </row>
    <row r="15223" spans="1:9" x14ac:dyDescent="0.25">
      <c r="A15223" s="59" t="s">
        <v>11579</v>
      </c>
      <c r="B15223" s="58" t="s">
        <v>7194</v>
      </c>
      <c r="C15223" s="66" t="s">
        <v>11227</v>
      </c>
      <c r="D15223" s="141">
        <v>3</v>
      </c>
      <c r="E15223" s="75" t="s">
        <v>26</v>
      </c>
      <c r="F15223" s="210">
        <v>214500</v>
      </c>
      <c r="G15223" s="64">
        <f t="shared" si="468"/>
        <v>643500</v>
      </c>
      <c r="H15223" s="65" t="s">
        <v>535</v>
      </c>
      <c r="I15223" s="74" t="s">
        <v>11585</v>
      </c>
    </row>
    <row r="15224" spans="1:9" x14ac:dyDescent="0.25">
      <c r="A15224" s="59" t="s">
        <v>11579</v>
      </c>
      <c r="B15224" s="71" t="s">
        <v>212</v>
      </c>
      <c r="C15224" s="71" t="s">
        <v>7160</v>
      </c>
      <c r="D15224" s="60">
        <v>3</v>
      </c>
      <c r="E15224" s="75" t="s">
        <v>26</v>
      </c>
      <c r="F15224" s="63">
        <v>100000</v>
      </c>
      <c r="G15224" s="64">
        <f t="shared" si="468"/>
        <v>300000</v>
      </c>
      <c r="H15224" s="65" t="s">
        <v>535</v>
      </c>
      <c r="I15224" s="74" t="s">
        <v>11585</v>
      </c>
    </row>
    <row r="15225" spans="1:9" x14ac:dyDescent="0.25">
      <c r="A15225" s="59" t="s">
        <v>11579</v>
      </c>
      <c r="B15225" s="59" t="s">
        <v>251</v>
      </c>
      <c r="C15225" s="59" t="s">
        <v>252</v>
      </c>
      <c r="D15225" s="60">
        <v>1</v>
      </c>
      <c r="E15225" s="75" t="s">
        <v>26</v>
      </c>
      <c r="F15225" s="73">
        <v>357000</v>
      </c>
      <c r="G15225" s="210">
        <f t="shared" si="468"/>
        <v>357000</v>
      </c>
      <c r="H15225" s="620" t="s">
        <v>455</v>
      </c>
      <c r="I15225" s="74" t="s">
        <v>6800</v>
      </c>
    </row>
    <row r="15226" spans="1:9" x14ac:dyDescent="0.25">
      <c r="A15226" s="59" t="s">
        <v>11579</v>
      </c>
      <c r="B15226" s="71" t="s">
        <v>253</v>
      </c>
      <c r="C15226" s="59" t="s">
        <v>254</v>
      </c>
      <c r="D15226" s="59">
        <v>1</v>
      </c>
      <c r="E15226" s="59" t="s">
        <v>26</v>
      </c>
      <c r="F15226" s="61">
        <v>350000</v>
      </c>
      <c r="G15226" s="64">
        <f t="shared" si="468"/>
        <v>350000</v>
      </c>
      <c r="H15226" s="620" t="s">
        <v>455</v>
      </c>
      <c r="I15226" s="74" t="s">
        <v>6800</v>
      </c>
    </row>
    <row r="15227" spans="1:9" x14ac:dyDescent="0.25">
      <c r="A15227" s="59" t="s">
        <v>11579</v>
      </c>
      <c r="B15227" s="59" t="s">
        <v>634</v>
      </c>
      <c r="C15227" s="59" t="s">
        <v>99</v>
      </c>
      <c r="D15227" s="60">
        <v>1</v>
      </c>
      <c r="E15227" s="126" t="s">
        <v>26</v>
      </c>
      <c r="F15227" s="73">
        <v>40000</v>
      </c>
      <c r="G15227" s="210">
        <f t="shared" si="468"/>
        <v>40000</v>
      </c>
      <c r="H15227" s="620" t="s">
        <v>455</v>
      </c>
      <c r="I15227" s="74" t="s">
        <v>6800</v>
      </c>
    </row>
    <row r="15228" spans="1:9" x14ac:dyDescent="0.25">
      <c r="A15228" s="59" t="s">
        <v>11579</v>
      </c>
      <c r="B15228" s="59" t="s">
        <v>10546</v>
      </c>
      <c r="C15228" s="59" t="s">
        <v>10547</v>
      </c>
      <c r="D15228" s="60">
        <v>2</v>
      </c>
      <c r="E15228" s="75" t="s">
        <v>719</v>
      </c>
      <c r="F15228" s="210">
        <v>5000</v>
      </c>
      <c r="G15228" s="64">
        <f t="shared" si="468"/>
        <v>10000</v>
      </c>
      <c r="H15228" s="65" t="s">
        <v>432</v>
      </c>
      <c r="I15228" s="74"/>
    </row>
    <row r="15229" spans="1:9" x14ac:dyDescent="0.25">
      <c r="A15229" s="59" t="s">
        <v>11579</v>
      </c>
      <c r="B15229" s="58" t="s">
        <v>2729</v>
      </c>
      <c r="C15229" s="84" t="s">
        <v>27</v>
      </c>
      <c r="D15229" s="60">
        <v>1</v>
      </c>
      <c r="E15229" s="75" t="s">
        <v>26</v>
      </c>
      <c r="F15229" s="73">
        <v>2625</v>
      </c>
      <c r="G15229" s="64">
        <f t="shared" si="468"/>
        <v>2625</v>
      </c>
      <c r="H15229" s="65" t="s">
        <v>3352</v>
      </c>
      <c r="I15229" s="74" t="s">
        <v>11586</v>
      </c>
    </row>
    <row r="15230" spans="1:9" x14ac:dyDescent="0.25">
      <c r="A15230" s="59" t="s">
        <v>11579</v>
      </c>
      <c r="B15230" s="59" t="s">
        <v>11587</v>
      </c>
      <c r="C15230" s="59" t="s">
        <v>411</v>
      </c>
      <c r="D15230" s="60">
        <v>0.5</v>
      </c>
      <c r="E15230" s="75" t="s">
        <v>29</v>
      </c>
      <c r="F15230" s="64">
        <v>450000</v>
      </c>
      <c r="G15230" s="64">
        <f t="shared" si="468"/>
        <v>225000</v>
      </c>
      <c r="H15230" s="120" t="s">
        <v>3352</v>
      </c>
      <c r="I15230" s="74" t="s">
        <v>11586</v>
      </c>
    </row>
    <row r="15231" spans="1:9" x14ac:dyDescent="0.25">
      <c r="A15231" s="59" t="s">
        <v>11579</v>
      </c>
      <c r="B15231" s="59" t="s">
        <v>10493</v>
      </c>
      <c r="C15231" s="59" t="s">
        <v>11588</v>
      </c>
      <c r="D15231" s="59">
        <v>2</v>
      </c>
      <c r="E15231" s="59" t="s">
        <v>26</v>
      </c>
      <c r="F15231" s="61">
        <v>115000</v>
      </c>
      <c r="G15231" s="64">
        <f t="shared" si="468"/>
        <v>230000</v>
      </c>
      <c r="H15231" s="120" t="s">
        <v>3352</v>
      </c>
      <c r="I15231" s="74" t="s">
        <v>11586</v>
      </c>
    </row>
    <row r="15232" spans="1:9" x14ac:dyDescent="0.25">
      <c r="A15232" s="59" t="s">
        <v>11579</v>
      </c>
      <c r="B15232" s="59" t="s">
        <v>11589</v>
      </c>
      <c r="C15232" s="85" t="s">
        <v>11588</v>
      </c>
      <c r="D15232" s="60">
        <v>2</v>
      </c>
      <c r="E15232" s="75" t="s">
        <v>26</v>
      </c>
      <c r="F15232" s="73">
        <v>20000</v>
      </c>
      <c r="G15232" s="64">
        <f t="shared" si="468"/>
        <v>40000</v>
      </c>
      <c r="H15232" s="65" t="s">
        <v>3352</v>
      </c>
      <c r="I15232" s="74" t="s">
        <v>11586</v>
      </c>
    </row>
    <row r="15233" spans="1:9" x14ac:dyDescent="0.25">
      <c r="A15233" s="59" t="s">
        <v>11579</v>
      </c>
      <c r="B15233" s="58" t="s">
        <v>4727</v>
      </c>
      <c r="C15233" s="84" t="s">
        <v>482</v>
      </c>
      <c r="D15233" s="60">
        <v>2</v>
      </c>
      <c r="E15233" s="75" t="s">
        <v>26</v>
      </c>
      <c r="F15233" s="73">
        <v>6000</v>
      </c>
      <c r="G15233" s="64">
        <f t="shared" si="468"/>
        <v>12000</v>
      </c>
      <c r="H15233" s="65" t="s">
        <v>3352</v>
      </c>
      <c r="I15233" s="74" t="s">
        <v>11586</v>
      </c>
    </row>
    <row r="15234" spans="1:9" x14ac:dyDescent="0.25">
      <c r="A15234" s="59" t="s">
        <v>11579</v>
      </c>
      <c r="B15234" s="71" t="s">
        <v>6335</v>
      </c>
      <c r="C15234" s="59" t="s">
        <v>6336</v>
      </c>
      <c r="D15234" s="60">
        <v>1</v>
      </c>
      <c r="E15234" s="75" t="s">
        <v>118</v>
      </c>
      <c r="F15234" s="64">
        <v>125000</v>
      </c>
      <c r="G15234" s="64">
        <f t="shared" si="468"/>
        <v>125000</v>
      </c>
      <c r="H15234" s="65" t="s">
        <v>3352</v>
      </c>
      <c r="I15234" s="74" t="s">
        <v>11586</v>
      </c>
    </row>
    <row r="15235" spans="1:9" x14ac:dyDescent="0.25">
      <c r="A15235" s="59" t="s">
        <v>11579</v>
      </c>
      <c r="B15235" s="59" t="s">
        <v>210</v>
      </c>
      <c r="C15235" s="59" t="s">
        <v>211</v>
      </c>
      <c r="D15235" s="60">
        <v>1.5</v>
      </c>
      <c r="E15235" s="75" t="s">
        <v>37</v>
      </c>
      <c r="F15235" s="63">
        <v>33000</v>
      </c>
      <c r="G15235" s="64">
        <f t="shared" si="468"/>
        <v>49500</v>
      </c>
      <c r="H15235" s="65" t="s">
        <v>3352</v>
      </c>
      <c r="I15235" s="74" t="s">
        <v>11586</v>
      </c>
    </row>
    <row r="15236" spans="1:9" x14ac:dyDescent="0.25">
      <c r="A15236" s="59" t="s">
        <v>11579</v>
      </c>
      <c r="B15236" s="58" t="s">
        <v>35</v>
      </c>
      <c r="C15236" s="84" t="s">
        <v>36</v>
      </c>
      <c r="D15236" s="60">
        <v>2</v>
      </c>
      <c r="E15236" s="75" t="s">
        <v>37</v>
      </c>
      <c r="F15236" s="73">
        <v>30862</v>
      </c>
      <c r="G15236" s="64">
        <f t="shared" si="468"/>
        <v>61724</v>
      </c>
      <c r="H15236" s="65" t="s">
        <v>3352</v>
      </c>
      <c r="I15236" s="74" t="s">
        <v>11586</v>
      </c>
    </row>
    <row r="15237" spans="1:9" x14ac:dyDescent="0.25">
      <c r="A15237" s="59" t="s">
        <v>11579</v>
      </c>
      <c r="B15237" s="118" t="s">
        <v>7049</v>
      </c>
      <c r="C15237" s="59" t="s">
        <v>974</v>
      </c>
      <c r="D15237" s="60">
        <v>1</v>
      </c>
      <c r="E15237" s="75" t="s">
        <v>43</v>
      </c>
      <c r="F15237" s="63">
        <v>550000</v>
      </c>
      <c r="G15237" s="126">
        <f t="shared" si="468"/>
        <v>550000</v>
      </c>
      <c r="H15237" s="65" t="s">
        <v>522</v>
      </c>
      <c r="I15237" s="74" t="s">
        <v>11590</v>
      </c>
    </row>
    <row r="15238" spans="1:9" x14ac:dyDescent="0.25">
      <c r="A15238" s="59" t="s">
        <v>11579</v>
      </c>
      <c r="B15238" s="59" t="s">
        <v>11591</v>
      </c>
      <c r="C15238" s="59" t="s">
        <v>411</v>
      </c>
      <c r="D15238" s="60">
        <v>4</v>
      </c>
      <c r="E15238" s="126" t="s">
        <v>26</v>
      </c>
      <c r="F15238" s="73">
        <v>25000</v>
      </c>
      <c r="G15238" s="210">
        <f t="shared" si="468"/>
        <v>100000</v>
      </c>
      <c r="H15238" s="65" t="s">
        <v>6095</v>
      </c>
      <c r="I15238" s="74"/>
    </row>
    <row r="15239" spans="1:9" x14ac:dyDescent="0.25">
      <c r="A15239" s="59" t="s">
        <v>11579</v>
      </c>
      <c r="B15239" s="59" t="s">
        <v>11592</v>
      </c>
      <c r="C15239" s="59" t="s">
        <v>411</v>
      </c>
      <c r="D15239" s="59">
        <v>20</v>
      </c>
      <c r="E15239" s="77" t="s">
        <v>26</v>
      </c>
      <c r="F15239" s="61">
        <v>1000</v>
      </c>
      <c r="G15239" s="64">
        <f t="shared" si="468"/>
        <v>20000</v>
      </c>
      <c r="H15239" s="65" t="s">
        <v>2192</v>
      </c>
      <c r="I15239" s="74"/>
    </row>
    <row r="15240" spans="1:9" x14ac:dyDescent="0.25">
      <c r="A15240" s="59" t="s">
        <v>11579</v>
      </c>
      <c r="B15240" s="59" t="s">
        <v>6993</v>
      </c>
      <c r="C15240" s="59" t="s">
        <v>48</v>
      </c>
      <c r="D15240" s="60">
        <v>3</v>
      </c>
      <c r="E15240" s="75" t="s">
        <v>26</v>
      </c>
      <c r="F15240" s="210">
        <v>40000</v>
      </c>
      <c r="G15240" s="64">
        <f t="shared" si="468"/>
        <v>120000</v>
      </c>
      <c r="H15240" s="65" t="s">
        <v>2192</v>
      </c>
      <c r="I15240" s="74"/>
    </row>
    <row r="15241" spans="1:9" x14ac:dyDescent="0.25">
      <c r="A15241" s="59" t="s">
        <v>11579</v>
      </c>
      <c r="B15241" s="59" t="s">
        <v>11593</v>
      </c>
      <c r="C15241" s="84" t="s">
        <v>482</v>
      </c>
      <c r="D15241" s="60">
        <v>100</v>
      </c>
      <c r="E15241" s="75" t="s">
        <v>26</v>
      </c>
      <c r="F15241" s="73">
        <v>1170</v>
      </c>
      <c r="G15241" s="64">
        <f t="shared" si="468"/>
        <v>117000</v>
      </c>
      <c r="H15241" s="65" t="s">
        <v>665</v>
      </c>
      <c r="I15241" s="74" t="s">
        <v>11594</v>
      </c>
    </row>
    <row r="15242" spans="1:9" x14ac:dyDescent="0.25">
      <c r="A15242" s="59" t="s">
        <v>11579</v>
      </c>
      <c r="B15242" s="59" t="s">
        <v>11595</v>
      </c>
      <c r="C15242" s="84" t="s">
        <v>482</v>
      </c>
      <c r="D15242" s="60">
        <v>15</v>
      </c>
      <c r="E15242" s="75" t="s">
        <v>26</v>
      </c>
      <c r="F15242" s="73">
        <v>1900</v>
      </c>
      <c r="G15242" s="64">
        <f t="shared" si="468"/>
        <v>28500</v>
      </c>
      <c r="H15242" s="65" t="s">
        <v>665</v>
      </c>
      <c r="I15242" s="74" t="s">
        <v>11594</v>
      </c>
    </row>
    <row r="15243" spans="1:9" x14ac:dyDescent="0.25">
      <c r="A15243" s="59" t="s">
        <v>11579</v>
      </c>
      <c r="B15243" s="59" t="s">
        <v>11596</v>
      </c>
      <c r="C15243" s="84" t="s">
        <v>482</v>
      </c>
      <c r="D15243" s="60">
        <v>115</v>
      </c>
      <c r="E15243" s="75" t="s">
        <v>26</v>
      </c>
      <c r="F15243" s="73">
        <v>380</v>
      </c>
      <c r="G15243" s="210">
        <f t="shared" si="468"/>
        <v>43700</v>
      </c>
      <c r="H15243" s="65" t="s">
        <v>665</v>
      </c>
      <c r="I15243" s="74" t="s">
        <v>11594</v>
      </c>
    </row>
    <row r="15244" spans="1:9" x14ac:dyDescent="0.25">
      <c r="A15244" s="59" t="s">
        <v>11579</v>
      </c>
      <c r="B15244" s="59" t="s">
        <v>6533</v>
      </c>
      <c r="C15244" s="59" t="s">
        <v>6534</v>
      </c>
      <c r="D15244" s="60">
        <v>2</v>
      </c>
      <c r="E15244" s="75" t="s">
        <v>26</v>
      </c>
      <c r="F15244" s="73">
        <v>47000</v>
      </c>
      <c r="G15244" s="64">
        <f t="shared" si="468"/>
        <v>94000</v>
      </c>
      <c r="H15244" s="65" t="s">
        <v>882</v>
      </c>
      <c r="I15244" s="74" t="s">
        <v>11597</v>
      </c>
    </row>
    <row r="15245" spans="1:9" x14ac:dyDescent="0.25">
      <c r="A15245" s="59" t="s">
        <v>11579</v>
      </c>
      <c r="B15245" s="59" t="s">
        <v>6532</v>
      </c>
      <c r="C15245" s="81" t="s">
        <v>121</v>
      </c>
      <c r="D15245" s="60">
        <v>1</v>
      </c>
      <c r="E15245" s="75" t="s">
        <v>26</v>
      </c>
      <c r="F15245" s="63">
        <v>134500</v>
      </c>
      <c r="G15245" s="64">
        <f t="shared" si="468"/>
        <v>134500</v>
      </c>
      <c r="H15245" s="65" t="s">
        <v>882</v>
      </c>
      <c r="I15245" s="74" t="s">
        <v>11597</v>
      </c>
    </row>
    <row r="15246" spans="1:9" x14ac:dyDescent="0.25">
      <c r="A15246" s="59" t="s">
        <v>11579</v>
      </c>
      <c r="B15246" s="59" t="s">
        <v>6402</v>
      </c>
      <c r="C15246" s="59" t="s">
        <v>10153</v>
      </c>
      <c r="D15246" s="60">
        <v>1</v>
      </c>
      <c r="E15246" s="75" t="s">
        <v>26</v>
      </c>
      <c r="F15246" s="63">
        <v>60000</v>
      </c>
      <c r="G15246" s="64">
        <f t="shared" si="468"/>
        <v>60000</v>
      </c>
      <c r="H15246" s="65" t="s">
        <v>882</v>
      </c>
      <c r="I15246" s="74" t="s">
        <v>11597</v>
      </c>
    </row>
    <row r="15247" spans="1:9" x14ac:dyDescent="0.25">
      <c r="A15247" s="59" t="s">
        <v>11579</v>
      </c>
      <c r="B15247" s="59" t="s">
        <v>6300</v>
      </c>
      <c r="C15247" s="59" t="s">
        <v>434</v>
      </c>
      <c r="D15247" s="141">
        <v>1</v>
      </c>
      <c r="E15247" s="75" t="s">
        <v>26</v>
      </c>
      <c r="F15247" s="73">
        <v>100000</v>
      </c>
      <c r="G15247" s="64">
        <f t="shared" si="468"/>
        <v>100000</v>
      </c>
      <c r="H15247" s="65" t="s">
        <v>882</v>
      </c>
      <c r="I15247" s="59" t="s">
        <v>11598</v>
      </c>
    </row>
    <row r="15248" spans="1:9" x14ac:dyDescent="0.25">
      <c r="A15248" s="59" t="s">
        <v>11579</v>
      </c>
      <c r="B15248" s="59" t="s">
        <v>6532</v>
      </c>
      <c r="C15248" s="81" t="s">
        <v>121</v>
      </c>
      <c r="D15248" s="60">
        <v>1</v>
      </c>
      <c r="E15248" s="75" t="s">
        <v>26</v>
      </c>
      <c r="F15248" s="63">
        <v>134500</v>
      </c>
      <c r="G15248" s="64">
        <f t="shared" si="468"/>
        <v>134500</v>
      </c>
      <c r="H15248" s="65" t="s">
        <v>947</v>
      </c>
      <c r="I15248" s="59" t="s">
        <v>11599</v>
      </c>
    </row>
    <row r="15249" spans="1:9" x14ac:dyDescent="0.25">
      <c r="A15249" s="59" t="s">
        <v>11579</v>
      </c>
      <c r="B15249" s="59" t="s">
        <v>11600</v>
      </c>
      <c r="C15249" s="59"/>
      <c r="D15249" s="60">
        <v>1</v>
      </c>
      <c r="E15249" s="126" t="s">
        <v>1525</v>
      </c>
      <c r="F15249" s="73">
        <v>75000</v>
      </c>
      <c r="G15249" s="210">
        <f t="shared" si="468"/>
        <v>75000</v>
      </c>
      <c r="H15249" s="65" t="s">
        <v>6036</v>
      </c>
      <c r="I15249" s="59"/>
    </row>
    <row r="15250" spans="1:9" x14ac:dyDescent="0.25">
      <c r="A15250" s="59" t="s">
        <v>11579</v>
      </c>
      <c r="B15250" s="59" t="s">
        <v>9333</v>
      </c>
      <c r="C15250" s="59" t="s">
        <v>27</v>
      </c>
      <c r="D15250" s="60">
        <v>20</v>
      </c>
      <c r="E15250" s="126" t="s">
        <v>26</v>
      </c>
      <c r="F15250" s="73">
        <v>1000</v>
      </c>
      <c r="G15250" s="126">
        <f t="shared" si="468"/>
        <v>20000</v>
      </c>
      <c r="H15250" s="65" t="s">
        <v>6036</v>
      </c>
      <c r="I15250" s="59"/>
    </row>
    <row r="15251" spans="1:9" x14ac:dyDescent="0.25">
      <c r="A15251" s="59" t="s">
        <v>11579</v>
      </c>
      <c r="B15251" s="71" t="s">
        <v>8801</v>
      </c>
      <c r="C15251" s="59" t="s">
        <v>419</v>
      </c>
      <c r="D15251" s="60">
        <v>4</v>
      </c>
      <c r="E15251" s="75" t="s">
        <v>26</v>
      </c>
      <c r="F15251" s="63">
        <v>5250</v>
      </c>
      <c r="G15251" s="64">
        <f t="shared" si="468"/>
        <v>21000</v>
      </c>
      <c r="H15251" s="120" t="s">
        <v>763</v>
      </c>
      <c r="I15251" s="59" t="s">
        <v>11601</v>
      </c>
    </row>
    <row r="15252" spans="1:9" x14ac:dyDescent="0.25">
      <c r="A15252" s="59" t="s">
        <v>11579</v>
      </c>
      <c r="B15252" s="66" t="s">
        <v>220</v>
      </c>
      <c r="C15252" s="92" t="s">
        <v>221</v>
      </c>
      <c r="D15252" s="60">
        <v>3.5</v>
      </c>
      <c r="E15252" s="75" t="s">
        <v>37</v>
      </c>
      <c r="F15252" s="63">
        <v>34689</v>
      </c>
      <c r="G15252" s="210">
        <f t="shared" si="468"/>
        <v>121411.5</v>
      </c>
      <c r="H15252" s="120" t="s">
        <v>763</v>
      </c>
      <c r="I15252" s="59" t="s">
        <v>11601</v>
      </c>
    </row>
    <row r="15253" spans="1:9" x14ac:dyDescent="0.25">
      <c r="A15253" s="59" t="s">
        <v>11579</v>
      </c>
      <c r="B15253" s="59" t="s">
        <v>6423</v>
      </c>
      <c r="C15253" s="59" t="s">
        <v>6424</v>
      </c>
      <c r="D15253" s="60">
        <v>0.6</v>
      </c>
      <c r="E15253" s="75" t="s">
        <v>37</v>
      </c>
      <c r="F15253" s="73">
        <v>82500</v>
      </c>
      <c r="G15253" s="210">
        <f t="shared" si="468"/>
        <v>49500</v>
      </c>
      <c r="H15253" s="120" t="s">
        <v>763</v>
      </c>
      <c r="I15253" s="59" t="s">
        <v>11601</v>
      </c>
    </row>
    <row r="15254" spans="1:9" x14ac:dyDescent="0.25">
      <c r="A15254" s="59" t="s">
        <v>11579</v>
      </c>
      <c r="B15254" s="71" t="s">
        <v>8068</v>
      </c>
      <c r="C15254" s="59" t="s">
        <v>11259</v>
      </c>
      <c r="D15254" s="60">
        <v>2</v>
      </c>
      <c r="E15254" s="75" t="s">
        <v>26</v>
      </c>
      <c r="F15254" s="63">
        <v>11500</v>
      </c>
      <c r="G15254" s="210">
        <f t="shared" si="468"/>
        <v>23000</v>
      </c>
      <c r="H15254" s="120" t="s">
        <v>763</v>
      </c>
      <c r="I15254" s="59" t="s">
        <v>11601</v>
      </c>
    </row>
    <row r="15255" spans="1:9" x14ac:dyDescent="0.25">
      <c r="A15255" s="59" t="s">
        <v>11579</v>
      </c>
      <c r="B15255" s="58" t="s">
        <v>6645</v>
      </c>
      <c r="C15255" s="77" t="s">
        <v>74</v>
      </c>
      <c r="D15255" s="60">
        <v>2</v>
      </c>
      <c r="E15255" s="126" t="s">
        <v>26</v>
      </c>
      <c r="F15255" s="73">
        <v>55000</v>
      </c>
      <c r="G15255" s="210">
        <f t="shared" si="468"/>
        <v>110000</v>
      </c>
      <c r="H15255" s="285" t="s">
        <v>1784</v>
      </c>
      <c r="I15255" s="74" t="s">
        <v>6802</v>
      </c>
    </row>
    <row r="15256" spans="1:9" x14ac:dyDescent="0.25">
      <c r="A15256" s="59" t="s">
        <v>11579</v>
      </c>
      <c r="B15256" s="58" t="s">
        <v>6582</v>
      </c>
      <c r="C15256" s="59" t="s">
        <v>6583</v>
      </c>
      <c r="D15256" s="60">
        <v>1</v>
      </c>
      <c r="E15256" s="126" t="s">
        <v>26</v>
      </c>
      <c r="F15256" s="73">
        <v>31000</v>
      </c>
      <c r="G15256" s="210">
        <f t="shared" si="468"/>
        <v>31000</v>
      </c>
      <c r="H15256" s="285" t="s">
        <v>1784</v>
      </c>
      <c r="I15256" s="74" t="s">
        <v>6802</v>
      </c>
    </row>
    <row r="15257" spans="1:9" x14ac:dyDescent="0.25">
      <c r="A15257" s="59" t="s">
        <v>11579</v>
      </c>
      <c r="B15257" s="71" t="s">
        <v>6463</v>
      </c>
      <c r="C15257" s="59" t="s">
        <v>434</v>
      </c>
      <c r="D15257" s="141">
        <v>1</v>
      </c>
      <c r="E15257" s="75" t="s">
        <v>26</v>
      </c>
      <c r="F15257" s="210">
        <v>495000</v>
      </c>
      <c r="G15257" s="210">
        <f t="shared" si="468"/>
        <v>495000</v>
      </c>
      <c r="H15257" s="285" t="s">
        <v>1784</v>
      </c>
      <c r="I15257" s="74" t="s">
        <v>6802</v>
      </c>
    </row>
    <row r="15258" spans="1:9" x14ac:dyDescent="0.25">
      <c r="A15258" s="59" t="s">
        <v>11579</v>
      </c>
      <c r="B15258" s="59" t="s">
        <v>62</v>
      </c>
      <c r="C15258" s="59" t="s">
        <v>11602</v>
      </c>
      <c r="D15258" s="141">
        <v>1</v>
      </c>
      <c r="E15258" s="75" t="s">
        <v>26</v>
      </c>
      <c r="F15258" s="265">
        <v>2100000</v>
      </c>
      <c r="G15258" s="64">
        <f t="shared" si="468"/>
        <v>2100000</v>
      </c>
      <c r="H15258" s="285" t="s">
        <v>1784</v>
      </c>
      <c r="I15258" s="74" t="s">
        <v>6802</v>
      </c>
    </row>
    <row r="15259" spans="1:9" x14ac:dyDescent="0.25">
      <c r="A15259" s="59" t="s">
        <v>11579</v>
      </c>
      <c r="B15259" s="59" t="s">
        <v>62</v>
      </c>
      <c r="C15259" s="59" t="s">
        <v>11603</v>
      </c>
      <c r="D15259" s="60">
        <v>1</v>
      </c>
      <c r="E15259" s="126" t="s">
        <v>26</v>
      </c>
      <c r="F15259" s="265">
        <v>2100000</v>
      </c>
      <c r="G15259" s="64">
        <f t="shared" si="468"/>
        <v>2100000</v>
      </c>
      <c r="H15259" s="285" t="s">
        <v>1784</v>
      </c>
      <c r="I15259" s="74" t="s">
        <v>6802</v>
      </c>
    </row>
    <row r="15260" spans="1:9" x14ac:dyDescent="0.25">
      <c r="A15260" s="59" t="s">
        <v>11579</v>
      </c>
      <c r="B15260" s="59" t="s">
        <v>11604</v>
      </c>
      <c r="C15260" s="59" t="s">
        <v>11605</v>
      </c>
      <c r="D15260" s="60">
        <v>2</v>
      </c>
      <c r="E15260" s="75" t="s">
        <v>473</v>
      </c>
      <c r="F15260" s="63">
        <v>1030000</v>
      </c>
      <c r="G15260" s="210">
        <f t="shared" si="468"/>
        <v>2060000</v>
      </c>
      <c r="H15260" s="65" t="s">
        <v>522</v>
      </c>
      <c r="I15260" s="59" t="s">
        <v>8124</v>
      </c>
    </row>
    <row r="15261" spans="1:9" x14ac:dyDescent="0.25">
      <c r="A15261" s="59" t="s">
        <v>11579</v>
      </c>
      <c r="B15261" s="58" t="s">
        <v>11606</v>
      </c>
      <c r="C15261" s="59" t="s">
        <v>859</v>
      </c>
      <c r="D15261" s="60">
        <v>1</v>
      </c>
      <c r="E15261" s="75" t="s">
        <v>29</v>
      </c>
      <c r="F15261" s="73">
        <v>1250000</v>
      </c>
      <c r="G15261" s="210">
        <f t="shared" si="468"/>
        <v>1250000</v>
      </c>
      <c r="H15261" s="65" t="s">
        <v>5929</v>
      </c>
      <c r="I15261" s="59" t="s">
        <v>8124</v>
      </c>
    </row>
    <row r="15262" spans="1:9" x14ac:dyDescent="0.25">
      <c r="A15262" s="59" t="s">
        <v>11579</v>
      </c>
      <c r="B15262" s="59" t="s">
        <v>11607</v>
      </c>
      <c r="C15262" s="59" t="s">
        <v>859</v>
      </c>
      <c r="D15262" s="141">
        <v>1</v>
      </c>
      <c r="E15262" s="126" t="s">
        <v>29</v>
      </c>
      <c r="F15262" s="280">
        <v>450000</v>
      </c>
      <c r="G15262" s="210">
        <f t="shared" si="468"/>
        <v>450000</v>
      </c>
      <c r="H15262" s="65" t="s">
        <v>5929</v>
      </c>
      <c r="I15262" s="59" t="s">
        <v>8124</v>
      </c>
    </row>
    <row r="15263" spans="1:9" x14ac:dyDescent="0.25">
      <c r="A15263" s="59" t="s">
        <v>11579</v>
      </c>
      <c r="B15263" s="83" t="s">
        <v>2716</v>
      </c>
      <c r="C15263" s="59" t="s">
        <v>859</v>
      </c>
      <c r="D15263" s="60">
        <v>5</v>
      </c>
      <c r="E15263" s="126" t="s">
        <v>26</v>
      </c>
      <c r="F15263" s="73">
        <v>200000</v>
      </c>
      <c r="G15263" s="126">
        <f t="shared" si="468"/>
        <v>1000000</v>
      </c>
      <c r="H15263" s="65" t="s">
        <v>5929</v>
      </c>
      <c r="I15263" s="59" t="s">
        <v>8124</v>
      </c>
    </row>
    <row r="15264" spans="1:9" x14ac:dyDescent="0.25">
      <c r="A15264" s="59" t="s">
        <v>11579</v>
      </c>
      <c r="B15264" s="59" t="s">
        <v>11608</v>
      </c>
      <c r="C15264" s="59" t="s">
        <v>859</v>
      </c>
      <c r="D15264" s="60">
        <v>2</v>
      </c>
      <c r="E15264" s="83" t="s">
        <v>25</v>
      </c>
      <c r="F15264" s="210">
        <v>30000</v>
      </c>
      <c r="G15264" s="126">
        <f t="shared" si="468"/>
        <v>60000</v>
      </c>
      <c r="H15264" s="65" t="s">
        <v>5929</v>
      </c>
      <c r="I15264" s="59" t="s">
        <v>8124</v>
      </c>
    </row>
    <row r="15265" spans="1:9" x14ac:dyDescent="0.25">
      <c r="A15265" s="59" t="s">
        <v>11579</v>
      </c>
      <c r="B15265" s="81" t="s">
        <v>11609</v>
      </c>
      <c r="C15265" s="59" t="s">
        <v>859</v>
      </c>
      <c r="D15265" s="60">
        <v>2</v>
      </c>
      <c r="E15265" s="126" t="s">
        <v>26</v>
      </c>
      <c r="F15265" s="73">
        <v>60000</v>
      </c>
      <c r="G15265" s="126">
        <f t="shared" si="468"/>
        <v>120000</v>
      </c>
      <c r="H15265" s="65" t="s">
        <v>5929</v>
      </c>
      <c r="I15265" s="59" t="s">
        <v>8124</v>
      </c>
    </row>
    <row r="15266" spans="1:9" x14ac:dyDescent="0.25">
      <c r="A15266" s="59" t="s">
        <v>11579</v>
      </c>
      <c r="B15266" s="59" t="s">
        <v>11610</v>
      </c>
      <c r="C15266" s="59" t="s">
        <v>859</v>
      </c>
      <c r="D15266" s="60">
        <v>4</v>
      </c>
      <c r="E15266" s="126" t="s">
        <v>26</v>
      </c>
      <c r="F15266" s="221">
        <v>60000</v>
      </c>
      <c r="G15266" s="126">
        <f t="shared" si="468"/>
        <v>240000</v>
      </c>
      <c r="H15266" s="65" t="s">
        <v>5929</v>
      </c>
      <c r="I15266" s="59" t="s">
        <v>8124</v>
      </c>
    </row>
    <row r="15267" spans="1:9" x14ac:dyDescent="0.25">
      <c r="A15267" s="59" t="s">
        <v>11579</v>
      </c>
      <c r="B15267" s="59" t="s">
        <v>11611</v>
      </c>
      <c r="C15267" s="59" t="s">
        <v>859</v>
      </c>
      <c r="D15267" s="60">
        <v>6</v>
      </c>
      <c r="E15267" s="126" t="s">
        <v>26</v>
      </c>
      <c r="F15267" s="221">
        <v>30000</v>
      </c>
      <c r="G15267" s="126">
        <f t="shared" si="468"/>
        <v>180000</v>
      </c>
      <c r="H15267" s="65" t="s">
        <v>5929</v>
      </c>
      <c r="I15267" s="59" t="s">
        <v>8124</v>
      </c>
    </row>
    <row r="15268" spans="1:9" x14ac:dyDescent="0.25">
      <c r="A15268" s="59" t="s">
        <v>11579</v>
      </c>
      <c r="B15268" s="58" t="s">
        <v>11612</v>
      </c>
      <c r="C15268" s="59" t="s">
        <v>859</v>
      </c>
      <c r="D15268" s="60">
        <v>1</v>
      </c>
      <c r="E15268" s="126" t="s">
        <v>26</v>
      </c>
      <c r="F15268" s="73">
        <v>75000</v>
      </c>
      <c r="G15268" s="126">
        <f t="shared" si="468"/>
        <v>75000</v>
      </c>
      <c r="H15268" s="65" t="s">
        <v>5929</v>
      </c>
      <c r="I15268" s="59" t="s">
        <v>8124</v>
      </c>
    </row>
    <row r="15269" spans="1:9" x14ac:dyDescent="0.25">
      <c r="A15269" s="59" t="s">
        <v>11579</v>
      </c>
      <c r="B15269" s="58" t="s">
        <v>11282</v>
      </c>
      <c r="C15269" s="85" t="s">
        <v>170</v>
      </c>
      <c r="D15269" s="60">
        <v>1</v>
      </c>
      <c r="E15269" s="75" t="s">
        <v>26</v>
      </c>
      <c r="F15269" s="63">
        <v>80000</v>
      </c>
      <c r="G15269" s="64">
        <f t="shared" si="468"/>
        <v>80000</v>
      </c>
      <c r="H15269" s="65" t="s">
        <v>432</v>
      </c>
      <c r="I15269" s="74"/>
    </row>
    <row r="15270" spans="1:9" x14ac:dyDescent="0.25">
      <c r="A15270" s="59" t="s">
        <v>11613</v>
      </c>
      <c r="B15270" s="58" t="s">
        <v>35</v>
      </c>
      <c r="C15270" s="84" t="s">
        <v>36</v>
      </c>
      <c r="D15270" s="60">
        <v>6</v>
      </c>
      <c r="E15270" s="75" t="s">
        <v>37</v>
      </c>
      <c r="F15270" s="73">
        <v>30862</v>
      </c>
      <c r="G15270" s="64">
        <f t="shared" si="468"/>
        <v>185172</v>
      </c>
      <c r="H15270" s="120" t="s">
        <v>432</v>
      </c>
      <c r="I15270" s="74"/>
    </row>
    <row r="15271" spans="1:9" x14ac:dyDescent="0.25">
      <c r="A15271" s="59" t="s">
        <v>11613</v>
      </c>
      <c r="B15271" s="59" t="s">
        <v>11614</v>
      </c>
      <c r="C15271" s="59" t="s">
        <v>48</v>
      </c>
      <c r="D15271" s="59">
        <v>1</v>
      </c>
      <c r="E15271" s="59" t="s">
        <v>26</v>
      </c>
      <c r="F15271" s="61">
        <v>250000</v>
      </c>
      <c r="G15271" s="64">
        <f t="shared" si="468"/>
        <v>250000</v>
      </c>
      <c r="H15271" s="120" t="s">
        <v>432</v>
      </c>
      <c r="I15271" s="74"/>
    </row>
    <row r="15272" spans="1:9" x14ac:dyDescent="0.25">
      <c r="A15272" s="59" t="s">
        <v>11613</v>
      </c>
      <c r="B15272" s="59" t="s">
        <v>11615</v>
      </c>
      <c r="C15272" s="59" t="s">
        <v>48</v>
      </c>
      <c r="D15272" s="60">
        <v>1</v>
      </c>
      <c r="E15272" s="75" t="s">
        <v>26</v>
      </c>
      <c r="F15272" s="73">
        <v>80000</v>
      </c>
      <c r="G15272" s="64">
        <f t="shared" si="468"/>
        <v>80000</v>
      </c>
      <c r="H15272" s="65" t="s">
        <v>432</v>
      </c>
      <c r="I15272" s="74"/>
    </row>
    <row r="15273" spans="1:9" x14ac:dyDescent="0.25">
      <c r="A15273" s="59" t="s">
        <v>11613</v>
      </c>
      <c r="B15273" s="71" t="s">
        <v>11616</v>
      </c>
      <c r="C15273" s="59" t="s">
        <v>411</v>
      </c>
      <c r="D15273" s="60">
        <v>2</v>
      </c>
      <c r="E15273" s="75" t="s">
        <v>26</v>
      </c>
      <c r="F15273" s="64">
        <v>15000</v>
      </c>
      <c r="G15273" s="64">
        <f t="shared" si="468"/>
        <v>30000</v>
      </c>
      <c r="H15273" s="120" t="s">
        <v>432</v>
      </c>
      <c r="I15273" s="74"/>
    </row>
    <row r="15274" spans="1:9" x14ac:dyDescent="0.25">
      <c r="A15274" s="59" t="s">
        <v>11613</v>
      </c>
      <c r="B15274" s="59" t="s">
        <v>11617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468"/>
        <v>25000</v>
      </c>
      <c r="H15274" s="65" t="s">
        <v>2192</v>
      </c>
      <c r="I15274" s="74"/>
    </row>
    <row r="15275" spans="1:9" x14ac:dyDescent="0.25">
      <c r="A15275" s="59" t="s">
        <v>11613</v>
      </c>
      <c r="B15275" s="59" t="s">
        <v>11618</v>
      </c>
      <c r="C15275" s="84" t="s">
        <v>411</v>
      </c>
      <c r="D15275" s="60">
        <v>1</v>
      </c>
      <c r="E15275" s="75" t="s">
        <v>26</v>
      </c>
      <c r="F15275" s="73">
        <v>25000</v>
      </c>
      <c r="G15275" s="64">
        <f t="shared" si="468"/>
        <v>25000</v>
      </c>
      <c r="H15275" s="65" t="s">
        <v>2192</v>
      </c>
      <c r="I15275" s="74"/>
    </row>
    <row r="15276" spans="1:9" x14ac:dyDescent="0.25">
      <c r="A15276" s="59" t="s">
        <v>11613</v>
      </c>
      <c r="B15276" s="58" t="s">
        <v>2729</v>
      </c>
      <c r="C15276" s="84" t="s">
        <v>27</v>
      </c>
      <c r="D15276" s="60">
        <v>1</v>
      </c>
      <c r="E15276" s="75" t="s">
        <v>26</v>
      </c>
      <c r="F15276" s="73">
        <v>2625</v>
      </c>
      <c r="G15276" s="64">
        <f t="shared" si="468"/>
        <v>2625</v>
      </c>
      <c r="H15276" s="65" t="s">
        <v>2192</v>
      </c>
      <c r="I15276" s="74"/>
    </row>
    <row r="15277" spans="1:9" x14ac:dyDescent="0.25">
      <c r="A15277" s="59" t="s">
        <v>11613</v>
      </c>
      <c r="B15277" s="59" t="s">
        <v>6943</v>
      </c>
      <c r="C15277" s="59" t="s">
        <v>48</v>
      </c>
      <c r="D15277" s="60">
        <v>1</v>
      </c>
      <c r="E15277" s="126" t="s">
        <v>26</v>
      </c>
      <c r="F15277" s="73">
        <v>105000</v>
      </c>
      <c r="G15277" s="210">
        <f t="shared" si="468"/>
        <v>105000</v>
      </c>
      <c r="H15277" s="65" t="s">
        <v>2192</v>
      </c>
      <c r="I15277" s="74"/>
    </row>
    <row r="15278" spans="1:9" x14ac:dyDescent="0.25">
      <c r="A15278" s="59" t="s">
        <v>11613</v>
      </c>
      <c r="B15278" s="118" t="s">
        <v>11619</v>
      </c>
      <c r="C15278" s="59" t="s">
        <v>48</v>
      </c>
      <c r="D15278" s="60">
        <v>1</v>
      </c>
      <c r="E15278" s="75" t="s">
        <v>26</v>
      </c>
      <c r="F15278" s="63">
        <v>85000</v>
      </c>
      <c r="G15278" s="64">
        <f t="shared" si="468"/>
        <v>85000</v>
      </c>
      <c r="H15278" s="65" t="s">
        <v>2192</v>
      </c>
      <c r="I15278" s="74"/>
    </row>
    <row r="15279" spans="1:9" x14ac:dyDescent="0.25">
      <c r="A15279" s="59" t="s">
        <v>11613</v>
      </c>
      <c r="B15279" s="59" t="s">
        <v>210</v>
      </c>
      <c r="C15279" s="59" t="s">
        <v>211</v>
      </c>
      <c r="D15279" s="60">
        <v>8</v>
      </c>
      <c r="E15279" s="75" t="s">
        <v>37</v>
      </c>
      <c r="F15279" s="63">
        <v>33000</v>
      </c>
      <c r="G15279" s="64">
        <f t="shared" si="468"/>
        <v>264000</v>
      </c>
      <c r="H15279" s="65" t="s">
        <v>2985</v>
      </c>
      <c r="I15279" s="74" t="s">
        <v>11620</v>
      </c>
    </row>
    <row r="15280" spans="1:9" x14ac:dyDescent="0.25">
      <c r="A15280" s="59" t="s">
        <v>11613</v>
      </c>
      <c r="B15280" s="58" t="s">
        <v>71</v>
      </c>
      <c r="C15280" s="77" t="s">
        <v>181</v>
      </c>
      <c r="D15280" s="141">
        <v>3</v>
      </c>
      <c r="E15280" s="75" t="s">
        <v>26</v>
      </c>
      <c r="F15280" s="210">
        <v>36000</v>
      </c>
      <c r="G15280" s="64">
        <f t="shared" si="468"/>
        <v>108000</v>
      </c>
      <c r="H15280" s="65" t="s">
        <v>2985</v>
      </c>
      <c r="I15280" s="74" t="s">
        <v>11620</v>
      </c>
    </row>
    <row r="15281" spans="1:9" x14ac:dyDescent="0.25">
      <c r="A15281" s="59" t="s">
        <v>11613</v>
      </c>
      <c r="B15281" s="59" t="s">
        <v>380</v>
      </c>
      <c r="C15281" s="59" t="s">
        <v>140</v>
      </c>
      <c r="D15281" s="60">
        <v>1</v>
      </c>
      <c r="E15281" s="75" t="s">
        <v>26</v>
      </c>
      <c r="F15281" s="63">
        <v>900000</v>
      </c>
      <c r="G15281" s="64">
        <f t="shared" si="468"/>
        <v>900000</v>
      </c>
      <c r="H15281" s="65" t="s">
        <v>2985</v>
      </c>
      <c r="I15281" s="74" t="s">
        <v>11620</v>
      </c>
    </row>
    <row r="15282" spans="1:9" x14ac:dyDescent="0.25">
      <c r="A15282" s="59" t="s">
        <v>11613</v>
      </c>
      <c r="B15282" s="59" t="s">
        <v>210</v>
      </c>
      <c r="C15282" s="59" t="s">
        <v>211</v>
      </c>
      <c r="D15282" s="60">
        <v>9</v>
      </c>
      <c r="E15282" s="75" t="s">
        <v>37</v>
      </c>
      <c r="F15282" s="63">
        <v>33000</v>
      </c>
      <c r="G15282" s="64">
        <f t="shared" si="468"/>
        <v>297000</v>
      </c>
      <c r="H15282" s="620" t="s">
        <v>3421</v>
      </c>
      <c r="I15282" s="74" t="s">
        <v>11621</v>
      </c>
    </row>
    <row r="15283" spans="1:9" x14ac:dyDescent="0.25">
      <c r="A15283" s="59" t="s">
        <v>11613</v>
      </c>
      <c r="B15283" s="59" t="s">
        <v>11153</v>
      </c>
      <c r="C15283" s="59" t="s">
        <v>217</v>
      </c>
      <c r="D15283" s="60">
        <v>1</v>
      </c>
      <c r="E15283" s="75" t="s">
        <v>26</v>
      </c>
      <c r="F15283" s="73">
        <v>95000</v>
      </c>
      <c r="G15283" s="210">
        <f t="shared" ref="G15283:G15303" si="469">F15283*D15283</f>
        <v>95000</v>
      </c>
      <c r="H15283" s="620" t="s">
        <v>3421</v>
      </c>
      <c r="I15283" s="74" t="s">
        <v>11621</v>
      </c>
    </row>
    <row r="15284" spans="1:9" x14ac:dyDescent="0.25">
      <c r="A15284" s="59" t="s">
        <v>11613</v>
      </c>
      <c r="B15284" s="59" t="s">
        <v>172</v>
      </c>
      <c r="C15284" s="93" t="s">
        <v>173</v>
      </c>
      <c r="D15284" s="60">
        <v>1</v>
      </c>
      <c r="E15284" s="126" t="s">
        <v>26</v>
      </c>
      <c r="F15284" s="73">
        <v>39000</v>
      </c>
      <c r="G15284" s="210">
        <f t="shared" si="469"/>
        <v>39000</v>
      </c>
      <c r="H15284" s="620" t="s">
        <v>3421</v>
      </c>
      <c r="I15284" s="74" t="s">
        <v>11621</v>
      </c>
    </row>
    <row r="15285" spans="1:9" x14ac:dyDescent="0.25">
      <c r="A15285" s="59" t="s">
        <v>11613</v>
      </c>
      <c r="B15285" s="59" t="s">
        <v>6323</v>
      </c>
      <c r="C15285" s="59" t="s">
        <v>6324</v>
      </c>
      <c r="D15285" s="60">
        <v>1</v>
      </c>
      <c r="E15285" s="75" t="s">
        <v>26</v>
      </c>
      <c r="F15285" s="210">
        <v>92500</v>
      </c>
      <c r="G15285" s="64">
        <f t="shared" si="469"/>
        <v>92500</v>
      </c>
      <c r="H15285" s="620" t="s">
        <v>3421</v>
      </c>
      <c r="I15285" s="74" t="s">
        <v>11621</v>
      </c>
    </row>
    <row r="15286" spans="1:9" x14ac:dyDescent="0.25">
      <c r="A15286" s="59" t="s">
        <v>11613</v>
      </c>
      <c r="B15286" s="59" t="s">
        <v>634</v>
      </c>
      <c r="C15286" s="59" t="s">
        <v>99</v>
      </c>
      <c r="D15286" s="60">
        <v>1</v>
      </c>
      <c r="E15286" s="75" t="s">
        <v>26</v>
      </c>
      <c r="F15286" s="73">
        <v>40000</v>
      </c>
      <c r="G15286" s="64">
        <f t="shared" si="469"/>
        <v>40000</v>
      </c>
      <c r="H15286" s="120" t="s">
        <v>749</v>
      </c>
      <c r="I15286" s="74" t="s">
        <v>11622</v>
      </c>
    </row>
    <row r="15287" spans="1:9" x14ac:dyDescent="0.25">
      <c r="A15287" s="59" t="s">
        <v>11613</v>
      </c>
      <c r="B15287" s="59" t="s">
        <v>274</v>
      </c>
      <c r="C15287" s="192">
        <v>40493</v>
      </c>
      <c r="D15287" s="60">
        <v>4</v>
      </c>
      <c r="E15287" s="75" t="s">
        <v>26</v>
      </c>
      <c r="F15287" s="73">
        <v>10000</v>
      </c>
      <c r="G15287" s="64">
        <f t="shared" si="469"/>
        <v>40000</v>
      </c>
      <c r="H15287" s="120" t="s">
        <v>749</v>
      </c>
      <c r="I15287" s="74" t="s">
        <v>11622</v>
      </c>
    </row>
    <row r="15288" spans="1:9" x14ac:dyDescent="0.25">
      <c r="A15288" s="59" t="s">
        <v>11613</v>
      </c>
      <c r="B15288" s="59" t="s">
        <v>6423</v>
      </c>
      <c r="C15288" s="59" t="s">
        <v>6424</v>
      </c>
      <c r="D15288" s="60">
        <v>0.6</v>
      </c>
      <c r="E15288" s="75" t="s">
        <v>37</v>
      </c>
      <c r="F15288" s="64">
        <v>82500</v>
      </c>
      <c r="G15288" s="64">
        <f t="shared" si="469"/>
        <v>49500</v>
      </c>
      <c r="H15288" s="120" t="s">
        <v>749</v>
      </c>
      <c r="I15288" s="74" t="s">
        <v>11622</v>
      </c>
    </row>
    <row r="15289" spans="1:9" x14ac:dyDescent="0.25">
      <c r="A15289" s="59" t="s">
        <v>11613</v>
      </c>
      <c r="B15289" s="58" t="s">
        <v>11552</v>
      </c>
      <c r="C15289" s="59" t="s">
        <v>48</v>
      </c>
      <c r="D15289" s="60">
        <v>1</v>
      </c>
      <c r="E15289" s="75" t="s">
        <v>26</v>
      </c>
      <c r="F15289" s="63">
        <v>90000</v>
      </c>
      <c r="G15289" s="64">
        <f t="shared" si="469"/>
        <v>90000</v>
      </c>
      <c r="H15289" s="120" t="s">
        <v>749</v>
      </c>
      <c r="I15289" s="74" t="s">
        <v>11622</v>
      </c>
    </row>
    <row r="15290" spans="1:9" x14ac:dyDescent="0.25">
      <c r="A15290" s="59" t="s">
        <v>11613</v>
      </c>
      <c r="B15290" s="59" t="s">
        <v>4073</v>
      </c>
      <c r="C15290" s="59" t="s">
        <v>264</v>
      </c>
      <c r="D15290" s="60">
        <v>4</v>
      </c>
      <c r="E15290" s="75" t="s">
        <v>26</v>
      </c>
      <c r="F15290" s="73">
        <v>5000</v>
      </c>
      <c r="G15290" s="64">
        <f t="shared" si="469"/>
        <v>20000</v>
      </c>
      <c r="H15290" s="120" t="s">
        <v>749</v>
      </c>
      <c r="I15290" s="74" t="s">
        <v>11622</v>
      </c>
    </row>
    <row r="15291" spans="1:9" x14ac:dyDescent="0.25">
      <c r="A15291" s="59" t="s">
        <v>11613</v>
      </c>
      <c r="B15291" s="71" t="s">
        <v>4006</v>
      </c>
      <c r="C15291" s="77" t="s">
        <v>4290</v>
      </c>
      <c r="D15291" s="60">
        <v>0.5</v>
      </c>
      <c r="E15291" s="75" t="s">
        <v>118</v>
      </c>
      <c r="F15291" s="73">
        <v>40000</v>
      </c>
      <c r="G15291" s="64">
        <f t="shared" si="469"/>
        <v>20000</v>
      </c>
      <c r="H15291" s="120" t="s">
        <v>749</v>
      </c>
      <c r="I15291" s="74" t="s">
        <v>11622</v>
      </c>
    </row>
    <row r="15292" spans="1:9" x14ac:dyDescent="0.25">
      <c r="A15292" s="59" t="s">
        <v>11613</v>
      </c>
      <c r="B15292" s="71" t="s">
        <v>10036</v>
      </c>
      <c r="C15292" s="77" t="s">
        <v>10333</v>
      </c>
      <c r="D15292" s="60">
        <v>1</v>
      </c>
      <c r="E15292" s="75" t="s">
        <v>26</v>
      </c>
      <c r="F15292" s="64">
        <v>175000</v>
      </c>
      <c r="G15292" s="64">
        <f t="shared" si="469"/>
        <v>175000</v>
      </c>
      <c r="H15292" s="120" t="s">
        <v>749</v>
      </c>
      <c r="I15292" s="74" t="s">
        <v>11622</v>
      </c>
    </row>
    <row r="15293" spans="1:9" x14ac:dyDescent="0.25">
      <c r="A15293" s="59" t="s">
        <v>11613</v>
      </c>
      <c r="B15293" s="59" t="s">
        <v>210</v>
      </c>
      <c r="C15293" s="59" t="s">
        <v>211</v>
      </c>
      <c r="D15293" s="60">
        <v>9</v>
      </c>
      <c r="E15293" s="75" t="s">
        <v>37</v>
      </c>
      <c r="F15293" s="63">
        <v>33000</v>
      </c>
      <c r="G15293" s="64">
        <f t="shared" si="469"/>
        <v>297000</v>
      </c>
      <c r="H15293" s="65" t="s">
        <v>953</v>
      </c>
      <c r="I15293" s="74" t="s">
        <v>7068</v>
      </c>
    </row>
    <row r="15294" spans="1:9" x14ac:dyDescent="0.25">
      <c r="A15294" s="59" t="s">
        <v>11613</v>
      </c>
      <c r="B15294" s="59" t="s">
        <v>11153</v>
      </c>
      <c r="C15294" s="59" t="s">
        <v>217</v>
      </c>
      <c r="D15294" s="60">
        <v>1</v>
      </c>
      <c r="E15294" s="75" t="s">
        <v>26</v>
      </c>
      <c r="F15294" s="73">
        <v>95000</v>
      </c>
      <c r="G15294" s="210">
        <f t="shared" si="469"/>
        <v>95000</v>
      </c>
      <c r="H15294" s="65" t="s">
        <v>953</v>
      </c>
      <c r="I15294" s="74" t="s">
        <v>7068</v>
      </c>
    </row>
    <row r="15295" spans="1:9" x14ac:dyDescent="0.25">
      <c r="A15295" s="59" t="s">
        <v>11613</v>
      </c>
      <c r="B15295" s="59" t="s">
        <v>172</v>
      </c>
      <c r="C15295" s="93" t="s">
        <v>173</v>
      </c>
      <c r="D15295" s="60">
        <v>1</v>
      </c>
      <c r="E15295" s="126" t="s">
        <v>26</v>
      </c>
      <c r="F15295" s="73">
        <v>39000</v>
      </c>
      <c r="G15295" s="210">
        <f t="shared" si="469"/>
        <v>39000</v>
      </c>
      <c r="H15295" s="65" t="s">
        <v>953</v>
      </c>
      <c r="I15295" s="74" t="s">
        <v>7068</v>
      </c>
    </row>
    <row r="15296" spans="1:9" x14ac:dyDescent="0.25">
      <c r="A15296" s="59" t="s">
        <v>11613</v>
      </c>
      <c r="B15296" s="59" t="s">
        <v>32</v>
      </c>
      <c r="C15296" s="59" t="s">
        <v>33</v>
      </c>
      <c r="D15296" s="60">
        <v>1</v>
      </c>
      <c r="E15296" s="126" t="s">
        <v>26</v>
      </c>
      <c r="F15296" s="73">
        <v>210000</v>
      </c>
      <c r="G15296" s="210">
        <f t="shared" si="469"/>
        <v>210000</v>
      </c>
      <c r="H15296" s="65" t="s">
        <v>953</v>
      </c>
      <c r="I15296" s="74" t="s">
        <v>7068</v>
      </c>
    </row>
    <row r="15297" spans="1:9" x14ac:dyDescent="0.25">
      <c r="A15297" s="59" t="s">
        <v>11613</v>
      </c>
      <c r="B15297" s="71" t="s">
        <v>6463</v>
      </c>
      <c r="C15297" s="59" t="s">
        <v>434</v>
      </c>
      <c r="D15297" s="141">
        <v>1</v>
      </c>
      <c r="E15297" s="75" t="s">
        <v>26</v>
      </c>
      <c r="F15297" s="210">
        <v>495000</v>
      </c>
      <c r="G15297" s="210">
        <f t="shared" si="469"/>
        <v>495000</v>
      </c>
      <c r="H15297" s="65" t="s">
        <v>953</v>
      </c>
      <c r="I15297" s="74" t="s">
        <v>7068</v>
      </c>
    </row>
    <row r="15298" spans="1:9" x14ac:dyDescent="0.25">
      <c r="A15298" s="59" t="s">
        <v>11613</v>
      </c>
      <c r="B15298" s="58" t="s">
        <v>35</v>
      </c>
      <c r="C15298" s="84" t="s">
        <v>36</v>
      </c>
      <c r="D15298" s="60">
        <v>1</v>
      </c>
      <c r="E15298" s="75" t="s">
        <v>37</v>
      </c>
      <c r="F15298" s="73">
        <v>30862</v>
      </c>
      <c r="G15298" s="64">
        <f>F15298*D15298</f>
        <v>30862</v>
      </c>
      <c r="H15298" s="65" t="s">
        <v>953</v>
      </c>
      <c r="I15298" s="74" t="s">
        <v>7068</v>
      </c>
    </row>
    <row r="15299" spans="1:9" x14ac:dyDescent="0.25">
      <c r="A15299" s="59" t="s">
        <v>11613</v>
      </c>
      <c r="B15299" s="59" t="s">
        <v>5173</v>
      </c>
      <c r="C15299" s="83" t="s">
        <v>11623</v>
      </c>
      <c r="D15299" s="60">
        <v>1</v>
      </c>
      <c r="E15299" s="75" t="s">
        <v>26</v>
      </c>
      <c r="F15299" s="73">
        <v>78000</v>
      </c>
      <c r="G15299" s="64">
        <f t="shared" si="469"/>
        <v>78000</v>
      </c>
      <c r="H15299" s="65" t="s">
        <v>953</v>
      </c>
      <c r="I15299" s="74" t="s">
        <v>7068</v>
      </c>
    </row>
    <row r="15300" spans="1:9" x14ac:dyDescent="0.25">
      <c r="A15300" s="59" t="s">
        <v>11613</v>
      </c>
      <c r="B15300" s="59" t="s">
        <v>6323</v>
      </c>
      <c r="C15300" s="59" t="s">
        <v>6324</v>
      </c>
      <c r="D15300" s="60">
        <v>1</v>
      </c>
      <c r="E15300" s="75" t="s">
        <v>26</v>
      </c>
      <c r="F15300" s="210">
        <v>92500</v>
      </c>
      <c r="G15300" s="64">
        <f t="shared" si="469"/>
        <v>92500</v>
      </c>
      <c r="H15300" s="65" t="s">
        <v>953</v>
      </c>
      <c r="I15300" s="74" t="s">
        <v>7068</v>
      </c>
    </row>
    <row r="15301" spans="1:9" x14ac:dyDescent="0.25">
      <c r="A15301" s="59" t="s">
        <v>11613</v>
      </c>
      <c r="B15301" s="59" t="s">
        <v>11314</v>
      </c>
      <c r="C15301" s="59" t="s">
        <v>27</v>
      </c>
      <c r="D15301" s="141">
        <v>40</v>
      </c>
      <c r="E15301" s="75" t="s">
        <v>26</v>
      </c>
      <c r="F15301" s="73">
        <v>1565</v>
      </c>
      <c r="G15301" s="64">
        <f t="shared" si="469"/>
        <v>62600</v>
      </c>
      <c r="H15301" s="65" t="s">
        <v>6104</v>
      </c>
      <c r="I15301" s="74"/>
    </row>
    <row r="15302" spans="1:9" x14ac:dyDescent="0.25">
      <c r="A15302" s="59" t="s">
        <v>11613</v>
      </c>
      <c r="B15302" s="58" t="s">
        <v>6699</v>
      </c>
      <c r="C15302" s="59" t="s">
        <v>974</v>
      </c>
      <c r="D15302" s="141">
        <v>2</v>
      </c>
      <c r="E15302" s="75" t="s">
        <v>26</v>
      </c>
      <c r="F15302" s="265">
        <v>1359487</v>
      </c>
      <c r="G15302" s="64">
        <f t="shared" si="469"/>
        <v>2718974</v>
      </c>
      <c r="H15302" s="65" t="s">
        <v>6104</v>
      </c>
      <c r="I15302" s="74"/>
    </row>
    <row r="15303" spans="1:9" x14ac:dyDescent="0.25">
      <c r="A15303" s="59" t="s">
        <v>11613</v>
      </c>
      <c r="B15303" s="71" t="s">
        <v>8068</v>
      </c>
      <c r="C15303" s="59" t="s">
        <v>11259</v>
      </c>
      <c r="D15303" s="60">
        <v>2</v>
      </c>
      <c r="E15303" s="75" t="s">
        <v>26</v>
      </c>
      <c r="F15303" s="63">
        <v>11500</v>
      </c>
      <c r="G15303" s="210">
        <f t="shared" si="469"/>
        <v>23000</v>
      </c>
      <c r="H15303" s="65" t="s">
        <v>6104</v>
      </c>
      <c r="I15303" s="74"/>
    </row>
    <row r="15304" spans="1:9" x14ac:dyDescent="0.25">
      <c r="A15304" s="59" t="s">
        <v>11613</v>
      </c>
      <c r="B15304" s="58" t="s">
        <v>4727</v>
      </c>
      <c r="C15304" s="84" t="s">
        <v>482</v>
      </c>
      <c r="D15304" s="60">
        <v>1</v>
      </c>
      <c r="E15304" s="75" t="s">
        <v>26</v>
      </c>
      <c r="F15304" s="73">
        <v>6000</v>
      </c>
      <c r="G15304" s="64">
        <f>F15304*D15304</f>
        <v>6000</v>
      </c>
      <c r="H15304" s="65" t="s">
        <v>894</v>
      </c>
      <c r="I15304" s="74"/>
    </row>
    <row r="15305" spans="1:9" x14ac:dyDescent="0.25">
      <c r="A15305" s="59" t="s">
        <v>11613</v>
      </c>
      <c r="B15305" s="59" t="s">
        <v>210</v>
      </c>
      <c r="C15305" s="59" t="s">
        <v>211</v>
      </c>
      <c r="D15305" s="60">
        <v>1.5</v>
      </c>
      <c r="E15305" s="75" t="s">
        <v>37</v>
      </c>
      <c r="F15305" s="63">
        <v>33000</v>
      </c>
      <c r="G15305" s="64">
        <f t="shared" ref="G15305:G15327" si="470">F15305*D15305</f>
        <v>49500</v>
      </c>
      <c r="H15305" s="65" t="s">
        <v>894</v>
      </c>
      <c r="I15305" s="74"/>
    </row>
    <row r="15306" spans="1:9" x14ac:dyDescent="0.25">
      <c r="A15306" s="59" t="s">
        <v>11613</v>
      </c>
      <c r="B15306" s="59" t="s">
        <v>5251</v>
      </c>
      <c r="C15306" s="59" t="s">
        <v>27</v>
      </c>
      <c r="D15306" s="60">
        <v>1</v>
      </c>
      <c r="E15306" s="75" t="s">
        <v>29</v>
      </c>
      <c r="F15306" s="63">
        <v>20000</v>
      </c>
      <c r="G15306" s="64">
        <f t="shared" si="470"/>
        <v>20000</v>
      </c>
      <c r="H15306" s="65" t="s">
        <v>894</v>
      </c>
      <c r="I15306" s="74"/>
    </row>
    <row r="15307" spans="1:9" x14ac:dyDescent="0.25">
      <c r="A15307" s="59" t="s">
        <v>11613</v>
      </c>
      <c r="B15307" s="59" t="s">
        <v>11576</v>
      </c>
      <c r="C15307" s="59" t="s">
        <v>411</v>
      </c>
      <c r="D15307" s="141">
        <v>1</v>
      </c>
      <c r="E15307" s="75" t="s">
        <v>26</v>
      </c>
      <c r="F15307" s="73">
        <v>100000</v>
      </c>
      <c r="G15307" s="64">
        <f t="shared" si="470"/>
        <v>100000</v>
      </c>
      <c r="H15307" s="65" t="s">
        <v>894</v>
      </c>
      <c r="I15307" s="59"/>
    </row>
    <row r="15308" spans="1:9" x14ac:dyDescent="0.25">
      <c r="A15308" s="59" t="s">
        <v>11613</v>
      </c>
      <c r="B15308" s="59" t="s">
        <v>56</v>
      </c>
      <c r="C15308" s="59" t="s">
        <v>57</v>
      </c>
      <c r="D15308" s="60">
        <v>1</v>
      </c>
      <c r="E15308" s="75" t="s">
        <v>37</v>
      </c>
      <c r="F15308" s="63">
        <v>24650</v>
      </c>
      <c r="G15308" s="64">
        <f t="shared" si="470"/>
        <v>24650</v>
      </c>
      <c r="H15308" s="65" t="s">
        <v>894</v>
      </c>
      <c r="I15308" s="59"/>
    </row>
    <row r="15309" spans="1:9" x14ac:dyDescent="0.25">
      <c r="A15309" s="59" t="s">
        <v>11613</v>
      </c>
      <c r="B15309" s="58" t="s">
        <v>35</v>
      </c>
      <c r="C15309" s="84" t="s">
        <v>36</v>
      </c>
      <c r="D15309" s="60">
        <v>5</v>
      </c>
      <c r="E15309" s="75" t="s">
        <v>37</v>
      </c>
      <c r="F15309" s="73">
        <v>30862</v>
      </c>
      <c r="G15309" s="64">
        <f>F15309*D15309</f>
        <v>154310</v>
      </c>
      <c r="H15309" s="120" t="s">
        <v>623</v>
      </c>
      <c r="I15309" s="59"/>
    </row>
    <row r="15310" spans="1:9" x14ac:dyDescent="0.25">
      <c r="A15310" s="59" t="s">
        <v>11613</v>
      </c>
      <c r="B15310" s="59" t="s">
        <v>210</v>
      </c>
      <c r="C15310" s="59" t="s">
        <v>211</v>
      </c>
      <c r="D15310" s="60">
        <v>9</v>
      </c>
      <c r="E15310" s="75" t="s">
        <v>37</v>
      </c>
      <c r="F15310" s="63">
        <v>33000</v>
      </c>
      <c r="G15310" s="210">
        <f t="shared" si="470"/>
        <v>297000</v>
      </c>
      <c r="H15310" s="120" t="s">
        <v>427</v>
      </c>
      <c r="I15310" s="59" t="s">
        <v>6674</v>
      </c>
    </row>
    <row r="15311" spans="1:9" x14ac:dyDescent="0.25">
      <c r="A15311" s="59" t="s">
        <v>11613</v>
      </c>
      <c r="B15311" s="59" t="s">
        <v>11153</v>
      </c>
      <c r="C15311" s="59" t="s">
        <v>217</v>
      </c>
      <c r="D15311" s="60">
        <v>1</v>
      </c>
      <c r="E15311" s="75" t="s">
        <v>26</v>
      </c>
      <c r="F15311" s="73">
        <v>95000</v>
      </c>
      <c r="G15311" s="210">
        <f t="shared" si="470"/>
        <v>95000</v>
      </c>
      <c r="H15311" s="120" t="s">
        <v>427</v>
      </c>
      <c r="I15311" s="59" t="s">
        <v>6674</v>
      </c>
    </row>
    <row r="15312" spans="1:9" x14ac:dyDescent="0.25">
      <c r="A15312" s="59" t="s">
        <v>11613</v>
      </c>
      <c r="B15312" s="58" t="s">
        <v>11624</v>
      </c>
      <c r="C15312" s="84" t="s">
        <v>411</v>
      </c>
      <c r="D15312" s="60">
        <v>1</v>
      </c>
      <c r="E15312" s="75" t="s">
        <v>29</v>
      </c>
      <c r="F15312" s="73">
        <v>125000</v>
      </c>
      <c r="G15312" s="64">
        <f t="shared" si="470"/>
        <v>125000</v>
      </c>
      <c r="H15312" s="120" t="s">
        <v>427</v>
      </c>
      <c r="I15312" s="59" t="s">
        <v>6674</v>
      </c>
    </row>
    <row r="15313" spans="1:9" x14ac:dyDescent="0.25">
      <c r="A15313" s="59" t="s">
        <v>11613</v>
      </c>
      <c r="B15313" s="59" t="s">
        <v>172</v>
      </c>
      <c r="C15313" s="93" t="s">
        <v>173</v>
      </c>
      <c r="D15313" s="60">
        <v>1</v>
      </c>
      <c r="E15313" s="126" t="s">
        <v>26</v>
      </c>
      <c r="F15313" s="73">
        <v>39000</v>
      </c>
      <c r="G15313" s="210">
        <f t="shared" si="470"/>
        <v>39000</v>
      </c>
      <c r="H15313" s="120" t="s">
        <v>427</v>
      </c>
      <c r="I15313" s="59" t="s">
        <v>6674</v>
      </c>
    </row>
    <row r="15314" spans="1:9" x14ac:dyDescent="0.25">
      <c r="A15314" s="59" t="s">
        <v>11613</v>
      </c>
      <c r="B15314" s="59" t="s">
        <v>6323</v>
      </c>
      <c r="C15314" s="59" t="s">
        <v>6324</v>
      </c>
      <c r="D15314" s="60">
        <v>1</v>
      </c>
      <c r="E15314" s="75" t="s">
        <v>26</v>
      </c>
      <c r="F15314" s="210">
        <v>92500</v>
      </c>
      <c r="G15314" s="210">
        <f t="shared" si="470"/>
        <v>92500</v>
      </c>
      <c r="H15314" s="120" t="s">
        <v>427</v>
      </c>
      <c r="I15314" s="59" t="s">
        <v>6674</v>
      </c>
    </row>
    <row r="15315" spans="1:9" x14ac:dyDescent="0.25">
      <c r="A15315" s="59" t="s">
        <v>11613</v>
      </c>
      <c r="B15315" s="59" t="s">
        <v>11625</v>
      </c>
      <c r="C15315" s="59" t="s">
        <v>411</v>
      </c>
      <c r="D15315" s="141">
        <v>1</v>
      </c>
      <c r="E15315" s="75" t="s">
        <v>29</v>
      </c>
      <c r="F15315" s="265">
        <v>40000</v>
      </c>
      <c r="G15315" s="64">
        <f t="shared" si="470"/>
        <v>40000</v>
      </c>
      <c r="H15315" s="285" t="s">
        <v>794</v>
      </c>
      <c r="I15315" s="74"/>
    </row>
    <row r="15316" spans="1:9" x14ac:dyDescent="0.25">
      <c r="A15316" s="59" t="s">
        <v>11613</v>
      </c>
      <c r="B15316" s="59" t="s">
        <v>10709</v>
      </c>
      <c r="C15316" s="59" t="s">
        <v>11626</v>
      </c>
      <c r="D15316" s="60">
        <v>1</v>
      </c>
      <c r="E15316" s="75" t="s">
        <v>26</v>
      </c>
      <c r="F15316" s="63">
        <v>1400000</v>
      </c>
      <c r="G15316" s="210">
        <f t="shared" si="470"/>
        <v>1400000</v>
      </c>
      <c r="H15316" s="65" t="s">
        <v>1500</v>
      </c>
      <c r="I15316" s="59" t="s">
        <v>11627</v>
      </c>
    </row>
    <row r="15317" spans="1:9" x14ac:dyDescent="0.25">
      <c r="A15317" s="59" t="s">
        <v>11613</v>
      </c>
      <c r="B15317" s="83" t="s">
        <v>9844</v>
      </c>
      <c r="C15317" s="77" t="s">
        <v>10333</v>
      </c>
      <c r="D15317" s="60">
        <v>1</v>
      </c>
      <c r="E15317" s="75" t="s">
        <v>26</v>
      </c>
      <c r="F15317" s="73">
        <v>165000</v>
      </c>
      <c r="G15317" s="210">
        <f t="shared" si="470"/>
        <v>165000</v>
      </c>
      <c r="H15317" s="65" t="s">
        <v>1500</v>
      </c>
      <c r="I15317" s="59" t="s">
        <v>11627</v>
      </c>
    </row>
    <row r="15318" spans="1:9" x14ac:dyDescent="0.25">
      <c r="A15318" s="59" t="s">
        <v>11613</v>
      </c>
      <c r="B15318" s="59" t="s">
        <v>11628</v>
      </c>
      <c r="C15318" s="59" t="s">
        <v>10333</v>
      </c>
      <c r="D15318" s="141">
        <v>1</v>
      </c>
      <c r="E15318" s="126" t="s">
        <v>26</v>
      </c>
      <c r="F15318" s="280">
        <v>40000</v>
      </c>
      <c r="G15318" s="210">
        <f t="shared" si="470"/>
        <v>40000</v>
      </c>
      <c r="H15318" s="65" t="s">
        <v>1500</v>
      </c>
      <c r="I15318" s="59" t="s">
        <v>11627</v>
      </c>
    </row>
    <row r="15319" spans="1:9" x14ac:dyDescent="0.25">
      <c r="A15319" s="59" t="s">
        <v>11613</v>
      </c>
      <c r="B15319" s="59" t="s">
        <v>3077</v>
      </c>
      <c r="C15319" s="85" t="s">
        <v>48</v>
      </c>
      <c r="D15319" s="60">
        <v>1</v>
      </c>
      <c r="E15319" s="126" t="s">
        <v>26</v>
      </c>
      <c r="F15319" s="73">
        <v>35000</v>
      </c>
      <c r="G15319" s="126">
        <f t="shared" si="470"/>
        <v>35000</v>
      </c>
      <c r="H15319" s="65" t="s">
        <v>1929</v>
      </c>
      <c r="I15319" s="59" t="s">
        <v>6625</v>
      </c>
    </row>
    <row r="15320" spans="1:9" x14ac:dyDescent="0.25">
      <c r="A15320" s="59" t="s">
        <v>11613</v>
      </c>
      <c r="B15320" s="59" t="s">
        <v>1506</v>
      </c>
      <c r="C15320" s="59" t="s">
        <v>10888</v>
      </c>
      <c r="D15320" s="59">
        <v>1</v>
      </c>
      <c r="E15320" s="59" t="s">
        <v>26</v>
      </c>
      <c r="F15320" s="61">
        <v>1100000</v>
      </c>
      <c r="G15320" s="126">
        <f t="shared" si="470"/>
        <v>1100000</v>
      </c>
      <c r="H15320" s="65" t="s">
        <v>1929</v>
      </c>
      <c r="I15320" s="59" t="s">
        <v>6625</v>
      </c>
    </row>
    <row r="15321" spans="1:9" x14ac:dyDescent="0.25">
      <c r="A15321" s="59" t="s">
        <v>11613</v>
      </c>
      <c r="B15321" s="71" t="s">
        <v>9833</v>
      </c>
      <c r="C15321" s="59" t="s">
        <v>9834</v>
      </c>
      <c r="D15321" s="59">
        <v>1</v>
      </c>
      <c r="E15321" s="59" t="s">
        <v>26</v>
      </c>
      <c r="F15321" s="61">
        <v>187035</v>
      </c>
      <c r="G15321" s="126">
        <f t="shared" si="470"/>
        <v>187035</v>
      </c>
      <c r="H15321" s="65" t="s">
        <v>1929</v>
      </c>
      <c r="I15321" s="59" t="s">
        <v>6625</v>
      </c>
    </row>
    <row r="15322" spans="1:9" x14ac:dyDescent="0.25">
      <c r="A15322" s="59" t="s">
        <v>11613</v>
      </c>
      <c r="B15322" s="59" t="s">
        <v>6393</v>
      </c>
      <c r="C15322" s="59" t="s">
        <v>277</v>
      </c>
      <c r="D15322" s="59">
        <v>1</v>
      </c>
      <c r="E15322" s="59" t="s">
        <v>26</v>
      </c>
      <c r="F15322" s="61">
        <v>22500</v>
      </c>
      <c r="G15322" s="126">
        <f t="shared" si="470"/>
        <v>22500</v>
      </c>
      <c r="H15322" s="65" t="s">
        <v>1929</v>
      </c>
      <c r="I15322" s="59" t="s">
        <v>6625</v>
      </c>
    </row>
    <row r="15323" spans="1:9" x14ac:dyDescent="0.25">
      <c r="A15323" s="59" t="s">
        <v>11613</v>
      </c>
      <c r="B15323" s="59" t="s">
        <v>634</v>
      </c>
      <c r="C15323" s="59" t="s">
        <v>99</v>
      </c>
      <c r="D15323" s="59">
        <v>1</v>
      </c>
      <c r="E15323" s="59" t="s">
        <v>26</v>
      </c>
      <c r="F15323" s="61">
        <v>40000</v>
      </c>
      <c r="G15323" s="126">
        <f t="shared" si="470"/>
        <v>40000</v>
      </c>
      <c r="H15323" s="65" t="s">
        <v>1929</v>
      </c>
      <c r="I15323" s="59" t="s">
        <v>6625</v>
      </c>
    </row>
    <row r="15324" spans="1:9" x14ac:dyDescent="0.25">
      <c r="A15324" s="59" t="s">
        <v>11613</v>
      </c>
      <c r="B15324" s="66" t="s">
        <v>220</v>
      </c>
      <c r="C15324" s="92" t="s">
        <v>221</v>
      </c>
      <c r="D15324" s="59">
        <v>6</v>
      </c>
      <c r="E15324" s="59" t="s">
        <v>37</v>
      </c>
      <c r="F15324" s="61">
        <v>34689</v>
      </c>
      <c r="G15324" s="126">
        <f t="shared" si="470"/>
        <v>208134</v>
      </c>
      <c r="H15324" s="65" t="s">
        <v>1929</v>
      </c>
      <c r="I15324" s="59" t="s">
        <v>6625</v>
      </c>
    </row>
    <row r="15325" spans="1:9" x14ac:dyDescent="0.25">
      <c r="A15325" s="59" t="s">
        <v>11613</v>
      </c>
      <c r="B15325" s="59" t="s">
        <v>11629</v>
      </c>
      <c r="C15325" s="59" t="s">
        <v>48</v>
      </c>
      <c r="D15325" s="60">
        <v>1</v>
      </c>
      <c r="E15325" s="126" t="s">
        <v>25</v>
      </c>
      <c r="F15325" s="73">
        <v>85000</v>
      </c>
      <c r="G15325" s="126">
        <f t="shared" si="470"/>
        <v>85000</v>
      </c>
      <c r="H15325" s="65" t="s">
        <v>1929</v>
      </c>
      <c r="I15325" s="59" t="s">
        <v>6625</v>
      </c>
    </row>
    <row r="15326" spans="1:9" x14ac:dyDescent="0.25">
      <c r="A15326" s="59" t="s">
        <v>11613</v>
      </c>
      <c r="B15326" s="81" t="s">
        <v>11630</v>
      </c>
      <c r="C15326" s="85" t="s">
        <v>2557</v>
      </c>
      <c r="D15326" s="60">
        <v>1</v>
      </c>
      <c r="E15326" s="75" t="s">
        <v>26</v>
      </c>
      <c r="F15326" s="73">
        <v>25000</v>
      </c>
      <c r="G15326" s="126">
        <f t="shared" si="470"/>
        <v>25000</v>
      </c>
      <c r="H15326" s="65" t="s">
        <v>1929</v>
      </c>
      <c r="I15326" s="59" t="s">
        <v>6625</v>
      </c>
    </row>
    <row r="15327" spans="1:9" x14ac:dyDescent="0.25">
      <c r="A15327" s="59" t="s">
        <v>11613</v>
      </c>
      <c r="B15327" s="59" t="s">
        <v>11363</v>
      </c>
      <c r="C15327" s="83" t="s">
        <v>48</v>
      </c>
      <c r="D15327" s="60">
        <v>1</v>
      </c>
      <c r="E15327" s="75" t="s">
        <v>26</v>
      </c>
      <c r="F15327" s="73">
        <v>85000</v>
      </c>
      <c r="G15327" s="126">
        <f t="shared" si="470"/>
        <v>85000</v>
      </c>
      <c r="H15327" s="65" t="s">
        <v>1929</v>
      </c>
      <c r="I15327" s="59" t="s">
        <v>6625</v>
      </c>
    </row>
    <row r="15328" spans="1:9" x14ac:dyDescent="0.25">
      <c r="A15328" s="59" t="s">
        <v>11613</v>
      </c>
      <c r="B15328" s="71" t="s">
        <v>54</v>
      </c>
      <c r="C15328" s="85" t="s">
        <v>11631</v>
      </c>
      <c r="D15328" s="60">
        <v>1</v>
      </c>
      <c r="E15328" s="75" t="s">
        <v>26</v>
      </c>
      <c r="F15328" s="63">
        <v>3400000</v>
      </c>
      <c r="G15328" s="64">
        <f>F15328*D15328</f>
        <v>3400000</v>
      </c>
      <c r="H15328" s="65" t="s">
        <v>11632</v>
      </c>
      <c r="I15328" s="74" t="s">
        <v>11633</v>
      </c>
    </row>
    <row r="15329" spans="1:9" x14ac:dyDescent="0.25">
      <c r="A15329" s="59" t="s">
        <v>11634</v>
      </c>
      <c r="B15329" s="71" t="s">
        <v>54</v>
      </c>
      <c r="C15329" s="59" t="s">
        <v>11635</v>
      </c>
      <c r="D15329" s="60">
        <v>1</v>
      </c>
      <c r="E15329" s="75" t="s">
        <v>26</v>
      </c>
      <c r="F15329" s="73">
        <v>3400000</v>
      </c>
      <c r="G15329" s="64">
        <f>F15329*D15329</f>
        <v>3400000</v>
      </c>
      <c r="H15329" s="120" t="s">
        <v>522</v>
      </c>
      <c r="I15329" s="74" t="s">
        <v>11633</v>
      </c>
    </row>
    <row r="15330" spans="1:9" x14ac:dyDescent="0.25">
      <c r="A15330" s="59" t="s">
        <v>11634</v>
      </c>
      <c r="B15330" s="59" t="s">
        <v>10425</v>
      </c>
      <c r="C15330" s="59" t="s">
        <v>859</v>
      </c>
      <c r="D15330" s="141">
        <v>2</v>
      </c>
      <c r="E15330" s="75" t="s">
        <v>26</v>
      </c>
      <c r="F15330" s="210">
        <v>350000</v>
      </c>
      <c r="G15330" s="64">
        <f t="shared" ref="G15330:G15354" si="471">F15330*D15330</f>
        <v>700000</v>
      </c>
      <c r="H15330" s="120" t="s">
        <v>522</v>
      </c>
      <c r="I15330" s="74" t="s">
        <v>11633</v>
      </c>
    </row>
    <row r="15331" spans="1:9" x14ac:dyDescent="0.25">
      <c r="A15331" s="59" t="s">
        <v>11634</v>
      </c>
      <c r="B15331" s="71" t="s">
        <v>11636</v>
      </c>
      <c r="C15331" s="59" t="s">
        <v>4290</v>
      </c>
      <c r="D15331" s="141">
        <v>1</v>
      </c>
      <c r="E15331" s="75" t="s">
        <v>26</v>
      </c>
      <c r="F15331" s="63">
        <v>75000</v>
      </c>
      <c r="G15331" s="210">
        <f t="shared" si="471"/>
        <v>75000</v>
      </c>
      <c r="H15331" s="65" t="s">
        <v>5929</v>
      </c>
      <c r="I15331" s="74" t="s">
        <v>6817</v>
      </c>
    </row>
    <row r="15332" spans="1:9" x14ac:dyDescent="0.25">
      <c r="A15332" s="59" t="s">
        <v>11634</v>
      </c>
      <c r="B15332" s="59" t="s">
        <v>11637</v>
      </c>
      <c r="C15332" s="59" t="s">
        <v>4290</v>
      </c>
      <c r="D15332" s="60">
        <v>2</v>
      </c>
      <c r="E15332" s="75" t="s">
        <v>26</v>
      </c>
      <c r="F15332" s="63">
        <v>150000</v>
      </c>
      <c r="G15332" s="210">
        <f t="shared" si="471"/>
        <v>300000</v>
      </c>
      <c r="H15332" s="65" t="s">
        <v>5929</v>
      </c>
      <c r="I15332" s="74" t="s">
        <v>6817</v>
      </c>
    </row>
    <row r="15333" spans="1:9" x14ac:dyDescent="0.25">
      <c r="A15333" s="59" t="s">
        <v>11634</v>
      </c>
      <c r="B15333" s="59" t="s">
        <v>11638</v>
      </c>
      <c r="C15333" s="59" t="s">
        <v>4290</v>
      </c>
      <c r="D15333" s="60">
        <v>2</v>
      </c>
      <c r="E15333" s="75" t="s">
        <v>26</v>
      </c>
      <c r="F15333" s="63">
        <v>100000</v>
      </c>
      <c r="G15333" s="210">
        <f t="shared" si="471"/>
        <v>200000</v>
      </c>
      <c r="H15333" s="65" t="s">
        <v>5929</v>
      </c>
      <c r="I15333" s="74" t="s">
        <v>6817</v>
      </c>
    </row>
    <row r="15334" spans="1:9" x14ac:dyDescent="0.25">
      <c r="A15334" s="59" t="s">
        <v>11634</v>
      </c>
      <c r="B15334" s="58" t="s">
        <v>11639</v>
      </c>
      <c r="C15334" s="59" t="s">
        <v>4290</v>
      </c>
      <c r="D15334" s="60">
        <v>1</v>
      </c>
      <c r="E15334" s="75" t="s">
        <v>26</v>
      </c>
      <c r="F15334" s="73">
        <v>600000</v>
      </c>
      <c r="G15334" s="210">
        <f t="shared" si="471"/>
        <v>600000</v>
      </c>
      <c r="H15334" s="65" t="s">
        <v>5929</v>
      </c>
      <c r="I15334" s="74" t="s">
        <v>6817</v>
      </c>
    </row>
    <row r="15335" spans="1:9" x14ac:dyDescent="0.25">
      <c r="A15335" s="59" t="s">
        <v>11634</v>
      </c>
      <c r="B15335" s="59" t="s">
        <v>11640</v>
      </c>
      <c r="C15335" s="59" t="s">
        <v>4290</v>
      </c>
      <c r="D15335" s="141">
        <v>2</v>
      </c>
      <c r="E15335" s="126" t="s">
        <v>26</v>
      </c>
      <c r="F15335" s="280">
        <v>200000</v>
      </c>
      <c r="G15335" s="210">
        <f t="shared" si="471"/>
        <v>400000</v>
      </c>
      <c r="H15335" s="65" t="s">
        <v>5929</v>
      </c>
      <c r="I15335" s="74" t="s">
        <v>6817</v>
      </c>
    </row>
    <row r="15336" spans="1:9" x14ac:dyDescent="0.25">
      <c r="A15336" s="59" t="s">
        <v>11634</v>
      </c>
      <c r="B15336" s="83" t="s">
        <v>11641</v>
      </c>
      <c r="C15336" s="59" t="s">
        <v>4290</v>
      </c>
      <c r="D15336" s="60">
        <v>1</v>
      </c>
      <c r="E15336" s="126" t="s">
        <v>29</v>
      </c>
      <c r="F15336" s="73">
        <v>750000</v>
      </c>
      <c r="G15336" s="126">
        <f t="shared" si="471"/>
        <v>750000</v>
      </c>
      <c r="H15336" s="65" t="s">
        <v>5929</v>
      </c>
      <c r="I15336" s="74" t="s">
        <v>6817</v>
      </c>
    </row>
    <row r="15337" spans="1:9" x14ac:dyDescent="0.25">
      <c r="A15337" s="59" t="s">
        <v>11634</v>
      </c>
      <c r="B15337" s="59" t="s">
        <v>11642</v>
      </c>
      <c r="C15337" s="59" t="s">
        <v>4290</v>
      </c>
      <c r="D15337" s="60">
        <v>1</v>
      </c>
      <c r="E15337" s="83" t="s">
        <v>25</v>
      </c>
      <c r="F15337" s="210">
        <v>950000</v>
      </c>
      <c r="G15337" s="126">
        <f t="shared" si="471"/>
        <v>950000</v>
      </c>
      <c r="H15337" s="65" t="s">
        <v>860</v>
      </c>
      <c r="I15337" s="74" t="s">
        <v>6817</v>
      </c>
    </row>
    <row r="15338" spans="1:9" x14ac:dyDescent="0.25">
      <c r="A15338" s="59" t="s">
        <v>11634</v>
      </c>
      <c r="B15338" s="59" t="s">
        <v>210</v>
      </c>
      <c r="C15338" s="59" t="s">
        <v>211</v>
      </c>
      <c r="D15338" s="60">
        <v>8</v>
      </c>
      <c r="E15338" s="75" t="s">
        <v>37</v>
      </c>
      <c r="F15338" s="63">
        <v>33000</v>
      </c>
      <c r="G15338" s="210">
        <f t="shared" si="471"/>
        <v>264000</v>
      </c>
      <c r="H15338" s="620" t="s">
        <v>3126</v>
      </c>
      <c r="I15338" s="74" t="s">
        <v>11643</v>
      </c>
    </row>
    <row r="15339" spans="1:9" x14ac:dyDescent="0.25">
      <c r="A15339" s="59" t="s">
        <v>11634</v>
      </c>
      <c r="B15339" s="71" t="s">
        <v>8610</v>
      </c>
      <c r="C15339" s="59" t="s">
        <v>486</v>
      </c>
      <c r="D15339" s="60">
        <v>1</v>
      </c>
      <c r="E15339" s="75" t="s">
        <v>26</v>
      </c>
      <c r="F15339" s="64">
        <v>12500</v>
      </c>
      <c r="G15339" s="64">
        <f t="shared" si="471"/>
        <v>12500</v>
      </c>
      <c r="H15339" s="620" t="s">
        <v>3126</v>
      </c>
      <c r="I15339" s="74" t="s">
        <v>11643</v>
      </c>
    </row>
    <row r="15340" spans="1:9" x14ac:dyDescent="0.25">
      <c r="A15340" s="59" t="s">
        <v>11634</v>
      </c>
      <c r="B15340" s="59" t="s">
        <v>6299</v>
      </c>
      <c r="C15340" s="59" t="s">
        <v>89</v>
      </c>
      <c r="D15340" s="60">
        <v>1</v>
      </c>
      <c r="E15340" s="75" t="s">
        <v>26</v>
      </c>
      <c r="F15340" s="210">
        <v>193500</v>
      </c>
      <c r="G15340" s="64">
        <f t="shared" si="471"/>
        <v>193500</v>
      </c>
      <c r="H15340" s="620" t="s">
        <v>3126</v>
      </c>
      <c r="I15340" s="74" t="s">
        <v>11643</v>
      </c>
    </row>
    <row r="15341" spans="1:9" x14ac:dyDescent="0.25">
      <c r="A15341" s="59" t="s">
        <v>11634</v>
      </c>
      <c r="B15341" s="59" t="s">
        <v>210</v>
      </c>
      <c r="C15341" s="59" t="s">
        <v>211</v>
      </c>
      <c r="D15341" s="60">
        <v>9</v>
      </c>
      <c r="E15341" s="75" t="s">
        <v>37</v>
      </c>
      <c r="F15341" s="63">
        <v>33000</v>
      </c>
      <c r="G15341" s="64">
        <f t="shared" si="471"/>
        <v>297000</v>
      </c>
      <c r="H15341" s="120" t="s">
        <v>1929</v>
      </c>
      <c r="I15341" s="74" t="s">
        <v>7128</v>
      </c>
    </row>
    <row r="15342" spans="1:9" x14ac:dyDescent="0.25">
      <c r="A15342" s="59" t="s">
        <v>11634</v>
      </c>
      <c r="B15342" s="59" t="s">
        <v>11153</v>
      </c>
      <c r="C15342" s="59" t="s">
        <v>217</v>
      </c>
      <c r="D15342" s="60">
        <v>1</v>
      </c>
      <c r="E15342" s="75" t="s">
        <v>26</v>
      </c>
      <c r="F15342" s="64">
        <v>95000</v>
      </c>
      <c r="G15342" s="64">
        <f t="shared" si="471"/>
        <v>95000</v>
      </c>
      <c r="H15342" s="120" t="s">
        <v>1929</v>
      </c>
      <c r="I15342" s="74" t="s">
        <v>7128</v>
      </c>
    </row>
    <row r="15343" spans="1:9" x14ac:dyDescent="0.25">
      <c r="A15343" s="59" t="s">
        <v>11634</v>
      </c>
      <c r="B15343" s="59" t="s">
        <v>6323</v>
      </c>
      <c r="C15343" s="59" t="s">
        <v>6324</v>
      </c>
      <c r="D15343" s="60">
        <v>1</v>
      </c>
      <c r="E15343" s="75" t="s">
        <v>26</v>
      </c>
      <c r="F15343" s="63">
        <v>92500</v>
      </c>
      <c r="G15343" s="64">
        <f t="shared" si="471"/>
        <v>92500</v>
      </c>
      <c r="H15343" s="120" t="s">
        <v>1929</v>
      </c>
      <c r="I15343" s="74" t="s">
        <v>7128</v>
      </c>
    </row>
    <row r="15344" spans="1:9" x14ac:dyDescent="0.25">
      <c r="A15344" s="59" t="s">
        <v>11634</v>
      </c>
      <c r="B15344" s="59" t="s">
        <v>172</v>
      </c>
      <c r="C15344" s="93" t="s">
        <v>173</v>
      </c>
      <c r="D15344" s="60">
        <v>1</v>
      </c>
      <c r="E15344" s="75" t="s">
        <v>26</v>
      </c>
      <c r="F15344" s="73">
        <v>39000</v>
      </c>
      <c r="G15344" s="64">
        <f t="shared" si="471"/>
        <v>39000</v>
      </c>
      <c r="H15344" s="120" t="s">
        <v>1929</v>
      </c>
      <c r="I15344" s="74" t="s">
        <v>7128</v>
      </c>
    </row>
    <row r="15345" spans="1:9" x14ac:dyDescent="0.25">
      <c r="A15345" s="59" t="s">
        <v>11634</v>
      </c>
      <c r="B15345" s="59" t="s">
        <v>32</v>
      </c>
      <c r="C15345" s="59" t="s">
        <v>33</v>
      </c>
      <c r="D15345" s="60">
        <v>1</v>
      </c>
      <c r="E15345" s="75" t="s">
        <v>26</v>
      </c>
      <c r="F15345" s="73">
        <v>210000</v>
      </c>
      <c r="G15345" s="64">
        <f t="shared" si="471"/>
        <v>210000</v>
      </c>
      <c r="H15345" s="120" t="s">
        <v>1929</v>
      </c>
      <c r="I15345" s="74" t="s">
        <v>7128</v>
      </c>
    </row>
    <row r="15346" spans="1:9" x14ac:dyDescent="0.25">
      <c r="A15346" s="59" t="s">
        <v>11634</v>
      </c>
      <c r="B15346" s="59" t="s">
        <v>10932</v>
      </c>
      <c r="C15346" s="59" t="s">
        <v>48</v>
      </c>
      <c r="D15346" s="60">
        <v>1</v>
      </c>
      <c r="E15346" s="126" t="s">
        <v>26</v>
      </c>
      <c r="F15346" s="73">
        <v>72500</v>
      </c>
      <c r="G15346" s="64">
        <f t="shared" si="471"/>
        <v>72500</v>
      </c>
      <c r="H15346" s="120" t="s">
        <v>1929</v>
      </c>
      <c r="I15346" s="74" t="s">
        <v>7128</v>
      </c>
    </row>
    <row r="15347" spans="1:9" x14ac:dyDescent="0.25">
      <c r="A15347" s="59" t="s">
        <v>11634</v>
      </c>
      <c r="B15347" s="71" t="s">
        <v>6689</v>
      </c>
      <c r="C15347" s="85" t="s">
        <v>239</v>
      </c>
      <c r="D15347" s="60">
        <v>1</v>
      </c>
      <c r="E15347" s="75" t="s">
        <v>26</v>
      </c>
      <c r="F15347" s="63">
        <v>180000</v>
      </c>
      <c r="G15347" s="64">
        <f t="shared" si="471"/>
        <v>180000</v>
      </c>
      <c r="H15347" s="120" t="s">
        <v>1929</v>
      </c>
      <c r="I15347" s="74" t="s">
        <v>7128</v>
      </c>
    </row>
    <row r="15348" spans="1:9" x14ac:dyDescent="0.25">
      <c r="A15348" s="59" t="s">
        <v>11634</v>
      </c>
      <c r="B15348" s="59" t="s">
        <v>6993</v>
      </c>
      <c r="C15348" s="59" t="s">
        <v>48</v>
      </c>
      <c r="D15348" s="60">
        <v>1</v>
      </c>
      <c r="E15348" s="75" t="s">
        <v>26</v>
      </c>
      <c r="F15348" s="210">
        <v>40000</v>
      </c>
      <c r="G15348" s="210">
        <f t="shared" si="471"/>
        <v>40000</v>
      </c>
      <c r="H15348" s="120" t="s">
        <v>1929</v>
      </c>
      <c r="I15348" s="74" t="s">
        <v>7128</v>
      </c>
    </row>
    <row r="15349" spans="1:9" x14ac:dyDescent="0.25">
      <c r="A15349" s="59" t="s">
        <v>11634</v>
      </c>
      <c r="B15349" s="59" t="s">
        <v>634</v>
      </c>
      <c r="C15349" s="59" t="s">
        <v>99</v>
      </c>
      <c r="D15349" s="60">
        <v>1</v>
      </c>
      <c r="E15349" s="126" t="s">
        <v>26</v>
      </c>
      <c r="F15349" s="73">
        <v>40000</v>
      </c>
      <c r="G15349" s="210">
        <f t="shared" si="471"/>
        <v>40000</v>
      </c>
      <c r="H15349" s="120" t="s">
        <v>1929</v>
      </c>
      <c r="I15349" s="74" t="s">
        <v>7128</v>
      </c>
    </row>
    <row r="15350" spans="1:9" x14ac:dyDescent="0.25">
      <c r="A15350" s="59" t="s">
        <v>11634</v>
      </c>
      <c r="B15350" s="59" t="s">
        <v>210</v>
      </c>
      <c r="C15350" s="59" t="s">
        <v>211</v>
      </c>
      <c r="D15350" s="60">
        <v>8</v>
      </c>
      <c r="E15350" s="75" t="s">
        <v>37</v>
      </c>
      <c r="F15350" s="63">
        <v>33000</v>
      </c>
      <c r="G15350" s="210">
        <f t="shared" si="471"/>
        <v>264000</v>
      </c>
      <c r="H15350" s="65" t="s">
        <v>414</v>
      </c>
      <c r="I15350" s="74" t="s">
        <v>7139</v>
      </c>
    </row>
    <row r="15351" spans="1:9" x14ac:dyDescent="0.25">
      <c r="A15351" s="59" t="s">
        <v>11634</v>
      </c>
      <c r="B15351" s="59" t="s">
        <v>11314</v>
      </c>
      <c r="C15351" s="59" t="s">
        <v>27</v>
      </c>
      <c r="D15351" s="141">
        <v>60</v>
      </c>
      <c r="E15351" s="75" t="s">
        <v>26</v>
      </c>
      <c r="F15351" s="73">
        <v>1565</v>
      </c>
      <c r="G15351" s="64">
        <f t="shared" si="471"/>
        <v>93900</v>
      </c>
      <c r="H15351" s="65" t="s">
        <v>6104</v>
      </c>
      <c r="I15351" s="74"/>
    </row>
    <row r="15352" spans="1:9" x14ac:dyDescent="0.25">
      <c r="A15352" s="59" t="s">
        <v>11634</v>
      </c>
      <c r="B15352" s="71" t="s">
        <v>8068</v>
      </c>
      <c r="C15352" s="59" t="s">
        <v>11259</v>
      </c>
      <c r="D15352" s="60">
        <v>1</v>
      </c>
      <c r="E15352" s="75" t="s">
        <v>26</v>
      </c>
      <c r="F15352" s="63">
        <v>11500</v>
      </c>
      <c r="G15352" s="210">
        <f t="shared" si="471"/>
        <v>11500</v>
      </c>
      <c r="H15352" s="65" t="s">
        <v>6104</v>
      </c>
      <c r="I15352" s="74"/>
    </row>
    <row r="15353" spans="1:9" x14ac:dyDescent="0.25">
      <c r="A15353" s="59" t="s">
        <v>11634</v>
      </c>
      <c r="B15353" s="59" t="s">
        <v>810</v>
      </c>
      <c r="C15353" s="84" t="s">
        <v>27</v>
      </c>
      <c r="D15353" s="60">
        <v>1</v>
      </c>
      <c r="E15353" s="75" t="s">
        <v>1525</v>
      </c>
      <c r="F15353" s="73">
        <v>75000</v>
      </c>
      <c r="G15353" s="64">
        <f t="shared" si="471"/>
        <v>75000</v>
      </c>
      <c r="H15353" s="65" t="s">
        <v>6104</v>
      </c>
      <c r="I15353" s="74"/>
    </row>
    <row r="15354" spans="1:9" x14ac:dyDescent="0.25">
      <c r="A15354" s="59" t="s">
        <v>11634</v>
      </c>
      <c r="B15354" s="58" t="s">
        <v>2729</v>
      </c>
      <c r="C15354" s="84" t="s">
        <v>27</v>
      </c>
      <c r="D15354" s="60">
        <v>2</v>
      </c>
      <c r="E15354" s="75" t="s">
        <v>26</v>
      </c>
      <c r="F15354" s="73">
        <v>2625</v>
      </c>
      <c r="G15354" s="64">
        <f t="shared" si="471"/>
        <v>5250</v>
      </c>
      <c r="H15354" s="65" t="s">
        <v>6104</v>
      </c>
      <c r="I15354" s="74"/>
    </row>
    <row r="15355" spans="1:9" x14ac:dyDescent="0.25">
      <c r="A15355" s="59" t="s">
        <v>11634</v>
      </c>
      <c r="B15355" s="59" t="s">
        <v>9333</v>
      </c>
      <c r="C15355" s="59" t="s">
        <v>27</v>
      </c>
      <c r="D15355" s="60">
        <v>10</v>
      </c>
      <c r="E15355" s="126" t="s">
        <v>26</v>
      </c>
      <c r="F15355" s="73">
        <v>1000</v>
      </c>
      <c r="G15355" s="126">
        <f>F15355*D15355</f>
        <v>10000</v>
      </c>
      <c r="H15355" s="65" t="s">
        <v>814</v>
      </c>
      <c r="I15355" s="74"/>
    </row>
    <row r="15356" spans="1:9" x14ac:dyDescent="0.25">
      <c r="A15356" s="59" t="s">
        <v>11634</v>
      </c>
      <c r="B15356" s="58" t="s">
        <v>2729</v>
      </c>
      <c r="C15356" s="84" t="s">
        <v>27</v>
      </c>
      <c r="D15356" s="60">
        <v>1</v>
      </c>
      <c r="E15356" s="75" t="s">
        <v>26</v>
      </c>
      <c r="F15356" s="73">
        <v>2625</v>
      </c>
      <c r="G15356" s="64">
        <f t="shared" ref="G15356:G15375" si="472">F15356*D15356</f>
        <v>2625</v>
      </c>
      <c r="H15356" s="65" t="s">
        <v>814</v>
      </c>
      <c r="I15356" s="74"/>
    </row>
    <row r="15357" spans="1:9" x14ac:dyDescent="0.25">
      <c r="A15357" s="59" t="s">
        <v>11634</v>
      </c>
      <c r="B15357" s="59" t="s">
        <v>10709</v>
      </c>
      <c r="C15357" s="59" t="s">
        <v>11644</v>
      </c>
      <c r="D15357" s="60">
        <v>1</v>
      </c>
      <c r="E15357" s="75" t="s">
        <v>26</v>
      </c>
      <c r="F15357" s="63">
        <v>1400000</v>
      </c>
      <c r="G15357" s="64">
        <f t="shared" si="472"/>
        <v>1400000</v>
      </c>
      <c r="H15357" s="65" t="s">
        <v>953</v>
      </c>
      <c r="I15357" s="59" t="s">
        <v>11645</v>
      </c>
    </row>
    <row r="15358" spans="1:9" x14ac:dyDescent="0.25">
      <c r="A15358" s="59" t="s">
        <v>11634</v>
      </c>
      <c r="B15358" s="83" t="s">
        <v>9844</v>
      </c>
      <c r="C15358" s="77" t="s">
        <v>10333</v>
      </c>
      <c r="D15358" s="60">
        <v>1</v>
      </c>
      <c r="E15358" s="126" t="s">
        <v>26</v>
      </c>
      <c r="F15358" s="73">
        <v>165000</v>
      </c>
      <c r="G15358" s="210">
        <f t="shared" si="472"/>
        <v>165000</v>
      </c>
      <c r="H15358" s="65" t="s">
        <v>953</v>
      </c>
      <c r="I15358" s="59" t="s">
        <v>11645</v>
      </c>
    </row>
    <row r="15359" spans="1:9" x14ac:dyDescent="0.25">
      <c r="A15359" s="59" t="s">
        <v>11634</v>
      </c>
      <c r="B15359" s="59" t="s">
        <v>11628</v>
      </c>
      <c r="C15359" s="59" t="s">
        <v>10333</v>
      </c>
      <c r="D15359" s="60">
        <v>1</v>
      </c>
      <c r="E15359" s="126" t="s">
        <v>26</v>
      </c>
      <c r="F15359" s="73">
        <v>40000</v>
      </c>
      <c r="G15359" s="126">
        <f t="shared" si="472"/>
        <v>40000</v>
      </c>
      <c r="H15359" s="65" t="s">
        <v>953</v>
      </c>
      <c r="I15359" s="59" t="s">
        <v>11645</v>
      </c>
    </row>
    <row r="15360" spans="1:9" x14ac:dyDescent="0.25">
      <c r="A15360" s="59" t="s">
        <v>11634</v>
      </c>
      <c r="B15360" s="59" t="s">
        <v>10709</v>
      </c>
      <c r="C15360" s="92" t="s">
        <v>11646</v>
      </c>
      <c r="D15360" s="60">
        <v>1</v>
      </c>
      <c r="E15360" s="75" t="s">
        <v>26</v>
      </c>
      <c r="F15360" s="63">
        <v>1400000</v>
      </c>
      <c r="G15360" s="210">
        <f t="shared" si="472"/>
        <v>1400000</v>
      </c>
      <c r="H15360" s="120" t="s">
        <v>1918</v>
      </c>
      <c r="I15360" s="59" t="s">
        <v>11647</v>
      </c>
    </row>
    <row r="15361" spans="1:9" x14ac:dyDescent="0.25">
      <c r="A15361" s="59" t="s">
        <v>11634</v>
      </c>
      <c r="B15361" s="83" t="s">
        <v>9844</v>
      </c>
      <c r="C15361" s="77" t="s">
        <v>10333</v>
      </c>
      <c r="D15361" s="60">
        <v>1</v>
      </c>
      <c r="E15361" s="75" t="s">
        <v>26</v>
      </c>
      <c r="F15361" s="63">
        <v>165000</v>
      </c>
      <c r="G15361" s="210">
        <f t="shared" si="472"/>
        <v>165000</v>
      </c>
      <c r="H15361" s="120" t="s">
        <v>1918</v>
      </c>
      <c r="I15361" s="59" t="s">
        <v>11647</v>
      </c>
    </row>
    <row r="15362" spans="1:9" x14ac:dyDescent="0.25">
      <c r="A15362" s="59" t="s">
        <v>11634</v>
      </c>
      <c r="B15362" s="71" t="s">
        <v>6463</v>
      </c>
      <c r="C15362" s="59" t="s">
        <v>434</v>
      </c>
      <c r="D15362" s="141">
        <v>1</v>
      </c>
      <c r="E15362" s="75" t="s">
        <v>26</v>
      </c>
      <c r="F15362" s="210">
        <v>495000</v>
      </c>
      <c r="G15362" s="210">
        <f t="shared" si="472"/>
        <v>495000</v>
      </c>
      <c r="H15362" s="120" t="s">
        <v>1918</v>
      </c>
      <c r="I15362" s="59" t="s">
        <v>11647</v>
      </c>
    </row>
    <row r="15363" spans="1:9" x14ac:dyDescent="0.25">
      <c r="A15363" s="59" t="s">
        <v>11634</v>
      </c>
      <c r="B15363" s="59" t="s">
        <v>10709</v>
      </c>
      <c r="C15363" s="93" t="s">
        <v>11648</v>
      </c>
      <c r="D15363" s="60">
        <v>1</v>
      </c>
      <c r="E15363" s="126" t="s">
        <v>26</v>
      </c>
      <c r="F15363" s="73">
        <v>1400000</v>
      </c>
      <c r="G15363" s="210">
        <f t="shared" si="472"/>
        <v>1400000</v>
      </c>
      <c r="H15363" s="285" t="s">
        <v>892</v>
      </c>
      <c r="I15363" s="74" t="s">
        <v>7138</v>
      </c>
    </row>
    <row r="15364" spans="1:9" x14ac:dyDescent="0.25">
      <c r="A15364" s="59" t="s">
        <v>11634</v>
      </c>
      <c r="B15364" s="83" t="s">
        <v>9844</v>
      </c>
      <c r="C15364" s="77" t="s">
        <v>10333</v>
      </c>
      <c r="D15364" s="60">
        <v>1</v>
      </c>
      <c r="E15364" s="75" t="s">
        <v>26</v>
      </c>
      <c r="F15364" s="210">
        <v>165000</v>
      </c>
      <c r="G15364" s="210">
        <f t="shared" si="472"/>
        <v>165000</v>
      </c>
      <c r="H15364" s="285" t="s">
        <v>892</v>
      </c>
      <c r="I15364" s="74" t="s">
        <v>7138</v>
      </c>
    </row>
    <row r="15365" spans="1:9" x14ac:dyDescent="0.25">
      <c r="A15365" s="59" t="s">
        <v>11634</v>
      </c>
      <c r="B15365" s="59" t="s">
        <v>11628</v>
      </c>
      <c r="C15365" s="59" t="s">
        <v>10333</v>
      </c>
      <c r="D15365" s="141">
        <v>1</v>
      </c>
      <c r="E15365" s="75" t="s">
        <v>26</v>
      </c>
      <c r="F15365" s="265">
        <v>40000</v>
      </c>
      <c r="G15365" s="64">
        <f t="shared" si="472"/>
        <v>40000</v>
      </c>
      <c r="H15365" s="285" t="s">
        <v>892</v>
      </c>
      <c r="I15365" s="74" t="s">
        <v>7138</v>
      </c>
    </row>
    <row r="15366" spans="1:9" x14ac:dyDescent="0.25">
      <c r="A15366" s="59" t="s">
        <v>11634</v>
      </c>
      <c r="B15366" s="59" t="s">
        <v>11649</v>
      </c>
      <c r="C15366" s="59" t="s">
        <v>48</v>
      </c>
      <c r="D15366" s="60">
        <v>1</v>
      </c>
      <c r="E15366" s="75" t="s">
        <v>26</v>
      </c>
      <c r="F15366" s="63">
        <v>800000</v>
      </c>
      <c r="G15366" s="210">
        <f t="shared" si="472"/>
        <v>800000</v>
      </c>
      <c r="H15366" s="65" t="s">
        <v>1156</v>
      </c>
      <c r="I15366" s="59" t="s">
        <v>11650</v>
      </c>
    </row>
    <row r="15367" spans="1:9" x14ac:dyDescent="0.25">
      <c r="A15367" s="59" t="s">
        <v>11634</v>
      </c>
      <c r="B15367" s="71" t="s">
        <v>8801</v>
      </c>
      <c r="C15367" s="59" t="s">
        <v>419</v>
      </c>
      <c r="D15367" s="60">
        <v>1</v>
      </c>
      <c r="E15367" s="75" t="s">
        <v>26</v>
      </c>
      <c r="F15367" s="63">
        <v>5250</v>
      </c>
      <c r="G15367" s="64">
        <f t="shared" si="472"/>
        <v>5250</v>
      </c>
      <c r="H15367" s="65" t="s">
        <v>1156</v>
      </c>
      <c r="I15367" s="59" t="s">
        <v>11650</v>
      </c>
    </row>
    <row r="15368" spans="1:9" x14ac:dyDescent="0.25">
      <c r="A15368" s="59" t="s">
        <v>11634</v>
      </c>
      <c r="B15368" s="59" t="s">
        <v>3077</v>
      </c>
      <c r="C15368" s="85" t="s">
        <v>48</v>
      </c>
      <c r="D15368" s="60">
        <v>1</v>
      </c>
      <c r="E15368" s="126" t="s">
        <v>26</v>
      </c>
      <c r="F15368" s="73">
        <v>35000</v>
      </c>
      <c r="G15368" s="210">
        <f t="shared" si="472"/>
        <v>35000</v>
      </c>
      <c r="H15368" s="65" t="s">
        <v>1156</v>
      </c>
      <c r="I15368" s="59" t="s">
        <v>11650</v>
      </c>
    </row>
    <row r="15369" spans="1:9" x14ac:dyDescent="0.25">
      <c r="A15369" s="59" t="s">
        <v>11634</v>
      </c>
      <c r="B15369" s="66" t="s">
        <v>220</v>
      </c>
      <c r="C15369" s="92" t="s">
        <v>221</v>
      </c>
      <c r="D15369" s="60">
        <v>4</v>
      </c>
      <c r="E15369" s="126" t="s">
        <v>37</v>
      </c>
      <c r="F15369" s="73">
        <v>34689</v>
      </c>
      <c r="G15369" s="126">
        <f t="shared" si="472"/>
        <v>138756</v>
      </c>
      <c r="H15369" s="65" t="s">
        <v>1156</v>
      </c>
      <c r="I15369" s="59" t="s">
        <v>11650</v>
      </c>
    </row>
    <row r="15370" spans="1:9" x14ac:dyDescent="0.25">
      <c r="A15370" s="59" t="s">
        <v>11634</v>
      </c>
      <c r="B15370" s="58" t="s">
        <v>112</v>
      </c>
      <c r="C15370" s="59" t="s">
        <v>113</v>
      </c>
      <c r="D15370" s="60">
        <v>1</v>
      </c>
      <c r="E15370" s="83" t="s">
        <v>25</v>
      </c>
      <c r="F15370" s="210">
        <v>222500</v>
      </c>
      <c r="G15370" s="126">
        <f t="shared" si="472"/>
        <v>222500</v>
      </c>
      <c r="H15370" s="65" t="s">
        <v>1156</v>
      </c>
      <c r="I15370" s="59" t="s">
        <v>11650</v>
      </c>
    </row>
    <row r="15371" spans="1:9" x14ac:dyDescent="0.25">
      <c r="A15371" s="59" t="s">
        <v>11634</v>
      </c>
      <c r="B15371" s="59" t="s">
        <v>2447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472"/>
        <v>47500</v>
      </c>
      <c r="H15371" s="65" t="s">
        <v>2192</v>
      </c>
      <c r="I15371" s="59"/>
    </row>
    <row r="15372" spans="1:9" x14ac:dyDescent="0.25">
      <c r="A15372" s="59" t="s">
        <v>11634</v>
      </c>
      <c r="B15372" s="59" t="s">
        <v>2449</v>
      </c>
      <c r="C15372" s="84" t="s">
        <v>48</v>
      </c>
      <c r="D15372" s="60">
        <v>1</v>
      </c>
      <c r="E15372" s="75" t="s">
        <v>26</v>
      </c>
      <c r="F15372" s="73">
        <v>47500</v>
      </c>
      <c r="G15372" s="126">
        <f t="shared" si="472"/>
        <v>47500</v>
      </c>
      <c r="H15372" s="65" t="s">
        <v>2192</v>
      </c>
      <c r="I15372" s="59"/>
    </row>
    <row r="15373" spans="1:9" x14ac:dyDescent="0.25">
      <c r="A15373" s="59" t="s">
        <v>11634</v>
      </c>
      <c r="B15373" s="59" t="s">
        <v>201</v>
      </c>
      <c r="C15373" s="84" t="s">
        <v>48</v>
      </c>
      <c r="D15373" s="60">
        <v>0.5</v>
      </c>
      <c r="E15373" s="75" t="s">
        <v>29</v>
      </c>
      <c r="F15373" s="73">
        <v>150000</v>
      </c>
      <c r="G15373" s="126">
        <f t="shared" si="472"/>
        <v>75000</v>
      </c>
      <c r="H15373" s="65" t="s">
        <v>2192</v>
      </c>
      <c r="I15373" s="59"/>
    </row>
    <row r="15374" spans="1:9" x14ac:dyDescent="0.25">
      <c r="A15374" s="59" t="s">
        <v>11634</v>
      </c>
      <c r="B15374" s="58" t="s">
        <v>35</v>
      </c>
      <c r="C15374" s="214" t="s">
        <v>36</v>
      </c>
      <c r="D15374" s="60">
        <v>3</v>
      </c>
      <c r="E15374" s="126" t="s">
        <v>37</v>
      </c>
      <c r="F15374" s="73">
        <v>30862</v>
      </c>
      <c r="G15374" s="126">
        <f t="shared" si="472"/>
        <v>92586</v>
      </c>
      <c r="H15374" s="65" t="s">
        <v>432</v>
      </c>
      <c r="I15374" s="59"/>
    </row>
    <row r="15375" spans="1:9" x14ac:dyDescent="0.25">
      <c r="A15375" s="59" t="s">
        <v>11634</v>
      </c>
      <c r="B15375" s="59" t="s">
        <v>56</v>
      </c>
      <c r="C15375" s="59" t="s">
        <v>57</v>
      </c>
      <c r="D15375" s="547">
        <v>2</v>
      </c>
      <c r="E15375" s="625" t="s">
        <v>37</v>
      </c>
      <c r="F15375" s="549">
        <v>24650</v>
      </c>
      <c r="G15375" s="548">
        <f t="shared" si="472"/>
        <v>49300</v>
      </c>
      <c r="H15375" s="120" t="s">
        <v>432</v>
      </c>
      <c r="I15375" s="59"/>
    </row>
    <row r="15376" spans="1:9" x14ac:dyDescent="0.25">
      <c r="A15376" s="59" t="s">
        <v>11634</v>
      </c>
      <c r="B15376" s="71" t="s">
        <v>2729</v>
      </c>
      <c r="C15376" s="85" t="s">
        <v>27</v>
      </c>
      <c r="D15376" s="60">
        <v>5</v>
      </c>
      <c r="E15376" s="75" t="s">
        <v>26</v>
      </c>
      <c r="F15376" s="63">
        <v>2625</v>
      </c>
      <c r="G15376" s="64">
        <f>F15376*D15376</f>
        <v>13125</v>
      </c>
      <c r="H15376" s="65" t="s">
        <v>623</v>
      </c>
      <c r="I15376" s="74"/>
    </row>
    <row r="15377" spans="1:9" x14ac:dyDescent="0.25">
      <c r="A15377" s="59" t="s">
        <v>11651</v>
      </c>
      <c r="B15377" s="71" t="s">
        <v>8068</v>
      </c>
      <c r="C15377" s="59" t="s">
        <v>11259</v>
      </c>
      <c r="D15377" s="60">
        <v>1</v>
      </c>
      <c r="E15377" s="75" t="s">
        <v>26</v>
      </c>
      <c r="F15377" s="63">
        <v>11500</v>
      </c>
      <c r="G15377" s="210">
        <f t="shared" ref="G15377:G15405" si="473">F15377*D15377</f>
        <v>11500</v>
      </c>
      <c r="H15377" s="65" t="s">
        <v>623</v>
      </c>
      <c r="I15377" s="74"/>
    </row>
    <row r="15378" spans="1:9" x14ac:dyDescent="0.25">
      <c r="A15378" s="59" t="s">
        <v>11651</v>
      </c>
      <c r="B15378" s="59" t="s">
        <v>9333</v>
      </c>
      <c r="C15378" s="59" t="s">
        <v>27</v>
      </c>
      <c r="D15378" s="60">
        <v>5</v>
      </c>
      <c r="E15378" s="126" t="s">
        <v>26</v>
      </c>
      <c r="F15378" s="73">
        <v>1000</v>
      </c>
      <c r="G15378" s="210">
        <f t="shared" si="473"/>
        <v>5000</v>
      </c>
      <c r="H15378" s="65" t="s">
        <v>623</v>
      </c>
      <c r="I15378" s="74"/>
    </row>
    <row r="15379" spans="1:9" x14ac:dyDescent="0.25">
      <c r="A15379" s="59" t="s">
        <v>11651</v>
      </c>
      <c r="B15379" s="71" t="s">
        <v>2693</v>
      </c>
      <c r="C15379" s="59" t="s">
        <v>27</v>
      </c>
      <c r="D15379" s="60">
        <v>5</v>
      </c>
      <c r="E15379" s="75" t="s">
        <v>26</v>
      </c>
      <c r="F15379" s="63">
        <v>1565</v>
      </c>
      <c r="G15379" s="210">
        <f t="shared" si="473"/>
        <v>7825</v>
      </c>
      <c r="H15379" s="65" t="s">
        <v>623</v>
      </c>
      <c r="I15379" s="74"/>
    </row>
    <row r="15380" spans="1:9" x14ac:dyDescent="0.25">
      <c r="A15380" s="59" t="s">
        <v>11651</v>
      </c>
      <c r="B15380" s="58" t="s">
        <v>35</v>
      </c>
      <c r="C15380" s="214" t="s">
        <v>36</v>
      </c>
      <c r="D15380" s="60">
        <v>6</v>
      </c>
      <c r="E15380" s="126" t="s">
        <v>37</v>
      </c>
      <c r="F15380" s="73">
        <v>30862</v>
      </c>
      <c r="G15380" s="210">
        <f t="shared" si="473"/>
        <v>185172</v>
      </c>
      <c r="H15380" s="120" t="s">
        <v>2897</v>
      </c>
      <c r="I15380" s="74"/>
    </row>
    <row r="15381" spans="1:9" x14ac:dyDescent="0.25">
      <c r="A15381" s="59" t="s">
        <v>11651</v>
      </c>
      <c r="B15381" s="59" t="s">
        <v>210</v>
      </c>
      <c r="C15381" s="59" t="s">
        <v>211</v>
      </c>
      <c r="D15381" s="60">
        <v>1.5</v>
      </c>
      <c r="E15381" s="75" t="s">
        <v>37</v>
      </c>
      <c r="F15381" s="63">
        <v>33000</v>
      </c>
      <c r="G15381" s="64">
        <f t="shared" si="473"/>
        <v>49500</v>
      </c>
      <c r="H15381" s="120" t="s">
        <v>1161</v>
      </c>
      <c r="I15381" s="74"/>
    </row>
    <row r="15382" spans="1:9" x14ac:dyDescent="0.25">
      <c r="A15382" s="59" t="s">
        <v>11651</v>
      </c>
      <c r="B15382" s="58" t="s">
        <v>6645</v>
      </c>
      <c r="C15382" s="77" t="s">
        <v>74</v>
      </c>
      <c r="D15382" s="60">
        <v>2</v>
      </c>
      <c r="E15382" s="126" t="s">
        <v>26</v>
      </c>
      <c r="F15382" s="73">
        <v>55000</v>
      </c>
      <c r="G15382" s="126">
        <f>F15382*D15382</f>
        <v>110000</v>
      </c>
      <c r="H15382" s="65" t="s">
        <v>998</v>
      </c>
      <c r="I15382" s="74" t="s">
        <v>11652</v>
      </c>
    </row>
    <row r="15383" spans="1:9" x14ac:dyDescent="0.25">
      <c r="A15383" s="59" t="s">
        <v>11651</v>
      </c>
      <c r="B15383" s="58" t="s">
        <v>11653</v>
      </c>
      <c r="C15383" s="58" t="s">
        <v>48</v>
      </c>
      <c r="D15383" s="60">
        <v>2</v>
      </c>
      <c r="E15383" s="75" t="s">
        <v>26</v>
      </c>
      <c r="F15383" s="205">
        <v>25000</v>
      </c>
      <c r="G15383" s="64">
        <f>F15383*D15383</f>
        <v>50000</v>
      </c>
      <c r="H15383" s="120" t="s">
        <v>998</v>
      </c>
      <c r="I15383" s="74" t="s">
        <v>11652</v>
      </c>
    </row>
    <row r="15384" spans="1:9" x14ac:dyDescent="0.25">
      <c r="A15384" s="59" t="s">
        <v>11651</v>
      </c>
      <c r="B15384" s="59" t="s">
        <v>11654</v>
      </c>
      <c r="C15384" s="59" t="s">
        <v>486</v>
      </c>
      <c r="D15384" s="60">
        <v>8</v>
      </c>
      <c r="E15384" s="126" t="s">
        <v>26</v>
      </c>
      <c r="F15384" s="73">
        <v>5000</v>
      </c>
      <c r="G15384" s="210">
        <f>F15384*D15384</f>
        <v>40000</v>
      </c>
      <c r="H15384" s="65" t="s">
        <v>998</v>
      </c>
      <c r="I15384" s="74" t="s">
        <v>11652</v>
      </c>
    </row>
    <row r="15385" spans="1:9" x14ac:dyDescent="0.25">
      <c r="A15385" s="59" t="s">
        <v>11651</v>
      </c>
      <c r="B15385" s="58" t="s">
        <v>7274</v>
      </c>
      <c r="C15385" s="59"/>
      <c r="D15385" s="60">
        <v>1</v>
      </c>
      <c r="E15385" s="75" t="s">
        <v>1525</v>
      </c>
      <c r="F15385" s="73">
        <v>75000</v>
      </c>
      <c r="G15385" s="210">
        <f t="shared" si="473"/>
        <v>75000</v>
      </c>
      <c r="H15385" s="65" t="s">
        <v>6104</v>
      </c>
      <c r="I15385" s="74"/>
    </row>
    <row r="15386" spans="1:9" x14ac:dyDescent="0.25">
      <c r="A15386" s="59" t="s">
        <v>11651</v>
      </c>
      <c r="B15386" s="59" t="s">
        <v>9333</v>
      </c>
      <c r="C15386" s="59" t="s">
        <v>27</v>
      </c>
      <c r="D15386" s="60">
        <v>10</v>
      </c>
      <c r="E15386" s="126" t="s">
        <v>26</v>
      </c>
      <c r="F15386" s="73">
        <v>1000</v>
      </c>
      <c r="G15386" s="126">
        <f>F15386*D15386</f>
        <v>10000</v>
      </c>
      <c r="H15386" s="65" t="s">
        <v>2192</v>
      </c>
      <c r="I15386" s="74"/>
    </row>
    <row r="15387" spans="1:9" x14ac:dyDescent="0.25">
      <c r="A15387" s="59" t="s">
        <v>11651</v>
      </c>
      <c r="B15387" s="71" t="s">
        <v>2729</v>
      </c>
      <c r="C15387" s="85" t="s">
        <v>27</v>
      </c>
      <c r="D15387" s="60">
        <v>2</v>
      </c>
      <c r="E15387" s="75" t="s">
        <v>26</v>
      </c>
      <c r="F15387" s="63">
        <v>2625</v>
      </c>
      <c r="G15387" s="64">
        <f>F15387*D15387</f>
        <v>5250</v>
      </c>
      <c r="H15387" s="65" t="s">
        <v>2192</v>
      </c>
      <c r="I15387" s="74"/>
    </row>
    <row r="15388" spans="1:9" x14ac:dyDescent="0.25">
      <c r="A15388" s="59" t="s">
        <v>11651</v>
      </c>
      <c r="B15388" s="58" t="s">
        <v>11655</v>
      </c>
      <c r="C15388" s="59" t="s">
        <v>411</v>
      </c>
      <c r="D15388" s="60">
        <v>1</v>
      </c>
      <c r="E15388" s="75" t="s">
        <v>26</v>
      </c>
      <c r="F15388" s="63">
        <v>35000</v>
      </c>
      <c r="G15388" s="64">
        <f>F15388*D15388</f>
        <v>35000</v>
      </c>
      <c r="H15388" s="65" t="s">
        <v>2192</v>
      </c>
      <c r="I15388" s="74"/>
    </row>
    <row r="15389" spans="1:9" x14ac:dyDescent="0.25">
      <c r="A15389" s="59" t="s">
        <v>11651</v>
      </c>
      <c r="B15389" s="59" t="s">
        <v>210</v>
      </c>
      <c r="C15389" s="59" t="s">
        <v>211</v>
      </c>
      <c r="D15389" s="60">
        <v>9</v>
      </c>
      <c r="E15389" s="75" t="s">
        <v>37</v>
      </c>
      <c r="F15389" s="63">
        <v>33000</v>
      </c>
      <c r="G15389" s="64">
        <f t="shared" si="473"/>
        <v>297000</v>
      </c>
      <c r="H15389" s="620" t="s">
        <v>665</v>
      </c>
      <c r="I15389" s="74" t="s">
        <v>11594</v>
      </c>
    </row>
    <row r="15390" spans="1:9" x14ac:dyDescent="0.25">
      <c r="A15390" s="59" t="s">
        <v>11651</v>
      </c>
      <c r="B15390" s="59" t="s">
        <v>11153</v>
      </c>
      <c r="C15390" s="59" t="s">
        <v>217</v>
      </c>
      <c r="D15390" s="60">
        <v>1</v>
      </c>
      <c r="E15390" s="75" t="s">
        <v>26</v>
      </c>
      <c r="F15390" s="210">
        <v>95000</v>
      </c>
      <c r="G15390" s="64">
        <f t="shared" si="473"/>
        <v>95000</v>
      </c>
      <c r="H15390" s="620" t="s">
        <v>665</v>
      </c>
      <c r="I15390" s="74" t="s">
        <v>11594</v>
      </c>
    </row>
    <row r="15391" spans="1:9" x14ac:dyDescent="0.25">
      <c r="A15391" s="59" t="s">
        <v>11651</v>
      </c>
      <c r="B15391" s="59" t="s">
        <v>11487</v>
      </c>
      <c r="C15391" s="59" t="s">
        <v>48</v>
      </c>
      <c r="D15391" s="60">
        <v>1</v>
      </c>
      <c r="E15391" s="75" t="s">
        <v>26</v>
      </c>
      <c r="F15391" s="63">
        <v>750000</v>
      </c>
      <c r="G15391" s="64">
        <f t="shared" si="473"/>
        <v>750000</v>
      </c>
      <c r="H15391" s="620" t="s">
        <v>665</v>
      </c>
      <c r="I15391" s="74" t="s">
        <v>11594</v>
      </c>
    </row>
    <row r="15392" spans="1:9" x14ac:dyDescent="0.25">
      <c r="A15392" s="59" t="s">
        <v>11651</v>
      </c>
      <c r="B15392" s="59" t="s">
        <v>11318</v>
      </c>
      <c r="C15392" s="59" t="s">
        <v>50</v>
      </c>
      <c r="D15392" s="60">
        <v>0.5</v>
      </c>
      <c r="E15392" s="75" t="s">
        <v>29</v>
      </c>
      <c r="F15392" s="63">
        <v>450000</v>
      </c>
      <c r="G15392" s="64">
        <f t="shared" si="473"/>
        <v>225000</v>
      </c>
      <c r="H15392" s="120" t="s">
        <v>1873</v>
      </c>
      <c r="I15392" s="74" t="s">
        <v>7131</v>
      </c>
    </row>
    <row r="15393" spans="1:9" x14ac:dyDescent="0.25">
      <c r="A15393" s="59" t="s">
        <v>11651</v>
      </c>
      <c r="B15393" s="59" t="s">
        <v>11656</v>
      </c>
      <c r="C15393" s="83" t="s">
        <v>4095</v>
      </c>
      <c r="D15393" s="60">
        <v>1</v>
      </c>
      <c r="E15393" s="75" t="s">
        <v>29</v>
      </c>
      <c r="F15393" s="73">
        <v>270000</v>
      </c>
      <c r="G15393" s="64">
        <f>F15393*D15393</f>
        <v>270000</v>
      </c>
      <c r="H15393" s="120" t="s">
        <v>1873</v>
      </c>
      <c r="I15393" s="74" t="s">
        <v>7131</v>
      </c>
    </row>
    <row r="15394" spans="1:9" x14ac:dyDescent="0.25">
      <c r="A15394" s="59" t="s">
        <v>11651</v>
      </c>
      <c r="B15394" s="59" t="s">
        <v>10727</v>
      </c>
      <c r="C15394" s="59" t="s">
        <v>11657</v>
      </c>
      <c r="D15394" s="60">
        <v>1</v>
      </c>
      <c r="E15394" s="75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7131</v>
      </c>
    </row>
    <row r="15395" spans="1:9" x14ac:dyDescent="0.25">
      <c r="A15395" s="59" t="s">
        <v>11651</v>
      </c>
      <c r="B15395" s="59" t="s">
        <v>10727</v>
      </c>
      <c r="C15395" s="59" t="s">
        <v>11658</v>
      </c>
      <c r="D15395" s="60">
        <v>1</v>
      </c>
      <c r="E15395" s="126" t="s">
        <v>26</v>
      </c>
      <c r="F15395" s="73">
        <v>1700000</v>
      </c>
      <c r="G15395" s="64">
        <f>F15395*D15395</f>
        <v>1700000</v>
      </c>
      <c r="H15395" s="120" t="s">
        <v>1873</v>
      </c>
      <c r="I15395" s="74" t="s">
        <v>7131</v>
      </c>
    </row>
    <row r="15396" spans="1:9" x14ac:dyDescent="0.25">
      <c r="A15396" s="59" t="s">
        <v>11651</v>
      </c>
      <c r="B15396" s="71" t="s">
        <v>10036</v>
      </c>
      <c r="C15396" s="77" t="s">
        <v>10333</v>
      </c>
      <c r="D15396" s="60">
        <v>2</v>
      </c>
      <c r="E15396" s="75" t="s">
        <v>26</v>
      </c>
      <c r="F15396" s="63">
        <v>175000</v>
      </c>
      <c r="G15396" s="64">
        <f>F15396*D15396</f>
        <v>350000</v>
      </c>
      <c r="H15396" s="120" t="s">
        <v>1873</v>
      </c>
      <c r="I15396" s="74" t="s">
        <v>7131</v>
      </c>
    </row>
    <row r="15397" spans="1:9" x14ac:dyDescent="0.25">
      <c r="A15397" s="59" t="s">
        <v>11651</v>
      </c>
      <c r="B15397" s="59" t="s">
        <v>11628</v>
      </c>
      <c r="C15397" s="59" t="s">
        <v>10333</v>
      </c>
      <c r="D15397" s="60">
        <v>2</v>
      </c>
      <c r="E15397" s="75" t="s">
        <v>26</v>
      </c>
      <c r="F15397" s="210">
        <v>40000</v>
      </c>
      <c r="G15397" s="210">
        <f>F15397*D15397</f>
        <v>80000</v>
      </c>
      <c r="H15397" s="120" t="s">
        <v>1873</v>
      </c>
      <c r="I15397" s="74" t="s">
        <v>7131</v>
      </c>
    </row>
    <row r="15398" spans="1:9" x14ac:dyDescent="0.25">
      <c r="A15398" s="59" t="s">
        <v>11651</v>
      </c>
      <c r="B15398" s="66" t="s">
        <v>6412</v>
      </c>
      <c r="C15398" s="121" t="s">
        <v>65</v>
      </c>
      <c r="D15398" s="60">
        <v>3</v>
      </c>
      <c r="E15398" s="75" t="s">
        <v>26</v>
      </c>
      <c r="F15398" s="73">
        <v>55000</v>
      </c>
      <c r="G15398" s="210">
        <f t="shared" si="473"/>
        <v>165000</v>
      </c>
      <c r="H15398" s="65" t="s">
        <v>414</v>
      </c>
      <c r="I15398" s="74" t="s">
        <v>11659</v>
      </c>
    </row>
    <row r="15399" spans="1:9" x14ac:dyDescent="0.25">
      <c r="A15399" s="59" t="s">
        <v>11651</v>
      </c>
      <c r="B15399" s="59" t="s">
        <v>251</v>
      </c>
      <c r="C15399" s="59" t="s">
        <v>252</v>
      </c>
      <c r="D15399" s="60">
        <v>1</v>
      </c>
      <c r="E15399" s="75" t="s">
        <v>26</v>
      </c>
      <c r="F15399" s="63">
        <v>357000</v>
      </c>
      <c r="G15399" s="210">
        <f t="shared" si="473"/>
        <v>357000</v>
      </c>
      <c r="H15399" s="65" t="s">
        <v>890</v>
      </c>
      <c r="I15399" s="74" t="s">
        <v>11660</v>
      </c>
    </row>
    <row r="15400" spans="1:9" x14ac:dyDescent="0.25">
      <c r="A15400" s="59" t="s">
        <v>11651</v>
      </c>
      <c r="B15400" s="71" t="s">
        <v>253</v>
      </c>
      <c r="C15400" s="59" t="s">
        <v>254</v>
      </c>
      <c r="D15400" s="60">
        <v>1</v>
      </c>
      <c r="E15400" s="75" t="s">
        <v>26</v>
      </c>
      <c r="F15400" s="73">
        <v>350000</v>
      </c>
      <c r="G15400" s="64">
        <f t="shared" si="473"/>
        <v>350000</v>
      </c>
      <c r="H15400" s="65" t="s">
        <v>890</v>
      </c>
      <c r="I15400" s="74" t="s">
        <v>11660</v>
      </c>
    </row>
    <row r="15401" spans="1:9" x14ac:dyDescent="0.25">
      <c r="A15401" s="59" t="s">
        <v>11651</v>
      </c>
      <c r="B15401" s="71" t="s">
        <v>11661</v>
      </c>
      <c r="C15401" s="59" t="s">
        <v>48</v>
      </c>
      <c r="D15401" s="60">
        <v>1</v>
      </c>
      <c r="E15401" s="75" t="s">
        <v>29</v>
      </c>
      <c r="F15401" s="64">
        <v>2600000</v>
      </c>
      <c r="G15401" s="64">
        <f t="shared" si="473"/>
        <v>2600000</v>
      </c>
      <c r="H15401" s="120" t="s">
        <v>1156</v>
      </c>
      <c r="I15401" s="59" t="s">
        <v>11650</v>
      </c>
    </row>
    <row r="15402" spans="1:9" x14ac:dyDescent="0.25">
      <c r="A15402" s="59" t="s">
        <v>11651</v>
      </c>
      <c r="B15402" s="59" t="s">
        <v>10727</v>
      </c>
      <c r="C15402" s="59" t="s">
        <v>11662</v>
      </c>
      <c r="D15402" s="60">
        <v>1</v>
      </c>
      <c r="E15402" s="75" t="s">
        <v>26</v>
      </c>
      <c r="F15402" s="73">
        <v>1700000</v>
      </c>
      <c r="G15402" s="64">
        <f t="shared" si="473"/>
        <v>1700000</v>
      </c>
      <c r="H15402" s="65" t="s">
        <v>3352</v>
      </c>
      <c r="I15402" s="59" t="s">
        <v>6675</v>
      </c>
    </row>
    <row r="15403" spans="1:9" x14ac:dyDescent="0.25">
      <c r="A15403" s="59" t="s">
        <v>11651</v>
      </c>
      <c r="B15403" s="59" t="s">
        <v>10727</v>
      </c>
      <c r="C15403" s="59" t="s">
        <v>11663</v>
      </c>
      <c r="D15403" s="60">
        <v>1</v>
      </c>
      <c r="E15403" s="126" t="s">
        <v>26</v>
      </c>
      <c r="F15403" s="73">
        <v>1700000</v>
      </c>
      <c r="G15403" s="210">
        <f t="shared" si="473"/>
        <v>1700000</v>
      </c>
      <c r="H15403" s="65" t="s">
        <v>3352</v>
      </c>
      <c r="I15403" s="59" t="s">
        <v>6675</v>
      </c>
    </row>
    <row r="15404" spans="1:9" x14ac:dyDescent="0.25">
      <c r="A15404" s="59" t="s">
        <v>11651</v>
      </c>
      <c r="B15404" s="71" t="s">
        <v>10036</v>
      </c>
      <c r="C15404" s="77" t="s">
        <v>10333</v>
      </c>
      <c r="D15404" s="60">
        <v>2</v>
      </c>
      <c r="E15404" s="75" t="s">
        <v>26</v>
      </c>
      <c r="F15404" s="63">
        <v>175000</v>
      </c>
      <c r="G15404" s="126">
        <f t="shared" si="473"/>
        <v>350000</v>
      </c>
      <c r="H15404" s="65" t="s">
        <v>3352</v>
      </c>
      <c r="I15404" s="59" t="s">
        <v>6675</v>
      </c>
    </row>
    <row r="15405" spans="1:9" x14ac:dyDescent="0.25">
      <c r="A15405" s="59" t="s">
        <v>11651</v>
      </c>
      <c r="B15405" s="59" t="s">
        <v>11628</v>
      </c>
      <c r="C15405" s="59" t="s">
        <v>10333</v>
      </c>
      <c r="D15405" s="60">
        <v>2</v>
      </c>
      <c r="E15405" s="75" t="s">
        <v>26</v>
      </c>
      <c r="F15405" s="210">
        <v>40000</v>
      </c>
      <c r="G15405" s="210">
        <f t="shared" si="473"/>
        <v>80000</v>
      </c>
      <c r="H15405" s="65" t="s">
        <v>3352</v>
      </c>
      <c r="I15405" s="59" t="s">
        <v>6675</v>
      </c>
    </row>
    <row r="15406" spans="1:9" x14ac:dyDescent="0.25">
      <c r="A15406" s="59" t="s">
        <v>11651</v>
      </c>
      <c r="B15406" s="59" t="s">
        <v>10878</v>
      </c>
      <c r="C15406" s="59" t="s">
        <v>501</v>
      </c>
      <c r="D15406" s="60">
        <v>1</v>
      </c>
      <c r="E15406" s="75" t="s">
        <v>26</v>
      </c>
      <c r="F15406" s="63">
        <v>7000</v>
      </c>
      <c r="G15406" s="64">
        <f>F15406*D15406</f>
        <v>7000</v>
      </c>
      <c r="H15406" s="65" t="s">
        <v>2192</v>
      </c>
      <c r="I15406" s="74"/>
    </row>
    <row r="15407" spans="1:9" x14ac:dyDescent="0.25">
      <c r="A15407" s="59" t="s">
        <v>11664</v>
      </c>
      <c r="B15407" s="71" t="s">
        <v>11665</v>
      </c>
      <c r="C15407" s="59" t="s">
        <v>361</v>
      </c>
      <c r="D15407" s="60">
        <v>5</v>
      </c>
      <c r="E15407" s="75" t="s">
        <v>26</v>
      </c>
      <c r="F15407" s="63">
        <v>2000</v>
      </c>
      <c r="G15407" s="210">
        <f t="shared" ref="G15407:G15443" si="474">F15407*D15407</f>
        <v>10000</v>
      </c>
      <c r="H15407" s="65" t="s">
        <v>2192</v>
      </c>
      <c r="I15407" s="74"/>
    </row>
    <row r="15408" spans="1:9" x14ac:dyDescent="0.25">
      <c r="A15408" s="59" t="s">
        <v>11664</v>
      </c>
      <c r="B15408" s="59" t="s">
        <v>11666</v>
      </c>
      <c r="C15408" s="83" t="s">
        <v>7148</v>
      </c>
      <c r="D15408" s="60">
        <v>2</v>
      </c>
      <c r="E15408" s="75" t="s">
        <v>26</v>
      </c>
      <c r="F15408" s="73">
        <v>8000</v>
      </c>
      <c r="G15408" s="64">
        <f t="shared" si="474"/>
        <v>16000</v>
      </c>
      <c r="H15408" s="65" t="s">
        <v>2192</v>
      </c>
      <c r="I15408" s="74"/>
    </row>
    <row r="15409" spans="1:9" x14ac:dyDescent="0.25">
      <c r="A15409" s="59" t="s">
        <v>11664</v>
      </c>
      <c r="B15409" s="118" t="s">
        <v>11667</v>
      </c>
      <c r="C15409" s="59" t="s">
        <v>7148</v>
      </c>
      <c r="D15409" s="60">
        <v>1</v>
      </c>
      <c r="E15409" s="75" t="s">
        <v>26</v>
      </c>
      <c r="F15409" s="73">
        <v>9000</v>
      </c>
      <c r="G15409" s="64">
        <f t="shared" si="474"/>
        <v>9000</v>
      </c>
      <c r="H15409" s="65" t="s">
        <v>2192</v>
      </c>
      <c r="I15409" s="74"/>
    </row>
    <row r="15410" spans="1:9" x14ac:dyDescent="0.25">
      <c r="A15410" s="59" t="s">
        <v>11664</v>
      </c>
      <c r="B15410" s="83" t="s">
        <v>11561</v>
      </c>
      <c r="C15410" s="59" t="s">
        <v>11562</v>
      </c>
      <c r="D15410" s="59">
        <v>1</v>
      </c>
      <c r="E15410" s="77" t="s">
        <v>26</v>
      </c>
      <c r="F15410" s="61">
        <v>70000</v>
      </c>
      <c r="G15410" s="64">
        <f>F15410*D15410</f>
        <v>70000</v>
      </c>
      <c r="H15410" s="65" t="s">
        <v>2699</v>
      </c>
      <c r="I15410" s="74"/>
    </row>
    <row r="15411" spans="1:9" x14ac:dyDescent="0.25">
      <c r="A15411" s="59" t="s">
        <v>11664</v>
      </c>
      <c r="B15411" s="59" t="s">
        <v>56</v>
      </c>
      <c r="C15411" s="59" t="s">
        <v>57</v>
      </c>
      <c r="D15411" s="60">
        <v>1.5</v>
      </c>
      <c r="E15411" s="126" t="s">
        <v>37</v>
      </c>
      <c r="F15411" s="73">
        <v>24650</v>
      </c>
      <c r="G15411" s="210">
        <f t="shared" si="474"/>
        <v>36975</v>
      </c>
      <c r="H15411" s="120" t="s">
        <v>2005</v>
      </c>
      <c r="I15411" s="74"/>
    </row>
    <row r="15412" spans="1:9" x14ac:dyDescent="0.25">
      <c r="A15412" s="59" t="s">
        <v>11664</v>
      </c>
      <c r="B15412" s="59" t="s">
        <v>210</v>
      </c>
      <c r="C15412" s="59" t="s">
        <v>211</v>
      </c>
      <c r="D15412" s="60">
        <v>1.5</v>
      </c>
      <c r="E15412" s="75" t="s">
        <v>37</v>
      </c>
      <c r="F15412" s="63">
        <v>33000</v>
      </c>
      <c r="G15412" s="64">
        <f t="shared" si="474"/>
        <v>49500</v>
      </c>
      <c r="H15412" s="120" t="s">
        <v>2005</v>
      </c>
      <c r="I15412" s="74"/>
    </row>
    <row r="15413" spans="1:9" x14ac:dyDescent="0.25">
      <c r="A15413" s="59" t="s">
        <v>11664</v>
      </c>
      <c r="B15413" s="59" t="s">
        <v>11314</v>
      </c>
      <c r="C15413" s="59" t="s">
        <v>27</v>
      </c>
      <c r="D15413" s="141">
        <v>50</v>
      </c>
      <c r="E15413" s="75" t="s">
        <v>26</v>
      </c>
      <c r="F15413" s="73">
        <v>1565</v>
      </c>
      <c r="G15413" s="64">
        <f t="shared" si="474"/>
        <v>78250</v>
      </c>
      <c r="H15413" s="65" t="s">
        <v>6104</v>
      </c>
      <c r="I15413" s="74"/>
    </row>
    <row r="15414" spans="1:9" x14ac:dyDescent="0.25">
      <c r="A15414" s="59" t="s">
        <v>11664</v>
      </c>
      <c r="B15414" s="71" t="s">
        <v>2729</v>
      </c>
      <c r="C15414" s="85" t="s">
        <v>27</v>
      </c>
      <c r="D15414" s="60">
        <v>2</v>
      </c>
      <c r="E15414" s="75" t="s">
        <v>26</v>
      </c>
      <c r="F15414" s="63">
        <v>2625</v>
      </c>
      <c r="G15414" s="64">
        <f>F15414*D15414</f>
        <v>5250</v>
      </c>
      <c r="H15414" s="65" t="s">
        <v>6104</v>
      </c>
      <c r="I15414" s="74"/>
    </row>
    <row r="15415" spans="1:9" x14ac:dyDescent="0.25">
      <c r="A15415" s="59" t="s">
        <v>11664</v>
      </c>
      <c r="B15415" s="71" t="s">
        <v>8068</v>
      </c>
      <c r="C15415" s="59" t="s">
        <v>11259</v>
      </c>
      <c r="D15415" s="60">
        <v>1</v>
      </c>
      <c r="E15415" s="75" t="s">
        <v>26</v>
      </c>
      <c r="F15415" s="63">
        <v>11500</v>
      </c>
      <c r="G15415" s="210">
        <f>F15415*D15415</f>
        <v>11500</v>
      </c>
      <c r="H15415" s="65" t="s">
        <v>6104</v>
      </c>
      <c r="I15415" s="74"/>
    </row>
    <row r="15416" spans="1:9" x14ac:dyDescent="0.25">
      <c r="A15416" s="59" t="s">
        <v>11664</v>
      </c>
      <c r="B15416" s="66" t="s">
        <v>220</v>
      </c>
      <c r="C15416" s="92" t="s">
        <v>221</v>
      </c>
      <c r="D15416" s="141">
        <v>3.5</v>
      </c>
      <c r="E15416" s="75" t="s">
        <v>37</v>
      </c>
      <c r="F15416" s="73">
        <v>34689</v>
      </c>
      <c r="G15416" s="64">
        <f>F15416*D15416</f>
        <v>121411.5</v>
      </c>
      <c r="H15416" s="65" t="s">
        <v>2148</v>
      </c>
      <c r="I15416" s="74"/>
    </row>
    <row r="15417" spans="1:9" x14ac:dyDescent="0.25">
      <c r="A15417" s="59" t="s">
        <v>11664</v>
      </c>
      <c r="B15417" s="59" t="s">
        <v>1792</v>
      </c>
      <c r="C15417" s="59" t="s">
        <v>76</v>
      </c>
      <c r="D15417" s="141">
        <v>0.3</v>
      </c>
      <c r="E15417" s="75" t="s">
        <v>37</v>
      </c>
      <c r="F15417" s="73">
        <v>82500</v>
      </c>
      <c r="G15417" s="64">
        <f>F15417*D15417</f>
        <v>24750</v>
      </c>
      <c r="H15417" s="65" t="s">
        <v>957</v>
      </c>
      <c r="I15417" s="74" t="s">
        <v>6678</v>
      </c>
    </row>
    <row r="15418" spans="1:9" x14ac:dyDescent="0.25">
      <c r="A15418" s="59" t="s">
        <v>11664</v>
      </c>
      <c r="B15418" s="66" t="s">
        <v>6412</v>
      </c>
      <c r="C15418" s="121" t="s">
        <v>65</v>
      </c>
      <c r="D15418" s="60">
        <v>4</v>
      </c>
      <c r="E15418" s="126" t="s">
        <v>26</v>
      </c>
      <c r="F15418" s="73">
        <v>55000</v>
      </c>
      <c r="G15418" s="210">
        <f>F15418*D15418</f>
        <v>220000</v>
      </c>
      <c r="H15418" s="65" t="s">
        <v>957</v>
      </c>
      <c r="I15418" s="74" t="s">
        <v>6678</v>
      </c>
    </row>
    <row r="15419" spans="1:9" x14ac:dyDescent="0.25">
      <c r="A15419" s="59" t="s">
        <v>11664</v>
      </c>
      <c r="B15419" s="59" t="s">
        <v>274</v>
      </c>
      <c r="C15419" s="192">
        <v>40493</v>
      </c>
      <c r="D15419" s="60">
        <v>4</v>
      </c>
      <c r="E15419" s="75" t="s">
        <v>26</v>
      </c>
      <c r="F15419" s="73">
        <v>10000</v>
      </c>
      <c r="G15419" s="210">
        <f t="shared" si="474"/>
        <v>40000</v>
      </c>
      <c r="H15419" s="65" t="s">
        <v>957</v>
      </c>
      <c r="I15419" s="74" t="s">
        <v>6678</v>
      </c>
    </row>
    <row r="15420" spans="1:9" x14ac:dyDescent="0.25">
      <c r="A15420" s="59" t="s">
        <v>11664</v>
      </c>
      <c r="B15420" s="59" t="s">
        <v>4073</v>
      </c>
      <c r="C15420" s="59" t="s">
        <v>264</v>
      </c>
      <c r="D15420" s="141">
        <v>4</v>
      </c>
      <c r="E15420" s="126" t="s">
        <v>26</v>
      </c>
      <c r="F15420" s="280">
        <v>5000</v>
      </c>
      <c r="G15420" s="210">
        <f t="shared" si="474"/>
        <v>20000</v>
      </c>
      <c r="H15420" s="65" t="s">
        <v>957</v>
      </c>
      <c r="I15420" s="74" t="s">
        <v>6678</v>
      </c>
    </row>
    <row r="15421" spans="1:9" x14ac:dyDescent="0.25">
      <c r="A15421" s="59" t="s">
        <v>11664</v>
      </c>
      <c r="B15421" s="59" t="s">
        <v>6299</v>
      </c>
      <c r="C15421" s="59" t="s">
        <v>89</v>
      </c>
      <c r="D15421" s="60">
        <v>1</v>
      </c>
      <c r="E15421" s="126" t="s">
        <v>26</v>
      </c>
      <c r="F15421" s="73">
        <v>193500</v>
      </c>
      <c r="G15421" s="126">
        <f>F15421*D15421</f>
        <v>193500</v>
      </c>
      <c r="H15421" s="65" t="s">
        <v>957</v>
      </c>
      <c r="I15421" s="74" t="s">
        <v>6678</v>
      </c>
    </row>
    <row r="15422" spans="1:9" x14ac:dyDescent="0.25">
      <c r="A15422" s="59" t="s">
        <v>11664</v>
      </c>
      <c r="B15422" s="71" t="s">
        <v>9833</v>
      </c>
      <c r="C15422" s="59" t="s">
        <v>9834</v>
      </c>
      <c r="D15422" s="60">
        <v>1</v>
      </c>
      <c r="E15422" s="75" t="s">
        <v>26</v>
      </c>
      <c r="F15422" s="63">
        <v>187035</v>
      </c>
      <c r="G15422" s="64">
        <f>F15422*D15422</f>
        <v>187035</v>
      </c>
      <c r="H15422" s="65" t="s">
        <v>957</v>
      </c>
      <c r="I15422" s="74" t="s">
        <v>6678</v>
      </c>
    </row>
    <row r="15423" spans="1:9" x14ac:dyDescent="0.25">
      <c r="A15423" s="59" t="s">
        <v>11664</v>
      </c>
      <c r="B15423" s="59" t="s">
        <v>634</v>
      </c>
      <c r="C15423" s="59" t="s">
        <v>99</v>
      </c>
      <c r="D15423" s="60">
        <v>1</v>
      </c>
      <c r="E15423" s="75" t="s">
        <v>26</v>
      </c>
      <c r="F15423" s="63">
        <v>40000</v>
      </c>
      <c r="G15423" s="64">
        <f>F15423*D15423</f>
        <v>40000</v>
      </c>
      <c r="H15423" s="65" t="s">
        <v>957</v>
      </c>
      <c r="I15423" s="74" t="s">
        <v>6678</v>
      </c>
    </row>
    <row r="15424" spans="1:9" x14ac:dyDescent="0.25">
      <c r="A15424" s="59" t="s">
        <v>11664</v>
      </c>
      <c r="B15424" s="59" t="s">
        <v>10709</v>
      </c>
      <c r="C15424" s="59" t="s">
        <v>11668</v>
      </c>
      <c r="D15424" s="60">
        <v>1</v>
      </c>
      <c r="E15424" s="75" t="s">
        <v>26</v>
      </c>
      <c r="F15424" s="63">
        <v>1400000</v>
      </c>
      <c r="G15424" s="64">
        <f t="shared" si="474"/>
        <v>1400000</v>
      </c>
      <c r="H15424" s="620" t="s">
        <v>1156</v>
      </c>
      <c r="I15424" s="74" t="s">
        <v>11669</v>
      </c>
    </row>
    <row r="15425" spans="1:9" x14ac:dyDescent="0.25">
      <c r="A15425" s="59" t="s">
        <v>11664</v>
      </c>
      <c r="B15425" s="59" t="s">
        <v>10709</v>
      </c>
      <c r="C15425" s="59" t="s">
        <v>11670</v>
      </c>
      <c r="D15425" s="60">
        <v>1</v>
      </c>
      <c r="E15425" s="75" t="s">
        <v>26</v>
      </c>
      <c r="F15425" s="210">
        <v>1400000</v>
      </c>
      <c r="G15425" s="64">
        <f t="shared" si="474"/>
        <v>1400000</v>
      </c>
      <c r="H15425" s="620" t="s">
        <v>1156</v>
      </c>
      <c r="I15425" s="74" t="s">
        <v>11669</v>
      </c>
    </row>
    <row r="15426" spans="1:9" x14ac:dyDescent="0.25">
      <c r="A15426" s="59" t="s">
        <v>11664</v>
      </c>
      <c r="B15426" s="83" t="s">
        <v>9844</v>
      </c>
      <c r="C15426" s="77" t="s">
        <v>10333</v>
      </c>
      <c r="D15426" s="60">
        <v>2</v>
      </c>
      <c r="E15426" s="75" t="s">
        <v>26</v>
      </c>
      <c r="F15426" s="63">
        <v>165000</v>
      </c>
      <c r="G15426" s="64">
        <f t="shared" si="474"/>
        <v>330000</v>
      </c>
      <c r="H15426" s="620" t="s">
        <v>1156</v>
      </c>
      <c r="I15426" s="74" t="s">
        <v>11669</v>
      </c>
    </row>
    <row r="15427" spans="1:9" x14ac:dyDescent="0.25">
      <c r="A15427" s="59" t="s">
        <v>11664</v>
      </c>
      <c r="B15427" s="59" t="s">
        <v>11628</v>
      </c>
      <c r="C15427" s="77" t="s">
        <v>10333</v>
      </c>
      <c r="D15427" s="60">
        <v>2</v>
      </c>
      <c r="E15427" s="75" t="s">
        <v>26</v>
      </c>
      <c r="F15427" s="64">
        <v>40000</v>
      </c>
      <c r="G15427" s="64">
        <f t="shared" si="474"/>
        <v>80000</v>
      </c>
      <c r="H15427" s="620" t="s">
        <v>1156</v>
      </c>
      <c r="I15427" s="74" t="s">
        <v>11669</v>
      </c>
    </row>
    <row r="15428" spans="1:9" x14ac:dyDescent="0.25">
      <c r="A15428" s="59" t="s">
        <v>11664</v>
      </c>
      <c r="B15428" s="59" t="s">
        <v>11671</v>
      </c>
      <c r="C15428" s="58" t="s">
        <v>11672</v>
      </c>
      <c r="D15428" s="59">
        <v>8</v>
      </c>
      <c r="E15428" s="59" t="s">
        <v>26</v>
      </c>
      <c r="F15428" s="61">
        <v>300</v>
      </c>
      <c r="G15428" s="64">
        <f t="shared" si="474"/>
        <v>2400</v>
      </c>
      <c r="H15428" s="120" t="s">
        <v>6100</v>
      </c>
      <c r="I15428" s="74"/>
    </row>
    <row r="15429" spans="1:9" x14ac:dyDescent="0.25">
      <c r="A15429" s="59" t="s">
        <v>11664</v>
      </c>
      <c r="B15429" s="58" t="s">
        <v>11673</v>
      </c>
      <c r="C15429" s="58" t="s">
        <v>11672</v>
      </c>
      <c r="D15429" s="60">
        <v>2</v>
      </c>
      <c r="E15429" s="75" t="s">
        <v>26</v>
      </c>
      <c r="F15429" s="205">
        <v>11000</v>
      </c>
      <c r="G15429" s="64">
        <f>F15429*D15429</f>
        <v>22000</v>
      </c>
      <c r="H15429" s="120" t="s">
        <v>6100</v>
      </c>
      <c r="I15429" s="74"/>
    </row>
    <row r="15430" spans="1:9" x14ac:dyDescent="0.25">
      <c r="A15430" s="59" t="s">
        <v>11664</v>
      </c>
      <c r="B15430" s="59" t="s">
        <v>11674</v>
      </c>
      <c r="C15430" s="59" t="s">
        <v>2557</v>
      </c>
      <c r="D15430" s="60">
        <v>3</v>
      </c>
      <c r="E15430" s="126" t="s">
        <v>26</v>
      </c>
      <c r="F15430" s="73">
        <v>35000</v>
      </c>
      <c r="G15430" s="210">
        <f>F15430*D15430</f>
        <v>105000</v>
      </c>
      <c r="H15430" s="65" t="s">
        <v>710</v>
      </c>
      <c r="I15430" s="74"/>
    </row>
    <row r="15431" spans="1:9" x14ac:dyDescent="0.25">
      <c r="A15431" s="59" t="s">
        <v>11664</v>
      </c>
      <c r="B15431" s="59" t="s">
        <v>11675</v>
      </c>
      <c r="C15431" s="59" t="s">
        <v>905</v>
      </c>
      <c r="D15431" s="60">
        <v>2</v>
      </c>
      <c r="E15431" s="75" t="s">
        <v>26</v>
      </c>
      <c r="F15431" s="210">
        <v>1600000</v>
      </c>
      <c r="G15431" s="64">
        <f>F15431*D15431</f>
        <v>3200000</v>
      </c>
      <c r="H15431" s="65" t="s">
        <v>947</v>
      </c>
      <c r="I15431" s="74"/>
    </row>
    <row r="15432" spans="1:9" x14ac:dyDescent="0.25">
      <c r="A15432" s="59" t="s">
        <v>11664</v>
      </c>
      <c r="B15432" s="59" t="s">
        <v>1792</v>
      </c>
      <c r="C15432" s="59" t="s">
        <v>76</v>
      </c>
      <c r="D15432" s="141">
        <v>0.3</v>
      </c>
      <c r="E15432" s="75" t="s">
        <v>37</v>
      </c>
      <c r="F15432" s="73">
        <v>82500</v>
      </c>
      <c r="G15432" s="64">
        <f t="shared" si="474"/>
        <v>24750</v>
      </c>
      <c r="H15432" s="65" t="s">
        <v>629</v>
      </c>
      <c r="I15432" s="59"/>
    </row>
    <row r="15433" spans="1:9" x14ac:dyDescent="0.25">
      <c r="A15433" s="59" t="s">
        <v>11664</v>
      </c>
      <c r="B15433" s="59" t="s">
        <v>210</v>
      </c>
      <c r="C15433" s="59" t="s">
        <v>211</v>
      </c>
      <c r="D15433" s="60">
        <v>2</v>
      </c>
      <c r="E15433" s="75" t="s">
        <v>37</v>
      </c>
      <c r="F15433" s="63">
        <v>33000</v>
      </c>
      <c r="G15433" s="64">
        <f t="shared" si="474"/>
        <v>66000</v>
      </c>
      <c r="H15433" s="65" t="s">
        <v>432</v>
      </c>
      <c r="I15433" s="59"/>
    </row>
    <row r="15434" spans="1:9" x14ac:dyDescent="0.25">
      <c r="A15434" s="59" t="s">
        <v>11664</v>
      </c>
      <c r="B15434" s="58" t="s">
        <v>35</v>
      </c>
      <c r="C15434" s="214" t="s">
        <v>36</v>
      </c>
      <c r="D15434" s="60">
        <v>3</v>
      </c>
      <c r="E15434" s="126" t="s">
        <v>37</v>
      </c>
      <c r="F15434" s="73">
        <v>30862</v>
      </c>
      <c r="G15434" s="64">
        <f t="shared" si="474"/>
        <v>92586</v>
      </c>
      <c r="H15434" s="65" t="s">
        <v>432</v>
      </c>
      <c r="I15434" s="59"/>
    </row>
    <row r="15435" spans="1:9" x14ac:dyDescent="0.25">
      <c r="A15435" s="59" t="s">
        <v>11664</v>
      </c>
      <c r="B15435" s="58" t="s">
        <v>10823</v>
      </c>
      <c r="C15435" s="84" t="s">
        <v>10685</v>
      </c>
      <c r="D15435" s="60">
        <v>1</v>
      </c>
      <c r="E15435" s="83" t="s">
        <v>25</v>
      </c>
      <c r="F15435" s="210">
        <v>125000</v>
      </c>
      <c r="G15435" s="126">
        <f t="shared" si="474"/>
        <v>125000</v>
      </c>
      <c r="H15435" s="65" t="s">
        <v>432</v>
      </c>
      <c r="I15435" s="59"/>
    </row>
    <row r="15436" spans="1:9" x14ac:dyDescent="0.25">
      <c r="A15436" s="59" t="s">
        <v>11664</v>
      </c>
      <c r="B15436" s="59" t="s">
        <v>210</v>
      </c>
      <c r="C15436" s="59" t="s">
        <v>211</v>
      </c>
      <c r="D15436" s="60">
        <v>9</v>
      </c>
      <c r="E15436" s="75" t="s">
        <v>37</v>
      </c>
      <c r="F15436" s="63">
        <v>33000</v>
      </c>
      <c r="G15436" s="210">
        <f t="shared" si="474"/>
        <v>297000</v>
      </c>
      <c r="H15436" s="65" t="s">
        <v>763</v>
      </c>
      <c r="I15436" s="59" t="s">
        <v>6683</v>
      </c>
    </row>
    <row r="15437" spans="1:9" x14ac:dyDescent="0.25">
      <c r="A15437" s="59" t="s">
        <v>11664</v>
      </c>
      <c r="B15437" s="59" t="s">
        <v>11153</v>
      </c>
      <c r="C15437" s="59" t="s">
        <v>217</v>
      </c>
      <c r="D15437" s="60">
        <v>1</v>
      </c>
      <c r="E15437" s="75" t="s">
        <v>26</v>
      </c>
      <c r="F15437" s="63">
        <v>95000</v>
      </c>
      <c r="G15437" s="126">
        <f t="shared" si="474"/>
        <v>95000</v>
      </c>
      <c r="H15437" s="65" t="s">
        <v>763</v>
      </c>
      <c r="I15437" s="59" t="s">
        <v>6683</v>
      </c>
    </row>
    <row r="15438" spans="1:9" x14ac:dyDescent="0.25">
      <c r="A15438" s="59" t="s">
        <v>11664</v>
      </c>
      <c r="B15438" s="58" t="s">
        <v>71</v>
      </c>
      <c r="C15438" s="77" t="s">
        <v>181</v>
      </c>
      <c r="D15438" s="60">
        <v>3</v>
      </c>
      <c r="E15438" s="75" t="s">
        <v>26</v>
      </c>
      <c r="F15438" s="210">
        <v>36000</v>
      </c>
      <c r="G15438" s="210">
        <f t="shared" si="474"/>
        <v>108000</v>
      </c>
      <c r="H15438" s="65" t="s">
        <v>763</v>
      </c>
      <c r="I15438" s="59" t="s">
        <v>6683</v>
      </c>
    </row>
    <row r="15439" spans="1:9" x14ac:dyDescent="0.25">
      <c r="A15439" s="59" t="s">
        <v>11664</v>
      </c>
      <c r="B15439" s="59" t="s">
        <v>210</v>
      </c>
      <c r="C15439" s="59" t="s">
        <v>211</v>
      </c>
      <c r="D15439" s="60">
        <v>9</v>
      </c>
      <c r="E15439" s="75" t="s">
        <v>37</v>
      </c>
      <c r="F15439" s="63">
        <v>33000</v>
      </c>
      <c r="G15439" s="210">
        <f t="shared" si="474"/>
        <v>297000</v>
      </c>
      <c r="H15439" s="120" t="s">
        <v>749</v>
      </c>
      <c r="I15439" s="74" t="s">
        <v>6695</v>
      </c>
    </row>
    <row r="15440" spans="1:9" x14ac:dyDescent="0.25">
      <c r="A15440" s="59" t="s">
        <v>11664</v>
      </c>
      <c r="B15440" s="59" t="s">
        <v>11153</v>
      </c>
      <c r="C15440" s="59" t="s">
        <v>217</v>
      </c>
      <c r="D15440" s="60">
        <v>1</v>
      </c>
      <c r="E15440" s="75" t="s">
        <v>26</v>
      </c>
      <c r="F15440" s="63">
        <v>95000</v>
      </c>
      <c r="G15440" s="210">
        <f t="shared" si="474"/>
        <v>95000</v>
      </c>
      <c r="H15440" s="120" t="s">
        <v>749</v>
      </c>
      <c r="I15440" s="74" t="s">
        <v>6695</v>
      </c>
    </row>
    <row r="15441" spans="1:9" x14ac:dyDescent="0.25">
      <c r="A15441" s="59" t="s">
        <v>11664</v>
      </c>
      <c r="B15441" s="59" t="s">
        <v>1792</v>
      </c>
      <c r="C15441" s="59" t="s">
        <v>76</v>
      </c>
      <c r="D15441" s="141">
        <v>0.3</v>
      </c>
      <c r="E15441" s="75" t="s">
        <v>37</v>
      </c>
      <c r="F15441" s="73">
        <v>82500</v>
      </c>
      <c r="G15441" s="210">
        <f t="shared" si="474"/>
        <v>24750</v>
      </c>
      <c r="H15441" s="120" t="s">
        <v>749</v>
      </c>
      <c r="I15441" s="74" t="s">
        <v>6695</v>
      </c>
    </row>
    <row r="15442" spans="1:9" x14ac:dyDescent="0.25">
      <c r="A15442" s="59" t="s">
        <v>11664</v>
      </c>
      <c r="B15442" s="59" t="s">
        <v>10709</v>
      </c>
      <c r="C15442" s="59" t="s">
        <v>11676</v>
      </c>
      <c r="D15442" s="141">
        <v>1</v>
      </c>
      <c r="E15442" s="75" t="s">
        <v>26</v>
      </c>
      <c r="F15442" s="265">
        <v>1400000</v>
      </c>
      <c r="G15442" s="64">
        <f t="shared" si="474"/>
        <v>1400000</v>
      </c>
      <c r="H15442" s="285" t="s">
        <v>2145</v>
      </c>
      <c r="I15442" s="74" t="s">
        <v>6688</v>
      </c>
    </row>
    <row r="15443" spans="1:9" x14ac:dyDescent="0.25">
      <c r="A15443" s="59" t="s">
        <v>11664</v>
      </c>
      <c r="B15443" s="83" t="s">
        <v>9844</v>
      </c>
      <c r="C15443" s="77" t="s">
        <v>10333</v>
      </c>
      <c r="D15443" s="60">
        <v>1</v>
      </c>
      <c r="E15443" s="75" t="s">
        <v>26</v>
      </c>
      <c r="F15443" s="63">
        <v>165000</v>
      </c>
      <c r="G15443" s="210">
        <f t="shared" si="474"/>
        <v>165000</v>
      </c>
      <c r="H15443" s="285" t="s">
        <v>2145</v>
      </c>
      <c r="I15443" s="74" t="s">
        <v>6688</v>
      </c>
    </row>
    <row r="15444" spans="1:9" x14ac:dyDescent="0.25">
      <c r="A15444" s="59" t="s">
        <v>11664</v>
      </c>
      <c r="B15444" s="59" t="s">
        <v>11318</v>
      </c>
      <c r="C15444" s="59" t="s">
        <v>50</v>
      </c>
      <c r="D15444" s="60">
        <v>1</v>
      </c>
      <c r="E15444" s="75" t="s">
        <v>29</v>
      </c>
      <c r="F15444" s="63">
        <v>450000</v>
      </c>
      <c r="G15444" s="64">
        <f>F15444*D15444</f>
        <v>450000</v>
      </c>
      <c r="H15444" s="65" t="s">
        <v>2145</v>
      </c>
      <c r="I15444" s="74"/>
    </row>
    <row r="15445" spans="1:9" x14ac:dyDescent="0.25">
      <c r="A15445" s="585">
        <v>44570</v>
      </c>
      <c r="B15445" s="118" t="s">
        <v>11677</v>
      </c>
      <c r="C15445" s="59" t="s">
        <v>734</v>
      </c>
      <c r="D15445" s="60">
        <v>1</v>
      </c>
      <c r="E15445" s="75" t="s">
        <v>26</v>
      </c>
      <c r="F15445" s="73">
        <v>720000</v>
      </c>
      <c r="G15445" s="64">
        <f t="shared" ref="G15445:G15508" si="475">F15445*D15445</f>
        <v>720000</v>
      </c>
      <c r="H15445" s="65" t="s">
        <v>2192</v>
      </c>
      <c r="I15445" s="74"/>
    </row>
    <row r="15446" spans="1:9" x14ac:dyDescent="0.25">
      <c r="A15446" s="144">
        <v>44570</v>
      </c>
      <c r="B15446" s="58" t="s">
        <v>11678</v>
      </c>
      <c r="C15446" s="58" t="s">
        <v>1272</v>
      </c>
      <c r="D15446" s="60">
        <v>5</v>
      </c>
      <c r="E15446" s="75" t="s">
        <v>26</v>
      </c>
      <c r="F15446" s="205">
        <v>12000</v>
      </c>
      <c r="G15446" s="64">
        <f>F15446*D15446</f>
        <v>60000</v>
      </c>
      <c r="H15446" s="120" t="s">
        <v>2192</v>
      </c>
      <c r="I15446" s="74"/>
    </row>
    <row r="15447" spans="1:9" x14ac:dyDescent="0.25">
      <c r="A15447" s="144">
        <v>44570</v>
      </c>
      <c r="B15447" s="59" t="s">
        <v>11679</v>
      </c>
      <c r="C15447" s="59" t="s">
        <v>1272</v>
      </c>
      <c r="D15447" s="60">
        <v>5</v>
      </c>
      <c r="E15447" s="75" t="s">
        <v>26</v>
      </c>
      <c r="F15447" s="63">
        <v>9000</v>
      </c>
      <c r="G15447" s="64">
        <f>F15447*D15447</f>
        <v>45000</v>
      </c>
      <c r="H15447" s="65" t="s">
        <v>2192</v>
      </c>
      <c r="I15447" s="74"/>
    </row>
    <row r="15448" spans="1:9" x14ac:dyDescent="0.25">
      <c r="A15448" s="144">
        <v>44570</v>
      </c>
      <c r="B15448" s="59" t="s">
        <v>9870</v>
      </c>
      <c r="C15448" s="59" t="s">
        <v>10784</v>
      </c>
      <c r="D15448" s="60">
        <v>1</v>
      </c>
      <c r="E15448" s="126" t="s">
        <v>26</v>
      </c>
      <c r="F15448" s="62">
        <v>126156</v>
      </c>
      <c r="G15448" s="210">
        <f t="shared" si="475"/>
        <v>126156</v>
      </c>
      <c r="H15448" s="65" t="s">
        <v>2192</v>
      </c>
      <c r="I15448" s="74"/>
    </row>
    <row r="15449" spans="1:9" x14ac:dyDescent="0.25">
      <c r="A15449" s="144">
        <v>44570</v>
      </c>
      <c r="B15449" s="59" t="s">
        <v>11680</v>
      </c>
      <c r="C15449" s="58" t="s">
        <v>364</v>
      </c>
      <c r="D15449" s="59">
        <v>1</v>
      </c>
      <c r="E15449" s="59" t="s">
        <v>111</v>
      </c>
      <c r="F15449" s="61">
        <v>698500</v>
      </c>
      <c r="G15449" s="64">
        <f t="shared" si="475"/>
        <v>698500</v>
      </c>
      <c r="H15449" s="120" t="s">
        <v>629</v>
      </c>
      <c r="I15449" s="74"/>
    </row>
    <row r="15450" spans="1:9" x14ac:dyDescent="0.25">
      <c r="A15450" s="144">
        <v>44570</v>
      </c>
      <c r="B15450" s="71" t="s">
        <v>11681</v>
      </c>
      <c r="C15450" s="59" t="s">
        <v>813</v>
      </c>
      <c r="D15450" s="141">
        <v>1</v>
      </c>
      <c r="E15450" s="75" t="s">
        <v>26</v>
      </c>
      <c r="F15450" s="63">
        <v>549000</v>
      </c>
      <c r="G15450" s="210">
        <f t="shared" si="475"/>
        <v>549000</v>
      </c>
      <c r="H15450" s="65" t="s">
        <v>814</v>
      </c>
      <c r="I15450" s="74"/>
    </row>
    <row r="15451" spans="1:9" x14ac:dyDescent="0.25">
      <c r="A15451" s="144">
        <v>44570</v>
      </c>
      <c r="B15451" s="58" t="s">
        <v>2008</v>
      </c>
      <c r="C15451" s="83" t="s">
        <v>411</v>
      </c>
      <c r="D15451" s="60">
        <v>8</v>
      </c>
      <c r="E15451" s="75" t="s">
        <v>26</v>
      </c>
      <c r="F15451" s="63">
        <v>25000</v>
      </c>
      <c r="G15451" s="64">
        <f t="shared" si="475"/>
        <v>200000</v>
      </c>
      <c r="H15451" s="65" t="s">
        <v>2148</v>
      </c>
      <c r="I15451" s="74"/>
    </row>
    <row r="15452" spans="1:9" x14ac:dyDescent="0.25">
      <c r="A15452" s="144">
        <v>44570</v>
      </c>
      <c r="B15452" s="59" t="s">
        <v>11370</v>
      </c>
      <c r="C15452" s="59" t="s">
        <v>2234</v>
      </c>
      <c r="D15452" s="60">
        <v>2</v>
      </c>
      <c r="E15452" s="126" t="s">
        <v>26</v>
      </c>
      <c r="F15452" s="73">
        <v>195000</v>
      </c>
      <c r="G15452" s="210">
        <f t="shared" si="475"/>
        <v>390000</v>
      </c>
      <c r="H15452" s="65" t="s">
        <v>2148</v>
      </c>
      <c r="I15452" s="74"/>
    </row>
    <row r="15453" spans="1:9" x14ac:dyDescent="0.25">
      <c r="A15453" s="144">
        <v>44570</v>
      </c>
      <c r="B15453" s="82" t="s">
        <v>6648</v>
      </c>
      <c r="C15453" s="59" t="s">
        <v>48</v>
      </c>
      <c r="D15453" s="60">
        <v>1</v>
      </c>
      <c r="E15453" s="75" t="s">
        <v>26</v>
      </c>
      <c r="F15453" s="73">
        <v>277500</v>
      </c>
      <c r="G15453" s="64">
        <f t="shared" si="475"/>
        <v>277500</v>
      </c>
      <c r="H15453" s="65" t="s">
        <v>2148</v>
      </c>
      <c r="I15453" s="74"/>
    </row>
    <row r="15454" spans="1:9" x14ac:dyDescent="0.25">
      <c r="A15454" s="144">
        <v>44570</v>
      </c>
      <c r="B15454" s="59" t="s">
        <v>6647</v>
      </c>
      <c r="C15454" s="59" t="s">
        <v>48</v>
      </c>
      <c r="D15454" s="60">
        <v>1</v>
      </c>
      <c r="E15454" s="75" t="s">
        <v>26</v>
      </c>
      <c r="F15454" s="73">
        <v>195000</v>
      </c>
      <c r="G15454" s="64">
        <f t="shared" si="475"/>
        <v>195000</v>
      </c>
      <c r="H15454" s="65" t="s">
        <v>2148</v>
      </c>
      <c r="I15454" s="74"/>
    </row>
    <row r="15455" spans="1:9" x14ac:dyDescent="0.25">
      <c r="A15455" s="144">
        <v>44570</v>
      </c>
      <c r="B15455" s="58" t="s">
        <v>11682</v>
      </c>
      <c r="C15455" s="85" t="s">
        <v>334</v>
      </c>
      <c r="D15455" s="60">
        <v>1</v>
      </c>
      <c r="E15455" s="75" t="s">
        <v>26</v>
      </c>
      <c r="F15455" s="73">
        <v>200450</v>
      </c>
      <c r="G15455" s="64">
        <f t="shared" si="475"/>
        <v>200450</v>
      </c>
      <c r="H15455" s="65" t="s">
        <v>2148</v>
      </c>
      <c r="I15455" s="74"/>
    </row>
    <row r="15456" spans="1:9" x14ac:dyDescent="0.25">
      <c r="A15456" s="144">
        <v>44570</v>
      </c>
      <c r="B15456" s="59" t="s">
        <v>11683</v>
      </c>
      <c r="C15456" s="59" t="s">
        <v>6865</v>
      </c>
      <c r="D15456" s="60">
        <v>1</v>
      </c>
      <c r="E15456" s="75" t="s">
        <v>26</v>
      </c>
      <c r="F15456" s="63">
        <v>31000</v>
      </c>
      <c r="G15456" s="210">
        <f t="shared" si="475"/>
        <v>31000</v>
      </c>
      <c r="H15456" s="65" t="s">
        <v>2148</v>
      </c>
      <c r="I15456" s="74"/>
    </row>
    <row r="15457" spans="1:9" x14ac:dyDescent="0.25">
      <c r="A15457" s="144">
        <v>44570</v>
      </c>
      <c r="B15457" s="59" t="s">
        <v>210</v>
      </c>
      <c r="C15457" s="59" t="s">
        <v>211</v>
      </c>
      <c r="D15457" s="141">
        <v>1</v>
      </c>
      <c r="E15457" s="75" t="s">
        <v>37</v>
      </c>
      <c r="F15457" s="73">
        <v>33000</v>
      </c>
      <c r="G15457" s="64">
        <f t="shared" si="475"/>
        <v>33000</v>
      </c>
      <c r="H15457" s="65" t="s">
        <v>466</v>
      </c>
      <c r="I15457" s="74"/>
    </row>
    <row r="15458" spans="1:9" x14ac:dyDescent="0.25">
      <c r="A15458" s="144">
        <v>44570</v>
      </c>
      <c r="B15458" s="59" t="s">
        <v>210</v>
      </c>
      <c r="C15458" s="59" t="s">
        <v>211</v>
      </c>
      <c r="D15458" s="141">
        <v>8</v>
      </c>
      <c r="E15458" s="75" t="s">
        <v>37</v>
      </c>
      <c r="F15458" s="73">
        <v>33000</v>
      </c>
      <c r="G15458" s="210">
        <f t="shared" si="475"/>
        <v>264000</v>
      </c>
      <c r="H15458" s="65" t="s">
        <v>508</v>
      </c>
      <c r="I15458" s="74" t="s">
        <v>6725</v>
      </c>
    </row>
    <row r="15459" spans="1:9" x14ac:dyDescent="0.25">
      <c r="A15459" s="144">
        <v>44570</v>
      </c>
      <c r="B15459" s="71" t="s">
        <v>6463</v>
      </c>
      <c r="C15459" s="59" t="s">
        <v>434</v>
      </c>
      <c r="D15459" s="141">
        <v>1</v>
      </c>
      <c r="E15459" s="75" t="s">
        <v>26</v>
      </c>
      <c r="F15459" s="210">
        <v>495000</v>
      </c>
      <c r="G15459" s="210">
        <f t="shared" si="475"/>
        <v>495000</v>
      </c>
      <c r="H15459" s="65" t="s">
        <v>508</v>
      </c>
      <c r="I15459" s="74" t="s">
        <v>6725</v>
      </c>
    </row>
    <row r="15460" spans="1:9" x14ac:dyDescent="0.25">
      <c r="A15460" s="144">
        <v>44570</v>
      </c>
      <c r="B15460" s="59" t="s">
        <v>634</v>
      </c>
      <c r="C15460" s="59" t="s">
        <v>99</v>
      </c>
      <c r="D15460" s="141">
        <v>2</v>
      </c>
      <c r="E15460" s="75" t="s">
        <v>26</v>
      </c>
      <c r="F15460" s="210">
        <v>40000</v>
      </c>
      <c r="G15460" s="210">
        <f t="shared" si="475"/>
        <v>80000</v>
      </c>
      <c r="H15460" s="65" t="s">
        <v>508</v>
      </c>
      <c r="I15460" s="74" t="s">
        <v>6725</v>
      </c>
    </row>
    <row r="15461" spans="1:9" x14ac:dyDescent="0.25">
      <c r="A15461" s="144">
        <v>44570</v>
      </c>
      <c r="B15461" s="58" t="s">
        <v>6645</v>
      </c>
      <c r="C15461" s="77" t="s">
        <v>74</v>
      </c>
      <c r="D15461" s="141">
        <v>2</v>
      </c>
      <c r="E15461" s="126" t="s">
        <v>26</v>
      </c>
      <c r="F15461" s="280">
        <v>55000</v>
      </c>
      <c r="G15461" s="210">
        <f t="shared" si="475"/>
        <v>110000</v>
      </c>
      <c r="H15461" s="65" t="s">
        <v>508</v>
      </c>
      <c r="I15461" s="74" t="s">
        <v>6725</v>
      </c>
    </row>
    <row r="15462" spans="1:9" x14ac:dyDescent="0.25">
      <c r="A15462" s="144">
        <v>44570</v>
      </c>
      <c r="B15462" s="58" t="s">
        <v>35</v>
      </c>
      <c r="C15462" s="84" t="s">
        <v>36</v>
      </c>
      <c r="D15462" s="60">
        <v>2</v>
      </c>
      <c r="E15462" s="126" t="s">
        <v>37</v>
      </c>
      <c r="F15462" s="73">
        <v>31000</v>
      </c>
      <c r="G15462" s="126">
        <f>F15462*D15462</f>
        <v>62000</v>
      </c>
      <c r="H15462" s="65" t="s">
        <v>432</v>
      </c>
      <c r="I15462" s="74"/>
    </row>
    <row r="15463" spans="1:9" x14ac:dyDescent="0.25">
      <c r="A15463" s="144">
        <v>44570</v>
      </c>
      <c r="B15463" s="59" t="s">
        <v>210</v>
      </c>
      <c r="C15463" s="59" t="s">
        <v>211</v>
      </c>
      <c r="D15463" s="141">
        <v>8</v>
      </c>
      <c r="E15463" s="75" t="s">
        <v>37</v>
      </c>
      <c r="F15463" s="73">
        <v>33000</v>
      </c>
      <c r="G15463" s="64">
        <f t="shared" si="475"/>
        <v>264000</v>
      </c>
      <c r="H15463" s="620" t="s">
        <v>1877</v>
      </c>
      <c r="I15463" s="74" t="s">
        <v>6753</v>
      </c>
    </row>
    <row r="15464" spans="1:9" x14ac:dyDescent="0.25">
      <c r="A15464" s="144">
        <v>44570</v>
      </c>
      <c r="B15464" s="59" t="s">
        <v>380</v>
      </c>
      <c r="C15464" s="59" t="s">
        <v>140</v>
      </c>
      <c r="D15464" s="60">
        <v>1</v>
      </c>
      <c r="E15464" s="75" t="s">
        <v>26</v>
      </c>
      <c r="F15464" s="63">
        <v>900000</v>
      </c>
      <c r="G15464" s="64">
        <f t="shared" si="475"/>
        <v>900000</v>
      </c>
      <c r="H15464" s="620" t="s">
        <v>1877</v>
      </c>
      <c r="I15464" s="74" t="s">
        <v>6753</v>
      </c>
    </row>
    <row r="15465" spans="1:9" x14ac:dyDescent="0.25">
      <c r="A15465" s="144">
        <v>44570</v>
      </c>
      <c r="B15465" s="66" t="s">
        <v>6412</v>
      </c>
      <c r="C15465" s="121" t="s">
        <v>65</v>
      </c>
      <c r="D15465" s="60">
        <v>1</v>
      </c>
      <c r="E15465" s="75" t="s">
        <v>26</v>
      </c>
      <c r="F15465" s="63">
        <v>55000</v>
      </c>
      <c r="G15465" s="64">
        <f t="shared" si="475"/>
        <v>55000</v>
      </c>
      <c r="H15465" s="620" t="s">
        <v>1877</v>
      </c>
      <c r="I15465" s="74" t="s">
        <v>6753</v>
      </c>
    </row>
    <row r="15466" spans="1:9" x14ac:dyDescent="0.25">
      <c r="A15466" s="144">
        <v>44570</v>
      </c>
      <c r="B15466" s="59" t="s">
        <v>210</v>
      </c>
      <c r="C15466" s="59" t="s">
        <v>211</v>
      </c>
      <c r="D15466" s="141">
        <v>9</v>
      </c>
      <c r="E15466" s="75" t="s">
        <v>37</v>
      </c>
      <c r="F15466" s="73">
        <v>33000</v>
      </c>
      <c r="G15466" s="64">
        <f t="shared" si="475"/>
        <v>297000</v>
      </c>
      <c r="H15466" s="120" t="s">
        <v>1468</v>
      </c>
      <c r="I15466" s="74" t="s">
        <v>6739</v>
      </c>
    </row>
    <row r="15467" spans="1:9" x14ac:dyDescent="0.25">
      <c r="A15467" s="144">
        <v>44570</v>
      </c>
      <c r="B15467" s="59" t="s">
        <v>11153</v>
      </c>
      <c r="C15467" s="59" t="s">
        <v>217</v>
      </c>
      <c r="D15467" s="60">
        <v>1</v>
      </c>
      <c r="E15467" s="75" t="s">
        <v>26</v>
      </c>
      <c r="F15467" s="205">
        <v>95000</v>
      </c>
      <c r="G15467" s="64">
        <f>F15467*D15467</f>
        <v>95000</v>
      </c>
      <c r="H15467" s="120" t="s">
        <v>1468</v>
      </c>
      <c r="I15467" s="74" t="s">
        <v>6739</v>
      </c>
    </row>
    <row r="15468" spans="1:9" x14ac:dyDescent="0.25">
      <c r="A15468" s="144">
        <v>44570</v>
      </c>
      <c r="B15468" s="59" t="s">
        <v>172</v>
      </c>
      <c r="C15468" s="93" t="s">
        <v>173</v>
      </c>
      <c r="D15468" s="60">
        <v>1</v>
      </c>
      <c r="E15468" s="126" t="s">
        <v>26</v>
      </c>
      <c r="F15468" s="73">
        <v>39000</v>
      </c>
      <c r="G15468" s="210">
        <f>F15468*D15468</f>
        <v>39000</v>
      </c>
      <c r="H15468" s="120" t="s">
        <v>1468</v>
      </c>
      <c r="I15468" s="74" t="s">
        <v>6739</v>
      </c>
    </row>
    <row r="15469" spans="1:9" x14ac:dyDescent="0.25">
      <c r="A15469" s="144">
        <v>44570</v>
      </c>
      <c r="B15469" s="59" t="s">
        <v>6323</v>
      </c>
      <c r="C15469" s="59" t="s">
        <v>6324</v>
      </c>
      <c r="D15469" s="60">
        <v>1</v>
      </c>
      <c r="E15469" s="75" t="s">
        <v>26</v>
      </c>
      <c r="F15469" s="210">
        <v>92500</v>
      </c>
      <c r="G15469" s="64">
        <f>F15469*D15469</f>
        <v>92500</v>
      </c>
      <c r="H15469" s="120" t="s">
        <v>1468</v>
      </c>
      <c r="I15469" s="74" t="s">
        <v>6739</v>
      </c>
    </row>
    <row r="15470" spans="1:9" x14ac:dyDescent="0.25">
      <c r="A15470" s="144">
        <v>44570</v>
      </c>
      <c r="B15470" s="59" t="s">
        <v>11684</v>
      </c>
      <c r="C15470" s="84" t="s">
        <v>48</v>
      </c>
      <c r="D15470" s="60">
        <v>1</v>
      </c>
      <c r="E15470" s="75" t="s">
        <v>26</v>
      </c>
      <c r="F15470" s="73">
        <v>300000</v>
      </c>
      <c r="G15470" s="210">
        <f t="shared" si="475"/>
        <v>300000</v>
      </c>
      <c r="H15470" s="65" t="s">
        <v>11685</v>
      </c>
      <c r="I15470" s="59" t="s">
        <v>6756</v>
      </c>
    </row>
    <row r="15471" spans="1:9" x14ac:dyDescent="0.25">
      <c r="A15471" s="144">
        <v>44570</v>
      </c>
      <c r="B15471" s="59" t="s">
        <v>10727</v>
      </c>
      <c r="C15471" s="84" t="s">
        <v>11686</v>
      </c>
      <c r="D15471" s="60">
        <v>1</v>
      </c>
      <c r="E15471" s="83" t="s">
        <v>25</v>
      </c>
      <c r="F15471" s="210">
        <v>1700000</v>
      </c>
      <c r="G15471" s="126">
        <f t="shared" si="475"/>
        <v>1700000</v>
      </c>
      <c r="H15471" s="65" t="s">
        <v>11685</v>
      </c>
      <c r="I15471" s="59" t="s">
        <v>6756</v>
      </c>
    </row>
    <row r="15472" spans="1:9" x14ac:dyDescent="0.25">
      <c r="A15472" s="144">
        <v>44570</v>
      </c>
      <c r="B15472" s="71" t="s">
        <v>10036</v>
      </c>
      <c r="C15472" s="77" t="s">
        <v>10333</v>
      </c>
      <c r="D15472" s="60">
        <v>1</v>
      </c>
      <c r="E15472" s="83" t="s">
        <v>26</v>
      </c>
      <c r="F15472" s="210">
        <v>175000</v>
      </c>
      <c r="G15472" s="126">
        <f t="shared" si="475"/>
        <v>175000</v>
      </c>
      <c r="H15472" s="65" t="s">
        <v>11685</v>
      </c>
      <c r="I15472" s="59" t="s">
        <v>6756</v>
      </c>
    </row>
    <row r="15473" spans="1:9" x14ac:dyDescent="0.25">
      <c r="A15473" s="144">
        <v>44570</v>
      </c>
      <c r="B15473" s="59" t="s">
        <v>10727</v>
      </c>
      <c r="C15473" s="84" t="s">
        <v>11687</v>
      </c>
      <c r="D15473" s="60">
        <v>1</v>
      </c>
      <c r="E15473" s="83" t="s">
        <v>25</v>
      </c>
      <c r="F15473" s="210">
        <v>1700000</v>
      </c>
      <c r="G15473" s="126">
        <f t="shared" si="475"/>
        <v>1700000</v>
      </c>
      <c r="H15473" s="65" t="s">
        <v>455</v>
      </c>
      <c r="I15473" s="59" t="s">
        <v>11688</v>
      </c>
    </row>
    <row r="15474" spans="1:9" x14ac:dyDescent="0.25">
      <c r="A15474" s="144">
        <v>44570</v>
      </c>
      <c r="B15474" s="58" t="s">
        <v>6645</v>
      </c>
      <c r="C15474" s="77" t="s">
        <v>74</v>
      </c>
      <c r="D15474" s="60">
        <v>2</v>
      </c>
      <c r="E15474" s="75" t="s">
        <v>26</v>
      </c>
      <c r="F15474" s="63">
        <v>55000</v>
      </c>
      <c r="G15474" s="210">
        <f t="shared" si="475"/>
        <v>110000</v>
      </c>
      <c r="H15474" s="65" t="s">
        <v>455</v>
      </c>
      <c r="I15474" s="59" t="s">
        <v>6724</v>
      </c>
    </row>
    <row r="15475" spans="1:9" x14ac:dyDescent="0.25">
      <c r="A15475" s="144">
        <v>44570</v>
      </c>
      <c r="B15475" s="59" t="s">
        <v>62</v>
      </c>
      <c r="C15475" s="59" t="s">
        <v>11689</v>
      </c>
      <c r="D15475" s="60">
        <v>1</v>
      </c>
      <c r="E15475" s="75" t="s">
        <v>26</v>
      </c>
      <c r="F15475" s="210">
        <v>2100000</v>
      </c>
      <c r="G15475" s="210">
        <f t="shared" si="475"/>
        <v>2100000</v>
      </c>
      <c r="H15475" s="65" t="s">
        <v>3801</v>
      </c>
      <c r="I15475" s="59" t="s">
        <v>6721</v>
      </c>
    </row>
    <row r="15476" spans="1:9" x14ac:dyDescent="0.25">
      <c r="A15476" s="144">
        <v>44570</v>
      </c>
      <c r="B15476" s="59" t="s">
        <v>62</v>
      </c>
      <c r="C15476" s="59" t="s">
        <v>11690</v>
      </c>
      <c r="D15476" s="60">
        <v>1</v>
      </c>
      <c r="E15476" s="75" t="s">
        <v>26</v>
      </c>
      <c r="F15476" s="63">
        <v>2100000</v>
      </c>
      <c r="G15476" s="210">
        <f t="shared" si="475"/>
        <v>2100000</v>
      </c>
      <c r="H15476" s="120" t="s">
        <v>3801</v>
      </c>
      <c r="I15476" s="59" t="s">
        <v>6721</v>
      </c>
    </row>
    <row r="15477" spans="1:9" x14ac:dyDescent="0.25">
      <c r="A15477" s="144">
        <v>44570</v>
      </c>
      <c r="B15477" s="59" t="s">
        <v>380</v>
      </c>
      <c r="C15477" s="59" t="s">
        <v>140</v>
      </c>
      <c r="D15477" s="60">
        <v>1</v>
      </c>
      <c r="E15477" s="75" t="s">
        <v>26</v>
      </c>
      <c r="F15477" s="63">
        <v>900000</v>
      </c>
      <c r="G15477" s="210">
        <f t="shared" si="475"/>
        <v>900000</v>
      </c>
      <c r="H15477" s="120" t="s">
        <v>3801</v>
      </c>
      <c r="I15477" s="59" t="s">
        <v>6721</v>
      </c>
    </row>
    <row r="15478" spans="1:9" x14ac:dyDescent="0.25">
      <c r="A15478" s="144">
        <v>44570</v>
      </c>
      <c r="B15478" s="59" t="s">
        <v>10772</v>
      </c>
      <c r="C15478" s="59" t="s">
        <v>654</v>
      </c>
      <c r="D15478" s="60">
        <v>3</v>
      </c>
      <c r="E15478" s="75" t="s">
        <v>26</v>
      </c>
      <c r="F15478" s="63">
        <v>115500</v>
      </c>
      <c r="G15478" s="210">
        <f t="shared" si="475"/>
        <v>346500</v>
      </c>
      <c r="H15478" s="120" t="s">
        <v>6104</v>
      </c>
      <c r="I15478" s="74"/>
    </row>
    <row r="15479" spans="1:9" x14ac:dyDescent="0.25">
      <c r="A15479" s="144">
        <v>44570</v>
      </c>
      <c r="B15479" s="59" t="s">
        <v>10770</v>
      </c>
      <c r="C15479" s="59" t="s">
        <v>654</v>
      </c>
      <c r="D15479" s="60">
        <v>2</v>
      </c>
      <c r="E15479" s="75" t="s">
        <v>26</v>
      </c>
      <c r="F15479" s="63">
        <v>221000</v>
      </c>
      <c r="G15479" s="210">
        <f t="shared" si="475"/>
        <v>442000</v>
      </c>
      <c r="H15479" s="120" t="s">
        <v>6104</v>
      </c>
      <c r="I15479" s="74"/>
    </row>
    <row r="15480" spans="1:9" x14ac:dyDescent="0.25">
      <c r="A15480" s="144">
        <v>44570</v>
      </c>
      <c r="B15480" s="83" t="s">
        <v>810</v>
      </c>
      <c r="C15480" s="77" t="s">
        <v>27</v>
      </c>
      <c r="D15480" s="60">
        <v>1</v>
      </c>
      <c r="E15480" s="75" t="s">
        <v>1525</v>
      </c>
      <c r="F15480" s="63">
        <v>75000</v>
      </c>
      <c r="G15480" s="210">
        <f t="shared" si="475"/>
        <v>75000</v>
      </c>
      <c r="H15480" s="285" t="s">
        <v>522</v>
      </c>
      <c r="I15480" s="74" t="s">
        <v>11691</v>
      </c>
    </row>
    <row r="15481" spans="1:9" x14ac:dyDescent="0.25">
      <c r="A15481" s="144">
        <v>44570</v>
      </c>
      <c r="B15481" s="71" t="s">
        <v>2729</v>
      </c>
      <c r="C15481" s="85" t="s">
        <v>27</v>
      </c>
      <c r="D15481" s="60">
        <v>2</v>
      </c>
      <c r="E15481" s="75" t="s">
        <v>26</v>
      </c>
      <c r="F15481" s="63">
        <v>2625</v>
      </c>
      <c r="G15481" s="64">
        <f t="shared" si="475"/>
        <v>5250</v>
      </c>
      <c r="H15481" s="65" t="s">
        <v>6104</v>
      </c>
      <c r="I15481" s="74"/>
    </row>
    <row r="15482" spans="1:9" x14ac:dyDescent="0.25">
      <c r="A15482" s="144">
        <v>44601</v>
      </c>
      <c r="B15482" s="71" t="s">
        <v>8068</v>
      </c>
      <c r="C15482" s="59" t="s">
        <v>11259</v>
      </c>
      <c r="D15482" s="60">
        <v>2</v>
      </c>
      <c r="E15482" s="75" t="s">
        <v>26</v>
      </c>
      <c r="F15482" s="63">
        <v>11500</v>
      </c>
      <c r="G15482" s="210">
        <f t="shared" si="475"/>
        <v>23000</v>
      </c>
      <c r="H15482" s="65" t="s">
        <v>6104</v>
      </c>
      <c r="I15482" s="74"/>
    </row>
    <row r="15483" spans="1:9" x14ac:dyDescent="0.25">
      <c r="A15483" s="144">
        <v>44601</v>
      </c>
      <c r="B15483" s="59" t="s">
        <v>9333</v>
      </c>
      <c r="C15483" s="59" t="s">
        <v>27</v>
      </c>
      <c r="D15483" s="60">
        <v>15</v>
      </c>
      <c r="E15483" s="126" t="s">
        <v>26</v>
      </c>
      <c r="F15483" s="73">
        <v>1000</v>
      </c>
      <c r="G15483" s="126">
        <f t="shared" si="475"/>
        <v>15000</v>
      </c>
      <c r="H15483" s="65" t="s">
        <v>6104</v>
      </c>
      <c r="I15483" s="74"/>
    </row>
    <row r="15484" spans="1:9" x14ac:dyDescent="0.25">
      <c r="A15484" s="144">
        <v>44601</v>
      </c>
      <c r="B15484" s="58" t="s">
        <v>810</v>
      </c>
      <c r="C15484" s="58" t="s">
        <v>27</v>
      </c>
      <c r="D15484" s="60">
        <v>1</v>
      </c>
      <c r="E15484" s="75" t="s">
        <v>1525</v>
      </c>
      <c r="F15484" s="205">
        <v>75000</v>
      </c>
      <c r="G15484" s="64">
        <f t="shared" si="475"/>
        <v>75000</v>
      </c>
      <c r="H15484" s="120" t="s">
        <v>6104</v>
      </c>
      <c r="I15484" s="74"/>
    </row>
    <row r="15485" spans="1:9" x14ac:dyDescent="0.25">
      <c r="A15485" s="144">
        <v>44601</v>
      </c>
      <c r="B15485" s="59" t="s">
        <v>11314</v>
      </c>
      <c r="C15485" s="59" t="s">
        <v>27</v>
      </c>
      <c r="D15485" s="141">
        <v>40</v>
      </c>
      <c r="E15485" s="75" t="s">
        <v>26</v>
      </c>
      <c r="F15485" s="73">
        <v>1565</v>
      </c>
      <c r="G15485" s="64">
        <f t="shared" si="475"/>
        <v>62600</v>
      </c>
      <c r="H15485" s="65" t="s">
        <v>6104</v>
      </c>
      <c r="I15485" s="74"/>
    </row>
    <row r="15486" spans="1:9" x14ac:dyDescent="0.25">
      <c r="A15486" s="144">
        <v>44601</v>
      </c>
      <c r="B15486" s="58" t="s">
        <v>35</v>
      </c>
      <c r="C15486" s="84" t="s">
        <v>36</v>
      </c>
      <c r="D15486" s="60">
        <v>3</v>
      </c>
      <c r="E15486" s="126" t="s">
        <v>37</v>
      </c>
      <c r="F15486" s="73">
        <v>31000</v>
      </c>
      <c r="G15486" s="126">
        <f t="shared" si="475"/>
        <v>93000</v>
      </c>
      <c r="H15486" s="65" t="s">
        <v>2192</v>
      </c>
      <c r="I15486" s="74"/>
    </row>
    <row r="15487" spans="1:9" x14ac:dyDescent="0.25">
      <c r="A15487" s="144">
        <v>44601</v>
      </c>
      <c r="B15487" s="59" t="s">
        <v>11692</v>
      </c>
      <c r="C15487" s="83" t="s">
        <v>361</v>
      </c>
      <c r="D15487" s="60">
        <v>1</v>
      </c>
      <c r="E15487" s="75" t="s">
        <v>26</v>
      </c>
      <c r="F15487" s="73">
        <v>175000</v>
      </c>
      <c r="G15487" s="64">
        <f t="shared" si="475"/>
        <v>175000</v>
      </c>
      <c r="H15487" s="65" t="s">
        <v>466</v>
      </c>
      <c r="I15487" s="74"/>
    </row>
    <row r="15488" spans="1:9" x14ac:dyDescent="0.25">
      <c r="A15488" s="144">
        <v>44601</v>
      </c>
      <c r="B15488" s="71" t="s">
        <v>2729</v>
      </c>
      <c r="C15488" s="85" t="s">
        <v>27</v>
      </c>
      <c r="D15488" s="60">
        <v>1</v>
      </c>
      <c r="E15488" s="75" t="s">
        <v>26</v>
      </c>
      <c r="F15488" s="63">
        <v>2625</v>
      </c>
      <c r="G15488" s="64">
        <f t="shared" si="475"/>
        <v>2625</v>
      </c>
      <c r="H15488" s="65" t="s">
        <v>466</v>
      </c>
      <c r="I15488" s="74"/>
    </row>
    <row r="15489" spans="1:9" x14ac:dyDescent="0.25">
      <c r="A15489" s="144">
        <v>44601</v>
      </c>
      <c r="B15489" s="59" t="s">
        <v>9333</v>
      </c>
      <c r="C15489" s="59" t="s">
        <v>27</v>
      </c>
      <c r="D15489" s="60">
        <v>40</v>
      </c>
      <c r="E15489" s="126" t="s">
        <v>26</v>
      </c>
      <c r="F15489" s="73">
        <v>1000</v>
      </c>
      <c r="G15489" s="210">
        <f t="shared" si="475"/>
        <v>40000</v>
      </c>
      <c r="H15489" s="65" t="s">
        <v>814</v>
      </c>
      <c r="I15489" s="74"/>
    </row>
    <row r="15490" spans="1:9" x14ac:dyDescent="0.25">
      <c r="A15490" s="144">
        <v>44601</v>
      </c>
      <c r="B15490" s="83" t="s">
        <v>2874</v>
      </c>
      <c r="C15490" s="84" t="s">
        <v>36</v>
      </c>
      <c r="D15490" s="60">
        <v>1</v>
      </c>
      <c r="E15490" s="75" t="s">
        <v>102</v>
      </c>
      <c r="F15490" s="73">
        <v>6850000</v>
      </c>
      <c r="G15490" s="64">
        <f t="shared" si="475"/>
        <v>6850000</v>
      </c>
      <c r="H15490" s="65" t="s">
        <v>535</v>
      </c>
      <c r="I15490" s="74" t="s">
        <v>11693</v>
      </c>
    </row>
    <row r="15491" spans="1:9" x14ac:dyDescent="0.25">
      <c r="A15491" s="144">
        <v>44601</v>
      </c>
      <c r="B15491" s="71" t="s">
        <v>10986</v>
      </c>
      <c r="C15491" s="59" t="s">
        <v>654</v>
      </c>
      <c r="D15491" s="60">
        <v>1</v>
      </c>
      <c r="E15491" s="75" t="s">
        <v>473</v>
      </c>
      <c r="F15491" s="64">
        <v>1444000</v>
      </c>
      <c r="G15491" s="64">
        <f t="shared" si="475"/>
        <v>1444000</v>
      </c>
      <c r="H15491" s="120" t="s">
        <v>535</v>
      </c>
      <c r="I15491" s="74" t="s">
        <v>11693</v>
      </c>
    </row>
    <row r="15492" spans="1:9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475"/>
        <v>165000</v>
      </c>
      <c r="H15492" s="65" t="s">
        <v>6084</v>
      </c>
      <c r="I15492" s="74" t="s">
        <v>11694</v>
      </c>
    </row>
    <row r="15493" spans="1:9" x14ac:dyDescent="0.25">
      <c r="A15493" s="144">
        <v>44601</v>
      </c>
      <c r="B15493" s="59" t="s">
        <v>210</v>
      </c>
      <c r="C15493" s="59" t="s">
        <v>211</v>
      </c>
      <c r="D15493" s="60">
        <v>5</v>
      </c>
      <c r="E15493" s="75" t="s">
        <v>37</v>
      </c>
      <c r="F15493" s="63">
        <v>33000</v>
      </c>
      <c r="G15493" s="210">
        <f t="shared" si="475"/>
        <v>165000</v>
      </c>
      <c r="H15493" s="65" t="s">
        <v>860</v>
      </c>
      <c r="I15493" s="74" t="s">
        <v>11694</v>
      </c>
    </row>
    <row r="15494" spans="1:9" x14ac:dyDescent="0.25">
      <c r="A15494" s="144">
        <v>44601</v>
      </c>
      <c r="B15494" s="118" t="s">
        <v>11695</v>
      </c>
      <c r="C15494" s="59" t="s">
        <v>1996</v>
      </c>
      <c r="D15494" s="60">
        <v>1</v>
      </c>
      <c r="E15494" s="75" t="s">
        <v>26</v>
      </c>
      <c r="F15494" s="73">
        <v>50000</v>
      </c>
      <c r="G15494" s="64">
        <f t="shared" si="475"/>
        <v>50000</v>
      </c>
      <c r="H15494" s="65" t="s">
        <v>860</v>
      </c>
      <c r="I15494" s="74" t="s">
        <v>11694</v>
      </c>
    </row>
    <row r="15495" spans="1:9" x14ac:dyDescent="0.25">
      <c r="A15495" s="144">
        <v>44601</v>
      </c>
      <c r="B15495" s="59" t="s">
        <v>6618</v>
      </c>
      <c r="C15495" s="59" t="s">
        <v>1996</v>
      </c>
      <c r="D15495" s="59">
        <v>3</v>
      </c>
      <c r="E15495" s="59" t="s">
        <v>26</v>
      </c>
      <c r="F15495" s="61">
        <v>50000</v>
      </c>
      <c r="G15495" s="64">
        <f t="shared" si="475"/>
        <v>150000</v>
      </c>
      <c r="H15495" s="65" t="s">
        <v>860</v>
      </c>
      <c r="I15495" s="74" t="s">
        <v>11694</v>
      </c>
    </row>
    <row r="15496" spans="1:9" x14ac:dyDescent="0.25">
      <c r="A15496" s="144">
        <v>44601</v>
      </c>
      <c r="B15496" s="58" t="s">
        <v>6619</v>
      </c>
      <c r="C15496" s="59" t="s">
        <v>1996</v>
      </c>
      <c r="D15496" s="60">
        <v>3</v>
      </c>
      <c r="E15496" s="75" t="s">
        <v>26</v>
      </c>
      <c r="F15496" s="205">
        <v>50000</v>
      </c>
      <c r="G15496" s="64">
        <f t="shared" si="475"/>
        <v>150000</v>
      </c>
      <c r="H15496" s="65" t="s">
        <v>860</v>
      </c>
      <c r="I15496" s="74" t="s">
        <v>11694</v>
      </c>
    </row>
    <row r="15497" spans="1:9" x14ac:dyDescent="0.25">
      <c r="A15497" s="144">
        <v>44601</v>
      </c>
      <c r="B15497" s="59" t="s">
        <v>2722</v>
      </c>
      <c r="C15497" s="59" t="s">
        <v>1996</v>
      </c>
      <c r="D15497" s="60">
        <v>1</v>
      </c>
      <c r="E15497" s="75" t="s">
        <v>26</v>
      </c>
      <c r="F15497" s="63">
        <v>40000</v>
      </c>
      <c r="G15497" s="64">
        <f t="shared" si="475"/>
        <v>40000</v>
      </c>
      <c r="H15497" s="65" t="s">
        <v>6084</v>
      </c>
      <c r="I15497" s="74" t="s">
        <v>11694</v>
      </c>
    </row>
    <row r="15498" spans="1:9" x14ac:dyDescent="0.25">
      <c r="A15498" s="144">
        <v>44601</v>
      </c>
      <c r="B15498" s="59" t="s">
        <v>11696</v>
      </c>
      <c r="C15498" s="59" t="s">
        <v>1996</v>
      </c>
      <c r="D15498" s="60">
        <v>1</v>
      </c>
      <c r="E15498" s="126" t="s">
        <v>26</v>
      </c>
      <c r="F15498" s="73">
        <v>800000</v>
      </c>
      <c r="G15498" s="210">
        <f t="shared" si="475"/>
        <v>800000</v>
      </c>
      <c r="H15498" s="65" t="s">
        <v>6084</v>
      </c>
      <c r="I15498" s="74" t="s">
        <v>11694</v>
      </c>
    </row>
    <row r="15499" spans="1:9" x14ac:dyDescent="0.25">
      <c r="A15499" s="144">
        <v>44601</v>
      </c>
      <c r="B15499" s="77" t="s">
        <v>11697</v>
      </c>
      <c r="C15499" s="59" t="s">
        <v>1996</v>
      </c>
      <c r="D15499" s="59">
        <v>1</v>
      </c>
      <c r="E15499" s="77" t="s">
        <v>26</v>
      </c>
      <c r="F15499" s="61">
        <v>850000</v>
      </c>
      <c r="G15499" s="64">
        <f t="shared" si="475"/>
        <v>850000</v>
      </c>
      <c r="H15499" s="65" t="s">
        <v>6084</v>
      </c>
      <c r="I15499" s="74" t="s">
        <v>11694</v>
      </c>
    </row>
    <row r="15500" spans="1:9" x14ac:dyDescent="0.25">
      <c r="A15500" s="144">
        <v>44601</v>
      </c>
      <c r="B15500" s="59" t="s">
        <v>210</v>
      </c>
      <c r="C15500" s="59" t="s">
        <v>211</v>
      </c>
      <c r="D15500" s="60">
        <v>8</v>
      </c>
      <c r="E15500" s="75" t="s">
        <v>37</v>
      </c>
      <c r="F15500" s="63">
        <v>33000</v>
      </c>
      <c r="G15500" s="210">
        <f t="shared" si="475"/>
        <v>264000</v>
      </c>
      <c r="H15500" s="65" t="s">
        <v>890</v>
      </c>
      <c r="I15500" s="74" t="s">
        <v>6770</v>
      </c>
    </row>
    <row r="15501" spans="1:9" x14ac:dyDescent="0.25">
      <c r="A15501" s="144">
        <v>44601</v>
      </c>
      <c r="B15501" s="59" t="s">
        <v>10727</v>
      </c>
      <c r="C15501" s="84" t="s">
        <v>11698</v>
      </c>
      <c r="D15501" s="60">
        <v>1</v>
      </c>
      <c r="E15501" s="126" t="s">
        <v>26</v>
      </c>
      <c r="F15501" s="73">
        <v>1700000</v>
      </c>
      <c r="G15501" s="126">
        <f t="shared" si="475"/>
        <v>1700000</v>
      </c>
      <c r="H15501" s="65" t="s">
        <v>890</v>
      </c>
      <c r="I15501" s="74" t="s">
        <v>6770</v>
      </c>
    </row>
    <row r="15502" spans="1:9" x14ac:dyDescent="0.25">
      <c r="A15502" s="144">
        <v>44601</v>
      </c>
      <c r="B15502" s="59" t="s">
        <v>10727</v>
      </c>
      <c r="C15502" s="59" t="s">
        <v>11699</v>
      </c>
      <c r="D15502" s="60">
        <v>1</v>
      </c>
      <c r="E15502" s="75" t="s">
        <v>26</v>
      </c>
      <c r="F15502" s="63">
        <v>1700000</v>
      </c>
      <c r="G15502" s="64">
        <f t="shared" si="475"/>
        <v>1700000</v>
      </c>
      <c r="H15502" s="65" t="s">
        <v>890</v>
      </c>
      <c r="I15502" s="74" t="s">
        <v>6770</v>
      </c>
    </row>
    <row r="15503" spans="1:9" x14ac:dyDescent="0.25">
      <c r="A15503" s="144">
        <v>44601</v>
      </c>
      <c r="B15503" s="71" t="s">
        <v>10036</v>
      </c>
      <c r="C15503" s="77" t="s">
        <v>10333</v>
      </c>
      <c r="D15503" s="60">
        <v>2</v>
      </c>
      <c r="E15503" s="75" t="s">
        <v>26</v>
      </c>
      <c r="F15503" s="63">
        <v>175000</v>
      </c>
      <c r="G15503" s="64">
        <f t="shared" si="475"/>
        <v>350000</v>
      </c>
      <c r="H15503" s="65" t="s">
        <v>890</v>
      </c>
      <c r="I15503" s="74" t="s">
        <v>6770</v>
      </c>
    </row>
    <row r="15504" spans="1:9" x14ac:dyDescent="0.25">
      <c r="A15504" s="144">
        <v>44601</v>
      </c>
      <c r="B15504" s="59" t="s">
        <v>11628</v>
      </c>
      <c r="C15504" s="59" t="s">
        <v>10333</v>
      </c>
      <c r="D15504" s="141">
        <v>2</v>
      </c>
      <c r="E15504" s="75" t="s">
        <v>26</v>
      </c>
      <c r="F15504" s="73">
        <v>40000</v>
      </c>
      <c r="G15504" s="64">
        <f t="shared" si="475"/>
        <v>80000</v>
      </c>
      <c r="H15504" s="65" t="s">
        <v>890</v>
      </c>
      <c r="I15504" s="74" t="s">
        <v>6770</v>
      </c>
    </row>
    <row r="15505" spans="1:9" x14ac:dyDescent="0.25">
      <c r="A15505" s="144">
        <v>44601</v>
      </c>
      <c r="B15505" s="59" t="s">
        <v>56</v>
      </c>
      <c r="C15505" s="59" t="s">
        <v>57</v>
      </c>
      <c r="D15505" s="60">
        <v>3</v>
      </c>
      <c r="E15505" s="75" t="s">
        <v>37</v>
      </c>
      <c r="F15505" s="63">
        <v>24650</v>
      </c>
      <c r="G15505" s="64">
        <f t="shared" si="475"/>
        <v>73950</v>
      </c>
      <c r="H15505" s="620" t="s">
        <v>432</v>
      </c>
      <c r="I15505" s="74"/>
    </row>
    <row r="15506" spans="1:9" x14ac:dyDescent="0.25">
      <c r="A15506" s="144">
        <v>44601</v>
      </c>
      <c r="B15506" s="58" t="s">
        <v>810</v>
      </c>
      <c r="C15506" s="58" t="s">
        <v>27</v>
      </c>
      <c r="D15506" s="60">
        <v>1</v>
      </c>
      <c r="E15506" s="75" t="s">
        <v>1525</v>
      </c>
      <c r="F15506" s="205">
        <v>75000</v>
      </c>
      <c r="G15506" s="64">
        <f t="shared" si="475"/>
        <v>75000</v>
      </c>
      <c r="H15506" s="620" t="s">
        <v>466</v>
      </c>
      <c r="I15506" s="74"/>
    </row>
    <row r="15507" spans="1:9" x14ac:dyDescent="0.25">
      <c r="A15507" s="144">
        <v>44601</v>
      </c>
      <c r="B15507" s="90" t="s">
        <v>11700</v>
      </c>
      <c r="C15507" s="59" t="s">
        <v>361</v>
      </c>
      <c r="D15507" s="60">
        <v>1</v>
      </c>
      <c r="E15507" s="75" t="s">
        <v>26</v>
      </c>
      <c r="F15507" s="210">
        <v>175000</v>
      </c>
      <c r="G15507" s="64">
        <f t="shared" si="475"/>
        <v>175000</v>
      </c>
      <c r="H15507" s="65" t="s">
        <v>466</v>
      </c>
      <c r="I15507" s="74"/>
    </row>
    <row r="15508" spans="1:9" x14ac:dyDescent="0.25">
      <c r="A15508" s="144">
        <v>44601</v>
      </c>
      <c r="B15508" s="59" t="s">
        <v>210</v>
      </c>
      <c r="C15508" s="59" t="s">
        <v>211</v>
      </c>
      <c r="D15508" s="60">
        <v>8</v>
      </c>
      <c r="E15508" s="75" t="s">
        <v>37</v>
      </c>
      <c r="F15508" s="63">
        <v>33000</v>
      </c>
      <c r="G15508" s="64">
        <f t="shared" si="475"/>
        <v>264000</v>
      </c>
      <c r="H15508" s="65" t="s">
        <v>1156</v>
      </c>
      <c r="I15508" s="74" t="s">
        <v>11701</v>
      </c>
    </row>
    <row r="15509" spans="1:9" x14ac:dyDescent="0.25">
      <c r="A15509" s="144">
        <v>44629</v>
      </c>
      <c r="B15509" s="59" t="s">
        <v>1792</v>
      </c>
      <c r="C15509" s="59" t="s">
        <v>76</v>
      </c>
      <c r="D15509" s="60">
        <v>0.6</v>
      </c>
      <c r="E15509" s="75" t="s">
        <v>37</v>
      </c>
      <c r="F15509" s="63">
        <v>82500</v>
      </c>
      <c r="G15509" s="210">
        <f t="shared" ref="G15509:G15564" si="476">F15509*D15509</f>
        <v>49500</v>
      </c>
      <c r="H15509" s="65" t="s">
        <v>1156</v>
      </c>
      <c r="I15509" s="74" t="s">
        <v>11701</v>
      </c>
    </row>
    <row r="15510" spans="1:9" x14ac:dyDescent="0.25">
      <c r="A15510" s="144">
        <v>44629</v>
      </c>
      <c r="B15510" s="59" t="s">
        <v>11702</v>
      </c>
      <c r="C15510" s="59" t="s">
        <v>361</v>
      </c>
      <c r="D15510" s="60">
        <v>1</v>
      </c>
      <c r="E15510" s="126" t="s">
        <v>26</v>
      </c>
      <c r="F15510" s="73">
        <v>250000</v>
      </c>
      <c r="G15510" s="126">
        <f t="shared" si="476"/>
        <v>250000</v>
      </c>
      <c r="H15510" s="65" t="s">
        <v>1784</v>
      </c>
      <c r="I15510" s="74"/>
    </row>
    <row r="15511" spans="1:9" x14ac:dyDescent="0.25">
      <c r="A15511" s="144">
        <v>44629</v>
      </c>
      <c r="B15511" s="58" t="s">
        <v>11541</v>
      </c>
      <c r="C15511" s="59" t="s">
        <v>11703</v>
      </c>
      <c r="D15511" s="60">
        <v>1</v>
      </c>
      <c r="E15511" s="126" t="s">
        <v>26</v>
      </c>
      <c r="F15511" s="205">
        <v>775000</v>
      </c>
      <c r="G15511" s="64">
        <f t="shared" si="476"/>
        <v>775000</v>
      </c>
      <c r="H15511" s="120" t="s">
        <v>522</v>
      </c>
      <c r="I15511" s="74" t="s">
        <v>11704</v>
      </c>
    </row>
    <row r="15512" spans="1:9" x14ac:dyDescent="0.25">
      <c r="A15512" s="144">
        <v>44629</v>
      </c>
      <c r="B15512" s="71" t="s">
        <v>3332</v>
      </c>
      <c r="C15512" s="58" t="s">
        <v>11705</v>
      </c>
      <c r="D15512" s="141">
        <v>1</v>
      </c>
      <c r="E15512" s="126" t="s">
        <v>26</v>
      </c>
      <c r="F15512" s="73">
        <v>1550000</v>
      </c>
      <c r="G15512" s="64">
        <f t="shared" si="476"/>
        <v>1550000</v>
      </c>
      <c r="H15512" s="120" t="s">
        <v>522</v>
      </c>
      <c r="I15512" s="74" t="s">
        <v>11704</v>
      </c>
    </row>
    <row r="15513" spans="1:9" x14ac:dyDescent="0.25">
      <c r="A15513" s="144">
        <v>44629</v>
      </c>
      <c r="B15513" s="71" t="s">
        <v>3332</v>
      </c>
      <c r="C15513" s="59" t="s">
        <v>11706</v>
      </c>
      <c r="D15513" s="60">
        <v>1</v>
      </c>
      <c r="E15513" s="126" t="s">
        <v>26</v>
      </c>
      <c r="F15513" s="73">
        <v>1550000</v>
      </c>
      <c r="G15513" s="126">
        <f t="shared" si="476"/>
        <v>1550000</v>
      </c>
      <c r="H15513" s="120" t="s">
        <v>522</v>
      </c>
      <c r="I15513" s="74" t="s">
        <v>11704</v>
      </c>
    </row>
    <row r="15514" spans="1:9" x14ac:dyDescent="0.25">
      <c r="A15514" s="144">
        <v>44629</v>
      </c>
      <c r="B15514" s="71" t="s">
        <v>3332</v>
      </c>
      <c r="C15514" s="84" t="s">
        <v>11707</v>
      </c>
      <c r="D15514" s="60">
        <v>1</v>
      </c>
      <c r="E15514" s="126" t="s">
        <v>26</v>
      </c>
      <c r="F15514" s="73">
        <v>1550000</v>
      </c>
      <c r="G15514" s="64">
        <f t="shared" si="476"/>
        <v>1550000</v>
      </c>
      <c r="H15514" s="120" t="s">
        <v>522</v>
      </c>
      <c r="I15514" s="74" t="s">
        <v>11704</v>
      </c>
    </row>
    <row r="15515" spans="1:9" x14ac:dyDescent="0.25">
      <c r="A15515" s="144">
        <v>44629</v>
      </c>
      <c r="B15515" s="481" t="s">
        <v>210</v>
      </c>
      <c r="C15515" s="481" t="s">
        <v>211</v>
      </c>
      <c r="D15515" s="482">
        <v>9</v>
      </c>
      <c r="E15515" s="544" t="s">
        <v>37</v>
      </c>
      <c r="F15515" s="506">
        <v>33000</v>
      </c>
      <c r="G15515" s="485">
        <f t="shared" si="476"/>
        <v>297000</v>
      </c>
      <c r="H15515" s="486" t="s">
        <v>6528</v>
      </c>
      <c r="I15515" s="487"/>
    </row>
    <row r="15516" spans="1:9" x14ac:dyDescent="0.25">
      <c r="A15516" s="144">
        <v>44629</v>
      </c>
      <c r="B15516" s="71" t="s">
        <v>8068</v>
      </c>
      <c r="C15516" s="59" t="s">
        <v>11259</v>
      </c>
      <c r="D15516" s="60">
        <v>2</v>
      </c>
      <c r="E15516" s="75" t="s">
        <v>26</v>
      </c>
      <c r="F15516" s="63">
        <v>11500</v>
      </c>
      <c r="G15516" s="210">
        <f t="shared" si="476"/>
        <v>23000</v>
      </c>
      <c r="H15516" s="65" t="s">
        <v>6104</v>
      </c>
      <c r="I15516" s="74"/>
    </row>
    <row r="15517" spans="1:9" x14ac:dyDescent="0.25">
      <c r="A15517" s="144">
        <v>44629</v>
      </c>
      <c r="B15517" s="59" t="s">
        <v>810</v>
      </c>
      <c r="C15517" s="59" t="s">
        <v>931</v>
      </c>
      <c r="D15517" s="60">
        <v>1</v>
      </c>
      <c r="E15517" s="126" t="s">
        <v>1525</v>
      </c>
      <c r="F15517" s="73">
        <v>75000</v>
      </c>
      <c r="G15517" s="64">
        <f t="shared" si="476"/>
        <v>75000</v>
      </c>
      <c r="H15517" s="65" t="s">
        <v>6104</v>
      </c>
      <c r="I15517" s="74"/>
    </row>
    <row r="15518" spans="1:9" x14ac:dyDescent="0.25">
      <c r="A15518" s="144">
        <v>44629</v>
      </c>
      <c r="B15518" s="58" t="s">
        <v>11458</v>
      </c>
      <c r="C15518" s="58" t="s">
        <v>48</v>
      </c>
      <c r="D15518" s="60">
        <v>1</v>
      </c>
      <c r="E15518" s="126" t="s">
        <v>26</v>
      </c>
      <c r="F15518" s="221">
        <v>22500</v>
      </c>
      <c r="G15518" s="210">
        <f t="shared" si="476"/>
        <v>22500</v>
      </c>
      <c r="H15518" s="65" t="s">
        <v>2985</v>
      </c>
      <c r="I15518" s="74" t="s">
        <v>6772</v>
      </c>
    </row>
    <row r="15519" spans="1:9" x14ac:dyDescent="0.25">
      <c r="A15519" s="144">
        <v>44629</v>
      </c>
      <c r="B15519" s="59" t="s">
        <v>2729</v>
      </c>
      <c r="C15519" s="59" t="s">
        <v>27</v>
      </c>
      <c r="D15519" s="60">
        <v>1</v>
      </c>
      <c r="E15519" s="75" t="s">
        <v>26</v>
      </c>
      <c r="F15519" s="63">
        <v>2625</v>
      </c>
      <c r="G15519" s="210">
        <f t="shared" si="476"/>
        <v>2625</v>
      </c>
      <c r="H15519" s="65" t="s">
        <v>2985</v>
      </c>
      <c r="I15519" s="74" t="s">
        <v>6772</v>
      </c>
    </row>
    <row r="15520" spans="1:9" x14ac:dyDescent="0.25">
      <c r="A15520" s="144">
        <v>44629</v>
      </c>
      <c r="B15520" s="71" t="s">
        <v>10036</v>
      </c>
      <c r="C15520" s="77" t="s">
        <v>10333</v>
      </c>
      <c r="D15520" s="60">
        <v>1</v>
      </c>
      <c r="E15520" s="75" t="s">
        <v>26</v>
      </c>
      <c r="F15520" s="73">
        <v>175000</v>
      </c>
      <c r="G15520" s="64">
        <f t="shared" si="476"/>
        <v>175000</v>
      </c>
      <c r="H15520" s="65" t="s">
        <v>2985</v>
      </c>
      <c r="I15520" s="74" t="s">
        <v>6772</v>
      </c>
    </row>
    <row r="15521" spans="1:9" x14ac:dyDescent="0.25">
      <c r="A15521" s="144">
        <v>44629</v>
      </c>
      <c r="B15521" s="59" t="s">
        <v>11628</v>
      </c>
      <c r="C15521" s="59" t="s">
        <v>10333</v>
      </c>
      <c r="D15521" s="59">
        <v>1</v>
      </c>
      <c r="E15521" s="59" t="s">
        <v>26</v>
      </c>
      <c r="F15521" s="61">
        <v>40000</v>
      </c>
      <c r="G15521" s="64">
        <f t="shared" si="476"/>
        <v>40000</v>
      </c>
      <c r="H15521" s="65" t="s">
        <v>2985</v>
      </c>
      <c r="I15521" s="74" t="s">
        <v>6772</v>
      </c>
    </row>
    <row r="15522" spans="1:9" x14ac:dyDescent="0.25">
      <c r="A15522" s="144">
        <v>44629</v>
      </c>
      <c r="B15522" s="59" t="s">
        <v>6300</v>
      </c>
      <c r="C15522" s="59" t="s">
        <v>434</v>
      </c>
      <c r="D15522" s="59">
        <v>1</v>
      </c>
      <c r="E15522" s="59" t="s">
        <v>26</v>
      </c>
      <c r="F15522" s="61">
        <v>100000</v>
      </c>
      <c r="G15522" s="64">
        <f t="shared" si="476"/>
        <v>100000</v>
      </c>
      <c r="H15522" s="65" t="s">
        <v>2192</v>
      </c>
      <c r="I15522" s="74" t="s">
        <v>6757</v>
      </c>
    </row>
    <row r="15523" spans="1:9" x14ac:dyDescent="0.25">
      <c r="A15523" s="144">
        <v>44629</v>
      </c>
      <c r="B15523" s="71" t="s">
        <v>6463</v>
      </c>
      <c r="C15523" s="59" t="s">
        <v>434</v>
      </c>
      <c r="D15523" s="141">
        <v>1</v>
      </c>
      <c r="E15523" s="75" t="s">
        <v>26</v>
      </c>
      <c r="F15523" s="210">
        <v>495000</v>
      </c>
      <c r="G15523" s="64">
        <f t="shared" si="476"/>
        <v>495000</v>
      </c>
      <c r="H15523" s="65" t="s">
        <v>2192</v>
      </c>
      <c r="I15523" s="74" t="s">
        <v>6757</v>
      </c>
    </row>
    <row r="15524" spans="1:9" x14ac:dyDescent="0.25">
      <c r="A15524" s="144">
        <v>44629</v>
      </c>
      <c r="B15524" s="58" t="s">
        <v>10187</v>
      </c>
      <c r="C15524" s="59" t="s">
        <v>48</v>
      </c>
      <c r="D15524" s="60">
        <v>1</v>
      </c>
      <c r="E15524" s="75" t="s">
        <v>26</v>
      </c>
      <c r="F15524" s="63">
        <v>185000</v>
      </c>
      <c r="G15524" s="210">
        <f t="shared" si="476"/>
        <v>185000</v>
      </c>
      <c r="H15524" s="65" t="s">
        <v>2192</v>
      </c>
      <c r="I15524" s="74" t="s">
        <v>6757</v>
      </c>
    </row>
    <row r="15525" spans="1:9" x14ac:dyDescent="0.25">
      <c r="A15525" s="144">
        <v>44629</v>
      </c>
      <c r="B15525" s="59" t="s">
        <v>5173</v>
      </c>
      <c r="C15525" s="83" t="s">
        <v>11623</v>
      </c>
      <c r="D15525" s="60">
        <v>1</v>
      </c>
      <c r="E15525" s="75" t="s">
        <v>26</v>
      </c>
      <c r="F15525" s="73">
        <v>78000</v>
      </c>
      <c r="G15525" s="210">
        <f t="shared" si="476"/>
        <v>78000</v>
      </c>
      <c r="H15525" s="65" t="s">
        <v>2192</v>
      </c>
      <c r="I15525" s="74" t="s">
        <v>6757</v>
      </c>
    </row>
    <row r="15526" spans="1:9" x14ac:dyDescent="0.25">
      <c r="A15526" s="144">
        <v>44629</v>
      </c>
      <c r="B15526" s="58" t="s">
        <v>6645</v>
      </c>
      <c r="C15526" s="77" t="s">
        <v>74</v>
      </c>
      <c r="D15526" s="60">
        <v>1</v>
      </c>
      <c r="E15526" s="75" t="s">
        <v>26</v>
      </c>
      <c r="F15526" s="63">
        <v>55000</v>
      </c>
      <c r="G15526" s="210">
        <f>F15526*D15526</f>
        <v>55000</v>
      </c>
      <c r="H15526" s="65" t="s">
        <v>2192</v>
      </c>
      <c r="I15526" s="74" t="s">
        <v>6757</v>
      </c>
    </row>
    <row r="15527" spans="1:9" x14ac:dyDescent="0.25">
      <c r="A15527" s="144">
        <v>44629</v>
      </c>
      <c r="B15527" s="59" t="s">
        <v>84</v>
      </c>
      <c r="C15527" s="59" t="s">
        <v>85</v>
      </c>
      <c r="D15527" s="60">
        <v>1</v>
      </c>
      <c r="E15527" s="75" t="s">
        <v>26</v>
      </c>
      <c r="F15527" s="63">
        <v>28000</v>
      </c>
      <c r="G15527" s="210">
        <f>F15527*D15527</f>
        <v>28000</v>
      </c>
      <c r="H15527" s="65" t="s">
        <v>2192</v>
      </c>
      <c r="I15527" s="74" t="s">
        <v>6757</v>
      </c>
    </row>
    <row r="15528" spans="1:9" x14ac:dyDescent="0.25">
      <c r="A15528" s="144">
        <v>44629</v>
      </c>
      <c r="B15528" s="59" t="s">
        <v>208</v>
      </c>
      <c r="C15528" s="59" t="s">
        <v>209</v>
      </c>
      <c r="D15528" s="60">
        <v>1</v>
      </c>
      <c r="E15528" s="75" t="s">
        <v>26</v>
      </c>
      <c r="F15528" s="63">
        <v>10000</v>
      </c>
      <c r="G15528" s="210">
        <f>F15528*D15528</f>
        <v>10000</v>
      </c>
      <c r="H15528" s="65" t="s">
        <v>2192</v>
      </c>
      <c r="I15528" s="74" t="s">
        <v>6757</v>
      </c>
    </row>
    <row r="15529" spans="1:9" x14ac:dyDescent="0.25">
      <c r="A15529" s="144">
        <v>44629</v>
      </c>
      <c r="B15529" s="59" t="s">
        <v>290</v>
      </c>
      <c r="C15529" s="93" t="s">
        <v>291</v>
      </c>
      <c r="D15529" s="60">
        <v>1</v>
      </c>
      <c r="E15529" s="75" t="s">
        <v>26</v>
      </c>
      <c r="F15529" s="63">
        <v>26000</v>
      </c>
      <c r="G15529" s="210">
        <f>F15529*D15529</f>
        <v>26000</v>
      </c>
      <c r="H15529" s="65" t="s">
        <v>2192</v>
      </c>
      <c r="I15529" s="74" t="s">
        <v>6757</v>
      </c>
    </row>
    <row r="15530" spans="1:9" x14ac:dyDescent="0.25">
      <c r="A15530" s="144">
        <v>44629</v>
      </c>
      <c r="B15530" s="83" t="s">
        <v>9844</v>
      </c>
      <c r="C15530" s="77" t="s">
        <v>10333</v>
      </c>
      <c r="D15530" s="60">
        <v>1</v>
      </c>
      <c r="E15530" s="75" t="s">
        <v>26</v>
      </c>
      <c r="F15530" s="63">
        <v>165000</v>
      </c>
      <c r="G15530" s="210">
        <f>F15530*D15530</f>
        <v>165000</v>
      </c>
      <c r="H15530" s="65" t="s">
        <v>2192</v>
      </c>
      <c r="I15530" s="74" t="s">
        <v>6757</v>
      </c>
    </row>
    <row r="15531" spans="1:9" x14ac:dyDescent="0.25">
      <c r="A15531" s="144">
        <v>44629</v>
      </c>
      <c r="B15531" s="59" t="s">
        <v>11629</v>
      </c>
      <c r="C15531" s="59" t="s">
        <v>48</v>
      </c>
      <c r="D15531" s="59">
        <v>1</v>
      </c>
      <c r="E15531" s="77" t="s">
        <v>26</v>
      </c>
      <c r="F15531" s="61">
        <v>85000</v>
      </c>
      <c r="G15531" s="64">
        <f t="shared" si="476"/>
        <v>85000</v>
      </c>
      <c r="H15531" s="65" t="s">
        <v>2192</v>
      </c>
      <c r="I15531" s="74" t="s">
        <v>6757</v>
      </c>
    </row>
    <row r="15532" spans="1:9" x14ac:dyDescent="0.25">
      <c r="A15532" s="144">
        <v>44629</v>
      </c>
      <c r="B15532" s="58" t="s">
        <v>6890</v>
      </c>
      <c r="C15532" s="58" t="s">
        <v>168</v>
      </c>
      <c r="D15532" s="60">
        <v>1</v>
      </c>
      <c r="E15532" s="126" t="s">
        <v>26</v>
      </c>
      <c r="F15532" s="73">
        <v>242182</v>
      </c>
      <c r="G15532" s="126">
        <f>F15532*D15532</f>
        <v>242182</v>
      </c>
      <c r="H15532" s="65" t="s">
        <v>1500</v>
      </c>
      <c r="I15532" s="74" t="s">
        <v>6790</v>
      </c>
    </row>
    <row r="15533" spans="1:9" x14ac:dyDescent="0.25">
      <c r="A15533" s="144">
        <v>44629</v>
      </c>
      <c r="B15533" s="58" t="s">
        <v>35</v>
      </c>
      <c r="C15533" s="84" t="s">
        <v>36</v>
      </c>
      <c r="D15533" s="141">
        <v>3</v>
      </c>
      <c r="E15533" s="75" t="s">
        <v>26</v>
      </c>
      <c r="F15533" s="73">
        <v>31000</v>
      </c>
      <c r="G15533" s="64">
        <f t="shared" si="476"/>
        <v>93000</v>
      </c>
      <c r="H15533" s="65" t="s">
        <v>432</v>
      </c>
      <c r="I15533" s="74"/>
    </row>
    <row r="15534" spans="1:9" x14ac:dyDescent="0.25">
      <c r="A15534" s="144">
        <v>44629</v>
      </c>
      <c r="B15534" s="59" t="s">
        <v>11708</v>
      </c>
      <c r="C15534" s="59" t="s">
        <v>411</v>
      </c>
      <c r="D15534" s="60">
        <v>1</v>
      </c>
      <c r="E15534" s="75" t="s">
        <v>26</v>
      </c>
      <c r="F15534" s="63">
        <v>350000</v>
      </c>
      <c r="G15534" s="64">
        <f t="shared" si="476"/>
        <v>350000</v>
      </c>
      <c r="H15534" s="65" t="s">
        <v>466</v>
      </c>
      <c r="I15534" s="74"/>
    </row>
    <row r="15535" spans="1:9" x14ac:dyDescent="0.25">
      <c r="A15535" s="144">
        <v>44629</v>
      </c>
      <c r="B15535" s="118" t="s">
        <v>606</v>
      </c>
      <c r="C15535" s="59" t="s">
        <v>501</v>
      </c>
      <c r="D15535" s="60">
        <v>1</v>
      </c>
      <c r="E15535" s="75" t="s">
        <v>607</v>
      </c>
      <c r="F15535" s="73">
        <v>111000</v>
      </c>
      <c r="G15535" s="64">
        <f t="shared" si="476"/>
        <v>111000</v>
      </c>
      <c r="H15535" s="65" t="s">
        <v>466</v>
      </c>
      <c r="I15535" s="74"/>
    </row>
    <row r="15536" spans="1:9" x14ac:dyDescent="0.25">
      <c r="A15536" s="144">
        <v>44629</v>
      </c>
      <c r="B15536" s="59" t="s">
        <v>11709</v>
      </c>
      <c r="C15536" s="59" t="s">
        <v>411</v>
      </c>
      <c r="D15536" s="60">
        <v>1</v>
      </c>
      <c r="E15536" s="126" t="s">
        <v>26</v>
      </c>
      <c r="F15536" s="73">
        <v>120000</v>
      </c>
      <c r="G15536" s="210">
        <f t="shared" si="476"/>
        <v>120000</v>
      </c>
      <c r="H15536" s="65" t="s">
        <v>466</v>
      </c>
      <c r="I15536" s="74"/>
    </row>
    <row r="15537" spans="1:9" x14ac:dyDescent="0.25">
      <c r="A15537" s="144">
        <v>44629</v>
      </c>
      <c r="B15537" s="77" t="s">
        <v>11710</v>
      </c>
      <c r="C15537" s="59" t="s">
        <v>411</v>
      </c>
      <c r="D15537" s="59">
        <v>1</v>
      </c>
      <c r="E15537" s="77" t="s">
        <v>26</v>
      </c>
      <c r="F15537" s="61">
        <v>120000</v>
      </c>
      <c r="G15537" s="64">
        <f t="shared" si="476"/>
        <v>120000</v>
      </c>
      <c r="H15537" s="65" t="s">
        <v>466</v>
      </c>
      <c r="I15537" s="74"/>
    </row>
    <row r="15538" spans="1:9" x14ac:dyDescent="0.25">
      <c r="A15538" s="144">
        <v>44629</v>
      </c>
      <c r="B15538" s="59" t="s">
        <v>11711</v>
      </c>
      <c r="C15538" s="59" t="s">
        <v>411</v>
      </c>
      <c r="D15538" s="59">
        <v>1</v>
      </c>
      <c r="E15538" s="59" t="s">
        <v>26</v>
      </c>
      <c r="F15538" s="61">
        <v>325000</v>
      </c>
      <c r="G15538" s="64">
        <f t="shared" si="476"/>
        <v>325000</v>
      </c>
      <c r="H15538" s="65" t="s">
        <v>6105</v>
      </c>
      <c r="I15538" s="74"/>
    </row>
    <row r="15539" spans="1:9" x14ac:dyDescent="0.25">
      <c r="A15539" s="144">
        <v>44629</v>
      </c>
      <c r="B15539" s="58" t="s">
        <v>11712</v>
      </c>
      <c r="C15539" s="59" t="s">
        <v>411</v>
      </c>
      <c r="D15539" s="60">
        <v>1</v>
      </c>
      <c r="E15539" s="75" t="s">
        <v>26</v>
      </c>
      <c r="F15539" s="205">
        <v>425000</v>
      </c>
      <c r="G15539" s="64">
        <f>F15539*D15539</f>
        <v>425000</v>
      </c>
      <c r="H15539" s="65" t="s">
        <v>6105</v>
      </c>
      <c r="I15539" s="74"/>
    </row>
    <row r="15540" spans="1:9" x14ac:dyDescent="0.25">
      <c r="A15540" s="144">
        <v>44629</v>
      </c>
      <c r="B15540" s="90" t="s">
        <v>9941</v>
      </c>
      <c r="C15540" s="59" t="s">
        <v>411</v>
      </c>
      <c r="D15540" s="60">
        <v>1</v>
      </c>
      <c r="E15540" s="75" t="s">
        <v>26</v>
      </c>
      <c r="F15540" s="210">
        <v>60000</v>
      </c>
      <c r="G15540" s="64">
        <f>F15540*D15540</f>
        <v>60000</v>
      </c>
      <c r="H15540" s="120" t="s">
        <v>854</v>
      </c>
      <c r="I15540" s="626" t="s">
        <v>11713</v>
      </c>
    </row>
    <row r="15541" spans="1:9" x14ac:dyDescent="0.25">
      <c r="A15541" s="144">
        <v>44629</v>
      </c>
      <c r="B15541" s="85" t="s">
        <v>11714</v>
      </c>
      <c r="C15541" s="59" t="s">
        <v>411</v>
      </c>
      <c r="D15541" s="60">
        <v>1</v>
      </c>
      <c r="E15541" s="75" t="s">
        <v>26</v>
      </c>
      <c r="F15541" s="64">
        <v>65000</v>
      </c>
      <c r="G15541" s="64">
        <f>F15541*D15541</f>
        <v>65000</v>
      </c>
      <c r="H15541" s="120" t="s">
        <v>854</v>
      </c>
      <c r="I15541" s="626" t="s">
        <v>11713</v>
      </c>
    </row>
    <row r="15542" spans="1:9" x14ac:dyDescent="0.25">
      <c r="A15542" s="144">
        <v>44629</v>
      </c>
      <c r="B15542" s="59" t="s">
        <v>210</v>
      </c>
      <c r="C15542" s="59" t="s">
        <v>211</v>
      </c>
      <c r="D15542" s="60">
        <v>5</v>
      </c>
      <c r="E15542" s="75" t="s">
        <v>37</v>
      </c>
      <c r="F15542" s="63">
        <v>33000</v>
      </c>
      <c r="G15542" s="64">
        <f t="shared" si="476"/>
        <v>165000</v>
      </c>
      <c r="H15542" s="120" t="s">
        <v>854</v>
      </c>
      <c r="I15542" s="626" t="s">
        <v>11713</v>
      </c>
    </row>
    <row r="15543" spans="1:9" x14ac:dyDescent="0.25">
      <c r="A15543" s="144">
        <v>44629</v>
      </c>
      <c r="B15543" s="59" t="s">
        <v>1247</v>
      </c>
      <c r="C15543" s="84" t="s">
        <v>24</v>
      </c>
      <c r="D15543" s="60">
        <v>3</v>
      </c>
      <c r="E15543" s="75" t="s">
        <v>26</v>
      </c>
      <c r="F15543" s="73">
        <v>120000</v>
      </c>
      <c r="G15543" s="64">
        <f t="shared" si="476"/>
        <v>360000</v>
      </c>
      <c r="H15543" s="65" t="s">
        <v>11715</v>
      </c>
      <c r="I15543" s="59" t="s">
        <v>11716</v>
      </c>
    </row>
    <row r="15544" spans="1:9" x14ac:dyDescent="0.25">
      <c r="A15544" s="144">
        <v>44629</v>
      </c>
      <c r="B15544" s="59" t="s">
        <v>11717</v>
      </c>
      <c r="C15544" s="84" t="s">
        <v>24</v>
      </c>
      <c r="D15544" s="60">
        <v>2</v>
      </c>
      <c r="E15544" s="75" t="s">
        <v>26</v>
      </c>
      <c r="F15544" s="73">
        <v>120000</v>
      </c>
      <c r="G15544" s="210">
        <f t="shared" si="476"/>
        <v>240000</v>
      </c>
      <c r="H15544" s="65" t="s">
        <v>11718</v>
      </c>
      <c r="I15544" s="59" t="s">
        <v>11716</v>
      </c>
    </row>
    <row r="15545" spans="1:9" x14ac:dyDescent="0.25">
      <c r="A15545" s="144">
        <v>44629</v>
      </c>
      <c r="B15545" s="58" t="s">
        <v>2496</v>
      </c>
      <c r="C15545" s="84" t="s">
        <v>3337</v>
      </c>
      <c r="D15545" s="60">
        <v>4</v>
      </c>
      <c r="E15545" s="75" t="s">
        <v>26</v>
      </c>
      <c r="F15545" s="73">
        <v>100000</v>
      </c>
      <c r="G15545" s="64">
        <f t="shared" si="476"/>
        <v>400000</v>
      </c>
      <c r="H15545" s="65" t="s">
        <v>522</v>
      </c>
      <c r="I15545" s="59" t="s">
        <v>11719</v>
      </c>
    </row>
    <row r="15546" spans="1:9" x14ac:dyDescent="0.25">
      <c r="A15546" s="144">
        <v>44629</v>
      </c>
      <c r="B15546" s="59" t="s">
        <v>10425</v>
      </c>
      <c r="C15546" s="59" t="s">
        <v>859</v>
      </c>
      <c r="D15546" s="141">
        <v>2</v>
      </c>
      <c r="E15546" s="75" t="s">
        <v>26</v>
      </c>
      <c r="F15546" s="210">
        <v>350000</v>
      </c>
      <c r="G15546" s="210">
        <f t="shared" si="476"/>
        <v>700000</v>
      </c>
      <c r="H15546" s="65" t="s">
        <v>522</v>
      </c>
      <c r="I15546" s="59" t="s">
        <v>11719</v>
      </c>
    </row>
    <row r="15547" spans="1:9" x14ac:dyDescent="0.25">
      <c r="A15547" s="144">
        <v>44629</v>
      </c>
      <c r="B15547" s="59" t="s">
        <v>56</v>
      </c>
      <c r="C15547" s="59" t="s">
        <v>57</v>
      </c>
      <c r="D15547" s="60">
        <v>1</v>
      </c>
      <c r="E15547" s="75" t="s">
        <v>37</v>
      </c>
      <c r="F15547" s="63">
        <v>24650</v>
      </c>
      <c r="G15547" s="210">
        <f t="shared" si="476"/>
        <v>24650</v>
      </c>
      <c r="H15547" s="120" t="s">
        <v>894</v>
      </c>
      <c r="I15547" s="74"/>
    </row>
    <row r="15548" spans="1:9" x14ac:dyDescent="0.25">
      <c r="A15548" s="144">
        <v>44629</v>
      </c>
      <c r="B15548" s="59" t="s">
        <v>10727</v>
      </c>
      <c r="C15548" s="59" t="s">
        <v>11720</v>
      </c>
      <c r="D15548" s="60">
        <v>1</v>
      </c>
      <c r="E15548" s="75" t="s">
        <v>26</v>
      </c>
      <c r="F15548" s="63">
        <v>1700000</v>
      </c>
      <c r="G15548" s="210">
        <f t="shared" si="476"/>
        <v>1700000</v>
      </c>
      <c r="H15548" s="120" t="s">
        <v>1656</v>
      </c>
      <c r="I15548" s="74" t="s">
        <v>6789</v>
      </c>
    </row>
    <row r="15549" spans="1:9" x14ac:dyDescent="0.25">
      <c r="A15549" s="144">
        <v>44629</v>
      </c>
      <c r="B15549" s="59" t="s">
        <v>10727</v>
      </c>
      <c r="C15549" s="59" t="s">
        <v>11721</v>
      </c>
      <c r="D15549" s="141">
        <v>1</v>
      </c>
      <c r="E15549" s="75" t="s">
        <v>26</v>
      </c>
      <c r="F15549" s="73">
        <v>1700000</v>
      </c>
      <c r="G15549" s="210">
        <f t="shared" si="476"/>
        <v>1700000</v>
      </c>
      <c r="H15549" s="120" t="s">
        <v>1656</v>
      </c>
      <c r="I15549" s="74" t="s">
        <v>6789</v>
      </c>
    </row>
    <row r="15550" spans="1:9" x14ac:dyDescent="0.25">
      <c r="A15550" s="144">
        <v>44629</v>
      </c>
      <c r="B15550" s="71" t="s">
        <v>10036</v>
      </c>
      <c r="C15550" s="77" t="s">
        <v>10333</v>
      </c>
      <c r="D15550" s="141">
        <v>2</v>
      </c>
      <c r="E15550" s="75" t="s">
        <v>26</v>
      </c>
      <c r="F15550" s="265">
        <v>175000</v>
      </c>
      <c r="G15550" s="64">
        <f t="shared" si="476"/>
        <v>350000</v>
      </c>
      <c r="H15550" s="285" t="s">
        <v>1656</v>
      </c>
      <c r="I15550" s="74" t="s">
        <v>6789</v>
      </c>
    </row>
    <row r="15551" spans="1:9" x14ac:dyDescent="0.25">
      <c r="A15551" s="144">
        <v>44629</v>
      </c>
      <c r="B15551" s="59" t="s">
        <v>10709</v>
      </c>
      <c r="C15551" s="59" t="s">
        <v>11722</v>
      </c>
      <c r="D15551" s="60">
        <v>1</v>
      </c>
      <c r="E15551" s="75" t="s">
        <v>26</v>
      </c>
      <c r="F15551" s="63">
        <v>1400000</v>
      </c>
      <c r="G15551" s="210">
        <f t="shared" si="476"/>
        <v>1400000</v>
      </c>
      <c r="H15551" s="285" t="s">
        <v>1877</v>
      </c>
      <c r="I15551" s="74" t="s">
        <v>6766</v>
      </c>
    </row>
    <row r="15552" spans="1:9" x14ac:dyDescent="0.25">
      <c r="A15552" s="144">
        <v>44629</v>
      </c>
      <c r="B15552" s="83" t="s">
        <v>9844</v>
      </c>
      <c r="C15552" s="77" t="s">
        <v>10333</v>
      </c>
      <c r="D15552" s="59">
        <v>1</v>
      </c>
      <c r="E15552" s="59" t="s">
        <v>26</v>
      </c>
      <c r="F15552" s="61">
        <v>165000</v>
      </c>
      <c r="G15552" s="210">
        <f t="shared" si="476"/>
        <v>165000</v>
      </c>
      <c r="H15552" s="285" t="s">
        <v>1877</v>
      </c>
      <c r="I15552" s="74" t="s">
        <v>6766</v>
      </c>
    </row>
    <row r="15553" spans="1:9" x14ac:dyDescent="0.25">
      <c r="A15553" s="144">
        <v>44629</v>
      </c>
      <c r="B15553" s="59" t="s">
        <v>11628</v>
      </c>
      <c r="C15553" s="59" t="s">
        <v>10333</v>
      </c>
      <c r="D15553" s="59">
        <v>1</v>
      </c>
      <c r="E15553" s="59" t="s">
        <v>26</v>
      </c>
      <c r="F15553" s="61">
        <v>40000</v>
      </c>
      <c r="G15553" s="210">
        <f t="shared" si="476"/>
        <v>40000</v>
      </c>
      <c r="H15553" s="285" t="s">
        <v>1877</v>
      </c>
      <c r="I15553" s="74" t="s">
        <v>6766</v>
      </c>
    </row>
    <row r="15554" spans="1:9" x14ac:dyDescent="0.25">
      <c r="A15554" s="144">
        <v>44629</v>
      </c>
      <c r="B15554" s="59" t="s">
        <v>10727</v>
      </c>
      <c r="C15554" s="59" t="s">
        <v>11723</v>
      </c>
      <c r="D15554" s="60">
        <v>1</v>
      </c>
      <c r="E15554" s="75" t="s">
        <v>26</v>
      </c>
      <c r="F15554" s="63">
        <v>1700000</v>
      </c>
      <c r="G15554" s="210">
        <f t="shared" si="476"/>
        <v>1700000</v>
      </c>
      <c r="H15554" s="120" t="s">
        <v>504</v>
      </c>
      <c r="I15554" s="59" t="s">
        <v>6787</v>
      </c>
    </row>
    <row r="15555" spans="1:9" x14ac:dyDescent="0.25">
      <c r="A15555" s="144">
        <v>44629</v>
      </c>
      <c r="B15555" s="59" t="s">
        <v>10727</v>
      </c>
      <c r="C15555" s="59" t="s">
        <v>11724</v>
      </c>
      <c r="D15555" s="141">
        <v>1</v>
      </c>
      <c r="E15555" s="75" t="s">
        <v>26</v>
      </c>
      <c r="F15555" s="73">
        <v>1700000</v>
      </c>
      <c r="G15555" s="210">
        <f t="shared" si="476"/>
        <v>1700000</v>
      </c>
      <c r="H15555" s="120" t="s">
        <v>504</v>
      </c>
      <c r="I15555" s="59" t="s">
        <v>6787</v>
      </c>
    </row>
    <row r="15556" spans="1:9" x14ac:dyDescent="0.25">
      <c r="A15556" s="144">
        <v>44629</v>
      </c>
      <c r="B15556" s="59" t="s">
        <v>10709</v>
      </c>
      <c r="C15556" s="59" t="s">
        <v>11725</v>
      </c>
      <c r="D15556" s="59">
        <v>1</v>
      </c>
      <c r="E15556" s="59" t="s">
        <v>26</v>
      </c>
      <c r="F15556" s="61">
        <v>1400000</v>
      </c>
      <c r="G15556" s="210">
        <f t="shared" si="476"/>
        <v>1400000</v>
      </c>
      <c r="H15556" s="120" t="s">
        <v>504</v>
      </c>
      <c r="I15556" s="59" t="s">
        <v>6787</v>
      </c>
    </row>
    <row r="15557" spans="1:9" x14ac:dyDescent="0.25">
      <c r="A15557" s="144">
        <v>44629</v>
      </c>
      <c r="B15557" s="71" t="s">
        <v>10036</v>
      </c>
      <c r="C15557" s="77" t="s">
        <v>10333</v>
      </c>
      <c r="D15557" s="59">
        <v>2</v>
      </c>
      <c r="E15557" s="59" t="s">
        <v>26</v>
      </c>
      <c r="F15557" s="61">
        <v>175000</v>
      </c>
      <c r="G15557" s="210">
        <f t="shared" si="476"/>
        <v>350000</v>
      </c>
      <c r="H15557" s="120" t="s">
        <v>504</v>
      </c>
      <c r="I15557" s="59" t="s">
        <v>6787</v>
      </c>
    </row>
    <row r="15558" spans="1:9" x14ac:dyDescent="0.25">
      <c r="A15558" s="144">
        <v>44629</v>
      </c>
      <c r="B15558" s="83" t="s">
        <v>9844</v>
      </c>
      <c r="C15558" s="77" t="s">
        <v>10333</v>
      </c>
      <c r="D15558" s="59">
        <v>1</v>
      </c>
      <c r="E15558" s="59" t="s">
        <v>26</v>
      </c>
      <c r="F15558" s="61">
        <v>165000</v>
      </c>
      <c r="G15558" s="210">
        <f t="shared" si="476"/>
        <v>165000</v>
      </c>
      <c r="H15558" s="120" t="s">
        <v>504</v>
      </c>
      <c r="I15558" s="59" t="s">
        <v>6787</v>
      </c>
    </row>
    <row r="15559" spans="1:9" x14ac:dyDescent="0.25">
      <c r="A15559" s="144">
        <v>44629</v>
      </c>
      <c r="B15559" s="59" t="s">
        <v>11628</v>
      </c>
      <c r="C15559" s="59" t="s">
        <v>10333</v>
      </c>
      <c r="D15559" s="59">
        <v>3</v>
      </c>
      <c r="E15559" s="59" t="s">
        <v>26</v>
      </c>
      <c r="F15559" s="61">
        <v>40000</v>
      </c>
      <c r="G15559" s="210">
        <f t="shared" si="476"/>
        <v>120000</v>
      </c>
      <c r="H15559" s="120" t="s">
        <v>504</v>
      </c>
      <c r="I15559" s="59" t="s">
        <v>6787</v>
      </c>
    </row>
    <row r="15560" spans="1:9" x14ac:dyDescent="0.25">
      <c r="A15560" s="144">
        <v>44629</v>
      </c>
      <c r="B15560" s="71" t="s">
        <v>11726</v>
      </c>
      <c r="C15560" s="59" t="s">
        <v>905</v>
      </c>
      <c r="D15560" s="141">
        <v>1</v>
      </c>
      <c r="E15560" s="75" t="s">
        <v>26</v>
      </c>
      <c r="F15560" s="63">
        <v>175000</v>
      </c>
      <c r="G15560" s="210">
        <f t="shared" si="476"/>
        <v>175000</v>
      </c>
      <c r="H15560" s="65" t="s">
        <v>3421</v>
      </c>
      <c r="I15560" s="59"/>
    </row>
    <row r="15561" spans="1:9" x14ac:dyDescent="0.25">
      <c r="A15561" s="144">
        <v>44629</v>
      </c>
      <c r="B15561" s="59" t="s">
        <v>3500</v>
      </c>
      <c r="C15561" s="59" t="s">
        <v>905</v>
      </c>
      <c r="D15561" s="60">
        <v>1</v>
      </c>
      <c r="E15561" s="75" t="s">
        <v>26</v>
      </c>
      <c r="F15561" s="63">
        <v>75000</v>
      </c>
      <c r="G15561" s="210">
        <f t="shared" si="476"/>
        <v>75000</v>
      </c>
      <c r="H15561" s="65" t="s">
        <v>3421</v>
      </c>
      <c r="I15561" s="59"/>
    </row>
    <row r="15562" spans="1:9" x14ac:dyDescent="0.25">
      <c r="A15562" s="144">
        <v>44629</v>
      </c>
      <c r="B15562" s="118" t="s">
        <v>11727</v>
      </c>
      <c r="C15562" s="59" t="s">
        <v>11728</v>
      </c>
      <c r="D15562" s="60">
        <v>1</v>
      </c>
      <c r="E15562" s="75" t="s">
        <v>26</v>
      </c>
      <c r="F15562" s="73">
        <v>210000</v>
      </c>
      <c r="G15562" s="64">
        <f t="shared" si="476"/>
        <v>210000</v>
      </c>
      <c r="H15562" s="65" t="s">
        <v>5947</v>
      </c>
      <c r="I15562" s="74"/>
    </row>
    <row r="15563" spans="1:9" x14ac:dyDescent="0.25">
      <c r="A15563" s="144">
        <v>44690</v>
      </c>
      <c r="B15563" s="59" t="s">
        <v>11533</v>
      </c>
      <c r="C15563" s="59" t="s">
        <v>11062</v>
      </c>
      <c r="D15563" s="59">
        <v>1</v>
      </c>
      <c r="E15563" s="77" t="s">
        <v>26</v>
      </c>
      <c r="F15563" s="61">
        <v>13000</v>
      </c>
      <c r="G15563" s="210">
        <f t="shared" si="476"/>
        <v>13000</v>
      </c>
      <c r="H15563" s="65" t="s">
        <v>466</v>
      </c>
      <c r="I15563" s="74"/>
    </row>
    <row r="15564" spans="1:9" x14ac:dyDescent="0.25">
      <c r="A15564" s="144">
        <v>44690</v>
      </c>
      <c r="B15564" s="59" t="s">
        <v>11729</v>
      </c>
      <c r="C15564" s="59" t="s">
        <v>416</v>
      </c>
      <c r="D15564" s="59">
        <v>5</v>
      </c>
      <c r="E15564" s="59" t="s">
        <v>26</v>
      </c>
      <c r="F15564" s="61">
        <v>6500</v>
      </c>
      <c r="G15564" s="64">
        <f t="shared" si="476"/>
        <v>32500</v>
      </c>
      <c r="H15564" s="65" t="s">
        <v>814</v>
      </c>
      <c r="I15564" s="74"/>
    </row>
    <row r="15565" spans="1:9" x14ac:dyDescent="0.25">
      <c r="A15565" s="144">
        <v>44690</v>
      </c>
      <c r="B15565" s="58" t="s">
        <v>11730</v>
      </c>
      <c r="C15565" s="59" t="s">
        <v>416</v>
      </c>
      <c r="D15565" s="60">
        <v>2</v>
      </c>
      <c r="E15565" s="75" t="s">
        <v>26</v>
      </c>
      <c r="F15565" s="205">
        <v>9500</v>
      </c>
      <c r="G15565" s="64">
        <f>F15565*D15565</f>
        <v>19000</v>
      </c>
      <c r="H15565" s="65" t="s">
        <v>814</v>
      </c>
      <c r="I15565" s="74"/>
    </row>
    <row r="15566" spans="1:9" x14ac:dyDescent="0.25">
      <c r="A15566" s="144">
        <v>44690</v>
      </c>
      <c r="B15566" s="59" t="s">
        <v>11731</v>
      </c>
      <c r="C15566" s="59" t="s">
        <v>416</v>
      </c>
      <c r="D15566" s="60">
        <v>12</v>
      </c>
      <c r="E15566" s="75" t="s">
        <v>26</v>
      </c>
      <c r="F15566" s="63">
        <v>1500</v>
      </c>
      <c r="G15566" s="64">
        <f t="shared" ref="G15566:G15574" si="477">F15566*D15566</f>
        <v>18000</v>
      </c>
      <c r="H15566" s="65" t="s">
        <v>814</v>
      </c>
      <c r="I15566" s="74"/>
    </row>
    <row r="15567" spans="1:9" x14ac:dyDescent="0.25">
      <c r="A15567" s="144">
        <v>44690</v>
      </c>
      <c r="B15567" s="59" t="s">
        <v>779</v>
      </c>
      <c r="C15567" s="59" t="s">
        <v>416</v>
      </c>
      <c r="D15567" s="60">
        <v>7</v>
      </c>
      <c r="E15567" s="126" t="s">
        <v>26</v>
      </c>
      <c r="F15567" s="73">
        <v>500</v>
      </c>
      <c r="G15567" s="210">
        <f t="shared" si="477"/>
        <v>3500</v>
      </c>
      <c r="H15567" s="65" t="s">
        <v>814</v>
      </c>
      <c r="I15567" s="74"/>
    </row>
    <row r="15568" spans="1:9" x14ac:dyDescent="0.25">
      <c r="A15568" s="144">
        <v>44690</v>
      </c>
      <c r="B15568" s="77" t="s">
        <v>11732</v>
      </c>
      <c r="C15568" s="59" t="s">
        <v>419</v>
      </c>
      <c r="D15568" s="59">
        <v>10</v>
      </c>
      <c r="E15568" s="77" t="s">
        <v>26</v>
      </c>
      <c r="F15568" s="61">
        <v>11500</v>
      </c>
      <c r="G15568" s="64">
        <f t="shared" si="477"/>
        <v>115000</v>
      </c>
      <c r="H15568" s="65" t="s">
        <v>814</v>
      </c>
      <c r="I15568" s="74"/>
    </row>
    <row r="15569" spans="1:9" x14ac:dyDescent="0.25">
      <c r="A15569" s="144">
        <v>44690</v>
      </c>
      <c r="B15569" s="90" t="s">
        <v>1723</v>
      </c>
      <c r="C15569" s="59" t="s">
        <v>419</v>
      </c>
      <c r="D15569" s="60">
        <v>5</v>
      </c>
      <c r="E15569" s="75" t="s">
        <v>26</v>
      </c>
      <c r="F15569" s="210">
        <v>5000</v>
      </c>
      <c r="G15569" s="64">
        <f t="shared" si="477"/>
        <v>25000</v>
      </c>
      <c r="H15569" s="65" t="s">
        <v>814</v>
      </c>
      <c r="I15569" s="74"/>
    </row>
    <row r="15570" spans="1:9" x14ac:dyDescent="0.25">
      <c r="A15570" s="144">
        <v>44690</v>
      </c>
      <c r="B15570" s="59" t="s">
        <v>11733</v>
      </c>
      <c r="C15570" s="84" t="s">
        <v>5513</v>
      </c>
      <c r="D15570" s="60">
        <v>1</v>
      </c>
      <c r="E15570" s="75" t="s">
        <v>26</v>
      </c>
      <c r="F15570" s="73">
        <v>320000</v>
      </c>
      <c r="G15570" s="210">
        <f t="shared" si="477"/>
        <v>320000</v>
      </c>
      <c r="H15570" s="65" t="s">
        <v>814</v>
      </c>
      <c r="I15570" s="74"/>
    </row>
    <row r="15571" spans="1:9" x14ac:dyDescent="0.25">
      <c r="A15571" s="616">
        <v>44690</v>
      </c>
      <c r="B15571" s="71" t="s">
        <v>54</v>
      </c>
      <c r="C15571" s="58" t="s">
        <v>11734</v>
      </c>
      <c r="D15571" s="60">
        <v>1</v>
      </c>
      <c r="E15571" s="126" t="s">
        <v>26</v>
      </c>
      <c r="F15571" s="221">
        <v>3400000</v>
      </c>
      <c r="G15571" s="210">
        <f t="shared" si="477"/>
        <v>3400000</v>
      </c>
      <c r="H15571" s="65" t="s">
        <v>522</v>
      </c>
      <c r="I15571" s="74" t="s">
        <v>11735</v>
      </c>
    </row>
    <row r="15572" spans="1:9" x14ac:dyDescent="0.25">
      <c r="A15572" s="144">
        <v>44690</v>
      </c>
      <c r="B15572" s="71" t="s">
        <v>54</v>
      </c>
      <c r="C15572" s="59" t="s">
        <v>11736</v>
      </c>
      <c r="D15572" s="60">
        <v>1</v>
      </c>
      <c r="E15572" s="75" t="s">
        <v>26</v>
      </c>
      <c r="F15572" s="63">
        <v>3400000</v>
      </c>
      <c r="G15572" s="210">
        <f t="shared" si="477"/>
        <v>3400000</v>
      </c>
      <c r="H15572" s="65" t="s">
        <v>522</v>
      </c>
      <c r="I15572" s="74" t="s">
        <v>11735</v>
      </c>
    </row>
    <row r="15573" spans="1:9" x14ac:dyDescent="0.25">
      <c r="A15573" s="144">
        <v>44690</v>
      </c>
      <c r="B15573" s="58" t="s">
        <v>11541</v>
      </c>
      <c r="C15573" s="77" t="s">
        <v>11737</v>
      </c>
      <c r="D15573" s="60">
        <v>1</v>
      </c>
      <c r="E15573" s="75" t="s">
        <v>26</v>
      </c>
      <c r="F15573" s="205">
        <v>775000</v>
      </c>
      <c r="G15573" s="64">
        <f t="shared" si="477"/>
        <v>775000</v>
      </c>
      <c r="H15573" s="65" t="s">
        <v>522</v>
      </c>
      <c r="I15573" s="74" t="s">
        <v>11735</v>
      </c>
    </row>
    <row r="15574" spans="1:9" x14ac:dyDescent="0.25">
      <c r="A15574" s="144">
        <v>44690</v>
      </c>
      <c r="B15574" s="58" t="s">
        <v>11541</v>
      </c>
      <c r="C15574" s="81" t="s">
        <v>11738</v>
      </c>
      <c r="D15574" s="59">
        <v>1</v>
      </c>
      <c r="E15574" s="59" t="s">
        <v>26</v>
      </c>
      <c r="F15574" s="205">
        <v>775000</v>
      </c>
      <c r="G15574" s="64">
        <f t="shared" si="477"/>
        <v>775000</v>
      </c>
      <c r="H15574" s="65" t="s">
        <v>522</v>
      </c>
      <c r="I15574" s="74" t="s">
        <v>11735</v>
      </c>
    </row>
    <row r="15575" spans="1:9" x14ac:dyDescent="0.25">
      <c r="A15575" s="144">
        <v>44690</v>
      </c>
      <c r="B15575" s="58" t="s">
        <v>11541</v>
      </c>
      <c r="C15575" s="81" t="s">
        <v>11739</v>
      </c>
      <c r="D15575" s="59">
        <v>1</v>
      </c>
      <c r="E15575" s="59" t="s">
        <v>26</v>
      </c>
      <c r="F15575" s="205">
        <v>775000</v>
      </c>
      <c r="G15575" s="64">
        <f>F15575*D15575</f>
        <v>775000</v>
      </c>
      <c r="H15575" s="65" t="s">
        <v>522</v>
      </c>
      <c r="I15575" s="74" t="s">
        <v>11735</v>
      </c>
    </row>
    <row r="15576" spans="1:9" x14ac:dyDescent="0.25">
      <c r="A15576" s="144">
        <v>44690</v>
      </c>
      <c r="B15576" s="58" t="s">
        <v>11541</v>
      </c>
      <c r="C15576" s="81" t="s">
        <v>11740</v>
      </c>
      <c r="D15576" s="141">
        <v>1</v>
      </c>
      <c r="E15576" s="75" t="s">
        <v>26</v>
      </c>
      <c r="F15576" s="205">
        <v>775000</v>
      </c>
      <c r="G15576" s="64">
        <f t="shared" ref="G15576:G15613" si="478">F15576*D15576</f>
        <v>775000</v>
      </c>
      <c r="H15576" s="65" t="s">
        <v>522</v>
      </c>
      <c r="I15576" s="74" t="s">
        <v>11735</v>
      </c>
    </row>
    <row r="15577" spans="1:9" x14ac:dyDescent="0.25">
      <c r="A15577" s="144">
        <v>44690</v>
      </c>
      <c r="B15577" s="58" t="s">
        <v>11541</v>
      </c>
      <c r="C15577" s="59" t="s">
        <v>11741</v>
      </c>
      <c r="D15577" s="60">
        <v>1</v>
      </c>
      <c r="E15577" s="75" t="s">
        <v>26</v>
      </c>
      <c r="F15577" s="205">
        <v>775000</v>
      </c>
      <c r="G15577" s="210">
        <f t="shared" si="478"/>
        <v>775000</v>
      </c>
      <c r="H15577" s="65" t="s">
        <v>522</v>
      </c>
      <c r="I15577" s="74" t="s">
        <v>11735</v>
      </c>
    </row>
    <row r="15578" spans="1:9" x14ac:dyDescent="0.25">
      <c r="A15578" s="144">
        <v>44690</v>
      </c>
      <c r="B15578" s="58" t="s">
        <v>11541</v>
      </c>
      <c r="C15578" s="83" t="s">
        <v>11742</v>
      </c>
      <c r="D15578" s="60">
        <v>1</v>
      </c>
      <c r="E15578" s="75" t="s">
        <v>26</v>
      </c>
      <c r="F15578" s="205">
        <v>775000</v>
      </c>
      <c r="G15578" s="210">
        <f t="shared" si="478"/>
        <v>775000</v>
      </c>
      <c r="H15578" s="65" t="s">
        <v>522</v>
      </c>
      <c r="I15578" s="74" t="s">
        <v>11735</v>
      </c>
    </row>
    <row r="15579" spans="1:9" x14ac:dyDescent="0.25">
      <c r="A15579" s="144">
        <v>44690</v>
      </c>
      <c r="B15579" s="59" t="s">
        <v>10969</v>
      </c>
      <c r="C15579" s="59" t="s">
        <v>10333</v>
      </c>
      <c r="D15579" s="60">
        <v>2</v>
      </c>
      <c r="E15579" s="75" t="s">
        <v>26</v>
      </c>
      <c r="F15579" s="63">
        <v>290000</v>
      </c>
      <c r="G15579" s="210">
        <f>F15579*D15579</f>
        <v>580000</v>
      </c>
      <c r="H15579" s="65" t="s">
        <v>522</v>
      </c>
      <c r="I15579" s="74" t="s">
        <v>11735</v>
      </c>
    </row>
    <row r="15580" spans="1:9" x14ac:dyDescent="0.25">
      <c r="A15580" s="144">
        <v>44690</v>
      </c>
      <c r="B15580" s="83" t="s">
        <v>6450</v>
      </c>
      <c r="C15580" s="83" t="s">
        <v>1426</v>
      </c>
      <c r="D15580" s="60">
        <v>2</v>
      </c>
      <c r="E15580" s="75" t="s">
        <v>26</v>
      </c>
      <c r="F15580" s="63">
        <v>1655242</v>
      </c>
      <c r="G15580" s="210">
        <f>F15580*D15580</f>
        <v>3310484</v>
      </c>
      <c r="H15580" s="65" t="s">
        <v>3605</v>
      </c>
      <c r="I15580" s="74" t="s">
        <v>11735</v>
      </c>
    </row>
    <row r="15581" spans="1:9" x14ac:dyDescent="0.25">
      <c r="A15581" s="144">
        <v>44690</v>
      </c>
      <c r="B15581" s="59" t="s">
        <v>6394</v>
      </c>
      <c r="C15581" s="59" t="s">
        <v>279</v>
      </c>
      <c r="D15581" s="60">
        <v>1</v>
      </c>
      <c r="E15581" s="75" t="s">
        <v>26</v>
      </c>
      <c r="F15581" s="63">
        <v>30000</v>
      </c>
      <c r="G15581" s="210">
        <f>F15581*D15581</f>
        <v>30000</v>
      </c>
      <c r="H15581" s="65" t="s">
        <v>2985</v>
      </c>
      <c r="I15581" s="74"/>
    </row>
    <row r="15582" spans="1:9" x14ac:dyDescent="0.25">
      <c r="A15582" s="144">
        <v>44690</v>
      </c>
      <c r="B15582" s="85" t="s">
        <v>8068</v>
      </c>
      <c r="C15582" s="59" t="s">
        <v>419</v>
      </c>
      <c r="D15582" s="60">
        <v>1</v>
      </c>
      <c r="E15582" s="75" t="s">
        <v>26</v>
      </c>
      <c r="F15582" s="64">
        <v>62500</v>
      </c>
      <c r="G15582" s="210">
        <f>F15582*D15582</f>
        <v>62500</v>
      </c>
      <c r="H15582" s="65" t="s">
        <v>2985</v>
      </c>
      <c r="I15582" s="74"/>
    </row>
    <row r="15583" spans="1:9" x14ac:dyDescent="0.25">
      <c r="A15583" s="144">
        <v>44690</v>
      </c>
      <c r="B15583" s="59" t="s">
        <v>1792</v>
      </c>
      <c r="C15583" s="59" t="s">
        <v>76</v>
      </c>
      <c r="D15583" s="60">
        <v>0.3</v>
      </c>
      <c r="E15583" s="75" t="s">
        <v>26</v>
      </c>
      <c r="F15583" s="63">
        <v>82500</v>
      </c>
      <c r="G15583" s="210">
        <f>F15583*D15583</f>
        <v>24750</v>
      </c>
      <c r="H15583" s="65" t="s">
        <v>2985</v>
      </c>
      <c r="I15583" s="74"/>
    </row>
    <row r="15584" spans="1:9" x14ac:dyDescent="0.25">
      <c r="A15584" s="144">
        <v>44690</v>
      </c>
      <c r="B15584" s="58" t="s">
        <v>11743</v>
      </c>
      <c r="C15584" s="84" t="s">
        <v>1020</v>
      </c>
      <c r="D15584" s="60">
        <v>3</v>
      </c>
      <c r="E15584" s="75" t="s">
        <v>26</v>
      </c>
      <c r="F15584" s="73">
        <v>12500</v>
      </c>
      <c r="G15584" s="64">
        <f t="shared" si="478"/>
        <v>37500</v>
      </c>
      <c r="H15584" s="65" t="s">
        <v>6106</v>
      </c>
      <c r="I15584" s="74"/>
    </row>
    <row r="15585" spans="1:9" x14ac:dyDescent="0.25">
      <c r="A15585" s="144">
        <v>44690</v>
      </c>
      <c r="B15585" s="59" t="s">
        <v>11744</v>
      </c>
      <c r="C15585" s="84" t="s">
        <v>1020</v>
      </c>
      <c r="D15585" s="60">
        <v>2</v>
      </c>
      <c r="E15585" s="75" t="s">
        <v>26</v>
      </c>
      <c r="F15585" s="73">
        <v>20000</v>
      </c>
      <c r="G15585" s="64">
        <f t="shared" si="478"/>
        <v>40000</v>
      </c>
      <c r="H15585" s="65" t="s">
        <v>6106</v>
      </c>
      <c r="I15585" s="74"/>
    </row>
    <row r="15586" spans="1:9" x14ac:dyDescent="0.25">
      <c r="A15586" s="144">
        <v>44690</v>
      </c>
      <c r="B15586" s="59" t="s">
        <v>11745</v>
      </c>
      <c r="C15586" s="84" t="s">
        <v>1108</v>
      </c>
      <c r="D15586" s="60">
        <v>3</v>
      </c>
      <c r="E15586" s="75" t="s">
        <v>26</v>
      </c>
      <c r="F15586" s="73">
        <v>150000</v>
      </c>
      <c r="G15586" s="64">
        <f t="shared" si="478"/>
        <v>450000</v>
      </c>
      <c r="H15586" s="65" t="s">
        <v>6106</v>
      </c>
      <c r="I15586" s="74"/>
    </row>
    <row r="15587" spans="1:9" x14ac:dyDescent="0.25">
      <c r="A15587" s="144">
        <v>44690</v>
      </c>
      <c r="B15587" s="59" t="s">
        <v>11746</v>
      </c>
      <c r="C15587" s="59" t="s">
        <v>1058</v>
      </c>
      <c r="D15587" s="60">
        <v>1</v>
      </c>
      <c r="E15587" s="75" t="s">
        <v>26</v>
      </c>
      <c r="F15587" s="63">
        <v>613000</v>
      </c>
      <c r="G15587" s="210">
        <f t="shared" si="478"/>
        <v>613000</v>
      </c>
      <c r="H15587" s="65" t="s">
        <v>6106</v>
      </c>
      <c r="I15587" s="74"/>
    </row>
    <row r="15588" spans="1:9" x14ac:dyDescent="0.25">
      <c r="A15588" s="144">
        <v>44690</v>
      </c>
      <c r="B15588" s="71" t="s">
        <v>9840</v>
      </c>
      <c r="C15588" s="77" t="s">
        <v>9841</v>
      </c>
      <c r="D15588" s="59">
        <v>1</v>
      </c>
      <c r="E15588" s="77" t="s">
        <v>26</v>
      </c>
      <c r="F15588" s="78">
        <v>265000</v>
      </c>
      <c r="G15588" s="64">
        <f t="shared" si="478"/>
        <v>265000</v>
      </c>
      <c r="H15588" s="65" t="s">
        <v>629</v>
      </c>
      <c r="I15588" s="74" t="s">
        <v>6788</v>
      </c>
    </row>
    <row r="15589" spans="1:9" x14ac:dyDescent="0.25">
      <c r="A15589" s="144">
        <v>44690</v>
      </c>
      <c r="B15589" s="71" t="s">
        <v>6687</v>
      </c>
      <c r="C15589" s="90" t="s">
        <v>237</v>
      </c>
      <c r="D15589" s="59">
        <v>1</v>
      </c>
      <c r="E15589" s="59" t="s">
        <v>26</v>
      </c>
      <c r="F15589" s="62">
        <v>230000</v>
      </c>
      <c r="G15589" s="64">
        <f t="shared" si="478"/>
        <v>230000</v>
      </c>
      <c r="H15589" s="65" t="s">
        <v>629</v>
      </c>
      <c r="I15589" s="74" t="s">
        <v>6788</v>
      </c>
    </row>
    <row r="15590" spans="1:9" x14ac:dyDescent="0.25">
      <c r="A15590" s="144">
        <v>44690</v>
      </c>
      <c r="B15590" s="71" t="s">
        <v>6689</v>
      </c>
      <c r="C15590" s="85" t="s">
        <v>239</v>
      </c>
      <c r="D15590" s="60">
        <v>1</v>
      </c>
      <c r="E15590" s="75" t="s">
        <v>26</v>
      </c>
      <c r="F15590" s="62">
        <v>190000</v>
      </c>
      <c r="G15590" s="64">
        <f>F15590*D15590</f>
        <v>190000</v>
      </c>
      <c r="H15590" s="65" t="s">
        <v>629</v>
      </c>
      <c r="I15590" s="74" t="s">
        <v>6788</v>
      </c>
    </row>
    <row r="15591" spans="1:9" x14ac:dyDescent="0.25">
      <c r="A15591" s="144">
        <v>44690</v>
      </c>
      <c r="B15591" s="59" t="s">
        <v>6663</v>
      </c>
      <c r="C15591" s="171" t="s">
        <v>241</v>
      </c>
      <c r="D15591" s="60">
        <v>1</v>
      </c>
      <c r="E15591" s="75" t="s">
        <v>26</v>
      </c>
      <c r="F15591" s="62">
        <v>195000</v>
      </c>
      <c r="G15591" s="64">
        <f>F15591*D15591</f>
        <v>195000</v>
      </c>
      <c r="H15591" s="65" t="s">
        <v>629</v>
      </c>
      <c r="I15591" s="74" t="s">
        <v>6788</v>
      </c>
    </row>
    <row r="15592" spans="1:9" x14ac:dyDescent="0.25">
      <c r="A15592" s="144">
        <v>44690</v>
      </c>
      <c r="B15592" s="59" t="s">
        <v>10709</v>
      </c>
      <c r="C15592" s="59" t="s">
        <v>11747</v>
      </c>
      <c r="D15592" s="60">
        <v>1</v>
      </c>
      <c r="E15592" s="75" t="s">
        <v>26</v>
      </c>
      <c r="F15592" s="64">
        <v>1400000</v>
      </c>
      <c r="G15592" s="64">
        <f>F15592*D15592</f>
        <v>1400000</v>
      </c>
      <c r="H15592" s="65" t="s">
        <v>629</v>
      </c>
      <c r="I15592" s="74" t="s">
        <v>6788</v>
      </c>
    </row>
    <row r="15593" spans="1:9" x14ac:dyDescent="0.25">
      <c r="A15593" s="144">
        <v>44690</v>
      </c>
      <c r="B15593" s="481" t="s">
        <v>10727</v>
      </c>
      <c r="C15593" s="575" t="s">
        <v>11748</v>
      </c>
      <c r="D15593" s="482">
        <v>1</v>
      </c>
      <c r="E15593" s="544" t="s">
        <v>26</v>
      </c>
      <c r="F15593" s="485">
        <v>1700000</v>
      </c>
      <c r="G15593" s="485">
        <f t="shared" si="478"/>
        <v>1700000</v>
      </c>
      <c r="H15593" s="486" t="s">
        <v>427</v>
      </c>
      <c r="I15593" s="481" t="s">
        <v>6804</v>
      </c>
    </row>
    <row r="15594" spans="1:9" x14ac:dyDescent="0.25">
      <c r="A15594" s="144">
        <v>44690</v>
      </c>
      <c r="B15594" s="481" t="s">
        <v>10727</v>
      </c>
      <c r="C15594" s="575" t="s">
        <v>11749</v>
      </c>
      <c r="D15594" s="482">
        <v>1</v>
      </c>
      <c r="E15594" s="544" t="s">
        <v>26</v>
      </c>
      <c r="F15594" s="485">
        <v>1700000</v>
      </c>
      <c r="G15594" s="537">
        <f t="shared" si="478"/>
        <v>1700000</v>
      </c>
      <c r="H15594" s="486" t="s">
        <v>427</v>
      </c>
      <c r="I15594" s="481" t="s">
        <v>6804</v>
      </c>
    </row>
    <row r="15595" spans="1:9" x14ac:dyDescent="0.25">
      <c r="A15595" s="144">
        <v>44690</v>
      </c>
      <c r="B15595" s="584" t="s">
        <v>10036</v>
      </c>
      <c r="C15595" s="487" t="s">
        <v>10333</v>
      </c>
      <c r="D15595" s="482">
        <v>2</v>
      </c>
      <c r="E15595" s="544" t="s">
        <v>26</v>
      </c>
      <c r="F15595" s="485">
        <v>175000</v>
      </c>
      <c r="G15595" s="485">
        <f t="shared" si="478"/>
        <v>350000</v>
      </c>
      <c r="H15595" s="486" t="s">
        <v>427</v>
      </c>
      <c r="I15595" s="481" t="s">
        <v>6804</v>
      </c>
    </row>
    <row r="15596" spans="1:9" x14ac:dyDescent="0.25">
      <c r="A15596" s="144">
        <v>44690</v>
      </c>
      <c r="B15596" s="481" t="s">
        <v>11628</v>
      </c>
      <c r="C15596" s="481" t="s">
        <v>10333</v>
      </c>
      <c r="D15596" s="482">
        <v>2</v>
      </c>
      <c r="E15596" s="544" t="s">
        <v>26</v>
      </c>
      <c r="F15596" s="537">
        <v>40000</v>
      </c>
      <c r="G15596" s="537">
        <f t="shared" si="478"/>
        <v>80000</v>
      </c>
      <c r="H15596" s="486" t="s">
        <v>427</v>
      </c>
      <c r="I15596" s="481" t="s">
        <v>6804</v>
      </c>
    </row>
    <row r="15597" spans="1:9" x14ac:dyDescent="0.25">
      <c r="A15597" s="144">
        <v>44690</v>
      </c>
      <c r="B15597" s="59" t="s">
        <v>11750</v>
      </c>
      <c r="C15597" s="59" t="s">
        <v>552</v>
      </c>
      <c r="D15597" s="60">
        <v>2</v>
      </c>
      <c r="E15597" s="75" t="s">
        <v>26</v>
      </c>
      <c r="F15597" s="63">
        <v>44000</v>
      </c>
      <c r="G15597" s="210">
        <f t="shared" si="478"/>
        <v>88000</v>
      </c>
      <c r="H15597" s="65" t="s">
        <v>629</v>
      </c>
      <c r="I15597" s="74"/>
    </row>
    <row r="15598" spans="1:9" x14ac:dyDescent="0.25">
      <c r="A15598" s="144">
        <v>44690</v>
      </c>
      <c r="B15598" s="58" t="s">
        <v>11751</v>
      </c>
      <c r="C15598" s="59" t="s">
        <v>552</v>
      </c>
      <c r="D15598" s="60">
        <v>1</v>
      </c>
      <c r="E15598" s="75" t="s">
        <v>26</v>
      </c>
      <c r="F15598" s="73">
        <v>115000</v>
      </c>
      <c r="G15598" s="210">
        <f t="shared" si="478"/>
        <v>115000</v>
      </c>
      <c r="H15598" s="65" t="s">
        <v>1161</v>
      </c>
      <c r="I15598" s="74"/>
    </row>
    <row r="15599" spans="1:9" x14ac:dyDescent="0.25">
      <c r="A15599" s="144">
        <v>44690</v>
      </c>
      <c r="B15599" s="59" t="s">
        <v>2693</v>
      </c>
      <c r="C15599" s="59" t="s">
        <v>27</v>
      </c>
      <c r="D15599" s="60">
        <v>10</v>
      </c>
      <c r="E15599" s="75" t="s">
        <v>26</v>
      </c>
      <c r="F15599" s="63">
        <v>1565</v>
      </c>
      <c r="G15599" s="210">
        <f t="shared" si="478"/>
        <v>15650</v>
      </c>
      <c r="H15599" s="65" t="s">
        <v>6104</v>
      </c>
      <c r="I15599" s="74"/>
    </row>
    <row r="15600" spans="1:9" x14ac:dyDescent="0.25">
      <c r="A15600" s="144">
        <v>44690</v>
      </c>
      <c r="B15600" s="71" t="s">
        <v>10036</v>
      </c>
      <c r="C15600" s="77" t="s">
        <v>10333</v>
      </c>
      <c r="D15600" s="59">
        <v>1</v>
      </c>
      <c r="E15600" s="59" t="s">
        <v>26</v>
      </c>
      <c r="F15600" s="61">
        <v>175000</v>
      </c>
      <c r="G15600" s="210">
        <f t="shared" si="478"/>
        <v>175000</v>
      </c>
      <c r="H15600" s="285" t="s">
        <v>1656</v>
      </c>
      <c r="I15600" s="74"/>
    </row>
    <row r="15601" spans="1:9" x14ac:dyDescent="0.25">
      <c r="A15601" s="144">
        <v>44690</v>
      </c>
      <c r="B15601" s="59" t="s">
        <v>56</v>
      </c>
      <c r="C15601" s="59" t="s">
        <v>57</v>
      </c>
      <c r="D15601" s="59">
        <v>0.5</v>
      </c>
      <c r="E15601" s="59" t="s">
        <v>37</v>
      </c>
      <c r="F15601" s="61">
        <v>24650</v>
      </c>
      <c r="G15601" s="210">
        <f t="shared" si="478"/>
        <v>12325</v>
      </c>
      <c r="H15601" s="285" t="s">
        <v>2005</v>
      </c>
      <c r="I15601" s="74"/>
    </row>
    <row r="15602" spans="1:9" x14ac:dyDescent="0.25">
      <c r="A15602" s="144">
        <v>44690</v>
      </c>
      <c r="B15602" s="59" t="s">
        <v>11752</v>
      </c>
      <c r="C15602" s="59" t="s">
        <v>533</v>
      </c>
      <c r="D15602" s="60">
        <v>10</v>
      </c>
      <c r="E15602" s="75" t="s">
        <v>118</v>
      </c>
      <c r="F15602" s="63">
        <v>7500</v>
      </c>
      <c r="G15602" s="64">
        <f t="shared" si="478"/>
        <v>75000</v>
      </c>
      <c r="H15602" s="65" t="s">
        <v>466</v>
      </c>
      <c r="I15602" s="74"/>
    </row>
    <row r="15603" spans="1:9" x14ac:dyDescent="0.25">
      <c r="A15603" s="144">
        <v>44721</v>
      </c>
      <c r="B15603" s="59" t="s">
        <v>810</v>
      </c>
      <c r="C15603" s="59" t="s">
        <v>27</v>
      </c>
      <c r="D15603" s="59">
        <v>1</v>
      </c>
      <c r="E15603" s="59" t="s">
        <v>1525</v>
      </c>
      <c r="F15603" s="61">
        <v>75000</v>
      </c>
      <c r="G15603" s="64">
        <f t="shared" si="478"/>
        <v>75000</v>
      </c>
      <c r="H15603" s="65" t="s">
        <v>6104</v>
      </c>
      <c r="I15603" s="74"/>
    </row>
    <row r="15604" spans="1:9" x14ac:dyDescent="0.25">
      <c r="A15604" s="144">
        <v>44721</v>
      </c>
      <c r="B15604" s="59" t="s">
        <v>2693</v>
      </c>
      <c r="C15604" s="59" t="s">
        <v>27</v>
      </c>
      <c r="D15604" s="60">
        <v>50</v>
      </c>
      <c r="E15604" s="75" t="s">
        <v>26</v>
      </c>
      <c r="F15604" s="63">
        <v>1565</v>
      </c>
      <c r="G15604" s="210">
        <f t="shared" si="478"/>
        <v>78250</v>
      </c>
      <c r="H15604" s="65" t="s">
        <v>6104</v>
      </c>
      <c r="I15604" s="74"/>
    </row>
    <row r="15605" spans="1:9" x14ac:dyDescent="0.25">
      <c r="A15605" s="144">
        <v>44721</v>
      </c>
      <c r="B15605" s="59" t="s">
        <v>11417</v>
      </c>
      <c r="C15605" s="83" t="s">
        <v>147</v>
      </c>
      <c r="D15605" s="60">
        <v>1</v>
      </c>
      <c r="E15605" s="75" t="s">
        <v>26</v>
      </c>
      <c r="F15605" s="64">
        <v>1900000</v>
      </c>
      <c r="G15605" s="64">
        <f t="shared" si="478"/>
        <v>1900000</v>
      </c>
      <c r="H15605" s="65" t="s">
        <v>814</v>
      </c>
      <c r="I15605" s="74"/>
    </row>
    <row r="15606" spans="1:9" x14ac:dyDescent="0.25">
      <c r="A15606" s="144">
        <v>44721</v>
      </c>
      <c r="B15606" s="59" t="s">
        <v>11418</v>
      </c>
      <c r="C15606" s="83" t="s">
        <v>147</v>
      </c>
      <c r="D15606" s="60">
        <v>1</v>
      </c>
      <c r="E15606" s="75" t="s">
        <v>26</v>
      </c>
      <c r="F15606" s="62">
        <v>1550000</v>
      </c>
      <c r="G15606" s="64">
        <f t="shared" si="478"/>
        <v>1550000</v>
      </c>
      <c r="H15606" s="65" t="s">
        <v>814</v>
      </c>
      <c r="I15606" s="74"/>
    </row>
    <row r="15607" spans="1:9" x14ac:dyDescent="0.25">
      <c r="A15607" s="144">
        <v>44721</v>
      </c>
      <c r="B15607" s="58" t="s">
        <v>11419</v>
      </c>
      <c r="C15607" s="83" t="s">
        <v>147</v>
      </c>
      <c r="D15607" s="60">
        <v>1</v>
      </c>
      <c r="E15607" s="75" t="s">
        <v>26</v>
      </c>
      <c r="F15607" s="63">
        <v>1300000</v>
      </c>
      <c r="G15607" s="64">
        <f>F15607*D15607</f>
        <v>1300000</v>
      </c>
      <c r="H15607" s="65" t="s">
        <v>814</v>
      </c>
      <c r="I15607" s="74"/>
    </row>
    <row r="15608" spans="1:9" x14ac:dyDescent="0.25">
      <c r="A15608" s="144">
        <v>44721</v>
      </c>
      <c r="B15608" s="59" t="s">
        <v>11753</v>
      </c>
      <c r="C15608" s="84" t="s">
        <v>419</v>
      </c>
      <c r="D15608" s="60">
        <v>10</v>
      </c>
      <c r="E15608" s="75" t="s">
        <v>26</v>
      </c>
      <c r="F15608" s="73">
        <v>8500</v>
      </c>
      <c r="G15608" s="64">
        <f>F15608*D15608</f>
        <v>85000</v>
      </c>
      <c r="H15608" s="65" t="s">
        <v>814</v>
      </c>
      <c r="I15608" s="74"/>
    </row>
    <row r="15609" spans="1:9" x14ac:dyDescent="0.25">
      <c r="A15609" s="144">
        <v>44721</v>
      </c>
      <c r="B15609" s="59" t="s">
        <v>10404</v>
      </c>
      <c r="C15609" s="84" t="s">
        <v>419</v>
      </c>
      <c r="D15609" s="60">
        <v>10</v>
      </c>
      <c r="E15609" s="75" t="s">
        <v>26</v>
      </c>
      <c r="F15609" s="73">
        <v>1000</v>
      </c>
      <c r="G15609" s="64">
        <f>F15609*D15609</f>
        <v>10000</v>
      </c>
      <c r="H15609" s="65" t="s">
        <v>814</v>
      </c>
      <c r="I15609" s="74"/>
    </row>
    <row r="15610" spans="1:9" x14ac:dyDescent="0.25">
      <c r="A15610" s="144">
        <v>44721</v>
      </c>
      <c r="B15610" s="59" t="s">
        <v>5641</v>
      </c>
      <c r="C15610" s="59" t="s">
        <v>11754</v>
      </c>
      <c r="D15610" s="60">
        <v>1</v>
      </c>
      <c r="E15610" s="75" t="s">
        <v>986</v>
      </c>
      <c r="F15610" s="63">
        <v>35000</v>
      </c>
      <c r="G15610" s="64">
        <f t="shared" si="478"/>
        <v>35000</v>
      </c>
      <c r="H15610" s="65" t="s">
        <v>1784</v>
      </c>
      <c r="I15610" s="74" t="s">
        <v>6815</v>
      </c>
    </row>
    <row r="15611" spans="1:9" x14ac:dyDescent="0.25">
      <c r="A15611" s="144">
        <v>44721</v>
      </c>
      <c r="B15611" s="77" t="s">
        <v>10688</v>
      </c>
      <c r="C15611" s="59" t="s">
        <v>4032</v>
      </c>
      <c r="D15611" s="59">
        <v>1</v>
      </c>
      <c r="E15611" s="77" t="s">
        <v>26</v>
      </c>
      <c r="F15611" s="61">
        <v>275000</v>
      </c>
      <c r="G15611" s="64">
        <f t="shared" si="478"/>
        <v>275000</v>
      </c>
      <c r="H15611" s="65" t="s">
        <v>1784</v>
      </c>
      <c r="I15611" s="74" t="s">
        <v>6815</v>
      </c>
    </row>
    <row r="15612" spans="1:9" x14ac:dyDescent="0.25">
      <c r="A15612" s="144">
        <v>44721</v>
      </c>
      <c r="B15612" s="59" t="s">
        <v>210</v>
      </c>
      <c r="C15612" s="59" t="s">
        <v>211</v>
      </c>
      <c r="D15612" s="60">
        <v>9</v>
      </c>
      <c r="E15612" s="75" t="s">
        <v>37</v>
      </c>
      <c r="F15612" s="205">
        <v>33000</v>
      </c>
      <c r="G15612" s="64">
        <f t="shared" si="478"/>
        <v>297000</v>
      </c>
      <c r="H15612" s="65" t="s">
        <v>1784</v>
      </c>
      <c r="I15612" s="74" t="s">
        <v>6815</v>
      </c>
    </row>
    <row r="15613" spans="1:9" x14ac:dyDescent="0.25">
      <c r="A15613" s="144">
        <v>44721</v>
      </c>
      <c r="B15613" s="59" t="s">
        <v>11153</v>
      </c>
      <c r="C15613" s="59" t="s">
        <v>217</v>
      </c>
      <c r="D15613" s="59">
        <v>1</v>
      </c>
      <c r="E15613" s="59" t="s">
        <v>26</v>
      </c>
      <c r="F15613" s="205">
        <v>95000</v>
      </c>
      <c r="G15613" s="64">
        <f t="shared" si="478"/>
        <v>95000</v>
      </c>
      <c r="H15613" s="65" t="s">
        <v>1784</v>
      </c>
      <c r="I15613" s="74" t="s">
        <v>6815</v>
      </c>
    </row>
    <row r="15614" spans="1:9" x14ac:dyDescent="0.25">
      <c r="A15614" s="144">
        <v>44721</v>
      </c>
      <c r="B15614" s="59" t="s">
        <v>6323</v>
      </c>
      <c r="C15614" s="59" t="s">
        <v>6324</v>
      </c>
      <c r="D15614" s="59">
        <v>1</v>
      </c>
      <c r="E15614" s="59" t="s">
        <v>26</v>
      </c>
      <c r="F15614" s="205">
        <v>92500</v>
      </c>
      <c r="G15614" s="64">
        <f>F15614*D15614</f>
        <v>92500</v>
      </c>
      <c r="H15614" s="65" t="s">
        <v>1784</v>
      </c>
      <c r="I15614" s="74" t="s">
        <v>6815</v>
      </c>
    </row>
    <row r="15615" spans="1:9" x14ac:dyDescent="0.25">
      <c r="A15615" s="144">
        <v>44721</v>
      </c>
      <c r="B15615" s="59" t="s">
        <v>172</v>
      </c>
      <c r="C15615" s="93" t="s">
        <v>173</v>
      </c>
      <c r="D15615" s="141">
        <v>1</v>
      </c>
      <c r="E15615" s="75" t="s">
        <v>26</v>
      </c>
      <c r="F15615" s="205">
        <v>39000</v>
      </c>
      <c r="G15615" s="64">
        <f t="shared" ref="G15615:G15646" si="479">F15615*D15615</f>
        <v>39000</v>
      </c>
      <c r="H15615" s="65" t="s">
        <v>1784</v>
      </c>
      <c r="I15615" s="74" t="s">
        <v>6815</v>
      </c>
    </row>
    <row r="15616" spans="1:9" x14ac:dyDescent="0.25">
      <c r="A15616" s="144">
        <v>44721</v>
      </c>
      <c r="B15616" s="58" t="s">
        <v>35</v>
      </c>
      <c r="C15616" s="84" t="s">
        <v>36</v>
      </c>
      <c r="D15616" s="60">
        <v>5</v>
      </c>
      <c r="E15616" s="75" t="s">
        <v>37</v>
      </c>
      <c r="F15616" s="205">
        <v>31000</v>
      </c>
      <c r="G15616" s="210">
        <f t="shared" si="479"/>
        <v>155000</v>
      </c>
      <c r="H15616" s="65" t="s">
        <v>432</v>
      </c>
      <c r="I15616" s="74"/>
    </row>
    <row r="15617" spans="1:9" x14ac:dyDescent="0.25">
      <c r="A15617" s="144">
        <v>44721</v>
      </c>
      <c r="B15617" s="85" t="s">
        <v>11755</v>
      </c>
      <c r="C15617" s="59" t="s">
        <v>482</v>
      </c>
      <c r="D15617" s="60">
        <v>1</v>
      </c>
      <c r="E15617" s="75" t="s">
        <v>26</v>
      </c>
      <c r="F15617" s="64">
        <v>46000</v>
      </c>
      <c r="G15617" s="64">
        <f t="shared" si="479"/>
        <v>46000</v>
      </c>
      <c r="H15617" s="65" t="s">
        <v>1529</v>
      </c>
      <c r="I15617" s="74"/>
    </row>
    <row r="15618" spans="1:9" x14ac:dyDescent="0.25">
      <c r="A15618" s="144">
        <v>44721</v>
      </c>
      <c r="B15618" s="85" t="s">
        <v>7721</v>
      </c>
      <c r="C15618" s="59" t="s">
        <v>482</v>
      </c>
      <c r="D15618" s="60">
        <v>1</v>
      </c>
      <c r="E15618" s="75" t="s">
        <v>26</v>
      </c>
      <c r="F15618" s="73">
        <v>45000</v>
      </c>
      <c r="G15618" s="64">
        <f t="shared" si="479"/>
        <v>45000</v>
      </c>
      <c r="H15618" s="65" t="s">
        <v>1529</v>
      </c>
      <c r="I15618" s="74"/>
    </row>
    <row r="15619" spans="1:9" x14ac:dyDescent="0.25">
      <c r="A15619" s="144">
        <v>44721</v>
      </c>
      <c r="B15619" s="59" t="s">
        <v>6299</v>
      </c>
      <c r="C15619" s="59" t="s">
        <v>89</v>
      </c>
      <c r="D15619" s="60">
        <v>1</v>
      </c>
      <c r="E15619" s="75" t="s">
        <v>26</v>
      </c>
      <c r="F15619" s="78">
        <v>193500</v>
      </c>
      <c r="G15619" s="210">
        <f t="shared" si="479"/>
        <v>193500</v>
      </c>
      <c r="H15619" s="65" t="s">
        <v>504</v>
      </c>
      <c r="I15619" s="74" t="s">
        <v>6838</v>
      </c>
    </row>
    <row r="15620" spans="1:9" x14ac:dyDescent="0.25">
      <c r="A15620" s="144">
        <v>44721</v>
      </c>
      <c r="B15620" s="71" t="s">
        <v>9833</v>
      </c>
      <c r="C15620" s="59" t="s">
        <v>9834</v>
      </c>
      <c r="D15620" s="59">
        <v>1</v>
      </c>
      <c r="E15620" s="77" t="s">
        <v>26</v>
      </c>
      <c r="F15620" s="78">
        <v>187035</v>
      </c>
      <c r="G15620" s="64">
        <f t="shared" si="479"/>
        <v>187035</v>
      </c>
      <c r="H15620" s="65" t="s">
        <v>504</v>
      </c>
      <c r="I15620" s="74" t="s">
        <v>6838</v>
      </c>
    </row>
    <row r="15621" spans="1:9" x14ac:dyDescent="0.25">
      <c r="A15621" s="144">
        <v>44721</v>
      </c>
      <c r="B15621" s="59" t="s">
        <v>634</v>
      </c>
      <c r="C15621" s="59" t="s">
        <v>99</v>
      </c>
      <c r="D15621" s="60">
        <v>1</v>
      </c>
      <c r="E15621" s="75" t="s">
        <v>26</v>
      </c>
      <c r="F15621" s="73">
        <v>45000</v>
      </c>
      <c r="G15621" s="64">
        <f t="shared" si="479"/>
        <v>45000</v>
      </c>
      <c r="H15621" s="65" t="s">
        <v>504</v>
      </c>
      <c r="I15621" s="74" t="s">
        <v>6838</v>
      </c>
    </row>
    <row r="15622" spans="1:9" x14ac:dyDescent="0.25">
      <c r="A15622" s="144">
        <v>44721</v>
      </c>
      <c r="B15622" s="59" t="s">
        <v>1672</v>
      </c>
      <c r="C15622" s="192">
        <v>40493</v>
      </c>
      <c r="D15622" s="60">
        <v>4</v>
      </c>
      <c r="E15622" s="75" t="s">
        <v>26</v>
      </c>
      <c r="F15622" s="73">
        <v>12500</v>
      </c>
      <c r="G15622" s="64">
        <f t="shared" si="479"/>
        <v>50000</v>
      </c>
      <c r="H15622" s="65" t="s">
        <v>504</v>
      </c>
      <c r="I15622" s="74" t="s">
        <v>6838</v>
      </c>
    </row>
    <row r="15623" spans="1:9" x14ac:dyDescent="0.25">
      <c r="A15623" s="144">
        <v>44721</v>
      </c>
      <c r="B15623" s="59" t="s">
        <v>6423</v>
      </c>
      <c r="C15623" s="84" t="s">
        <v>76</v>
      </c>
      <c r="D15623" s="60">
        <v>0.5</v>
      </c>
      <c r="E15623" s="75" t="s">
        <v>37</v>
      </c>
      <c r="F15623" s="73">
        <v>82500</v>
      </c>
      <c r="G15623" s="64">
        <f t="shared" si="479"/>
        <v>41250</v>
      </c>
      <c r="H15623" s="65" t="s">
        <v>504</v>
      </c>
      <c r="I15623" s="74" t="s">
        <v>6838</v>
      </c>
    </row>
    <row r="15624" spans="1:9" x14ac:dyDescent="0.25">
      <c r="A15624" s="144">
        <v>44721</v>
      </c>
      <c r="B15624" s="59" t="s">
        <v>6299</v>
      </c>
      <c r="C15624" s="59" t="s">
        <v>89</v>
      </c>
      <c r="D15624" s="60">
        <v>1</v>
      </c>
      <c r="E15624" s="75" t="s">
        <v>26</v>
      </c>
      <c r="F15624" s="78">
        <v>193500</v>
      </c>
      <c r="G15624" s="210">
        <f t="shared" si="479"/>
        <v>193500</v>
      </c>
      <c r="H15624" s="65" t="s">
        <v>1653</v>
      </c>
      <c r="I15624" s="74" t="s">
        <v>6752</v>
      </c>
    </row>
    <row r="15625" spans="1:9" x14ac:dyDescent="0.25">
      <c r="A15625" s="144">
        <v>44721</v>
      </c>
      <c r="B15625" s="71" t="s">
        <v>9833</v>
      </c>
      <c r="C15625" s="59" t="s">
        <v>9834</v>
      </c>
      <c r="D15625" s="59">
        <v>1</v>
      </c>
      <c r="E15625" s="77" t="s">
        <v>26</v>
      </c>
      <c r="F15625" s="78">
        <v>187035</v>
      </c>
      <c r="G15625" s="64">
        <f t="shared" si="479"/>
        <v>187035</v>
      </c>
      <c r="H15625" s="65" t="s">
        <v>1653</v>
      </c>
      <c r="I15625" s="74" t="s">
        <v>6752</v>
      </c>
    </row>
    <row r="15626" spans="1:9" x14ac:dyDescent="0.25">
      <c r="A15626" s="144">
        <v>44721</v>
      </c>
      <c r="B15626" s="59" t="s">
        <v>634</v>
      </c>
      <c r="C15626" s="84" t="s">
        <v>48</v>
      </c>
      <c r="D15626" s="60">
        <v>1</v>
      </c>
      <c r="E15626" s="75" t="s">
        <v>26</v>
      </c>
      <c r="F15626" s="73">
        <v>90000</v>
      </c>
      <c r="G15626" s="64">
        <f>F15626*D15626</f>
        <v>90000</v>
      </c>
      <c r="H15626" s="65" t="s">
        <v>1653</v>
      </c>
      <c r="I15626" s="74" t="s">
        <v>6752</v>
      </c>
    </row>
    <row r="15627" spans="1:9" x14ac:dyDescent="0.25">
      <c r="A15627" s="144">
        <v>44721</v>
      </c>
      <c r="B15627" s="59" t="s">
        <v>11756</v>
      </c>
      <c r="C15627" s="84" t="s">
        <v>585</v>
      </c>
      <c r="D15627" s="60">
        <v>2</v>
      </c>
      <c r="E15627" s="75" t="s">
        <v>26</v>
      </c>
      <c r="F15627" s="73">
        <v>16667</v>
      </c>
      <c r="G15627" s="210">
        <f>F15627*D15627</f>
        <v>33334</v>
      </c>
      <c r="H15627" s="65" t="s">
        <v>629</v>
      </c>
      <c r="I15627" s="74"/>
    </row>
    <row r="15628" spans="1:9" x14ac:dyDescent="0.25">
      <c r="A15628" s="144">
        <v>44721</v>
      </c>
      <c r="B15628" s="59" t="s">
        <v>11756</v>
      </c>
      <c r="C15628" s="84" t="s">
        <v>585</v>
      </c>
      <c r="D15628" s="60">
        <v>1</v>
      </c>
      <c r="E15628" s="75" t="s">
        <v>26</v>
      </c>
      <c r="F15628" s="73">
        <v>16667</v>
      </c>
      <c r="G15628" s="210">
        <f>F15628*D15628</f>
        <v>16667</v>
      </c>
      <c r="H15628" s="65" t="s">
        <v>11757</v>
      </c>
      <c r="I15628" s="626"/>
    </row>
    <row r="15629" spans="1:9" x14ac:dyDescent="0.25">
      <c r="A15629" s="144">
        <v>44721</v>
      </c>
      <c r="B15629" s="66" t="s">
        <v>1208</v>
      </c>
      <c r="C15629" s="121" t="s">
        <v>27</v>
      </c>
      <c r="D15629" s="141">
        <v>30</v>
      </c>
      <c r="E15629" s="75" t="s">
        <v>26</v>
      </c>
      <c r="F15629" s="210">
        <v>750</v>
      </c>
      <c r="G15629" s="210">
        <f t="shared" si="479"/>
        <v>22500</v>
      </c>
      <c r="H15629" s="65" t="s">
        <v>814</v>
      </c>
      <c r="I15629" s="74"/>
    </row>
    <row r="15630" spans="1:9" x14ac:dyDescent="0.25">
      <c r="A15630" s="144">
        <v>44721</v>
      </c>
      <c r="B15630" s="58" t="s">
        <v>733</v>
      </c>
      <c r="C15630" s="59" t="s">
        <v>734</v>
      </c>
      <c r="D15630" s="60">
        <v>2</v>
      </c>
      <c r="E15630" s="75" t="s">
        <v>26</v>
      </c>
      <c r="F15630" s="73">
        <v>1200000</v>
      </c>
      <c r="G15630" s="210">
        <f t="shared" si="479"/>
        <v>2400000</v>
      </c>
      <c r="H15630" s="65" t="s">
        <v>1929</v>
      </c>
      <c r="I15630" s="74"/>
    </row>
    <row r="15631" spans="1:9" x14ac:dyDescent="0.25">
      <c r="A15631" s="144">
        <v>44721</v>
      </c>
      <c r="B15631" s="71" t="s">
        <v>54</v>
      </c>
      <c r="C15631" s="77" t="s">
        <v>11758</v>
      </c>
      <c r="D15631" s="141">
        <v>1</v>
      </c>
      <c r="E15631" s="75" t="s">
        <v>26</v>
      </c>
      <c r="F15631" s="61">
        <v>3400000</v>
      </c>
      <c r="G15631" s="64">
        <f t="shared" si="479"/>
        <v>3400000</v>
      </c>
      <c r="H15631" s="285" t="s">
        <v>522</v>
      </c>
      <c r="I15631" s="74" t="s">
        <v>11590</v>
      </c>
    </row>
    <row r="15632" spans="1:9" x14ac:dyDescent="0.25">
      <c r="A15632" s="144">
        <v>44721</v>
      </c>
      <c r="B15632" s="71" t="s">
        <v>54</v>
      </c>
      <c r="C15632" s="59" t="s">
        <v>11759</v>
      </c>
      <c r="D15632" s="60">
        <v>1</v>
      </c>
      <c r="E15632" s="75" t="s">
        <v>26</v>
      </c>
      <c r="F15632" s="61">
        <v>3400000</v>
      </c>
      <c r="G15632" s="210">
        <f t="shared" si="479"/>
        <v>3400000</v>
      </c>
      <c r="H15632" s="285" t="s">
        <v>522</v>
      </c>
      <c r="I15632" s="74" t="s">
        <v>11590</v>
      </c>
    </row>
    <row r="15633" spans="1:9" x14ac:dyDescent="0.25">
      <c r="A15633" s="144">
        <v>44721</v>
      </c>
      <c r="B15633" s="71" t="s">
        <v>54</v>
      </c>
      <c r="C15633" s="77" t="s">
        <v>11760</v>
      </c>
      <c r="D15633" s="59">
        <v>1</v>
      </c>
      <c r="E15633" s="59" t="s">
        <v>26</v>
      </c>
      <c r="F15633" s="61">
        <v>3400000</v>
      </c>
      <c r="G15633" s="210">
        <f t="shared" si="479"/>
        <v>3400000</v>
      </c>
      <c r="H15633" s="285" t="s">
        <v>522</v>
      </c>
      <c r="I15633" s="74" t="s">
        <v>11590</v>
      </c>
    </row>
    <row r="15634" spans="1:9" x14ac:dyDescent="0.25">
      <c r="A15634" s="144">
        <v>44721</v>
      </c>
      <c r="B15634" s="71" t="s">
        <v>54</v>
      </c>
      <c r="C15634" s="59" t="s">
        <v>11761</v>
      </c>
      <c r="D15634" s="59">
        <v>1</v>
      </c>
      <c r="E15634" s="59" t="s">
        <v>26</v>
      </c>
      <c r="F15634" s="61">
        <v>3400000</v>
      </c>
      <c r="G15634" s="210">
        <f t="shared" si="479"/>
        <v>3400000</v>
      </c>
      <c r="H15634" s="285" t="s">
        <v>522</v>
      </c>
      <c r="I15634" s="74" t="s">
        <v>11590</v>
      </c>
    </row>
    <row r="15635" spans="1:9" x14ac:dyDescent="0.25">
      <c r="A15635" s="144">
        <v>44721</v>
      </c>
      <c r="B15635" s="71" t="s">
        <v>11762</v>
      </c>
      <c r="C15635" s="59" t="s">
        <v>835</v>
      </c>
      <c r="D15635" s="60">
        <v>1</v>
      </c>
      <c r="E15635" s="75" t="s">
        <v>26</v>
      </c>
      <c r="F15635" s="210">
        <v>95000</v>
      </c>
      <c r="G15635" s="64">
        <f t="shared" si="479"/>
        <v>95000</v>
      </c>
      <c r="H15635" s="65" t="s">
        <v>484</v>
      </c>
      <c r="I15635" s="74"/>
    </row>
    <row r="15636" spans="1:9" x14ac:dyDescent="0.25">
      <c r="A15636" s="144">
        <v>44751</v>
      </c>
      <c r="B15636" s="59" t="s">
        <v>11763</v>
      </c>
      <c r="C15636" s="83" t="s">
        <v>864</v>
      </c>
      <c r="D15636" s="60">
        <v>2</v>
      </c>
      <c r="E15636" s="75" t="s">
        <v>118</v>
      </c>
      <c r="F15636" s="64">
        <v>10000</v>
      </c>
      <c r="G15636" s="64">
        <f t="shared" si="479"/>
        <v>20000</v>
      </c>
      <c r="H15636" s="65" t="s">
        <v>484</v>
      </c>
      <c r="I15636" s="74"/>
    </row>
    <row r="15637" spans="1:9" x14ac:dyDescent="0.25">
      <c r="A15637" s="144">
        <v>44751</v>
      </c>
      <c r="B15637" s="59" t="s">
        <v>11764</v>
      </c>
      <c r="C15637" s="83" t="s">
        <v>501</v>
      </c>
      <c r="D15637" s="60">
        <v>1</v>
      </c>
      <c r="E15637" s="75" t="s">
        <v>26</v>
      </c>
      <c r="F15637" s="62">
        <v>26000</v>
      </c>
      <c r="G15637" s="64">
        <f t="shared" si="479"/>
        <v>26000</v>
      </c>
      <c r="H15637" s="65" t="s">
        <v>6108</v>
      </c>
      <c r="I15637" s="74"/>
    </row>
    <row r="15638" spans="1:9" x14ac:dyDescent="0.25">
      <c r="A15638" s="144">
        <v>44751</v>
      </c>
      <c r="B15638" s="81" t="s">
        <v>11526</v>
      </c>
      <c r="C15638" s="59" t="s">
        <v>48</v>
      </c>
      <c r="D15638" s="60">
        <v>4</v>
      </c>
      <c r="E15638" s="75" t="s">
        <v>26</v>
      </c>
      <c r="F15638" s="73">
        <v>45000</v>
      </c>
      <c r="G15638" s="210">
        <f t="shared" si="479"/>
        <v>180000</v>
      </c>
      <c r="H15638" s="65" t="s">
        <v>710</v>
      </c>
      <c r="I15638" s="74" t="s">
        <v>6819</v>
      </c>
    </row>
    <row r="15639" spans="1:9" x14ac:dyDescent="0.25">
      <c r="A15639" s="144">
        <v>44751</v>
      </c>
      <c r="B15639" s="58" t="s">
        <v>2887</v>
      </c>
      <c r="C15639" s="83" t="s">
        <v>501</v>
      </c>
      <c r="D15639" s="60">
        <v>1</v>
      </c>
      <c r="E15639" s="75" t="s">
        <v>26</v>
      </c>
      <c r="F15639" s="63">
        <v>5000</v>
      </c>
      <c r="G15639" s="64">
        <f>F15639*D15639</f>
        <v>5000</v>
      </c>
      <c r="H15639" s="65" t="s">
        <v>6106</v>
      </c>
      <c r="I15639" s="74"/>
    </row>
    <row r="15640" spans="1:9" x14ac:dyDescent="0.25">
      <c r="A15640" s="144">
        <v>44751</v>
      </c>
      <c r="B15640" s="59" t="s">
        <v>11765</v>
      </c>
      <c r="C15640" s="84" t="s">
        <v>1228</v>
      </c>
      <c r="D15640" s="60">
        <v>1</v>
      </c>
      <c r="E15640" s="75" t="s">
        <v>26</v>
      </c>
      <c r="F15640" s="73">
        <v>120000</v>
      </c>
      <c r="G15640" s="64">
        <f>F15640*D15640</f>
        <v>120000</v>
      </c>
      <c r="H15640" s="65" t="s">
        <v>2642</v>
      </c>
      <c r="I15640" s="74"/>
    </row>
    <row r="15641" spans="1:9" x14ac:dyDescent="0.25">
      <c r="A15641" s="144">
        <v>44751</v>
      </c>
      <c r="B15641" s="59" t="s">
        <v>4761</v>
      </c>
      <c r="C15641" s="59" t="s">
        <v>636</v>
      </c>
      <c r="D15641" s="60">
        <v>1</v>
      </c>
      <c r="E15641" s="126" t="s">
        <v>29</v>
      </c>
      <c r="F15641" s="73">
        <v>233500</v>
      </c>
      <c r="G15641" s="64">
        <f>F15641*D15641</f>
        <v>233500</v>
      </c>
      <c r="H15641" s="65" t="s">
        <v>466</v>
      </c>
      <c r="I15641" s="74"/>
    </row>
    <row r="15642" spans="1:9" x14ac:dyDescent="0.25">
      <c r="A15642" s="144">
        <v>44751</v>
      </c>
      <c r="B15642" s="77" t="s">
        <v>11766</v>
      </c>
      <c r="C15642" s="59" t="s">
        <v>411</v>
      </c>
      <c r="D15642" s="59">
        <v>1</v>
      </c>
      <c r="E15642" s="77" t="s">
        <v>29</v>
      </c>
      <c r="F15642" s="61">
        <v>95000</v>
      </c>
      <c r="G15642" s="64">
        <f>F15642*D15642</f>
        <v>95000</v>
      </c>
      <c r="H15642" s="65" t="s">
        <v>466</v>
      </c>
      <c r="I15642" s="74"/>
    </row>
    <row r="15643" spans="1:9" x14ac:dyDescent="0.25">
      <c r="A15643" s="144">
        <v>44751</v>
      </c>
      <c r="B15643" s="59" t="s">
        <v>11767</v>
      </c>
      <c r="C15643" s="59" t="s">
        <v>864</v>
      </c>
      <c r="D15643" s="60">
        <v>10</v>
      </c>
      <c r="E15643" s="75" t="s">
        <v>37</v>
      </c>
      <c r="F15643" s="63">
        <v>18000</v>
      </c>
      <c r="G15643" s="64">
        <f>F15643*D15643</f>
        <v>180000</v>
      </c>
      <c r="H15643" s="65" t="s">
        <v>466</v>
      </c>
      <c r="I15643" s="74"/>
    </row>
    <row r="15644" spans="1:9" x14ac:dyDescent="0.25">
      <c r="A15644" s="144">
        <v>44751</v>
      </c>
      <c r="B15644" s="81" t="s">
        <v>9854</v>
      </c>
      <c r="C15644" s="59" t="s">
        <v>636</v>
      </c>
      <c r="D15644" s="60">
        <v>1</v>
      </c>
      <c r="E15644" s="75" t="s">
        <v>51</v>
      </c>
      <c r="F15644" s="63">
        <v>75000</v>
      </c>
      <c r="G15644" s="64">
        <f t="shared" si="479"/>
        <v>75000</v>
      </c>
      <c r="H15644" s="65" t="s">
        <v>466</v>
      </c>
      <c r="I15644" s="74"/>
    </row>
    <row r="15645" spans="1:9" x14ac:dyDescent="0.25">
      <c r="A15645" s="144">
        <v>44751</v>
      </c>
      <c r="B15645" s="59" t="s">
        <v>11768</v>
      </c>
      <c r="C15645" s="59" t="s">
        <v>364</v>
      </c>
      <c r="D15645" s="60">
        <v>1</v>
      </c>
      <c r="E15645" s="75" t="s">
        <v>26</v>
      </c>
      <c r="F15645" s="64">
        <v>263000</v>
      </c>
      <c r="G15645" s="64">
        <f t="shared" si="479"/>
        <v>263000</v>
      </c>
      <c r="H15645" s="65" t="s">
        <v>6103</v>
      </c>
      <c r="I15645" s="74"/>
    </row>
    <row r="15646" spans="1:9" x14ac:dyDescent="0.25">
      <c r="A15646" s="144">
        <v>44751</v>
      </c>
      <c r="B15646" s="118" t="s">
        <v>11769</v>
      </c>
      <c r="C15646" s="59" t="s">
        <v>11770</v>
      </c>
      <c r="D15646" s="60">
        <v>1</v>
      </c>
      <c r="E15646" s="75" t="s">
        <v>29</v>
      </c>
      <c r="F15646" s="73">
        <v>135000</v>
      </c>
      <c r="G15646" s="64">
        <f t="shared" si="479"/>
        <v>135000</v>
      </c>
      <c r="H15646" s="65" t="s">
        <v>414</v>
      </c>
      <c r="I15646" s="74" t="s">
        <v>6835</v>
      </c>
    </row>
    <row r="15647" spans="1:9" x14ac:dyDescent="0.25">
      <c r="A15647" s="144">
        <v>44751</v>
      </c>
      <c r="B15647" s="59" t="s">
        <v>2693</v>
      </c>
      <c r="C15647" s="59" t="s">
        <v>27</v>
      </c>
      <c r="D15647" s="60">
        <v>50</v>
      </c>
      <c r="E15647" s="75" t="s">
        <v>26</v>
      </c>
      <c r="F15647" s="63">
        <v>1565</v>
      </c>
      <c r="G15647" s="210">
        <f>F15647*D15647</f>
        <v>78250</v>
      </c>
      <c r="H15647" s="65" t="s">
        <v>6104</v>
      </c>
      <c r="I15647" s="74"/>
    </row>
    <row r="15648" spans="1:9" x14ac:dyDescent="0.25">
      <c r="A15648" s="144">
        <v>44751</v>
      </c>
      <c r="B15648" s="59" t="s">
        <v>2729</v>
      </c>
      <c r="C15648" s="59" t="s">
        <v>27</v>
      </c>
      <c r="D15648" s="60">
        <v>5</v>
      </c>
      <c r="E15648" s="75" t="s">
        <v>26</v>
      </c>
      <c r="F15648" s="63">
        <v>2625</v>
      </c>
      <c r="G15648" s="210">
        <f>F15648*D15648</f>
        <v>13125</v>
      </c>
      <c r="H15648" s="65" t="s">
        <v>6104</v>
      </c>
      <c r="I15648" s="74"/>
    </row>
    <row r="15649" spans="1:9" x14ac:dyDescent="0.25">
      <c r="A15649" s="144">
        <v>44751</v>
      </c>
      <c r="B15649" s="59" t="s">
        <v>810</v>
      </c>
      <c r="C15649" s="83" t="s">
        <v>27</v>
      </c>
      <c r="D15649" s="60">
        <v>1</v>
      </c>
      <c r="E15649" s="75" t="s">
        <v>1525</v>
      </c>
      <c r="F15649" s="64">
        <v>75000</v>
      </c>
      <c r="G15649" s="64">
        <f>F15649*D15649</f>
        <v>75000</v>
      </c>
      <c r="H15649" s="65" t="s">
        <v>6104</v>
      </c>
      <c r="I15649" s="74"/>
    </row>
    <row r="15650" spans="1:9" x14ac:dyDescent="0.25">
      <c r="A15650" s="144">
        <v>44751</v>
      </c>
      <c r="B15650" s="85" t="s">
        <v>8068</v>
      </c>
      <c r="C15650" s="59" t="s">
        <v>419</v>
      </c>
      <c r="D15650" s="60">
        <v>1</v>
      </c>
      <c r="E15650" s="75" t="s">
        <v>26</v>
      </c>
      <c r="F15650" s="64">
        <v>12500</v>
      </c>
      <c r="G15650" s="64">
        <f t="shared" ref="G15650:G15713" si="480">F15650*D15650</f>
        <v>12500</v>
      </c>
      <c r="H15650" s="65" t="s">
        <v>6104</v>
      </c>
      <c r="I15650" s="74"/>
    </row>
    <row r="15651" spans="1:9" x14ac:dyDescent="0.25">
      <c r="A15651" s="144">
        <v>44751</v>
      </c>
      <c r="B15651" s="59" t="s">
        <v>11771</v>
      </c>
      <c r="C15651" s="84" t="s">
        <v>416</v>
      </c>
      <c r="D15651" s="60">
        <v>15</v>
      </c>
      <c r="E15651" s="75" t="s">
        <v>26</v>
      </c>
      <c r="F15651" s="73">
        <v>1600</v>
      </c>
      <c r="G15651" s="64">
        <f t="shared" si="480"/>
        <v>24000</v>
      </c>
      <c r="H15651" s="65" t="s">
        <v>6104</v>
      </c>
      <c r="I15651" s="74"/>
    </row>
    <row r="15652" spans="1:9" x14ac:dyDescent="0.25">
      <c r="A15652" s="144">
        <v>44751</v>
      </c>
      <c r="B15652" s="59" t="s">
        <v>11772</v>
      </c>
      <c r="C15652" s="84" t="s">
        <v>416</v>
      </c>
      <c r="D15652" s="60">
        <v>30</v>
      </c>
      <c r="E15652" s="75" t="s">
        <v>26</v>
      </c>
      <c r="F15652" s="73">
        <v>350</v>
      </c>
      <c r="G15652" s="210">
        <f t="shared" si="480"/>
        <v>10500</v>
      </c>
      <c r="H15652" s="65" t="s">
        <v>6104</v>
      </c>
      <c r="I15652" s="74"/>
    </row>
    <row r="15653" spans="1:9" x14ac:dyDescent="0.25">
      <c r="A15653" s="144">
        <v>44751</v>
      </c>
      <c r="B15653" s="59" t="s">
        <v>11773</v>
      </c>
      <c r="C15653" s="84" t="s">
        <v>416</v>
      </c>
      <c r="D15653" s="60">
        <v>30</v>
      </c>
      <c r="E15653" s="75" t="s">
        <v>26</v>
      </c>
      <c r="F15653" s="63">
        <v>150</v>
      </c>
      <c r="G15653" s="210">
        <f t="shared" si="480"/>
        <v>4500</v>
      </c>
      <c r="H15653" s="65" t="s">
        <v>6104</v>
      </c>
      <c r="I15653" s="74"/>
    </row>
    <row r="15654" spans="1:9" x14ac:dyDescent="0.25">
      <c r="A15654" s="144">
        <v>44751</v>
      </c>
      <c r="B15654" s="58" t="s">
        <v>11282</v>
      </c>
      <c r="C15654" s="85" t="s">
        <v>170</v>
      </c>
      <c r="D15654" s="60">
        <v>1</v>
      </c>
      <c r="E15654" s="75" t="s">
        <v>26</v>
      </c>
      <c r="F15654" s="73">
        <v>80000</v>
      </c>
      <c r="G15654" s="64">
        <f t="shared" si="480"/>
        <v>80000</v>
      </c>
      <c r="H15654" s="65" t="s">
        <v>432</v>
      </c>
      <c r="I15654" s="74"/>
    </row>
    <row r="15655" spans="1:9" x14ac:dyDescent="0.25">
      <c r="A15655" s="144">
        <v>44751</v>
      </c>
      <c r="B15655" s="59" t="s">
        <v>7345</v>
      </c>
      <c r="C15655" s="84" t="s">
        <v>486</v>
      </c>
      <c r="D15655" s="60">
        <v>2</v>
      </c>
      <c r="E15655" s="75" t="s">
        <v>26</v>
      </c>
      <c r="F15655" s="73">
        <v>10000</v>
      </c>
      <c r="G15655" s="64">
        <f t="shared" si="480"/>
        <v>20000</v>
      </c>
      <c r="H15655" s="65" t="s">
        <v>432</v>
      </c>
      <c r="I15655" s="74"/>
    </row>
    <row r="15656" spans="1:9" x14ac:dyDescent="0.25">
      <c r="A15656" s="144">
        <v>44751</v>
      </c>
      <c r="B15656" s="59" t="s">
        <v>11774</v>
      </c>
      <c r="C15656" s="59" t="s">
        <v>905</v>
      </c>
      <c r="D15656" s="60">
        <v>1</v>
      </c>
      <c r="E15656" s="75" t="s">
        <v>26</v>
      </c>
      <c r="F15656" s="63">
        <v>175000</v>
      </c>
      <c r="G15656" s="210">
        <f t="shared" si="480"/>
        <v>175000</v>
      </c>
      <c r="H15656" s="65" t="s">
        <v>1653</v>
      </c>
      <c r="I15656" s="74"/>
    </row>
    <row r="15657" spans="1:9" x14ac:dyDescent="0.25">
      <c r="A15657" s="144">
        <v>44751</v>
      </c>
      <c r="B15657" s="58" t="s">
        <v>3500</v>
      </c>
      <c r="C15657" s="59" t="s">
        <v>905</v>
      </c>
      <c r="D15657" s="60">
        <v>1</v>
      </c>
      <c r="E15657" s="75" t="s">
        <v>26</v>
      </c>
      <c r="F15657" s="73">
        <v>75000</v>
      </c>
      <c r="G15657" s="210">
        <f t="shared" si="480"/>
        <v>75000</v>
      </c>
      <c r="H15657" s="65" t="s">
        <v>1653</v>
      </c>
      <c r="I15657" s="74"/>
    </row>
    <row r="15658" spans="1:9" x14ac:dyDescent="0.25">
      <c r="A15658" s="144">
        <v>44751</v>
      </c>
      <c r="B15658" s="58" t="s">
        <v>35</v>
      </c>
      <c r="C15658" s="84" t="s">
        <v>36</v>
      </c>
      <c r="D15658" s="60">
        <v>7</v>
      </c>
      <c r="E15658" s="75" t="s">
        <v>37</v>
      </c>
      <c r="F15658" s="210">
        <v>31000</v>
      </c>
      <c r="G15658" s="64">
        <f t="shared" si="480"/>
        <v>217000</v>
      </c>
      <c r="H15658" s="65" t="s">
        <v>432</v>
      </c>
      <c r="I15658" s="74"/>
    </row>
    <row r="15659" spans="1:9" x14ac:dyDescent="0.25">
      <c r="A15659" s="144">
        <v>44782</v>
      </c>
      <c r="B15659" s="85" t="s">
        <v>8068</v>
      </c>
      <c r="C15659" s="59" t="s">
        <v>419</v>
      </c>
      <c r="D15659" s="60">
        <v>1</v>
      </c>
      <c r="E15659" s="75" t="s">
        <v>26</v>
      </c>
      <c r="F15659" s="64">
        <v>12500</v>
      </c>
      <c r="G15659" s="64">
        <f t="shared" si="480"/>
        <v>12500</v>
      </c>
      <c r="H15659" s="65" t="s">
        <v>6104</v>
      </c>
      <c r="I15659" s="74"/>
    </row>
    <row r="15660" spans="1:9" x14ac:dyDescent="0.25">
      <c r="A15660" s="144">
        <v>44782</v>
      </c>
      <c r="B15660" s="59" t="s">
        <v>2693</v>
      </c>
      <c r="C15660" s="59" t="s">
        <v>27</v>
      </c>
      <c r="D15660" s="60">
        <v>114</v>
      </c>
      <c r="E15660" s="75" t="s">
        <v>26</v>
      </c>
      <c r="F15660" s="63">
        <v>1565</v>
      </c>
      <c r="G15660" s="210">
        <f>F15660*D15660</f>
        <v>178410</v>
      </c>
      <c r="H15660" s="65" t="s">
        <v>6104</v>
      </c>
      <c r="I15660" s="74"/>
    </row>
    <row r="15661" spans="1:9" x14ac:dyDescent="0.25">
      <c r="A15661" s="144">
        <v>44782</v>
      </c>
      <c r="B15661" s="66" t="s">
        <v>1207</v>
      </c>
      <c r="C15661" s="121" t="s">
        <v>27</v>
      </c>
      <c r="D15661" s="141">
        <v>40</v>
      </c>
      <c r="E15661" s="75" t="s">
        <v>26</v>
      </c>
      <c r="F15661" s="210">
        <v>1000</v>
      </c>
      <c r="G15661" s="210">
        <f t="shared" si="480"/>
        <v>40000</v>
      </c>
      <c r="H15661" s="65" t="s">
        <v>6104</v>
      </c>
      <c r="I15661" s="74"/>
    </row>
    <row r="15662" spans="1:9" x14ac:dyDescent="0.25">
      <c r="A15662" s="144">
        <v>44782</v>
      </c>
      <c r="B15662" s="58" t="s">
        <v>11775</v>
      </c>
      <c r="C15662" s="83" t="s">
        <v>364</v>
      </c>
      <c r="D15662" s="60">
        <v>1</v>
      </c>
      <c r="E15662" s="75" t="s">
        <v>26</v>
      </c>
      <c r="F15662" s="63">
        <v>537500</v>
      </c>
      <c r="G15662" s="64">
        <f t="shared" si="480"/>
        <v>537500</v>
      </c>
      <c r="H15662" s="65" t="s">
        <v>6104</v>
      </c>
      <c r="I15662" s="74"/>
    </row>
    <row r="15663" spans="1:9" x14ac:dyDescent="0.25">
      <c r="A15663" s="144">
        <v>44782</v>
      </c>
      <c r="B15663" s="59" t="s">
        <v>10727</v>
      </c>
      <c r="C15663" s="83" t="s">
        <v>11776</v>
      </c>
      <c r="D15663" s="60">
        <v>1</v>
      </c>
      <c r="E15663" s="75" t="s">
        <v>26</v>
      </c>
      <c r="F15663" s="63">
        <v>1700000</v>
      </c>
      <c r="G15663" s="64">
        <f t="shared" si="480"/>
        <v>1700000</v>
      </c>
      <c r="H15663" s="65" t="s">
        <v>4069</v>
      </c>
      <c r="I15663" s="74" t="s">
        <v>11777</v>
      </c>
    </row>
    <row r="15664" spans="1:9" x14ac:dyDescent="0.25">
      <c r="A15664" s="144">
        <v>44782</v>
      </c>
      <c r="B15664" s="71" t="s">
        <v>10036</v>
      </c>
      <c r="C15664" s="77" t="s">
        <v>10333</v>
      </c>
      <c r="D15664" s="60">
        <v>1</v>
      </c>
      <c r="E15664" s="75" t="s">
        <v>26</v>
      </c>
      <c r="F15664" s="73">
        <v>175000</v>
      </c>
      <c r="G15664" s="64">
        <f t="shared" si="480"/>
        <v>175000</v>
      </c>
      <c r="H15664" s="65" t="s">
        <v>4069</v>
      </c>
      <c r="I15664" s="74" t="s">
        <v>11777</v>
      </c>
    </row>
    <row r="15665" spans="1:9" x14ac:dyDescent="0.25">
      <c r="A15665" s="144">
        <v>44782</v>
      </c>
      <c r="B15665" s="59" t="s">
        <v>11628</v>
      </c>
      <c r="C15665" s="59" t="s">
        <v>10333</v>
      </c>
      <c r="D15665" s="60">
        <v>1</v>
      </c>
      <c r="E15665" s="126" t="s">
        <v>26</v>
      </c>
      <c r="F15665" s="73">
        <v>40000</v>
      </c>
      <c r="G15665" s="64">
        <f t="shared" si="480"/>
        <v>40000</v>
      </c>
      <c r="H15665" s="65" t="s">
        <v>4069</v>
      </c>
      <c r="I15665" s="74" t="s">
        <v>11777</v>
      </c>
    </row>
    <row r="15666" spans="1:9" x14ac:dyDescent="0.25">
      <c r="A15666" s="144">
        <v>44782</v>
      </c>
      <c r="B15666" s="59" t="s">
        <v>2690</v>
      </c>
      <c r="C15666" s="59" t="s">
        <v>2691</v>
      </c>
      <c r="D15666" s="59">
        <v>1</v>
      </c>
      <c r="E15666" s="77" t="s">
        <v>26</v>
      </c>
      <c r="F15666" s="61">
        <v>830000</v>
      </c>
      <c r="G15666" s="64">
        <f t="shared" si="480"/>
        <v>830000</v>
      </c>
      <c r="H15666" s="65" t="s">
        <v>522</v>
      </c>
      <c r="I15666" s="74" t="s">
        <v>11777</v>
      </c>
    </row>
    <row r="15667" spans="1:9" x14ac:dyDescent="0.25">
      <c r="A15667" s="144">
        <v>44782</v>
      </c>
      <c r="B15667" s="59" t="s">
        <v>10953</v>
      </c>
      <c r="C15667" s="59" t="s">
        <v>636</v>
      </c>
      <c r="D15667" s="60">
        <v>3</v>
      </c>
      <c r="E15667" s="126" t="s">
        <v>51</v>
      </c>
      <c r="F15667" s="73">
        <v>73000</v>
      </c>
      <c r="G15667" s="64">
        <f t="shared" si="480"/>
        <v>219000</v>
      </c>
      <c r="H15667" s="65" t="s">
        <v>522</v>
      </c>
      <c r="I15667" s="74" t="s">
        <v>11777</v>
      </c>
    </row>
    <row r="15668" spans="1:9" x14ac:dyDescent="0.25">
      <c r="A15668" s="144">
        <v>44782</v>
      </c>
      <c r="B15668" s="59" t="s">
        <v>210</v>
      </c>
      <c r="C15668" s="59" t="s">
        <v>211</v>
      </c>
      <c r="D15668" s="60">
        <v>9</v>
      </c>
      <c r="E15668" s="75" t="s">
        <v>37</v>
      </c>
      <c r="F15668" s="64">
        <v>33000</v>
      </c>
      <c r="G15668" s="64">
        <f t="shared" si="480"/>
        <v>297000</v>
      </c>
      <c r="H15668" s="65" t="s">
        <v>2626</v>
      </c>
      <c r="I15668" s="74" t="s">
        <v>6841</v>
      </c>
    </row>
    <row r="15669" spans="1:9" x14ac:dyDescent="0.25">
      <c r="A15669" s="144">
        <v>44782</v>
      </c>
      <c r="B15669" s="59" t="s">
        <v>11153</v>
      </c>
      <c r="C15669" s="59" t="s">
        <v>217</v>
      </c>
      <c r="D15669" s="60">
        <v>1</v>
      </c>
      <c r="E15669" s="75" t="s">
        <v>26</v>
      </c>
      <c r="F15669" s="73">
        <v>95000</v>
      </c>
      <c r="G15669" s="64">
        <f t="shared" si="480"/>
        <v>95000</v>
      </c>
      <c r="H15669" s="65" t="s">
        <v>2626</v>
      </c>
      <c r="I15669" s="74" t="s">
        <v>6841</v>
      </c>
    </row>
    <row r="15670" spans="1:9" x14ac:dyDescent="0.25">
      <c r="A15670" s="144">
        <v>44782</v>
      </c>
      <c r="B15670" s="588" t="s">
        <v>6463</v>
      </c>
      <c r="C15670" s="531" t="s">
        <v>434</v>
      </c>
      <c r="D15670" s="526">
        <v>1</v>
      </c>
      <c r="E15670" s="527" t="s">
        <v>26</v>
      </c>
      <c r="F15670" s="596">
        <v>495000</v>
      </c>
      <c r="G15670" s="529">
        <f t="shared" si="480"/>
        <v>495000</v>
      </c>
      <c r="H15670" s="530" t="s">
        <v>2626</v>
      </c>
      <c r="I15670" s="570" t="s">
        <v>6841</v>
      </c>
    </row>
    <row r="15671" spans="1:9" x14ac:dyDescent="0.25">
      <c r="A15671" s="144">
        <v>44782</v>
      </c>
      <c r="B15671" s="58" t="s">
        <v>35</v>
      </c>
      <c r="C15671" s="84" t="s">
        <v>36</v>
      </c>
      <c r="D15671" s="60">
        <v>5</v>
      </c>
      <c r="E15671" s="75" t="s">
        <v>37</v>
      </c>
      <c r="F15671" s="210">
        <v>31000</v>
      </c>
      <c r="G15671" s="64">
        <f t="shared" si="480"/>
        <v>155000</v>
      </c>
      <c r="H15671" s="65" t="s">
        <v>2315</v>
      </c>
      <c r="I15671" s="74"/>
    </row>
    <row r="15672" spans="1:9" x14ac:dyDescent="0.25">
      <c r="A15672" s="144">
        <v>44782</v>
      </c>
      <c r="B15672" s="59" t="s">
        <v>11778</v>
      </c>
      <c r="C15672" s="59" t="s">
        <v>859</v>
      </c>
      <c r="D15672" s="60">
        <v>6</v>
      </c>
      <c r="E15672" s="75" t="s">
        <v>26</v>
      </c>
      <c r="F15672" s="73">
        <v>7500</v>
      </c>
      <c r="G15672" s="64">
        <f t="shared" si="480"/>
        <v>45000</v>
      </c>
      <c r="H15672" s="65" t="s">
        <v>794</v>
      </c>
      <c r="I15672" s="74"/>
    </row>
    <row r="15673" spans="1:9" x14ac:dyDescent="0.25">
      <c r="A15673" s="144">
        <v>44782</v>
      </c>
      <c r="B15673" s="66" t="s">
        <v>1207</v>
      </c>
      <c r="C15673" s="121" t="s">
        <v>27</v>
      </c>
      <c r="D15673" s="141">
        <v>5</v>
      </c>
      <c r="E15673" s="75" t="s">
        <v>26</v>
      </c>
      <c r="F15673" s="210">
        <v>1000</v>
      </c>
      <c r="G15673" s="64">
        <f t="shared" si="480"/>
        <v>5000</v>
      </c>
      <c r="H15673" s="65" t="s">
        <v>466</v>
      </c>
      <c r="I15673" s="74"/>
    </row>
    <row r="15674" spans="1:9" x14ac:dyDescent="0.25">
      <c r="A15674" s="144">
        <v>44782</v>
      </c>
      <c r="B15674" s="59" t="s">
        <v>210</v>
      </c>
      <c r="C15674" s="59" t="s">
        <v>211</v>
      </c>
      <c r="D15674" s="60">
        <v>1.5</v>
      </c>
      <c r="E15674" s="75" t="s">
        <v>37</v>
      </c>
      <c r="F15674" s="64">
        <v>33000</v>
      </c>
      <c r="G15674" s="64">
        <f t="shared" si="480"/>
        <v>49500</v>
      </c>
      <c r="H15674" s="65" t="s">
        <v>466</v>
      </c>
      <c r="I15674" s="74"/>
    </row>
    <row r="15675" spans="1:9" x14ac:dyDescent="0.25">
      <c r="A15675" s="144">
        <v>44782</v>
      </c>
      <c r="B15675" s="59" t="s">
        <v>11779</v>
      </c>
      <c r="C15675" s="83" t="s">
        <v>364</v>
      </c>
      <c r="D15675" s="60">
        <v>1</v>
      </c>
      <c r="E15675" s="75" t="s">
        <v>26</v>
      </c>
      <c r="F15675" s="62">
        <v>100000</v>
      </c>
      <c r="G15675" s="64">
        <f t="shared" si="480"/>
        <v>100000</v>
      </c>
      <c r="H15675" s="65" t="s">
        <v>1529</v>
      </c>
      <c r="I15675" s="74"/>
    </row>
    <row r="15676" spans="1:9" x14ac:dyDescent="0.25">
      <c r="A15676" s="144">
        <v>44782</v>
      </c>
      <c r="B15676" s="59" t="s">
        <v>11780</v>
      </c>
      <c r="C15676" s="59" t="s">
        <v>1316</v>
      </c>
      <c r="D15676" s="60">
        <v>128.5</v>
      </c>
      <c r="E15676" s="75" t="s">
        <v>51</v>
      </c>
      <c r="F15676" s="63">
        <v>23000</v>
      </c>
      <c r="G15676" s="64">
        <f t="shared" si="480"/>
        <v>2955500</v>
      </c>
      <c r="H15676" s="65" t="s">
        <v>2699</v>
      </c>
      <c r="I15676" s="74"/>
    </row>
    <row r="15677" spans="1:9" x14ac:dyDescent="0.25">
      <c r="A15677" s="144">
        <v>44782</v>
      </c>
      <c r="B15677" s="58" t="s">
        <v>6645</v>
      </c>
      <c r="C15677" s="77" t="s">
        <v>74</v>
      </c>
      <c r="D15677" s="60">
        <v>1</v>
      </c>
      <c r="E15677" s="75" t="s">
        <v>26</v>
      </c>
      <c r="F15677" s="73">
        <v>60000</v>
      </c>
      <c r="G15677" s="64">
        <f t="shared" si="480"/>
        <v>60000</v>
      </c>
      <c r="H15677" s="65" t="s">
        <v>1784</v>
      </c>
      <c r="I15677" s="74"/>
    </row>
    <row r="15678" spans="1:9" x14ac:dyDescent="0.25">
      <c r="A15678" s="144">
        <v>44782</v>
      </c>
      <c r="B15678" s="66" t="s">
        <v>6412</v>
      </c>
      <c r="C15678" s="121" t="s">
        <v>65</v>
      </c>
      <c r="D15678" s="60">
        <v>4</v>
      </c>
      <c r="E15678" s="75" t="s">
        <v>26</v>
      </c>
      <c r="F15678" s="63">
        <v>60000</v>
      </c>
      <c r="G15678" s="210">
        <f t="shared" si="480"/>
        <v>240000</v>
      </c>
      <c r="H15678" s="65" t="s">
        <v>525</v>
      </c>
      <c r="I15678" s="74" t="s">
        <v>11781</v>
      </c>
    </row>
    <row r="15679" spans="1:9" x14ac:dyDescent="0.25">
      <c r="A15679" s="144">
        <v>44782</v>
      </c>
      <c r="B15679" s="58" t="s">
        <v>6645</v>
      </c>
      <c r="C15679" s="77" t="s">
        <v>74</v>
      </c>
      <c r="D15679" s="60">
        <v>4</v>
      </c>
      <c r="E15679" s="75" t="s">
        <v>26</v>
      </c>
      <c r="F15679" s="78">
        <v>60000</v>
      </c>
      <c r="G15679" s="210">
        <f t="shared" si="480"/>
        <v>240000</v>
      </c>
      <c r="H15679" s="65" t="s">
        <v>525</v>
      </c>
      <c r="I15679" s="74" t="s">
        <v>11781</v>
      </c>
    </row>
    <row r="15680" spans="1:9" x14ac:dyDescent="0.25">
      <c r="A15680" s="144">
        <v>44782</v>
      </c>
      <c r="B15680" s="71" t="s">
        <v>11782</v>
      </c>
      <c r="C15680" s="85" t="s">
        <v>24</v>
      </c>
      <c r="D15680" s="60">
        <v>1</v>
      </c>
      <c r="E15680" s="75" t="s">
        <v>29</v>
      </c>
      <c r="F15680" s="63">
        <v>800000</v>
      </c>
      <c r="G15680" s="64">
        <f t="shared" si="480"/>
        <v>800000</v>
      </c>
      <c r="H15680" s="65" t="s">
        <v>1782</v>
      </c>
      <c r="I15680" s="74" t="s">
        <v>11783</v>
      </c>
    </row>
    <row r="15681" spans="1:9" x14ac:dyDescent="0.25">
      <c r="A15681" s="144">
        <v>44813</v>
      </c>
      <c r="B15681" s="85" t="s">
        <v>810</v>
      </c>
      <c r="C15681" s="59" t="s">
        <v>27</v>
      </c>
      <c r="D15681" s="60">
        <v>1</v>
      </c>
      <c r="E15681" s="75" t="s">
        <v>1525</v>
      </c>
      <c r="F15681" s="64">
        <v>75000</v>
      </c>
      <c r="G15681" s="64">
        <f t="shared" si="480"/>
        <v>75000</v>
      </c>
      <c r="H15681" s="65" t="s">
        <v>522</v>
      </c>
      <c r="I15681" s="74" t="s">
        <v>11783</v>
      </c>
    </row>
    <row r="15682" spans="1:9" x14ac:dyDescent="0.25">
      <c r="A15682" s="144">
        <v>44813</v>
      </c>
      <c r="B15682" s="59" t="s">
        <v>11784</v>
      </c>
      <c r="C15682" s="59" t="s">
        <v>2557</v>
      </c>
      <c r="D15682" s="60">
        <v>2</v>
      </c>
      <c r="E15682" s="75" t="s">
        <v>26</v>
      </c>
      <c r="F15682" s="63">
        <v>75000</v>
      </c>
      <c r="G15682" s="64">
        <f t="shared" si="480"/>
        <v>150000</v>
      </c>
      <c r="H15682" s="65" t="s">
        <v>6106</v>
      </c>
      <c r="I15682" s="74"/>
    </row>
    <row r="15683" spans="1:9" x14ac:dyDescent="0.25">
      <c r="A15683" s="144">
        <v>44813</v>
      </c>
      <c r="B15683" s="59" t="s">
        <v>2693</v>
      </c>
      <c r="C15683" s="59" t="s">
        <v>27</v>
      </c>
      <c r="D15683" s="60">
        <v>90</v>
      </c>
      <c r="E15683" s="75" t="s">
        <v>26</v>
      </c>
      <c r="F15683" s="63">
        <v>1565</v>
      </c>
      <c r="G15683" s="210">
        <f t="shared" si="480"/>
        <v>140850</v>
      </c>
      <c r="H15683" s="65" t="s">
        <v>6104</v>
      </c>
      <c r="I15683" s="74"/>
    </row>
    <row r="15684" spans="1:9" x14ac:dyDescent="0.25">
      <c r="A15684" s="144">
        <v>44813</v>
      </c>
      <c r="B15684" s="66" t="s">
        <v>1207</v>
      </c>
      <c r="C15684" s="121" t="s">
        <v>27</v>
      </c>
      <c r="D15684" s="141">
        <v>30</v>
      </c>
      <c r="E15684" s="75" t="s">
        <v>26</v>
      </c>
      <c r="F15684" s="210">
        <v>1000</v>
      </c>
      <c r="G15684" s="64">
        <f t="shared" si="480"/>
        <v>30000</v>
      </c>
      <c r="H15684" s="65" t="s">
        <v>6104</v>
      </c>
      <c r="I15684" s="74"/>
    </row>
    <row r="15685" spans="1:9" x14ac:dyDescent="0.25">
      <c r="A15685" s="144">
        <v>44813</v>
      </c>
      <c r="B15685" s="59" t="s">
        <v>11785</v>
      </c>
      <c r="C15685" s="59" t="s">
        <v>416</v>
      </c>
      <c r="D15685" s="60">
        <v>6</v>
      </c>
      <c r="E15685" s="75" t="s">
        <v>26</v>
      </c>
      <c r="F15685" s="63">
        <v>2400</v>
      </c>
      <c r="G15685" s="210">
        <f t="shared" si="480"/>
        <v>14400</v>
      </c>
      <c r="H15685" s="65" t="s">
        <v>6041</v>
      </c>
      <c r="I15685" s="74"/>
    </row>
    <row r="15686" spans="1:9" x14ac:dyDescent="0.25">
      <c r="A15686" s="144">
        <v>44813</v>
      </c>
      <c r="B15686" s="58" t="s">
        <v>11786</v>
      </c>
      <c r="C15686" s="59" t="s">
        <v>416</v>
      </c>
      <c r="D15686" s="60">
        <v>6</v>
      </c>
      <c r="E15686" s="75" t="s">
        <v>26</v>
      </c>
      <c r="F15686" s="73">
        <v>1000</v>
      </c>
      <c r="G15686" s="210">
        <f t="shared" si="480"/>
        <v>6000</v>
      </c>
      <c r="H15686" s="65" t="s">
        <v>6041</v>
      </c>
      <c r="I15686" s="74"/>
    </row>
    <row r="15687" spans="1:9" x14ac:dyDescent="0.25">
      <c r="A15687" s="144">
        <v>44813</v>
      </c>
      <c r="B15687" s="59" t="s">
        <v>4190</v>
      </c>
      <c r="C15687" s="59" t="s">
        <v>416</v>
      </c>
      <c r="D15687" s="141">
        <v>6</v>
      </c>
      <c r="E15687" s="126" t="s">
        <v>26</v>
      </c>
      <c r="F15687" s="280">
        <v>266.60000000000002</v>
      </c>
      <c r="G15687" s="210">
        <f t="shared" si="480"/>
        <v>1599.6000000000001</v>
      </c>
      <c r="H15687" s="65" t="s">
        <v>6041</v>
      </c>
      <c r="I15687" s="74"/>
    </row>
    <row r="15688" spans="1:9" x14ac:dyDescent="0.25">
      <c r="A15688" s="144">
        <v>44813</v>
      </c>
      <c r="B15688" s="59" t="s">
        <v>11787</v>
      </c>
      <c r="C15688" s="59" t="s">
        <v>864</v>
      </c>
      <c r="D15688" s="60">
        <v>1</v>
      </c>
      <c r="E15688" s="83" t="s">
        <v>25</v>
      </c>
      <c r="F15688" s="210">
        <v>40000</v>
      </c>
      <c r="G15688" s="126">
        <f t="shared" si="480"/>
        <v>40000</v>
      </c>
      <c r="H15688" s="65" t="s">
        <v>6041</v>
      </c>
      <c r="I15688" s="74"/>
    </row>
    <row r="15689" spans="1:9" x14ac:dyDescent="0.25">
      <c r="A15689" s="144">
        <v>44813</v>
      </c>
      <c r="B15689" s="81" t="s">
        <v>11788</v>
      </c>
      <c r="C15689" s="59" t="s">
        <v>864</v>
      </c>
      <c r="D15689" s="60">
        <v>1</v>
      </c>
      <c r="E15689" s="126" t="s">
        <v>26</v>
      </c>
      <c r="F15689" s="73">
        <v>15000</v>
      </c>
      <c r="G15689" s="126">
        <f t="shared" si="480"/>
        <v>15000</v>
      </c>
      <c r="H15689" s="65" t="s">
        <v>6041</v>
      </c>
      <c r="I15689" s="74"/>
    </row>
    <row r="15690" spans="1:9" x14ac:dyDescent="0.25">
      <c r="A15690" s="144">
        <v>44813</v>
      </c>
      <c r="B15690" s="81" t="s">
        <v>810</v>
      </c>
      <c r="C15690" s="59" t="s">
        <v>11789</v>
      </c>
      <c r="D15690" s="60">
        <v>1</v>
      </c>
      <c r="E15690" s="126" t="s">
        <v>1525</v>
      </c>
      <c r="F15690" s="73">
        <v>75000</v>
      </c>
      <c r="G15690" s="126">
        <f t="shared" si="480"/>
        <v>75000</v>
      </c>
      <c r="H15690" s="65" t="s">
        <v>6041</v>
      </c>
      <c r="I15690" s="74"/>
    </row>
    <row r="15691" spans="1:9" x14ac:dyDescent="0.25">
      <c r="A15691" s="144">
        <v>44813</v>
      </c>
      <c r="B15691" s="83" t="s">
        <v>11205</v>
      </c>
      <c r="C15691" s="59" t="s">
        <v>416</v>
      </c>
      <c r="D15691" s="60">
        <v>10</v>
      </c>
      <c r="E15691" s="126" t="s">
        <v>26</v>
      </c>
      <c r="F15691" s="73">
        <v>5800</v>
      </c>
      <c r="G15691" s="126">
        <f t="shared" si="480"/>
        <v>58000</v>
      </c>
      <c r="H15691" s="65" t="s">
        <v>6110</v>
      </c>
      <c r="I15691" s="74"/>
    </row>
    <row r="15692" spans="1:9" x14ac:dyDescent="0.25">
      <c r="A15692" s="144">
        <v>44813</v>
      </c>
      <c r="B15692" s="66" t="s">
        <v>1207</v>
      </c>
      <c r="C15692" s="121" t="s">
        <v>27</v>
      </c>
      <c r="D15692" s="141">
        <v>10</v>
      </c>
      <c r="E15692" s="75" t="s">
        <v>26</v>
      </c>
      <c r="F15692" s="210">
        <v>1000</v>
      </c>
      <c r="G15692" s="64">
        <f t="shared" si="480"/>
        <v>10000</v>
      </c>
      <c r="H15692" s="65" t="s">
        <v>623</v>
      </c>
      <c r="I15692" s="74"/>
    </row>
    <row r="15693" spans="1:9" x14ac:dyDescent="0.25">
      <c r="A15693" s="144">
        <v>44813</v>
      </c>
      <c r="B15693" s="59" t="s">
        <v>11790</v>
      </c>
      <c r="C15693" s="59" t="s">
        <v>27</v>
      </c>
      <c r="D15693" s="60">
        <v>10</v>
      </c>
      <c r="E15693" s="126" t="s">
        <v>26</v>
      </c>
      <c r="F15693" s="73">
        <v>750</v>
      </c>
      <c r="G15693" s="64">
        <f t="shared" si="480"/>
        <v>7500</v>
      </c>
      <c r="H15693" s="65" t="s">
        <v>623</v>
      </c>
      <c r="I15693" s="74"/>
    </row>
    <row r="15694" spans="1:9" x14ac:dyDescent="0.25">
      <c r="A15694" s="144">
        <v>44813</v>
      </c>
      <c r="B15694" s="59" t="s">
        <v>6942</v>
      </c>
      <c r="C15694" s="59"/>
      <c r="D15694" s="59">
        <v>21</v>
      </c>
      <c r="E15694" s="77" t="s">
        <v>51</v>
      </c>
      <c r="F15694" s="61">
        <v>19000</v>
      </c>
      <c r="G15694" s="64">
        <f t="shared" si="480"/>
        <v>399000</v>
      </c>
      <c r="H15694" s="65" t="s">
        <v>623</v>
      </c>
      <c r="I15694" s="74"/>
    </row>
    <row r="15695" spans="1:9" x14ac:dyDescent="0.25">
      <c r="A15695" s="144">
        <v>44813</v>
      </c>
      <c r="B15695" s="59" t="s">
        <v>11791</v>
      </c>
      <c r="C15695" s="59" t="s">
        <v>734</v>
      </c>
      <c r="D15695" s="60">
        <v>1</v>
      </c>
      <c r="E15695" s="126" t="s">
        <v>26</v>
      </c>
      <c r="F15695" s="73">
        <v>530000</v>
      </c>
      <c r="G15695" s="64">
        <f t="shared" si="480"/>
        <v>530000</v>
      </c>
      <c r="H15695" s="65" t="s">
        <v>466</v>
      </c>
      <c r="I15695" s="74" t="s">
        <v>6852</v>
      </c>
    </row>
    <row r="15696" spans="1:9" x14ac:dyDescent="0.25">
      <c r="A15696" s="144">
        <v>44813</v>
      </c>
      <c r="B15696" s="59" t="s">
        <v>210</v>
      </c>
      <c r="C15696" s="59" t="s">
        <v>211</v>
      </c>
      <c r="D15696" s="60">
        <v>8</v>
      </c>
      <c r="E15696" s="75" t="s">
        <v>37</v>
      </c>
      <c r="F15696" s="64">
        <v>33000</v>
      </c>
      <c r="G15696" s="64">
        <f t="shared" si="480"/>
        <v>264000</v>
      </c>
      <c r="H15696" s="65" t="s">
        <v>466</v>
      </c>
      <c r="I15696" s="74" t="s">
        <v>6852</v>
      </c>
    </row>
    <row r="15697" spans="1:9" x14ac:dyDescent="0.25">
      <c r="A15697" s="144">
        <v>44813</v>
      </c>
      <c r="B15697" s="71" t="s">
        <v>58</v>
      </c>
      <c r="C15697" s="59" t="s">
        <v>11792</v>
      </c>
      <c r="D15697" s="60">
        <v>1</v>
      </c>
      <c r="E15697" s="75" t="s">
        <v>26</v>
      </c>
      <c r="F15697" s="64">
        <v>3975000</v>
      </c>
      <c r="G15697" s="64">
        <f t="shared" si="480"/>
        <v>3975000</v>
      </c>
      <c r="H15697" s="65" t="s">
        <v>11793</v>
      </c>
      <c r="I15697" s="74" t="s">
        <v>11794</v>
      </c>
    </row>
    <row r="15698" spans="1:9" x14ac:dyDescent="0.25">
      <c r="A15698" s="144">
        <v>44813</v>
      </c>
      <c r="B15698" s="71" t="s">
        <v>58</v>
      </c>
      <c r="C15698" s="59" t="s">
        <v>11795</v>
      </c>
      <c r="D15698" s="60">
        <v>1</v>
      </c>
      <c r="E15698" s="75" t="s">
        <v>26</v>
      </c>
      <c r="F15698" s="73">
        <v>3975000</v>
      </c>
      <c r="G15698" s="64">
        <f t="shared" si="480"/>
        <v>3975000</v>
      </c>
      <c r="H15698" s="65" t="s">
        <v>11793</v>
      </c>
      <c r="I15698" s="74" t="s">
        <v>11794</v>
      </c>
    </row>
    <row r="15699" spans="1:9" x14ac:dyDescent="0.25">
      <c r="A15699" s="144">
        <v>44813</v>
      </c>
      <c r="B15699" s="71" t="s">
        <v>3332</v>
      </c>
      <c r="C15699" s="60" t="s">
        <v>11796</v>
      </c>
      <c r="D15699" s="141">
        <v>1</v>
      </c>
      <c r="E15699" s="75" t="s">
        <v>26</v>
      </c>
      <c r="F15699" s="210">
        <v>1650000</v>
      </c>
      <c r="G15699" s="64">
        <f t="shared" si="480"/>
        <v>1650000</v>
      </c>
      <c r="H15699" s="65" t="s">
        <v>535</v>
      </c>
      <c r="I15699" s="74" t="s">
        <v>11794</v>
      </c>
    </row>
    <row r="15700" spans="1:9" x14ac:dyDescent="0.25">
      <c r="A15700" s="144">
        <v>44813</v>
      </c>
      <c r="B15700" s="71" t="s">
        <v>3332</v>
      </c>
      <c r="C15700" s="60" t="s">
        <v>11797</v>
      </c>
      <c r="D15700" s="141">
        <v>1</v>
      </c>
      <c r="E15700" s="75" t="s">
        <v>26</v>
      </c>
      <c r="F15700" s="210">
        <v>1650000</v>
      </c>
      <c r="G15700" s="64">
        <f t="shared" si="480"/>
        <v>1650000</v>
      </c>
      <c r="H15700" s="65" t="s">
        <v>535</v>
      </c>
      <c r="I15700" s="74" t="s">
        <v>11794</v>
      </c>
    </row>
    <row r="15701" spans="1:9" x14ac:dyDescent="0.25">
      <c r="A15701" s="144">
        <v>44813</v>
      </c>
      <c r="B15701" s="71" t="s">
        <v>3332</v>
      </c>
      <c r="C15701" s="60" t="s">
        <v>11798</v>
      </c>
      <c r="D15701" s="60">
        <v>1</v>
      </c>
      <c r="E15701" s="75" t="s">
        <v>26</v>
      </c>
      <c r="F15701" s="210">
        <v>1650000</v>
      </c>
      <c r="G15701" s="64">
        <f t="shared" si="480"/>
        <v>1650000</v>
      </c>
      <c r="H15701" s="65" t="s">
        <v>535</v>
      </c>
      <c r="I15701" s="74" t="s">
        <v>11794</v>
      </c>
    </row>
    <row r="15702" spans="1:9" x14ac:dyDescent="0.25">
      <c r="A15702" s="144">
        <v>44813</v>
      </c>
      <c r="B15702" s="71" t="s">
        <v>3332</v>
      </c>
      <c r="C15702" s="60" t="s">
        <v>11799</v>
      </c>
      <c r="D15702" s="60">
        <v>1</v>
      </c>
      <c r="E15702" s="75" t="s">
        <v>26</v>
      </c>
      <c r="F15702" s="210">
        <v>1650000</v>
      </c>
      <c r="G15702" s="210">
        <f t="shared" si="480"/>
        <v>1650000</v>
      </c>
      <c r="H15702" s="65" t="s">
        <v>535</v>
      </c>
      <c r="I15702" s="74" t="s">
        <v>11794</v>
      </c>
    </row>
    <row r="15703" spans="1:9" x14ac:dyDescent="0.25">
      <c r="A15703" s="144">
        <v>44813</v>
      </c>
      <c r="B15703" s="71" t="s">
        <v>3332</v>
      </c>
      <c r="C15703" s="60" t="s">
        <v>11800</v>
      </c>
      <c r="D15703" s="60">
        <v>1</v>
      </c>
      <c r="E15703" s="75" t="s">
        <v>26</v>
      </c>
      <c r="F15703" s="210">
        <v>1650000</v>
      </c>
      <c r="G15703" s="64">
        <f t="shared" si="480"/>
        <v>1650000</v>
      </c>
      <c r="H15703" s="65" t="s">
        <v>535</v>
      </c>
      <c r="I15703" s="74" t="s">
        <v>11794</v>
      </c>
    </row>
    <row r="15704" spans="1:9" x14ac:dyDescent="0.25">
      <c r="A15704" s="144">
        <v>44813</v>
      </c>
      <c r="B15704" s="71" t="s">
        <v>3332</v>
      </c>
      <c r="C15704" s="60" t="s">
        <v>11801</v>
      </c>
      <c r="D15704" s="141">
        <v>1</v>
      </c>
      <c r="E15704" s="75" t="s">
        <v>26</v>
      </c>
      <c r="F15704" s="210">
        <v>1650000</v>
      </c>
      <c r="G15704" s="64">
        <f t="shared" si="480"/>
        <v>1650000</v>
      </c>
      <c r="H15704" s="65" t="s">
        <v>535</v>
      </c>
      <c r="I15704" s="74" t="s">
        <v>11794</v>
      </c>
    </row>
    <row r="15705" spans="1:9" x14ac:dyDescent="0.25">
      <c r="A15705" s="144">
        <v>44813</v>
      </c>
      <c r="B15705" s="71" t="s">
        <v>3332</v>
      </c>
      <c r="C15705" s="60" t="s">
        <v>11802</v>
      </c>
      <c r="D15705" s="60">
        <v>1</v>
      </c>
      <c r="E15705" s="75" t="s">
        <v>26</v>
      </c>
      <c r="F15705" s="210">
        <v>1650000</v>
      </c>
      <c r="G15705" s="64">
        <f t="shared" si="480"/>
        <v>1650000</v>
      </c>
      <c r="H15705" s="65" t="s">
        <v>535</v>
      </c>
      <c r="I15705" s="74" t="s">
        <v>11794</v>
      </c>
    </row>
    <row r="15706" spans="1:9" x14ac:dyDescent="0.25">
      <c r="A15706" s="144">
        <v>44813</v>
      </c>
      <c r="B15706" s="71" t="s">
        <v>3332</v>
      </c>
      <c r="C15706" s="81" t="s">
        <v>11803</v>
      </c>
      <c r="D15706" s="60">
        <v>1</v>
      </c>
      <c r="E15706" s="75" t="s">
        <v>26</v>
      </c>
      <c r="F15706" s="210">
        <v>1650000</v>
      </c>
      <c r="G15706" s="210">
        <f t="shared" si="480"/>
        <v>1650000</v>
      </c>
      <c r="H15706" s="65" t="s">
        <v>535</v>
      </c>
      <c r="I15706" s="74" t="s">
        <v>11794</v>
      </c>
    </row>
    <row r="15707" spans="1:9" x14ac:dyDescent="0.25">
      <c r="A15707" s="144">
        <v>44813</v>
      </c>
      <c r="B15707" s="71" t="s">
        <v>3332</v>
      </c>
      <c r="C15707" s="60" t="s">
        <v>11804</v>
      </c>
      <c r="D15707" s="60">
        <v>1</v>
      </c>
      <c r="E15707" s="75" t="s">
        <v>26</v>
      </c>
      <c r="F15707" s="210">
        <v>1650000</v>
      </c>
      <c r="G15707" s="210">
        <f t="shared" si="480"/>
        <v>1650000</v>
      </c>
      <c r="H15707" s="65" t="s">
        <v>535</v>
      </c>
      <c r="I15707" s="74" t="s">
        <v>11794</v>
      </c>
    </row>
    <row r="15708" spans="1:9" x14ac:dyDescent="0.25">
      <c r="A15708" s="144">
        <v>44813</v>
      </c>
      <c r="B15708" s="71" t="s">
        <v>3332</v>
      </c>
      <c r="C15708" s="627" t="s">
        <v>11805</v>
      </c>
      <c r="D15708" s="60">
        <v>1</v>
      </c>
      <c r="E15708" s="75" t="s">
        <v>26</v>
      </c>
      <c r="F15708" s="210">
        <v>1650000</v>
      </c>
      <c r="G15708" s="64">
        <f t="shared" si="480"/>
        <v>1650000</v>
      </c>
      <c r="H15708" s="65" t="s">
        <v>535</v>
      </c>
      <c r="I15708" s="74" t="s">
        <v>11794</v>
      </c>
    </row>
    <row r="15709" spans="1:9" x14ac:dyDescent="0.25">
      <c r="A15709" s="144">
        <v>44813</v>
      </c>
      <c r="B15709" s="59" t="s">
        <v>11584</v>
      </c>
      <c r="C15709" s="59" t="s">
        <v>10333</v>
      </c>
      <c r="D15709" s="60">
        <v>2</v>
      </c>
      <c r="E15709" s="75" t="s">
        <v>26</v>
      </c>
      <c r="F15709" s="63">
        <v>235000</v>
      </c>
      <c r="G15709" s="64">
        <f t="shared" si="480"/>
        <v>470000</v>
      </c>
      <c r="H15709" s="65" t="s">
        <v>535</v>
      </c>
      <c r="I15709" s="74" t="s">
        <v>11806</v>
      </c>
    </row>
    <row r="15710" spans="1:9" x14ac:dyDescent="0.25">
      <c r="A15710" s="144">
        <v>44813</v>
      </c>
      <c r="B15710" s="59" t="s">
        <v>11807</v>
      </c>
      <c r="C15710" s="59" t="s">
        <v>411</v>
      </c>
      <c r="D15710" s="60">
        <v>1</v>
      </c>
      <c r="E15710" s="126" t="s">
        <v>26</v>
      </c>
      <c r="F15710" s="73">
        <v>650000</v>
      </c>
      <c r="G15710" s="210">
        <f t="shared" si="480"/>
        <v>650000</v>
      </c>
      <c r="H15710" s="65" t="s">
        <v>535</v>
      </c>
      <c r="I15710" s="74" t="s">
        <v>11806</v>
      </c>
    </row>
    <row r="15711" spans="1:9" x14ac:dyDescent="0.25">
      <c r="A15711" s="144">
        <v>44813</v>
      </c>
      <c r="B15711" s="59" t="s">
        <v>4280</v>
      </c>
      <c r="C15711" s="84" t="s">
        <v>1190</v>
      </c>
      <c r="D15711" s="60">
        <v>3</v>
      </c>
      <c r="E15711" s="75" t="s">
        <v>26</v>
      </c>
      <c r="F15711" s="73">
        <v>95000</v>
      </c>
      <c r="G15711" s="64">
        <f t="shared" si="480"/>
        <v>285000</v>
      </c>
      <c r="H15711" s="65" t="s">
        <v>535</v>
      </c>
      <c r="I15711" s="74" t="s">
        <v>11806</v>
      </c>
    </row>
    <row r="15712" spans="1:9" x14ac:dyDescent="0.25">
      <c r="A15712" s="144">
        <v>44813</v>
      </c>
      <c r="B15712" s="66" t="s">
        <v>11808</v>
      </c>
      <c r="C15712" s="121" t="s">
        <v>6285</v>
      </c>
      <c r="D15712" s="60">
        <v>1</v>
      </c>
      <c r="E15712" s="75" t="s">
        <v>26</v>
      </c>
      <c r="F15712" s="63">
        <v>500000</v>
      </c>
      <c r="G15712" s="210">
        <f t="shared" si="480"/>
        <v>500000</v>
      </c>
      <c r="H15712" s="65" t="s">
        <v>535</v>
      </c>
      <c r="I15712" s="74" t="s">
        <v>11806</v>
      </c>
    </row>
    <row r="15713" spans="1:9" x14ac:dyDescent="0.25">
      <c r="A15713" s="144">
        <v>44813</v>
      </c>
      <c r="B15713" s="58" t="s">
        <v>11809</v>
      </c>
      <c r="C15713" s="77" t="s">
        <v>6285</v>
      </c>
      <c r="D15713" s="60">
        <v>8</v>
      </c>
      <c r="E15713" s="75" t="s">
        <v>51</v>
      </c>
      <c r="F15713" s="78">
        <v>10000</v>
      </c>
      <c r="G15713" s="210">
        <f t="shared" si="480"/>
        <v>80000</v>
      </c>
      <c r="H15713" s="65" t="s">
        <v>535</v>
      </c>
      <c r="I15713" s="74" t="s">
        <v>11806</v>
      </c>
    </row>
    <row r="15714" spans="1:9" x14ac:dyDescent="0.25">
      <c r="A15714" s="144">
        <v>44813</v>
      </c>
      <c r="B15714" s="71" t="s">
        <v>810</v>
      </c>
      <c r="C15714" s="59" t="s">
        <v>27</v>
      </c>
      <c r="D15714" s="59">
        <v>1</v>
      </c>
      <c r="E15714" s="77" t="s">
        <v>1525</v>
      </c>
      <c r="F15714" s="78">
        <v>75000</v>
      </c>
      <c r="G15714" s="64">
        <f>F15714*D15714</f>
        <v>75000</v>
      </c>
      <c r="H15714" s="65" t="s">
        <v>535</v>
      </c>
      <c r="I15714" s="74" t="s">
        <v>11806</v>
      </c>
    </row>
    <row r="15715" spans="1:9" x14ac:dyDescent="0.25">
      <c r="A15715" s="144">
        <v>44813</v>
      </c>
      <c r="B15715" s="58" t="s">
        <v>11810</v>
      </c>
      <c r="C15715" s="83" t="s">
        <v>2557</v>
      </c>
      <c r="D15715" s="60">
        <v>1</v>
      </c>
      <c r="E15715" s="75" t="s">
        <v>26</v>
      </c>
      <c r="F15715" s="63">
        <v>35000</v>
      </c>
      <c r="G15715" s="64">
        <f>F15715*D15715</f>
        <v>35000</v>
      </c>
      <c r="H15715" s="65" t="s">
        <v>1156</v>
      </c>
      <c r="I15715" s="74" t="s">
        <v>6850</v>
      </c>
    </row>
    <row r="15716" spans="1:9" x14ac:dyDescent="0.25">
      <c r="A15716" s="144">
        <v>44813</v>
      </c>
      <c r="B15716" s="59" t="s">
        <v>210</v>
      </c>
      <c r="C15716" s="59" t="s">
        <v>211</v>
      </c>
      <c r="D15716" s="60">
        <v>1</v>
      </c>
      <c r="E15716" s="75" t="s">
        <v>37</v>
      </c>
      <c r="F15716" s="64">
        <v>33000</v>
      </c>
      <c r="G15716" s="210">
        <f>F15716*D15716</f>
        <v>33000</v>
      </c>
      <c r="H15716" s="65" t="s">
        <v>710</v>
      </c>
      <c r="I15716" s="74"/>
    </row>
    <row r="15717" spans="1:9" x14ac:dyDescent="0.25">
      <c r="A15717" s="144">
        <v>44813</v>
      </c>
      <c r="B15717" s="59" t="s">
        <v>5343</v>
      </c>
      <c r="C15717" s="59" t="s">
        <v>864</v>
      </c>
      <c r="D15717" s="60">
        <v>6</v>
      </c>
      <c r="E15717" s="126" t="s">
        <v>26</v>
      </c>
      <c r="F15717" s="221">
        <v>2000</v>
      </c>
      <c r="G15717" s="126">
        <f>F15717*D15717</f>
        <v>12000</v>
      </c>
      <c r="H15717" s="65" t="s">
        <v>484</v>
      </c>
      <c r="I15717" s="626"/>
    </row>
    <row r="15718" spans="1:9" x14ac:dyDescent="0.25">
      <c r="A15718" s="144">
        <v>44813</v>
      </c>
      <c r="B15718" s="82" t="s">
        <v>11811</v>
      </c>
      <c r="C15718" s="83" t="s">
        <v>11812</v>
      </c>
      <c r="D15718" s="60">
        <v>1</v>
      </c>
      <c r="E15718" s="75" t="s">
        <v>25</v>
      </c>
      <c r="F15718" s="73">
        <v>75000</v>
      </c>
      <c r="G15718" s="64">
        <f>D15718*F15718</f>
        <v>75000</v>
      </c>
      <c r="H15718" s="285" t="s">
        <v>2315</v>
      </c>
      <c r="I15718" s="74"/>
    </row>
    <row r="15719" spans="1:9" x14ac:dyDescent="0.25">
      <c r="A15719" s="144">
        <v>44813</v>
      </c>
      <c r="B15719" s="59" t="s">
        <v>210</v>
      </c>
      <c r="C15719" s="59" t="s">
        <v>211</v>
      </c>
      <c r="D15719" s="60">
        <v>8</v>
      </c>
      <c r="E15719" s="75" t="s">
        <v>37</v>
      </c>
      <c r="F15719" s="64">
        <v>33000</v>
      </c>
      <c r="G15719" s="210">
        <f t="shared" ref="G15719:G15740" si="481">F15719*D15719</f>
        <v>264000</v>
      </c>
      <c r="H15719" s="285" t="s">
        <v>2315</v>
      </c>
      <c r="I15719" s="74"/>
    </row>
    <row r="15720" spans="1:9" x14ac:dyDescent="0.25">
      <c r="A15720" s="144">
        <v>44813</v>
      </c>
      <c r="B15720" s="59" t="s">
        <v>1427</v>
      </c>
      <c r="C15720" s="83" t="s">
        <v>1426</v>
      </c>
      <c r="D15720" s="60">
        <v>2</v>
      </c>
      <c r="E15720" s="75" t="s">
        <v>26</v>
      </c>
      <c r="F15720" s="73">
        <v>888079</v>
      </c>
      <c r="G15720" s="210">
        <f t="shared" si="481"/>
        <v>1776158</v>
      </c>
      <c r="H15720" s="65" t="s">
        <v>6084</v>
      </c>
      <c r="I15720" s="74" t="s">
        <v>11813</v>
      </c>
    </row>
    <row r="15721" spans="1:9" x14ac:dyDescent="0.25">
      <c r="A15721" s="144">
        <v>44813</v>
      </c>
      <c r="B15721" s="59" t="s">
        <v>135</v>
      </c>
      <c r="C15721" s="59" t="s">
        <v>27</v>
      </c>
      <c r="D15721" s="141">
        <v>1</v>
      </c>
      <c r="E15721" s="75" t="s">
        <v>29</v>
      </c>
      <c r="F15721" s="61">
        <v>20000</v>
      </c>
      <c r="G15721" s="64">
        <f t="shared" si="481"/>
        <v>20000</v>
      </c>
      <c r="H15721" s="65" t="s">
        <v>6084</v>
      </c>
      <c r="I15721" s="74" t="s">
        <v>11813</v>
      </c>
    </row>
    <row r="15722" spans="1:9" x14ac:dyDescent="0.25">
      <c r="A15722" s="144">
        <v>44813</v>
      </c>
      <c r="B15722" s="59" t="s">
        <v>11814</v>
      </c>
      <c r="C15722" s="59" t="s">
        <v>48</v>
      </c>
      <c r="D15722" s="60">
        <v>1</v>
      </c>
      <c r="E15722" s="126" t="s">
        <v>29</v>
      </c>
      <c r="F15722" s="73">
        <v>20000</v>
      </c>
      <c r="G15722" s="210">
        <f t="shared" si="481"/>
        <v>20000</v>
      </c>
      <c r="H15722" s="65" t="s">
        <v>432</v>
      </c>
      <c r="I15722" s="74"/>
    </row>
    <row r="15723" spans="1:9" x14ac:dyDescent="0.25">
      <c r="A15723" s="144">
        <v>44813</v>
      </c>
      <c r="B15723" s="59" t="s">
        <v>1595</v>
      </c>
      <c r="C15723" s="59" t="s">
        <v>48</v>
      </c>
      <c r="D15723" s="59">
        <v>2</v>
      </c>
      <c r="E15723" s="77" t="s">
        <v>118</v>
      </c>
      <c r="F15723" s="61">
        <v>25000</v>
      </c>
      <c r="G15723" s="64">
        <f t="shared" si="481"/>
        <v>50000</v>
      </c>
      <c r="H15723" s="65" t="s">
        <v>432</v>
      </c>
      <c r="I15723" s="74"/>
    </row>
    <row r="15724" spans="1:9" x14ac:dyDescent="0.25">
      <c r="A15724" s="144">
        <v>44813</v>
      </c>
      <c r="B15724" s="59" t="s">
        <v>210</v>
      </c>
      <c r="C15724" s="59" t="s">
        <v>211</v>
      </c>
      <c r="D15724" s="60">
        <v>8</v>
      </c>
      <c r="E15724" s="75" t="s">
        <v>37</v>
      </c>
      <c r="F15724" s="205">
        <v>33000</v>
      </c>
      <c r="G15724" s="64">
        <f t="shared" si="481"/>
        <v>264000</v>
      </c>
      <c r="H15724" s="65" t="s">
        <v>998</v>
      </c>
      <c r="I15724" s="74" t="s">
        <v>6853</v>
      </c>
    </row>
    <row r="15725" spans="1:9" x14ac:dyDescent="0.25">
      <c r="A15725" s="144">
        <v>44813</v>
      </c>
      <c r="B15725" s="58" t="s">
        <v>71</v>
      </c>
      <c r="C15725" s="77" t="s">
        <v>181</v>
      </c>
      <c r="D15725" s="59">
        <v>3</v>
      </c>
      <c r="E15725" s="77" t="s">
        <v>26</v>
      </c>
      <c r="F15725" s="274">
        <v>36000</v>
      </c>
      <c r="G15725" s="64">
        <f t="shared" si="481"/>
        <v>108000</v>
      </c>
      <c r="H15725" s="65" t="s">
        <v>998</v>
      </c>
      <c r="I15725" s="74" t="s">
        <v>6853</v>
      </c>
    </row>
    <row r="15726" spans="1:9" x14ac:dyDescent="0.25">
      <c r="A15726" s="144">
        <v>44813</v>
      </c>
      <c r="B15726" s="71" t="s">
        <v>6463</v>
      </c>
      <c r="C15726" s="59" t="s">
        <v>434</v>
      </c>
      <c r="D15726" s="141">
        <v>1</v>
      </c>
      <c r="E15726" s="75" t="s">
        <v>26</v>
      </c>
      <c r="F15726" s="210">
        <v>495000</v>
      </c>
      <c r="G15726" s="64">
        <f t="shared" si="481"/>
        <v>495000</v>
      </c>
      <c r="H15726" s="65" t="s">
        <v>1468</v>
      </c>
      <c r="I15726" s="74"/>
    </row>
    <row r="15727" spans="1:9" x14ac:dyDescent="0.25">
      <c r="A15727" s="144">
        <v>44843</v>
      </c>
      <c r="B15727" s="58" t="s">
        <v>35</v>
      </c>
      <c r="C15727" s="84" t="s">
        <v>36</v>
      </c>
      <c r="D15727" s="60">
        <v>4</v>
      </c>
      <c r="E15727" s="75" t="s">
        <v>37</v>
      </c>
      <c r="F15727" s="63">
        <v>31000</v>
      </c>
      <c r="G15727" s="64">
        <f t="shared" si="481"/>
        <v>124000</v>
      </c>
      <c r="H15727" s="65" t="s">
        <v>432</v>
      </c>
      <c r="I15727" s="74"/>
    </row>
    <row r="15728" spans="1:9" x14ac:dyDescent="0.25">
      <c r="A15728" s="144">
        <v>44843</v>
      </c>
      <c r="B15728" s="66" t="s">
        <v>1207</v>
      </c>
      <c r="C15728" s="121" t="s">
        <v>27</v>
      </c>
      <c r="D15728" s="141">
        <v>30</v>
      </c>
      <c r="E15728" s="75" t="s">
        <v>26</v>
      </c>
      <c r="F15728" s="210">
        <v>1000</v>
      </c>
      <c r="G15728" s="210">
        <f t="shared" si="481"/>
        <v>30000</v>
      </c>
      <c r="H15728" s="65" t="s">
        <v>6041</v>
      </c>
      <c r="I15728" s="74"/>
    </row>
    <row r="15729" spans="1:9" x14ac:dyDescent="0.25">
      <c r="A15729" s="144">
        <v>44843</v>
      </c>
      <c r="B15729" s="66" t="s">
        <v>8068</v>
      </c>
      <c r="C15729" s="121" t="s">
        <v>419</v>
      </c>
      <c r="D15729" s="141">
        <v>2</v>
      </c>
      <c r="E15729" s="75" t="s">
        <v>26</v>
      </c>
      <c r="F15729" s="210">
        <v>13000</v>
      </c>
      <c r="G15729" s="64">
        <f t="shared" si="481"/>
        <v>26000</v>
      </c>
      <c r="H15729" s="65" t="s">
        <v>6041</v>
      </c>
      <c r="I15729" s="74"/>
    </row>
    <row r="15730" spans="1:9" x14ac:dyDescent="0.25">
      <c r="A15730" s="144">
        <v>44843</v>
      </c>
      <c r="B15730" s="59" t="s">
        <v>2729</v>
      </c>
      <c r="C15730" s="59" t="s">
        <v>27</v>
      </c>
      <c r="D15730" s="60">
        <v>5</v>
      </c>
      <c r="E15730" s="75" t="s">
        <v>26</v>
      </c>
      <c r="F15730" s="63">
        <v>2625</v>
      </c>
      <c r="G15730" s="210">
        <f t="shared" si="481"/>
        <v>13125</v>
      </c>
      <c r="H15730" s="65" t="s">
        <v>6041</v>
      </c>
      <c r="I15730" s="74"/>
    </row>
    <row r="15731" spans="1:9" x14ac:dyDescent="0.25">
      <c r="A15731" s="144">
        <v>44843</v>
      </c>
      <c r="B15731" s="59" t="s">
        <v>2693</v>
      </c>
      <c r="C15731" s="59" t="s">
        <v>27</v>
      </c>
      <c r="D15731" s="60">
        <v>35</v>
      </c>
      <c r="E15731" s="75" t="s">
        <v>26</v>
      </c>
      <c r="F15731" s="63">
        <v>1565</v>
      </c>
      <c r="G15731" s="210">
        <f>F15731*D15731</f>
        <v>54775</v>
      </c>
      <c r="H15731" s="65" t="s">
        <v>6041</v>
      </c>
      <c r="I15731" s="74"/>
    </row>
    <row r="15732" spans="1:9" x14ac:dyDescent="0.25">
      <c r="A15732" s="144">
        <v>44843</v>
      </c>
      <c r="B15732" s="59" t="s">
        <v>2729</v>
      </c>
      <c r="C15732" s="59" t="s">
        <v>27</v>
      </c>
      <c r="D15732" s="60">
        <v>4</v>
      </c>
      <c r="E15732" s="75" t="s">
        <v>26</v>
      </c>
      <c r="F15732" s="63">
        <v>2625</v>
      </c>
      <c r="G15732" s="210">
        <f t="shared" si="481"/>
        <v>10500</v>
      </c>
      <c r="H15732" s="65" t="s">
        <v>763</v>
      </c>
      <c r="I15732" s="74"/>
    </row>
    <row r="15733" spans="1:9" x14ac:dyDescent="0.25">
      <c r="A15733" s="144">
        <v>44843</v>
      </c>
      <c r="B15733" s="59" t="s">
        <v>2693</v>
      </c>
      <c r="C15733" s="59" t="s">
        <v>27</v>
      </c>
      <c r="D15733" s="60">
        <v>5</v>
      </c>
      <c r="E15733" s="75" t="s">
        <v>26</v>
      </c>
      <c r="F15733" s="63">
        <v>1565</v>
      </c>
      <c r="G15733" s="210">
        <f t="shared" si="481"/>
        <v>7825</v>
      </c>
      <c r="H15733" s="65" t="s">
        <v>763</v>
      </c>
      <c r="I15733" s="74"/>
    </row>
    <row r="15734" spans="1:9" x14ac:dyDescent="0.25">
      <c r="A15734" s="144">
        <v>44843</v>
      </c>
      <c r="B15734" s="66" t="s">
        <v>8068</v>
      </c>
      <c r="C15734" s="121" t="s">
        <v>419</v>
      </c>
      <c r="D15734" s="141">
        <v>1</v>
      </c>
      <c r="E15734" s="75" t="s">
        <v>26</v>
      </c>
      <c r="F15734" s="210">
        <v>13000</v>
      </c>
      <c r="G15734" s="64">
        <f t="shared" si="481"/>
        <v>13000</v>
      </c>
      <c r="H15734" s="65" t="s">
        <v>763</v>
      </c>
      <c r="I15734" s="74"/>
    </row>
    <row r="15735" spans="1:9" x14ac:dyDescent="0.25">
      <c r="A15735" s="144">
        <v>44843</v>
      </c>
      <c r="B15735" s="59" t="s">
        <v>1792</v>
      </c>
      <c r="C15735" s="59" t="s">
        <v>76</v>
      </c>
      <c r="D15735" s="141">
        <v>0.6</v>
      </c>
      <c r="E15735" s="75" t="s">
        <v>37</v>
      </c>
      <c r="F15735" s="210">
        <v>82500</v>
      </c>
      <c r="G15735" s="64">
        <f t="shared" si="481"/>
        <v>49500</v>
      </c>
      <c r="H15735" s="65" t="s">
        <v>763</v>
      </c>
      <c r="I15735" s="74"/>
    </row>
    <row r="15736" spans="1:9" x14ac:dyDescent="0.25">
      <c r="A15736" s="144">
        <v>44843</v>
      </c>
      <c r="B15736" s="58" t="s">
        <v>871</v>
      </c>
      <c r="C15736" s="84" t="s">
        <v>48</v>
      </c>
      <c r="D15736" s="592">
        <v>0.5</v>
      </c>
      <c r="E15736" s="75" t="s">
        <v>29</v>
      </c>
      <c r="F15736" s="73">
        <v>650000</v>
      </c>
      <c r="G15736" s="64">
        <f t="shared" si="481"/>
        <v>325000</v>
      </c>
      <c r="H15736" s="65" t="s">
        <v>763</v>
      </c>
      <c r="I15736" s="74"/>
    </row>
    <row r="15737" spans="1:9" x14ac:dyDescent="0.25">
      <c r="A15737" s="144">
        <v>44843</v>
      </c>
      <c r="B15737" s="59" t="s">
        <v>11815</v>
      </c>
      <c r="C15737" s="83" t="s">
        <v>419</v>
      </c>
      <c r="D15737" s="60">
        <v>20</v>
      </c>
      <c r="E15737" s="75" t="s">
        <v>26</v>
      </c>
      <c r="F15737" s="64">
        <v>500</v>
      </c>
      <c r="G15737" s="64">
        <f t="shared" si="481"/>
        <v>10000</v>
      </c>
      <c r="H15737" s="65" t="s">
        <v>814</v>
      </c>
      <c r="I15737" s="74"/>
    </row>
    <row r="15738" spans="1:9" x14ac:dyDescent="0.25">
      <c r="A15738" s="144">
        <v>44843</v>
      </c>
      <c r="B15738" s="59" t="s">
        <v>2668</v>
      </c>
      <c r="C15738" s="59" t="s">
        <v>419</v>
      </c>
      <c r="D15738" s="60">
        <v>200</v>
      </c>
      <c r="E15738" s="75" t="s">
        <v>26</v>
      </c>
      <c r="F15738" s="62">
        <v>200</v>
      </c>
      <c r="G15738" s="64">
        <f t="shared" si="481"/>
        <v>40000</v>
      </c>
      <c r="H15738" s="65" t="s">
        <v>814</v>
      </c>
      <c r="I15738" s="74"/>
    </row>
    <row r="15739" spans="1:9" x14ac:dyDescent="0.25">
      <c r="A15739" s="144">
        <v>44843</v>
      </c>
      <c r="B15739" s="59" t="s">
        <v>210</v>
      </c>
      <c r="C15739" s="59" t="s">
        <v>211</v>
      </c>
      <c r="D15739" s="60">
        <v>8</v>
      </c>
      <c r="E15739" s="75" t="s">
        <v>37</v>
      </c>
      <c r="F15739" s="64">
        <v>33000</v>
      </c>
      <c r="G15739" s="64">
        <f t="shared" si="481"/>
        <v>264000</v>
      </c>
      <c r="H15739" s="65" t="s">
        <v>1653</v>
      </c>
      <c r="I15739" s="74" t="s">
        <v>11816</v>
      </c>
    </row>
    <row r="15740" spans="1:9" x14ac:dyDescent="0.25">
      <c r="A15740" s="144">
        <v>44843</v>
      </c>
      <c r="B15740" s="59" t="s">
        <v>6300</v>
      </c>
      <c r="C15740" s="59" t="s">
        <v>434</v>
      </c>
      <c r="D15740" s="60">
        <v>1</v>
      </c>
      <c r="E15740" s="126" t="s">
        <v>26</v>
      </c>
      <c r="F15740" s="73">
        <v>100000</v>
      </c>
      <c r="G15740" s="64">
        <f t="shared" si="481"/>
        <v>100000</v>
      </c>
      <c r="H15740" s="65" t="s">
        <v>890</v>
      </c>
      <c r="I15740" s="74" t="s">
        <v>6857</v>
      </c>
    </row>
    <row r="15741" spans="1:9" x14ac:dyDescent="0.25">
      <c r="A15741" s="144">
        <v>44843</v>
      </c>
      <c r="B15741" s="59" t="s">
        <v>210</v>
      </c>
      <c r="C15741" s="59" t="s">
        <v>211</v>
      </c>
      <c r="D15741" s="60">
        <v>1.5</v>
      </c>
      <c r="E15741" s="75" t="s">
        <v>37</v>
      </c>
      <c r="F15741" s="64">
        <v>33000</v>
      </c>
      <c r="G15741" s="64">
        <f>F15741*D15741</f>
        <v>49500</v>
      </c>
      <c r="H15741" s="65" t="s">
        <v>3352</v>
      </c>
      <c r="I15741" s="74"/>
    </row>
    <row r="15742" spans="1:9" x14ac:dyDescent="0.25">
      <c r="A15742" s="144">
        <v>44843</v>
      </c>
      <c r="B15742" s="59" t="s">
        <v>210</v>
      </c>
      <c r="C15742" s="59" t="s">
        <v>211</v>
      </c>
      <c r="D15742" s="60">
        <v>1</v>
      </c>
      <c r="E15742" s="75" t="s">
        <v>37</v>
      </c>
      <c r="F15742" s="64">
        <v>33000</v>
      </c>
      <c r="G15742" s="64">
        <f>F15742*D15742</f>
        <v>33000</v>
      </c>
      <c r="H15742" s="65" t="s">
        <v>2985</v>
      </c>
      <c r="I15742" s="74"/>
    </row>
    <row r="15743" spans="1:9" x14ac:dyDescent="0.25">
      <c r="A15743" s="144">
        <v>44843</v>
      </c>
      <c r="B15743" s="71" t="s">
        <v>11817</v>
      </c>
      <c r="C15743" s="60" t="s">
        <v>27</v>
      </c>
      <c r="D15743" s="141">
        <v>1</v>
      </c>
      <c r="E15743" s="75" t="s">
        <v>26</v>
      </c>
      <c r="F15743" s="210">
        <v>10000</v>
      </c>
      <c r="G15743" s="64">
        <f t="shared" ref="G15743:G15782" si="482">F15743*D15743</f>
        <v>10000</v>
      </c>
      <c r="H15743" s="65" t="s">
        <v>2985</v>
      </c>
      <c r="I15743" s="74"/>
    </row>
    <row r="15744" spans="1:9" x14ac:dyDescent="0.25">
      <c r="A15744" s="144">
        <v>44843</v>
      </c>
      <c r="B15744" s="58" t="s">
        <v>11818</v>
      </c>
      <c r="C15744" s="83" t="s">
        <v>486</v>
      </c>
      <c r="D15744" s="60">
        <v>1</v>
      </c>
      <c r="E15744" s="75" t="s">
        <v>26</v>
      </c>
      <c r="F15744" s="63">
        <v>12500</v>
      </c>
      <c r="G15744" s="64">
        <f t="shared" si="482"/>
        <v>12500</v>
      </c>
      <c r="H15744" s="65" t="s">
        <v>2315</v>
      </c>
      <c r="I15744" s="74"/>
    </row>
    <row r="15745" spans="1:9" x14ac:dyDescent="0.25">
      <c r="A15745" s="144">
        <v>44843</v>
      </c>
      <c r="B15745" s="59" t="s">
        <v>11819</v>
      </c>
      <c r="C15745" s="59" t="s">
        <v>486</v>
      </c>
      <c r="D15745" s="60">
        <v>1</v>
      </c>
      <c r="E15745" s="75" t="s">
        <v>26</v>
      </c>
      <c r="F15745" s="63">
        <v>55000</v>
      </c>
      <c r="G15745" s="64">
        <f t="shared" si="482"/>
        <v>55000</v>
      </c>
      <c r="H15745" s="65" t="s">
        <v>2315</v>
      </c>
      <c r="I15745" s="74"/>
    </row>
    <row r="15746" spans="1:9" x14ac:dyDescent="0.25">
      <c r="A15746" s="144">
        <v>44843</v>
      </c>
      <c r="B15746" s="71" t="s">
        <v>11820</v>
      </c>
      <c r="C15746" s="90" t="s">
        <v>48</v>
      </c>
      <c r="D15746" s="59">
        <v>2</v>
      </c>
      <c r="E15746" s="77" t="s">
        <v>26</v>
      </c>
      <c r="F15746" s="61">
        <v>55000</v>
      </c>
      <c r="G15746" s="64">
        <f t="shared" si="482"/>
        <v>110000</v>
      </c>
      <c r="H15746" s="65" t="s">
        <v>2192</v>
      </c>
      <c r="I15746" s="74" t="s">
        <v>6867</v>
      </c>
    </row>
    <row r="15747" spans="1:9" x14ac:dyDescent="0.25">
      <c r="A15747" s="144">
        <v>44843</v>
      </c>
      <c r="B15747" s="59" t="s">
        <v>380</v>
      </c>
      <c r="C15747" s="59" t="s">
        <v>140</v>
      </c>
      <c r="D15747" s="141">
        <v>1</v>
      </c>
      <c r="E15747" s="75" t="s">
        <v>26</v>
      </c>
      <c r="F15747" s="265">
        <v>900000</v>
      </c>
      <c r="G15747" s="210">
        <f t="shared" si="482"/>
        <v>900000</v>
      </c>
      <c r="H15747" s="65" t="s">
        <v>894</v>
      </c>
      <c r="I15747" s="74" t="s">
        <v>6866</v>
      </c>
    </row>
    <row r="15748" spans="1:9" x14ac:dyDescent="0.25">
      <c r="A15748" s="144">
        <v>44843</v>
      </c>
      <c r="B15748" s="59" t="s">
        <v>62</v>
      </c>
      <c r="C15748" s="59" t="s">
        <v>9962</v>
      </c>
      <c r="D15748" s="60">
        <v>1</v>
      </c>
      <c r="E15748" s="75" t="s">
        <v>26</v>
      </c>
      <c r="F15748" s="63">
        <v>2100000</v>
      </c>
      <c r="G15748" s="64">
        <f t="shared" si="482"/>
        <v>2100000</v>
      </c>
      <c r="H15748" s="65" t="s">
        <v>957</v>
      </c>
      <c r="I15748" s="74" t="s">
        <v>6884</v>
      </c>
    </row>
    <row r="15749" spans="1:9" x14ac:dyDescent="0.25">
      <c r="A15749" s="144">
        <v>44843</v>
      </c>
      <c r="B15749" s="59" t="s">
        <v>62</v>
      </c>
      <c r="C15749" s="59" t="s">
        <v>11603</v>
      </c>
      <c r="D15749" s="60">
        <v>1</v>
      </c>
      <c r="E15749" s="126" t="s">
        <v>26</v>
      </c>
      <c r="F15749" s="73">
        <v>2100000</v>
      </c>
      <c r="G15749" s="210">
        <f t="shared" si="482"/>
        <v>2100000</v>
      </c>
      <c r="H15749" s="65" t="s">
        <v>957</v>
      </c>
      <c r="I15749" s="74" t="s">
        <v>6884</v>
      </c>
    </row>
    <row r="15750" spans="1:9" x14ac:dyDescent="0.25">
      <c r="A15750" s="144">
        <v>44843</v>
      </c>
      <c r="B15750" s="59" t="s">
        <v>62</v>
      </c>
      <c r="C15750" s="121" t="s">
        <v>11821</v>
      </c>
      <c r="D15750" s="60">
        <v>1</v>
      </c>
      <c r="E15750" s="75" t="s">
        <v>26</v>
      </c>
      <c r="F15750" s="63">
        <v>2100000</v>
      </c>
      <c r="G15750" s="64">
        <f t="shared" si="482"/>
        <v>2100000</v>
      </c>
      <c r="H15750" s="65" t="s">
        <v>749</v>
      </c>
      <c r="I15750" s="74" t="s">
        <v>6868</v>
      </c>
    </row>
    <row r="15751" spans="1:9" x14ac:dyDescent="0.25">
      <c r="A15751" s="144">
        <v>44843</v>
      </c>
      <c r="B15751" s="59" t="s">
        <v>62</v>
      </c>
      <c r="C15751" s="77" t="s">
        <v>11822</v>
      </c>
      <c r="D15751" s="60">
        <v>1</v>
      </c>
      <c r="E15751" s="75" t="s">
        <v>26</v>
      </c>
      <c r="F15751" s="63">
        <v>2100000</v>
      </c>
      <c r="G15751" s="64">
        <f t="shared" si="482"/>
        <v>2100000</v>
      </c>
      <c r="H15751" s="65" t="s">
        <v>749</v>
      </c>
      <c r="I15751" s="74" t="s">
        <v>6868</v>
      </c>
    </row>
    <row r="15752" spans="1:9" x14ac:dyDescent="0.25">
      <c r="A15752" s="144">
        <v>44843</v>
      </c>
      <c r="B15752" s="59" t="s">
        <v>62</v>
      </c>
      <c r="C15752" s="59" t="s">
        <v>11823</v>
      </c>
      <c r="D15752" s="60">
        <v>1</v>
      </c>
      <c r="E15752" s="75" t="s">
        <v>26</v>
      </c>
      <c r="F15752" s="63">
        <v>2100000</v>
      </c>
      <c r="G15752" s="64">
        <f t="shared" si="482"/>
        <v>2100000</v>
      </c>
      <c r="H15752" s="65" t="s">
        <v>749</v>
      </c>
      <c r="I15752" s="74" t="s">
        <v>6868</v>
      </c>
    </row>
    <row r="15753" spans="1:9" x14ac:dyDescent="0.25">
      <c r="A15753" s="144">
        <v>44843</v>
      </c>
      <c r="B15753" s="59" t="s">
        <v>62</v>
      </c>
      <c r="C15753" s="83" t="s">
        <v>11821</v>
      </c>
      <c r="D15753" s="60">
        <v>1</v>
      </c>
      <c r="E15753" s="75" t="s">
        <v>26</v>
      </c>
      <c r="F15753" s="63">
        <v>2100000</v>
      </c>
      <c r="G15753" s="64">
        <f t="shared" si="482"/>
        <v>2100000</v>
      </c>
      <c r="H15753" s="65" t="s">
        <v>749</v>
      </c>
      <c r="I15753" s="74" t="s">
        <v>6868</v>
      </c>
    </row>
    <row r="15754" spans="1:9" x14ac:dyDescent="0.25">
      <c r="A15754" s="144">
        <v>44843</v>
      </c>
      <c r="B15754" s="71" t="s">
        <v>6463</v>
      </c>
      <c r="C15754" s="59" t="s">
        <v>434</v>
      </c>
      <c r="D15754" s="141">
        <v>1</v>
      </c>
      <c r="E15754" s="75" t="s">
        <v>26</v>
      </c>
      <c r="F15754" s="210">
        <v>495000</v>
      </c>
      <c r="G15754" s="64">
        <f>F15754*D15754</f>
        <v>495000</v>
      </c>
      <c r="H15754" s="65" t="s">
        <v>892</v>
      </c>
      <c r="I15754" s="133" t="s">
        <v>6885</v>
      </c>
    </row>
    <row r="15755" spans="1:9" x14ac:dyDescent="0.25">
      <c r="A15755" s="144">
        <v>44843</v>
      </c>
      <c r="B15755" s="66" t="s">
        <v>220</v>
      </c>
      <c r="C15755" s="92" t="s">
        <v>221</v>
      </c>
      <c r="D15755" s="60">
        <v>1.5</v>
      </c>
      <c r="E15755" s="75" t="s">
        <v>37</v>
      </c>
      <c r="F15755" s="64">
        <v>34689</v>
      </c>
      <c r="G15755" s="210">
        <f t="shared" si="482"/>
        <v>52033.5</v>
      </c>
      <c r="H15755" s="285" t="s">
        <v>890</v>
      </c>
      <c r="I15755" s="74"/>
    </row>
    <row r="15756" spans="1:9" x14ac:dyDescent="0.25">
      <c r="A15756" s="144">
        <v>44843</v>
      </c>
      <c r="B15756" s="71" t="s">
        <v>11824</v>
      </c>
      <c r="C15756" s="59" t="s">
        <v>598</v>
      </c>
      <c r="D15756" s="60">
        <v>1</v>
      </c>
      <c r="E15756" s="75" t="s">
        <v>26</v>
      </c>
      <c r="F15756" s="210">
        <v>300000</v>
      </c>
      <c r="G15756" s="64">
        <f t="shared" si="482"/>
        <v>300000</v>
      </c>
      <c r="H15756" s="65" t="s">
        <v>6111</v>
      </c>
      <c r="I15756" s="74" t="s">
        <v>6817</v>
      </c>
    </row>
    <row r="15757" spans="1:9" x14ac:dyDescent="0.25">
      <c r="A15757" s="144">
        <v>44843</v>
      </c>
      <c r="B15757" s="59" t="s">
        <v>11825</v>
      </c>
      <c r="C15757" s="59" t="s">
        <v>598</v>
      </c>
      <c r="D15757" s="60">
        <v>1</v>
      </c>
      <c r="E15757" s="75" t="s">
        <v>26</v>
      </c>
      <c r="F15757" s="64">
        <v>800000</v>
      </c>
      <c r="G15757" s="64">
        <f t="shared" si="482"/>
        <v>800000</v>
      </c>
      <c r="H15757" s="65" t="s">
        <v>6111</v>
      </c>
      <c r="I15757" s="74" t="s">
        <v>6817</v>
      </c>
    </row>
    <row r="15758" spans="1:9" x14ac:dyDescent="0.25">
      <c r="A15758" s="144">
        <v>44843</v>
      </c>
      <c r="B15758" s="59" t="s">
        <v>11826</v>
      </c>
      <c r="C15758" s="59" t="s">
        <v>598</v>
      </c>
      <c r="D15758" s="59">
        <v>2</v>
      </c>
      <c r="E15758" s="59" t="s">
        <v>26</v>
      </c>
      <c r="F15758" s="61">
        <v>1500000</v>
      </c>
      <c r="G15758" s="64">
        <f t="shared" si="482"/>
        <v>3000000</v>
      </c>
      <c r="H15758" s="65" t="s">
        <v>6111</v>
      </c>
      <c r="I15758" s="74" t="s">
        <v>6817</v>
      </c>
    </row>
    <row r="15759" spans="1:9" x14ac:dyDescent="0.25">
      <c r="A15759" s="144">
        <v>44843</v>
      </c>
      <c r="B15759" s="59" t="s">
        <v>11827</v>
      </c>
      <c r="C15759" s="59" t="s">
        <v>598</v>
      </c>
      <c r="D15759" s="60">
        <v>1</v>
      </c>
      <c r="E15759" s="75" t="s">
        <v>26</v>
      </c>
      <c r="F15759" s="73">
        <v>900000</v>
      </c>
      <c r="G15759" s="64">
        <f t="shared" si="482"/>
        <v>900000</v>
      </c>
      <c r="H15759" s="65" t="s">
        <v>6111</v>
      </c>
      <c r="I15759" s="74" t="s">
        <v>6817</v>
      </c>
    </row>
    <row r="15760" spans="1:9" x14ac:dyDescent="0.25">
      <c r="A15760" s="144">
        <v>44843</v>
      </c>
      <c r="B15760" s="59" t="s">
        <v>11828</v>
      </c>
      <c r="C15760" s="59" t="s">
        <v>598</v>
      </c>
      <c r="D15760" s="60">
        <v>1</v>
      </c>
      <c r="E15760" s="75" t="s">
        <v>26</v>
      </c>
      <c r="F15760" s="73">
        <v>800000</v>
      </c>
      <c r="G15760" s="64">
        <f t="shared" si="482"/>
        <v>800000</v>
      </c>
      <c r="H15760" s="65" t="s">
        <v>6111</v>
      </c>
      <c r="I15760" s="74" t="s">
        <v>6817</v>
      </c>
    </row>
    <row r="15761" spans="1:9" x14ac:dyDescent="0.25">
      <c r="A15761" s="144">
        <v>44843</v>
      </c>
      <c r="B15761" s="59" t="s">
        <v>11829</v>
      </c>
      <c r="C15761" s="59" t="s">
        <v>598</v>
      </c>
      <c r="D15761" s="60">
        <v>4</v>
      </c>
      <c r="E15761" s="75" t="s">
        <v>26</v>
      </c>
      <c r="F15761" s="73">
        <v>900000</v>
      </c>
      <c r="G15761" s="210">
        <f t="shared" si="482"/>
        <v>3600000</v>
      </c>
      <c r="H15761" s="65" t="s">
        <v>6111</v>
      </c>
      <c r="I15761" s="74" t="s">
        <v>6817</v>
      </c>
    </row>
    <row r="15762" spans="1:9" x14ac:dyDescent="0.25">
      <c r="A15762" s="144">
        <v>44843</v>
      </c>
      <c r="B15762" s="58" t="s">
        <v>11830</v>
      </c>
      <c r="C15762" s="59" t="s">
        <v>598</v>
      </c>
      <c r="D15762" s="60">
        <v>1</v>
      </c>
      <c r="E15762" s="75" t="s">
        <v>26</v>
      </c>
      <c r="F15762" s="63">
        <v>1100000</v>
      </c>
      <c r="G15762" s="210">
        <f t="shared" si="482"/>
        <v>1100000</v>
      </c>
      <c r="H15762" s="65" t="s">
        <v>6111</v>
      </c>
      <c r="I15762" s="74" t="s">
        <v>6817</v>
      </c>
    </row>
    <row r="15763" spans="1:9" x14ac:dyDescent="0.25">
      <c r="A15763" s="144">
        <v>44843</v>
      </c>
      <c r="B15763" s="59" t="s">
        <v>11831</v>
      </c>
      <c r="C15763" s="59" t="s">
        <v>598</v>
      </c>
      <c r="D15763" s="60">
        <v>1</v>
      </c>
      <c r="E15763" s="75" t="s">
        <v>26</v>
      </c>
      <c r="F15763" s="63">
        <v>1250000</v>
      </c>
      <c r="G15763" s="210">
        <f t="shared" si="482"/>
        <v>1250000</v>
      </c>
      <c r="H15763" s="65" t="s">
        <v>6111</v>
      </c>
      <c r="I15763" s="74" t="s">
        <v>6817</v>
      </c>
    </row>
    <row r="15764" spans="1:9" x14ac:dyDescent="0.25">
      <c r="A15764" s="144">
        <v>44843</v>
      </c>
      <c r="B15764" s="59" t="s">
        <v>11832</v>
      </c>
      <c r="C15764" s="59" t="s">
        <v>598</v>
      </c>
      <c r="D15764" s="60">
        <v>3</v>
      </c>
      <c r="E15764" s="75" t="s">
        <v>26</v>
      </c>
      <c r="F15764" s="73">
        <v>30000</v>
      </c>
      <c r="G15764" s="210">
        <f t="shared" si="482"/>
        <v>90000</v>
      </c>
      <c r="H15764" s="65" t="s">
        <v>6111</v>
      </c>
      <c r="I15764" s="74" t="s">
        <v>6817</v>
      </c>
    </row>
    <row r="15765" spans="1:9" x14ac:dyDescent="0.25">
      <c r="A15765" s="144">
        <v>44843</v>
      </c>
      <c r="B15765" s="58" t="s">
        <v>11833</v>
      </c>
      <c r="C15765" s="59" t="s">
        <v>598</v>
      </c>
      <c r="D15765" s="141">
        <v>18</v>
      </c>
      <c r="E15765" s="126" t="s">
        <v>26</v>
      </c>
      <c r="F15765" s="280">
        <v>30000</v>
      </c>
      <c r="G15765" s="210">
        <f t="shared" si="482"/>
        <v>540000</v>
      </c>
      <c r="H15765" s="65" t="s">
        <v>6111</v>
      </c>
      <c r="I15765" s="74" t="s">
        <v>6817</v>
      </c>
    </row>
    <row r="15766" spans="1:9" x14ac:dyDescent="0.25">
      <c r="A15766" s="144">
        <v>44843</v>
      </c>
      <c r="B15766" s="59" t="s">
        <v>11834</v>
      </c>
      <c r="C15766" s="59" t="s">
        <v>598</v>
      </c>
      <c r="D15766" s="60">
        <v>10</v>
      </c>
      <c r="E15766" s="126" t="s">
        <v>26</v>
      </c>
      <c r="F15766" s="73">
        <v>30000</v>
      </c>
      <c r="G15766" s="126">
        <f t="shared" si="482"/>
        <v>300000</v>
      </c>
      <c r="H15766" s="65" t="s">
        <v>6111</v>
      </c>
      <c r="I15766" s="74" t="s">
        <v>6817</v>
      </c>
    </row>
    <row r="15767" spans="1:9" x14ac:dyDescent="0.25">
      <c r="A15767" s="144">
        <v>44843</v>
      </c>
      <c r="B15767" s="66" t="s">
        <v>11835</v>
      </c>
      <c r="C15767" s="121" t="s">
        <v>486</v>
      </c>
      <c r="D15767" s="141">
        <v>2</v>
      </c>
      <c r="E15767" s="75" t="s">
        <v>26</v>
      </c>
      <c r="F15767" s="210">
        <v>30000</v>
      </c>
      <c r="G15767" s="64">
        <f t="shared" si="482"/>
        <v>60000</v>
      </c>
      <c r="H15767" s="65" t="s">
        <v>5929</v>
      </c>
      <c r="I15767" s="74"/>
    </row>
    <row r="15768" spans="1:9" x14ac:dyDescent="0.25">
      <c r="A15768" s="144">
        <v>44904</v>
      </c>
      <c r="B15768" s="66" t="s">
        <v>220</v>
      </c>
      <c r="C15768" s="92" t="s">
        <v>221</v>
      </c>
      <c r="D15768" s="60">
        <v>4</v>
      </c>
      <c r="E15768" s="75" t="s">
        <v>37</v>
      </c>
      <c r="F15768" s="64">
        <v>34689</v>
      </c>
      <c r="G15768" s="210">
        <f t="shared" si="482"/>
        <v>138756</v>
      </c>
      <c r="H15768" s="285" t="s">
        <v>2085</v>
      </c>
      <c r="I15768" s="74"/>
    </row>
    <row r="15769" spans="1:9" x14ac:dyDescent="0.25">
      <c r="A15769" s="144">
        <v>44904</v>
      </c>
      <c r="B15769" s="59" t="s">
        <v>210</v>
      </c>
      <c r="C15769" s="59" t="s">
        <v>211</v>
      </c>
      <c r="D15769" s="60">
        <v>1</v>
      </c>
      <c r="E15769" s="75" t="s">
        <v>37</v>
      </c>
      <c r="F15769" s="64">
        <v>33000</v>
      </c>
      <c r="G15769" s="64">
        <f t="shared" si="482"/>
        <v>33000</v>
      </c>
      <c r="H15769" s="285" t="s">
        <v>2085</v>
      </c>
      <c r="I15769" s="74"/>
    </row>
    <row r="15770" spans="1:9" x14ac:dyDescent="0.25">
      <c r="A15770" s="144">
        <v>44904</v>
      </c>
      <c r="B15770" s="59" t="s">
        <v>832</v>
      </c>
      <c r="C15770" s="83" t="s">
        <v>501</v>
      </c>
      <c r="D15770" s="60">
        <v>1</v>
      </c>
      <c r="E15770" s="75" t="s">
        <v>26</v>
      </c>
      <c r="F15770" s="73">
        <v>7500</v>
      </c>
      <c r="G15770" s="210">
        <f t="shared" si="482"/>
        <v>7500</v>
      </c>
      <c r="H15770" s="65" t="s">
        <v>894</v>
      </c>
      <c r="I15770" s="74" t="s">
        <v>6887</v>
      </c>
    </row>
    <row r="15771" spans="1:9" x14ac:dyDescent="0.25">
      <c r="A15771" s="144">
        <v>44904</v>
      </c>
      <c r="B15771" s="66" t="s">
        <v>220</v>
      </c>
      <c r="C15771" s="92" t="s">
        <v>221</v>
      </c>
      <c r="D15771" s="60">
        <v>3</v>
      </c>
      <c r="E15771" s="75" t="s">
        <v>37</v>
      </c>
      <c r="F15771" s="64">
        <v>34689</v>
      </c>
      <c r="G15771" s="210">
        <f t="shared" si="482"/>
        <v>104067</v>
      </c>
      <c r="H15771" s="65" t="s">
        <v>894</v>
      </c>
      <c r="I15771" s="74" t="s">
        <v>6887</v>
      </c>
    </row>
    <row r="15772" spans="1:9" x14ac:dyDescent="0.25">
      <c r="A15772" s="144">
        <v>44904</v>
      </c>
      <c r="B15772" s="59" t="s">
        <v>3077</v>
      </c>
      <c r="C15772" s="59" t="s">
        <v>411</v>
      </c>
      <c r="D15772" s="60">
        <v>1</v>
      </c>
      <c r="E15772" s="75" t="s">
        <v>26</v>
      </c>
      <c r="F15772" s="63">
        <v>12500</v>
      </c>
      <c r="G15772" s="210">
        <f t="shared" si="482"/>
        <v>12500</v>
      </c>
      <c r="H15772" s="65" t="s">
        <v>894</v>
      </c>
      <c r="I15772" s="74" t="s">
        <v>6887</v>
      </c>
    </row>
    <row r="15773" spans="1:9" x14ac:dyDescent="0.25">
      <c r="A15773" s="144">
        <v>44904</v>
      </c>
      <c r="B15773" s="59" t="s">
        <v>56</v>
      </c>
      <c r="C15773" s="59" t="s">
        <v>57</v>
      </c>
      <c r="D15773" s="60">
        <v>2</v>
      </c>
      <c r="E15773" s="75" t="s">
        <v>37</v>
      </c>
      <c r="F15773" s="63">
        <v>24650</v>
      </c>
      <c r="G15773" s="210">
        <f t="shared" si="482"/>
        <v>49300</v>
      </c>
      <c r="H15773" s="65" t="s">
        <v>894</v>
      </c>
      <c r="I15773" s="74" t="s">
        <v>6887</v>
      </c>
    </row>
    <row r="15774" spans="1:9" x14ac:dyDescent="0.25">
      <c r="A15774" s="144">
        <v>44904</v>
      </c>
      <c r="B15774" s="66" t="s">
        <v>11836</v>
      </c>
      <c r="C15774" s="121" t="s">
        <v>11837</v>
      </c>
      <c r="D15774" s="141">
        <v>2</v>
      </c>
      <c r="E15774" s="75" t="s">
        <v>26</v>
      </c>
      <c r="F15774" s="210">
        <v>250000</v>
      </c>
      <c r="G15774" s="64">
        <f t="shared" si="482"/>
        <v>500000</v>
      </c>
      <c r="H15774" s="65" t="s">
        <v>535</v>
      </c>
      <c r="I15774" s="74" t="s">
        <v>11838</v>
      </c>
    </row>
    <row r="15775" spans="1:9" x14ac:dyDescent="0.25">
      <c r="A15775" s="144">
        <v>44904</v>
      </c>
      <c r="B15775" s="59" t="s">
        <v>2729</v>
      </c>
      <c r="C15775" s="59" t="s">
        <v>27</v>
      </c>
      <c r="D15775" s="60">
        <v>6</v>
      </c>
      <c r="E15775" s="75" t="s">
        <v>26</v>
      </c>
      <c r="F15775" s="63">
        <v>2625</v>
      </c>
      <c r="G15775" s="210">
        <f t="shared" si="482"/>
        <v>15750</v>
      </c>
      <c r="H15775" s="65" t="s">
        <v>6041</v>
      </c>
      <c r="I15775" s="74"/>
    </row>
    <row r="15776" spans="1:9" x14ac:dyDescent="0.25">
      <c r="A15776" s="144">
        <v>44904</v>
      </c>
      <c r="B15776" s="66" t="s">
        <v>8068</v>
      </c>
      <c r="C15776" s="121" t="s">
        <v>419</v>
      </c>
      <c r="D15776" s="141">
        <v>1</v>
      </c>
      <c r="E15776" s="75" t="s">
        <v>26</v>
      </c>
      <c r="F15776" s="210">
        <v>13000</v>
      </c>
      <c r="G15776" s="64">
        <f t="shared" si="482"/>
        <v>13000</v>
      </c>
      <c r="H15776" s="65" t="s">
        <v>6041</v>
      </c>
      <c r="I15776" s="74"/>
    </row>
    <row r="15777" spans="1:9" x14ac:dyDescent="0.25">
      <c r="A15777" s="144">
        <v>44904</v>
      </c>
      <c r="B15777" s="59" t="s">
        <v>2693</v>
      </c>
      <c r="C15777" s="59" t="s">
        <v>27</v>
      </c>
      <c r="D15777" s="60">
        <v>41</v>
      </c>
      <c r="E15777" s="75" t="s">
        <v>26</v>
      </c>
      <c r="F15777" s="63">
        <v>1565</v>
      </c>
      <c r="G15777" s="64">
        <f t="shared" si="482"/>
        <v>64165</v>
      </c>
      <c r="H15777" s="65" t="s">
        <v>6041</v>
      </c>
      <c r="I15777" s="74"/>
    </row>
    <row r="15778" spans="1:9" x14ac:dyDescent="0.25">
      <c r="A15778" s="144">
        <v>44904</v>
      </c>
      <c r="B15778" s="66" t="s">
        <v>11839</v>
      </c>
      <c r="C15778" s="59" t="s">
        <v>533</v>
      </c>
      <c r="D15778" s="60">
        <v>1</v>
      </c>
      <c r="E15778" s="75" t="s">
        <v>26</v>
      </c>
      <c r="F15778" s="62">
        <v>5000</v>
      </c>
      <c r="G15778" s="64">
        <f t="shared" si="482"/>
        <v>5000</v>
      </c>
      <c r="H15778" s="65" t="s">
        <v>2005</v>
      </c>
      <c r="I15778" s="74"/>
    </row>
    <row r="15779" spans="1:9" x14ac:dyDescent="0.25">
      <c r="A15779" s="144">
        <v>44904</v>
      </c>
      <c r="B15779" s="59" t="s">
        <v>56</v>
      </c>
      <c r="C15779" s="59" t="s">
        <v>57</v>
      </c>
      <c r="D15779" s="60">
        <v>1</v>
      </c>
      <c r="E15779" s="75" t="s">
        <v>37</v>
      </c>
      <c r="F15779" s="63">
        <v>24650</v>
      </c>
      <c r="G15779" s="64">
        <f t="shared" si="482"/>
        <v>24650</v>
      </c>
      <c r="H15779" s="65" t="s">
        <v>2005</v>
      </c>
      <c r="I15779" s="74"/>
    </row>
    <row r="15780" spans="1:9" x14ac:dyDescent="0.25">
      <c r="A15780" s="144">
        <v>44904</v>
      </c>
      <c r="B15780" s="59" t="s">
        <v>11840</v>
      </c>
      <c r="C15780" s="83" t="s">
        <v>486</v>
      </c>
      <c r="D15780" s="60">
        <v>1</v>
      </c>
      <c r="E15780" s="75" t="s">
        <v>26</v>
      </c>
      <c r="F15780" s="64">
        <v>55000</v>
      </c>
      <c r="G15780" s="64">
        <f t="shared" si="482"/>
        <v>55000</v>
      </c>
      <c r="H15780" s="65" t="s">
        <v>2005</v>
      </c>
      <c r="I15780" s="74"/>
    </row>
    <row r="15781" spans="1:9" x14ac:dyDescent="0.25">
      <c r="A15781" s="144">
        <v>44904</v>
      </c>
      <c r="B15781" s="93" t="s">
        <v>11841</v>
      </c>
      <c r="C15781" s="59" t="s">
        <v>7393</v>
      </c>
      <c r="D15781" s="60">
        <v>1</v>
      </c>
      <c r="E15781" s="75" t="s">
        <v>26</v>
      </c>
      <c r="F15781" s="64">
        <v>35000</v>
      </c>
      <c r="G15781" s="64">
        <f t="shared" si="482"/>
        <v>35000</v>
      </c>
      <c r="H15781" s="65" t="s">
        <v>2005</v>
      </c>
      <c r="I15781" s="74"/>
    </row>
    <row r="15782" spans="1:9" x14ac:dyDescent="0.25">
      <c r="A15782" s="144">
        <v>44904</v>
      </c>
      <c r="B15782" s="59" t="s">
        <v>5173</v>
      </c>
      <c r="C15782" s="83" t="s">
        <v>11623</v>
      </c>
      <c r="D15782" s="141">
        <v>1</v>
      </c>
      <c r="E15782" s="75" t="s">
        <v>26</v>
      </c>
      <c r="F15782" s="210">
        <v>78000</v>
      </c>
      <c r="G15782" s="64">
        <f t="shared" si="482"/>
        <v>78000</v>
      </c>
      <c r="H15782" s="65" t="s">
        <v>794</v>
      </c>
      <c r="I15782" s="74"/>
    </row>
    <row r="15783" spans="1:9" x14ac:dyDescent="0.25">
      <c r="A15783" s="144">
        <v>44904</v>
      </c>
      <c r="B15783" s="59" t="s">
        <v>9856</v>
      </c>
      <c r="C15783" s="59" t="s">
        <v>9857</v>
      </c>
      <c r="D15783" s="60">
        <v>1</v>
      </c>
      <c r="E15783" s="75" t="s">
        <v>43</v>
      </c>
      <c r="F15783" s="63">
        <v>1500000</v>
      </c>
      <c r="G15783" s="64">
        <f>F15783*D15783</f>
        <v>1500000</v>
      </c>
      <c r="H15783" s="65" t="s">
        <v>814</v>
      </c>
      <c r="I15783" s="74"/>
    </row>
    <row r="15784" spans="1:9" x14ac:dyDescent="0.25">
      <c r="A15784" s="144">
        <v>44904</v>
      </c>
      <c r="B15784" s="59" t="s">
        <v>210</v>
      </c>
      <c r="C15784" s="59" t="s">
        <v>211</v>
      </c>
      <c r="D15784" s="60">
        <v>1.5</v>
      </c>
      <c r="E15784" s="75" t="s">
        <v>37</v>
      </c>
      <c r="F15784" s="64">
        <v>33000</v>
      </c>
      <c r="G15784" s="64">
        <f t="shared" ref="G15784:G15802" si="483">F15784*D15784</f>
        <v>49500</v>
      </c>
      <c r="H15784" s="65" t="s">
        <v>2005</v>
      </c>
      <c r="I15784" s="74"/>
    </row>
    <row r="15785" spans="1:9" x14ac:dyDescent="0.25">
      <c r="A15785" s="59" t="s">
        <v>371</v>
      </c>
      <c r="B15785" s="59" t="s">
        <v>11842</v>
      </c>
      <c r="C15785" s="83" t="s">
        <v>631</v>
      </c>
      <c r="D15785" s="60">
        <v>1</v>
      </c>
      <c r="E15785" s="75" t="s">
        <v>5003</v>
      </c>
      <c r="F15785" s="64">
        <v>6000</v>
      </c>
      <c r="G15785" s="64">
        <f t="shared" si="483"/>
        <v>6000</v>
      </c>
      <c r="H15785" s="65" t="s">
        <v>484</v>
      </c>
      <c r="I15785" s="74"/>
    </row>
    <row r="15786" spans="1:9" x14ac:dyDescent="0.25">
      <c r="A15786" s="59" t="s">
        <v>371</v>
      </c>
      <c r="B15786" s="59" t="s">
        <v>2729</v>
      </c>
      <c r="C15786" s="59" t="s">
        <v>27</v>
      </c>
      <c r="D15786" s="60">
        <v>6</v>
      </c>
      <c r="E15786" s="75" t="s">
        <v>26</v>
      </c>
      <c r="F15786" s="63">
        <v>2625</v>
      </c>
      <c r="G15786" s="210">
        <f t="shared" si="483"/>
        <v>15750</v>
      </c>
      <c r="H15786" s="65" t="s">
        <v>6041</v>
      </c>
      <c r="I15786" s="74"/>
    </row>
    <row r="15787" spans="1:9" x14ac:dyDescent="0.25">
      <c r="A15787" s="59" t="s">
        <v>371</v>
      </c>
      <c r="B15787" s="59" t="s">
        <v>2693</v>
      </c>
      <c r="C15787" s="59" t="s">
        <v>27</v>
      </c>
      <c r="D15787" s="60">
        <v>40</v>
      </c>
      <c r="E15787" s="75" t="s">
        <v>26</v>
      </c>
      <c r="F15787" s="63">
        <v>1565</v>
      </c>
      <c r="G15787" s="64">
        <f t="shared" si="483"/>
        <v>62600</v>
      </c>
      <c r="H15787" s="65" t="s">
        <v>6041</v>
      </c>
      <c r="I15787" s="74"/>
    </row>
    <row r="15788" spans="1:9" x14ac:dyDescent="0.25">
      <c r="A15788" s="59" t="s">
        <v>371</v>
      </c>
      <c r="B15788" s="83" t="s">
        <v>10696</v>
      </c>
      <c r="C15788" s="59" t="s">
        <v>482</v>
      </c>
      <c r="D15788" s="60">
        <v>1</v>
      </c>
      <c r="E15788" s="75" t="s">
        <v>26</v>
      </c>
      <c r="F15788" s="73">
        <v>28000</v>
      </c>
      <c r="G15788" s="210">
        <f t="shared" si="483"/>
        <v>28000</v>
      </c>
      <c r="H15788" s="65" t="s">
        <v>6041</v>
      </c>
      <c r="I15788" s="74"/>
    </row>
    <row r="15789" spans="1:9" x14ac:dyDescent="0.25">
      <c r="A15789" s="59" t="s">
        <v>371</v>
      </c>
      <c r="B15789" s="66" t="s">
        <v>8068</v>
      </c>
      <c r="C15789" s="121" t="s">
        <v>419</v>
      </c>
      <c r="D15789" s="141">
        <v>2</v>
      </c>
      <c r="E15789" s="75" t="s">
        <v>26</v>
      </c>
      <c r="F15789" s="210">
        <v>13000</v>
      </c>
      <c r="G15789" s="210">
        <f t="shared" si="483"/>
        <v>26000</v>
      </c>
      <c r="H15789" s="65" t="s">
        <v>6041</v>
      </c>
      <c r="I15789" s="74"/>
    </row>
    <row r="15790" spans="1:9" x14ac:dyDescent="0.25">
      <c r="A15790" s="59" t="s">
        <v>371</v>
      </c>
      <c r="B15790" s="66" t="s">
        <v>1207</v>
      </c>
      <c r="C15790" s="121" t="s">
        <v>27</v>
      </c>
      <c r="D15790" s="141">
        <v>25</v>
      </c>
      <c r="E15790" s="75" t="s">
        <v>26</v>
      </c>
      <c r="F15790" s="210">
        <v>1000</v>
      </c>
      <c r="G15790" s="210">
        <f>F15790*D15790</f>
        <v>25000</v>
      </c>
      <c r="H15790" s="65" t="s">
        <v>6041</v>
      </c>
      <c r="I15790" s="74"/>
    </row>
    <row r="15791" spans="1:9" x14ac:dyDescent="0.25">
      <c r="A15791" s="59" t="s">
        <v>371</v>
      </c>
      <c r="B15791" s="58" t="s">
        <v>35</v>
      </c>
      <c r="C15791" s="84" t="s">
        <v>36</v>
      </c>
      <c r="D15791" s="60">
        <v>6</v>
      </c>
      <c r="E15791" s="75" t="s">
        <v>37</v>
      </c>
      <c r="F15791" s="63">
        <v>31000</v>
      </c>
      <c r="G15791" s="210">
        <f t="shared" si="483"/>
        <v>186000</v>
      </c>
      <c r="H15791" s="65" t="s">
        <v>432</v>
      </c>
      <c r="I15791" s="74"/>
    </row>
    <row r="15792" spans="1:9" x14ac:dyDescent="0.25">
      <c r="A15792" s="59" t="s">
        <v>371</v>
      </c>
      <c r="B15792" s="66" t="s">
        <v>1207</v>
      </c>
      <c r="C15792" s="121" t="s">
        <v>27</v>
      </c>
      <c r="D15792" s="141">
        <v>25</v>
      </c>
      <c r="E15792" s="75" t="s">
        <v>26</v>
      </c>
      <c r="F15792" s="210">
        <v>1000</v>
      </c>
      <c r="G15792" s="210">
        <f t="shared" si="483"/>
        <v>25000</v>
      </c>
      <c r="H15792" s="65" t="s">
        <v>2699</v>
      </c>
      <c r="I15792" s="74"/>
    </row>
    <row r="15793" spans="1:9" x14ac:dyDescent="0.25">
      <c r="A15793" s="59" t="s">
        <v>371</v>
      </c>
      <c r="B15793" s="66" t="s">
        <v>8068</v>
      </c>
      <c r="C15793" s="121" t="s">
        <v>419</v>
      </c>
      <c r="D15793" s="141">
        <v>1</v>
      </c>
      <c r="E15793" s="75" t="s">
        <v>26</v>
      </c>
      <c r="F15793" s="210">
        <v>13000</v>
      </c>
      <c r="G15793" s="210">
        <f t="shared" si="483"/>
        <v>13000</v>
      </c>
      <c r="H15793" s="65" t="s">
        <v>2699</v>
      </c>
      <c r="I15793" s="74"/>
    </row>
    <row r="15794" spans="1:9" x14ac:dyDescent="0.25">
      <c r="A15794" s="59" t="s">
        <v>371</v>
      </c>
      <c r="B15794" s="59" t="s">
        <v>2729</v>
      </c>
      <c r="C15794" s="59" t="s">
        <v>27</v>
      </c>
      <c r="D15794" s="60">
        <v>5</v>
      </c>
      <c r="E15794" s="75" t="s">
        <v>26</v>
      </c>
      <c r="F15794" s="63">
        <v>2625</v>
      </c>
      <c r="G15794" s="210">
        <f t="shared" si="483"/>
        <v>13125</v>
      </c>
      <c r="H15794" s="65" t="s">
        <v>2699</v>
      </c>
      <c r="I15794" s="74"/>
    </row>
    <row r="15795" spans="1:9" x14ac:dyDescent="0.25">
      <c r="A15795" s="59" t="s">
        <v>371</v>
      </c>
      <c r="B15795" s="66" t="s">
        <v>8069</v>
      </c>
      <c r="C15795" s="121" t="s">
        <v>631</v>
      </c>
      <c r="D15795" s="141">
        <v>2</v>
      </c>
      <c r="E15795" s="75" t="s">
        <v>26</v>
      </c>
      <c r="F15795" s="210">
        <v>2800</v>
      </c>
      <c r="G15795" s="210">
        <f t="shared" si="483"/>
        <v>5600</v>
      </c>
      <c r="H15795" s="65" t="s">
        <v>2699</v>
      </c>
      <c r="I15795" s="74"/>
    </row>
    <row r="15796" spans="1:9" x14ac:dyDescent="0.25">
      <c r="A15796" s="59" t="s">
        <v>371</v>
      </c>
      <c r="B15796" s="59" t="s">
        <v>10932</v>
      </c>
      <c r="C15796" s="59" t="s">
        <v>48</v>
      </c>
      <c r="D15796" s="60">
        <v>1</v>
      </c>
      <c r="E15796" s="126" t="s">
        <v>26</v>
      </c>
      <c r="F15796" s="73">
        <v>72500</v>
      </c>
      <c r="G15796" s="210">
        <f t="shared" si="483"/>
        <v>72500</v>
      </c>
      <c r="H15796" s="65" t="s">
        <v>1877</v>
      </c>
      <c r="I15796" s="74" t="s">
        <v>6889</v>
      </c>
    </row>
    <row r="15797" spans="1:9" x14ac:dyDescent="0.25">
      <c r="A15797" s="59" t="s">
        <v>371</v>
      </c>
      <c r="B15797" s="59" t="s">
        <v>274</v>
      </c>
      <c r="C15797" s="192">
        <v>40493</v>
      </c>
      <c r="D15797" s="60">
        <v>8</v>
      </c>
      <c r="E15797" s="75" t="s">
        <v>26</v>
      </c>
      <c r="F15797" s="63">
        <v>12500</v>
      </c>
      <c r="G15797" s="64">
        <f t="shared" si="483"/>
        <v>100000</v>
      </c>
      <c r="H15797" s="65" t="s">
        <v>1877</v>
      </c>
      <c r="I15797" s="74" t="s">
        <v>6889</v>
      </c>
    </row>
    <row r="15798" spans="1:9" x14ac:dyDescent="0.25">
      <c r="A15798" s="59" t="s">
        <v>371</v>
      </c>
      <c r="B15798" s="59" t="s">
        <v>4073</v>
      </c>
      <c r="C15798" s="59" t="s">
        <v>264</v>
      </c>
      <c r="D15798" s="60">
        <v>8</v>
      </c>
      <c r="E15798" s="75" t="s">
        <v>26</v>
      </c>
      <c r="F15798" s="64">
        <v>5000</v>
      </c>
      <c r="G15798" s="64">
        <f t="shared" si="483"/>
        <v>40000</v>
      </c>
      <c r="H15798" s="65" t="s">
        <v>1877</v>
      </c>
      <c r="I15798" s="74" t="s">
        <v>6889</v>
      </c>
    </row>
    <row r="15799" spans="1:9" x14ac:dyDescent="0.25">
      <c r="A15799" s="59" t="s">
        <v>371</v>
      </c>
      <c r="B15799" s="59" t="s">
        <v>11843</v>
      </c>
      <c r="C15799" s="59" t="s">
        <v>411</v>
      </c>
      <c r="D15799" s="60">
        <v>1</v>
      </c>
      <c r="E15799" s="75" t="s">
        <v>26</v>
      </c>
      <c r="F15799" s="63">
        <v>55000</v>
      </c>
      <c r="G15799" s="64">
        <f t="shared" si="483"/>
        <v>55000</v>
      </c>
      <c r="H15799" s="65" t="s">
        <v>1877</v>
      </c>
      <c r="I15799" s="74" t="s">
        <v>6889</v>
      </c>
    </row>
    <row r="15800" spans="1:9" x14ac:dyDescent="0.25">
      <c r="A15800" s="59" t="s">
        <v>371</v>
      </c>
      <c r="B15800" s="59" t="s">
        <v>6532</v>
      </c>
      <c r="C15800" s="81" t="s">
        <v>121</v>
      </c>
      <c r="D15800" s="60">
        <v>1</v>
      </c>
      <c r="E15800" s="75" t="s">
        <v>26</v>
      </c>
      <c r="F15800" s="63">
        <v>134500</v>
      </c>
      <c r="G15800" s="64">
        <f t="shared" si="483"/>
        <v>134500</v>
      </c>
      <c r="H15800" s="65" t="s">
        <v>1877</v>
      </c>
      <c r="I15800" s="74" t="s">
        <v>6889</v>
      </c>
    </row>
    <row r="15801" spans="1:9" x14ac:dyDescent="0.25">
      <c r="A15801" s="59" t="s">
        <v>371</v>
      </c>
      <c r="B15801" s="59" t="s">
        <v>1792</v>
      </c>
      <c r="C15801" s="59" t="s">
        <v>76</v>
      </c>
      <c r="D15801" s="60">
        <v>0.35</v>
      </c>
      <c r="E15801" s="75" t="s">
        <v>37</v>
      </c>
      <c r="F15801" s="64">
        <v>82500</v>
      </c>
      <c r="G15801" s="64">
        <f t="shared" si="483"/>
        <v>28874.999999999996</v>
      </c>
      <c r="H15801" s="65" t="s">
        <v>1877</v>
      </c>
      <c r="I15801" s="74" t="s">
        <v>6889</v>
      </c>
    </row>
    <row r="15802" spans="1:9" x14ac:dyDescent="0.25">
      <c r="A15802" s="59" t="s">
        <v>371</v>
      </c>
      <c r="B15802" s="66" t="s">
        <v>220</v>
      </c>
      <c r="C15802" s="92" t="s">
        <v>221</v>
      </c>
      <c r="D15802" s="60">
        <v>6</v>
      </c>
      <c r="E15802" s="75" t="s">
        <v>37</v>
      </c>
      <c r="F15802" s="64">
        <v>34689</v>
      </c>
      <c r="G15802" s="64">
        <f t="shared" si="483"/>
        <v>208134</v>
      </c>
      <c r="H15802" s="65" t="s">
        <v>1877</v>
      </c>
      <c r="I15802" s="74" t="s">
        <v>6889</v>
      </c>
    </row>
    <row r="15803" spans="1:9" x14ac:dyDescent="0.25">
      <c r="A15803" s="59" t="s">
        <v>371</v>
      </c>
      <c r="B15803" s="66" t="s">
        <v>220</v>
      </c>
      <c r="C15803" s="92" t="s">
        <v>221</v>
      </c>
      <c r="D15803" s="60">
        <v>21</v>
      </c>
      <c r="E15803" s="75" t="s">
        <v>37</v>
      </c>
      <c r="F15803" s="64">
        <v>34689</v>
      </c>
      <c r="G15803" s="64">
        <f>F15803*D15803</f>
        <v>728469</v>
      </c>
      <c r="H15803" s="65" t="s">
        <v>522</v>
      </c>
      <c r="I15803" s="74" t="s">
        <v>11844</v>
      </c>
    </row>
    <row r="15804" spans="1:9" x14ac:dyDescent="0.25">
      <c r="A15804" s="59" t="s">
        <v>371</v>
      </c>
      <c r="B15804" s="118" t="s">
        <v>7049</v>
      </c>
      <c r="C15804" s="59" t="s">
        <v>974</v>
      </c>
      <c r="D15804" s="60">
        <v>1</v>
      </c>
      <c r="E15804" s="75" t="s">
        <v>43</v>
      </c>
      <c r="F15804" s="63">
        <v>550000</v>
      </c>
      <c r="G15804" s="64">
        <f t="shared" ref="G15804:G15867" si="484">F15804*D15804</f>
        <v>550000</v>
      </c>
      <c r="H15804" s="65" t="s">
        <v>522</v>
      </c>
      <c r="I15804" s="74" t="s">
        <v>11844</v>
      </c>
    </row>
    <row r="15805" spans="1:9" x14ac:dyDescent="0.25">
      <c r="A15805" s="59" t="s">
        <v>371</v>
      </c>
      <c r="B15805" s="58" t="s">
        <v>11845</v>
      </c>
      <c r="C15805" s="84" t="s">
        <v>11846</v>
      </c>
      <c r="D15805" s="60">
        <v>1</v>
      </c>
      <c r="E15805" s="126" t="s">
        <v>26</v>
      </c>
      <c r="F15805" s="73">
        <v>150000</v>
      </c>
      <c r="G15805" s="210">
        <f t="shared" si="484"/>
        <v>150000</v>
      </c>
      <c r="H15805" s="65" t="s">
        <v>2315</v>
      </c>
      <c r="I15805" s="74"/>
    </row>
    <row r="15806" spans="1:9" x14ac:dyDescent="0.25">
      <c r="A15806" s="59" t="s">
        <v>371</v>
      </c>
      <c r="B15806" s="71" t="s">
        <v>11847</v>
      </c>
      <c r="C15806" s="90" t="s">
        <v>686</v>
      </c>
      <c r="D15806" s="59">
        <v>1</v>
      </c>
      <c r="E15806" s="77" t="s">
        <v>26</v>
      </c>
      <c r="F15806" s="61">
        <v>225000</v>
      </c>
      <c r="G15806" s="64">
        <f t="shared" si="484"/>
        <v>225000</v>
      </c>
      <c r="H15806" s="65" t="s">
        <v>525</v>
      </c>
      <c r="I15806" s="74" t="s">
        <v>11848</v>
      </c>
    </row>
    <row r="15807" spans="1:9" x14ac:dyDescent="0.25">
      <c r="A15807" s="59" t="s">
        <v>371</v>
      </c>
      <c r="B15807" s="71" t="s">
        <v>11661</v>
      </c>
      <c r="C15807" s="59" t="s">
        <v>48</v>
      </c>
      <c r="D15807" s="60">
        <v>1</v>
      </c>
      <c r="E15807" s="75" t="s">
        <v>29</v>
      </c>
      <c r="F15807" s="64">
        <v>2600000</v>
      </c>
      <c r="G15807" s="64">
        <f t="shared" si="484"/>
        <v>2600000</v>
      </c>
      <c r="H15807" s="65" t="s">
        <v>2148</v>
      </c>
      <c r="I15807" s="74"/>
    </row>
    <row r="15808" spans="1:9" x14ac:dyDescent="0.25">
      <c r="A15808" s="59" t="s">
        <v>371</v>
      </c>
      <c r="B15808" s="58" t="s">
        <v>11849</v>
      </c>
      <c r="C15808" s="59" t="s">
        <v>11850</v>
      </c>
      <c r="D15808" s="60">
        <v>2</v>
      </c>
      <c r="E15808" s="75" t="s">
        <v>26</v>
      </c>
      <c r="F15808" s="64">
        <v>273800</v>
      </c>
      <c r="G15808" s="64">
        <f>111/100*F15808*D15808</f>
        <v>607836</v>
      </c>
      <c r="H15808" s="65" t="s">
        <v>814</v>
      </c>
      <c r="I15808" s="74"/>
    </row>
    <row r="15809" spans="1:9" x14ac:dyDescent="0.25">
      <c r="A15809" s="59" t="s">
        <v>371</v>
      </c>
      <c r="B15809" s="58" t="s">
        <v>11851</v>
      </c>
      <c r="C15809" s="59" t="s">
        <v>11850</v>
      </c>
      <c r="D15809" s="59">
        <v>2</v>
      </c>
      <c r="E15809" s="59" t="s">
        <v>26</v>
      </c>
      <c r="F15809" s="61">
        <v>561200</v>
      </c>
      <c r="G15809" s="64">
        <f>111/100*F15809*D15809</f>
        <v>1245864</v>
      </c>
      <c r="H15809" s="65" t="s">
        <v>814</v>
      </c>
      <c r="I15809" s="74"/>
    </row>
    <row r="15810" spans="1:9" x14ac:dyDescent="0.25">
      <c r="A15810" s="59" t="s">
        <v>371</v>
      </c>
      <c r="B15810" s="58" t="s">
        <v>35</v>
      </c>
      <c r="C15810" s="84" t="s">
        <v>36</v>
      </c>
      <c r="D15810" s="60">
        <v>1</v>
      </c>
      <c r="E15810" s="75" t="s">
        <v>102</v>
      </c>
      <c r="F15810" s="63">
        <v>6450000</v>
      </c>
      <c r="G15810" s="64">
        <f t="shared" si="484"/>
        <v>6450000</v>
      </c>
      <c r="H15810" s="65" t="s">
        <v>522</v>
      </c>
      <c r="I15810" s="74" t="s">
        <v>11852</v>
      </c>
    </row>
    <row r="15811" spans="1:9" x14ac:dyDescent="0.25">
      <c r="A15811" s="59" t="s">
        <v>371</v>
      </c>
      <c r="B15811" s="59" t="s">
        <v>11853</v>
      </c>
      <c r="C15811" s="59" t="s">
        <v>482</v>
      </c>
      <c r="D15811" s="60">
        <v>1</v>
      </c>
      <c r="E15811" s="75" t="s">
        <v>26</v>
      </c>
      <c r="F15811" s="73">
        <v>71500</v>
      </c>
      <c r="G15811" s="64">
        <f t="shared" si="484"/>
        <v>71500</v>
      </c>
      <c r="H15811" s="65" t="s">
        <v>623</v>
      </c>
      <c r="I15811" s="74"/>
    </row>
    <row r="15812" spans="1:9" x14ac:dyDescent="0.25">
      <c r="A15812" s="59" t="s">
        <v>371</v>
      </c>
      <c r="B15812" s="71" t="s">
        <v>6463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64">
        <f>F15812*D15812</f>
        <v>495000</v>
      </c>
      <c r="H15812" s="65" t="s">
        <v>508</v>
      </c>
      <c r="I15812" s="133" t="s">
        <v>6888</v>
      </c>
    </row>
    <row r="15813" spans="1:9" x14ac:dyDescent="0.25">
      <c r="A15813" s="59" t="s">
        <v>371</v>
      </c>
      <c r="B15813" s="71" t="s">
        <v>6463</v>
      </c>
      <c r="C15813" s="59" t="s">
        <v>434</v>
      </c>
      <c r="D15813" s="141">
        <v>1</v>
      </c>
      <c r="E15813" s="75" t="s">
        <v>26</v>
      </c>
      <c r="F15813" s="210">
        <v>495000</v>
      </c>
      <c r="G15813" s="210">
        <f t="shared" si="484"/>
        <v>495000</v>
      </c>
      <c r="H15813" s="285" t="s">
        <v>3126</v>
      </c>
      <c r="I15813" s="74" t="s">
        <v>6910</v>
      </c>
    </row>
    <row r="15814" spans="1:9" x14ac:dyDescent="0.25">
      <c r="A15814" s="59" t="s">
        <v>371</v>
      </c>
      <c r="B15814" s="59" t="s">
        <v>32</v>
      </c>
      <c r="C15814" s="59" t="s">
        <v>33</v>
      </c>
      <c r="D15814" s="60">
        <v>1</v>
      </c>
      <c r="E15814" s="75" t="s">
        <v>26</v>
      </c>
      <c r="F15814" s="210">
        <v>210000</v>
      </c>
      <c r="G15814" s="64">
        <f t="shared" si="484"/>
        <v>210000</v>
      </c>
      <c r="H15814" s="285" t="s">
        <v>3126</v>
      </c>
      <c r="I15814" s="74" t="s">
        <v>6910</v>
      </c>
    </row>
    <row r="15815" spans="1:9" x14ac:dyDescent="0.25">
      <c r="A15815" s="59" t="s">
        <v>371</v>
      </c>
      <c r="B15815" s="66" t="s">
        <v>6412</v>
      </c>
      <c r="C15815" s="121" t="s">
        <v>65</v>
      </c>
      <c r="D15815" s="60">
        <v>2</v>
      </c>
      <c r="E15815" s="75" t="s">
        <v>26</v>
      </c>
      <c r="F15815" s="64">
        <v>60000</v>
      </c>
      <c r="G15815" s="64">
        <f t="shared" si="484"/>
        <v>120000</v>
      </c>
      <c r="H15815" s="285" t="s">
        <v>3126</v>
      </c>
      <c r="I15815" s="74" t="s">
        <v>6910</v>
      </c>
    </row>
    <row r="15816" spans="1:9" x14ac:dyDescent="0.25">
      <c r="A15816" s="59" t="s">
        <v>371</v>
      </c>
      <c r="B15816" s="71" t="s">
        <v>6463</v>
      </c>
      <c r="C15816" s="59" t="s">
        <v>434</v>
      </c>
      <c r="D15816" s="141">
        <v>1</v>
      </c>
      <c r="E15816" s="75" t="s">
        <v>26</v>
      </c>
      <c r="F15816" s="210">
        <v>495000</v>
      </c>
      <c r="G15816" s="64">
        <f t="shared" si="484"/>
        <v>495000</v>
      </c>
      <c r="H15816" s="65" t="s">
        <v>1873</v>
      </c>
      <c r="I15816" s="74" t="s">
        <v>6891</v>
      </c>
    </row>
    <row r="15817" spans="1:9" x14ac:dyDescent="0.25">
      <c r="A15817" s="59" t="s">
        <v>371</v>
      </c>
      <c r="B15817" s="66" t="s">
        <v>6412</v>
      </c>
      <c r="C15817" s="121" t="s">
        <v>65</v>
      </c>
      <c r="D15817" s="60">
        <v>1</v>
      </c>
      <c r="E15817" s="75" t="s">
        <v>26</v>
      </c>
      <c r="F15817" s="64">
        <v>60000</v>
      </c>
      <c r="G15817" s="64">
        <f t="shared" si="484"/>
        <v>60000</v>
      </c>
      <c r="H15817" s="65" t="s">
        <v>1873</v>
      </c>
      <c r="I15817" s="74" t="s">
        <v>6891</v>
      </c>
    </row>
    <row r="15818" spans="1:9" x14ac:dyDescent="0.25">
      <c r="A15818" s="59" t="s">
        <v>371</v>
      </c>
      <c r="B15818" s="59" t="s">
        <v>210</v>
      </c>
      <c r="C15818" s="59" t="s">
        <v>211</v>
      </c>
      <c r="D15818" s="60">
        <v>8</v>
      </c>
      <c r="E15818" s="75" t="s">
        <v>37</v>
      </c>
      <c r="F15818" s="64">
        <v>33000</v>
      </c>
      <c r="G15818" s="64">
        <f t="shared" si="484"/>
        <v>264000</v>
      </c>
      <c r="H15818" s="65" t="s">
        <v>1873</v>
      </c>
      <c r="I15818" s="74" t="s">
        <v>6891</v>
      </c>
    </row>
    <row r="15819" spans="1:9" x14ac:dyDescent="0.25">
      <c r="A15819" s="59" t="s">
        <v>371</v>
      </c>
      <c r="B15819" s="59" t="s">
        <v>172</v>
      </c>
      <c r="C15819" s="93" t="s">
        <v>173</v>
      </c>
      <c r="D15819" s="60">
        <v>1</v>
      </c>
      <c r="E15819" s="75" t="s">
        <v>26</v>
      </c>
      <c r="F15819" s="73">
        <v>39000</v>
      </c>
      <c r="G15819" s="210">
        <f t="shared" si="484"/>
        <v>39000</v>
      </c>
      <c r="H15819" s="65" t="s">
        <v>1873</v>
      </c>
      <c r="I15819" s="74" t="s">
        <v>6891</v>
      </c>
    </row>
    <row r="15820" spans="1:9" x14ac:dyDescent="0.25">
      <c r="A15820" s="59" t="s">
        <v>371</v>
      </c>
      <c r="B15820" s="59" t="s">
        <v>6323</v>
      </c>
      <c r="C15820" s="59" t="s">
        <v>6324</v>
      </c>
      <c r="D15820" s="60">
        <v>1</v>
      </c>
      <c r="E15820" s="75" t="s">
        <v>26</v>
      </c>
      <c r="F15820" s="63">
        <v>93000</v>
      </c>
      <c r="G15820" s="210">
        <f t="shared" si="484"/>
        <v>93000</v>
      </c>
      <c r="H15820" s="65" t="s">
        <v>1873</v>
      </c>
      <c r="I15820" s="74" t="s">
        <v>6891</v>
      </c>
    </row>
    <row r="15821" spans="1:9" x14ac:dyDescent="0.25">
      <c r="A15821" s="59" t="s">
        <v>371</v>
      </c>
      <c r="B15821" s="59" t="s">
        <v>210</v>
      </c>
      <c r="C15821" s="59" t="s">
        <v>211</v>
      </c>
      <c r="D15821" s="60">
        <v>1</v>
      </c>
      <c r="E15821" s="75" t="s">
        <v>37</v>
      </c>
      <c r="F15821" s="64">
        <v>33000</v>
      </c>
      <c r="G15821" s="64">
        <f t="shared" si="484"/>
        <v>33000</v>
      </c>
      <c r="H15821" s="65" t="s">
        <v>1156</v>
      </c>
      <c r="I15821" s="74"/>
    </row>
    <row r="15822" spans="1:9" x14ac:dyDescent="0.25">
      <c r="A15822" s="59" t="s">
        <v>11854</v>
      </c>
      <c r="B15822" s="58" t="s">
        <v>4727</v>
      </c>
      <c r="C15822" s="84" t="s">
        <v>482</v>
      </c>
      <c r="D15822" s="60">
        <v>1</v>
      </c>
      <c r="E15822" s="75" t="s">
        <v>26</v>
      </c>
      <c r="F15822" s="73">
        <v>6000</v>
      </c>
      <c r="G15822" s="64">
        <f t="shared" si="484"/>
        <v>6000</v>
      </c>
      <c r="H15822" s="65" t="s">
        <v>484</v>
      </c>
      <c r="I15822" s="74"/>
    </row>
    <row r="15823" spans="1:9" x14ac:dyDescent="0.25">
      <c r="A15823" s="59" t="s">
        <v>11854</v>
      </c>
      <c r="B15823" s="66" t="s">
        <v>1207</v>
      </c>
      <c r="C15823" s="121" t="s">
        <v>27</v>
      </c>
      <c r="D15823" s="141">
        <v>20</v>
      </c>
      <c r="E15823" s="75" t="s">
        <v>26</v>
      </c>
      <c r="F15823" s="210">
        <v>1000</v>
      </c>
      <c r="G15823" s="210">
        <f t="shared" si="484"/>
        <v>20000</v>
      </c>
      <c r="H15823" s="65" t="s">
        <v>814</v>
      </c>
      <c r="I15823" s="74"/>
    </row>
    <row r="15824" spans="1:9" x14ac:dyDescent="0.25">
      <c r="A15824" s="59" t="s">
        <v>11854</v>
      </c>
      <c r="B15824" s="59" t="s">
        <v>2693</v>
      </c>
      <c r="C15824" s="59" t="s">
        <v>27</v>
      </c>
      <c r="D15824" s="60">
        <v>55</v>
      </c>
      <c r="E15824" s="75" t="s">
        <v>26</v>
      </c>
      <c r="F15824" s="63">
        <v>1565</v>
      </c>
      <c r="G15824" s="64">
        <f t="shared" si="484"/>
        <v>86075</v>
      </c>
      <c r="H15824" s="65" t="s">
        <v>6041</v>
      </c>
      <c r="I15824" s="74"/>
    </row>
    <row r="15825" spans="1:9" x14ac:dyDescent="0.25">
      <c r="A15825" s="59" t="s">
        <v>11854</v>
      </c>
      <c r="B15825" s="66" t="s">
        <v>1207</v>
      </c>
      <c r="C15825" s="121" t="s">
        <v>27</v>
      </c>
      <c r="D15825" s="141">
        <v>50</v>
      </c>
      <c r="E15825" s="75" t="s">
        <v>26</v>
      </c>
      <c r="F15825" s="210">
        <v>1000</v>
      </c>
      <c r="G15825" s="210">
        <f t="shared" si="484"/>
        <v>50000</v>
      </c>
      <c r="H15825" s="65" t="s">
        <v>6041</v>
      </c>
      <c r="I15825" s="74"/>
    </row>
    <row r="15826" spans="1:9" x14ac:dyDescent="0.25">
      <c r="A15826" s="59" t="s">
        <v>11854</v>
      </c>
      <c r="B15826" s="66" t="s">
        <v>8068</v>
      </c>
      <c r="C15826" s="121" t="s">
        <v>419</v>
      </c>
      <c r="D15826" s="141">
        <v>1</v>
      </c>
      <c r="E15826" s="75" t="s">
        <v>26</v>
      </c>
      <c r="F15826" s="210">
        <v>13000</v>
      </c>
      <c r="G15826" s="210">
        <f t="shared" si="484"/>
        <v>13000</v>
      </c>
      <c r="H15826" s="65" t="s">
        <v>6041</v>
      </c>
      <c r="I15826" s="74"/>
    </row>
    <row r="15827" spans="1:9" x14ac:dyDescent="0.25">
      <c r="A15827" s="59" t="s">
        <v>11854</v>
      </c>
      <c r="B15827" s="59" t="s">
        <v>8069</v>
      </c>
      <c r="C15827" s="59" t="s">
        <v>27</v>
      </c>
      <c r="D15827" s="60">
        <v>5</v>
      </c>
      <c r="E15827" s="75" t="s">
        <v>26</v>
      </c>
      <c r="F15827" s="63">
        <v>2625</v>
      </c>
      <c r="G15827" s="210">
        <v>13125</v>
      </c>
      <c r="H15827" s="65" t="s">
        <v>6041</v>
      </c>
      <c r="I15827" s="74"/>
    </row>
    <row r="15828" spans="1:9" x14ac:dyDescent="0.25">
      <c r="A15828" s="59" t="s">
        <v>11854</v>
      </c>
      <c r="B15828" s="66" t="s">
        <v>810</v>
      </c>
      <c r="C15828" s="121" t="s">
        <v>27</v>
      </c>
      <c r="D15828" s="141">
        <v>1</v>
      </c>
      <c r="E15828" s="75" t="s">
        <v>1525</v>
      </c>
      <c r="F15828" s="265">
        <v>75000</v>
      </c>
      <c r="G15828" s="210">
        <f t="shared" si="484"/>
        <v>75000</v>
      </c>
      <c r="H15828" s="65" t="s">
        <v>6041</v>
      </c>
      <c r="I15828" s="74"/>
    </row>
    <row r="15829" spans="1:9" x14ac:dyDescent="0.25">
      <c r="A15829" s="59" t="s">
        <v>11854</v>
      </c>
      <c r="B15829" s="58" t="s">
        <v>2185</v>
      </c>
      <c r="C15829" s="83" t="s">
        <v>411</v>
      </c>
      <c r="D15829" s="60">
        <v>1</v>
      </c>
      <c r="E15829" s="75" t="s">
        <v>26</v>
      </c>
      <c r="F15829" s="63">
        <v>55000</v>
      </c>
      <c r="G15829" s="64">
        <f t="shared" si="484"/>
        <v>55000</v>
      </c>
      <c r="H15829" s="65" t="s">
        <v>794</v>
      </c>
      <c r="I15829" s="74"/>
    </row>
    <row r="15830" spans="1:9" x14ac:dyDescent="0.25">
      <c r="A15830" s="59" t="s">
        <v>11854</v>
      </c>
      <c r="B15830" s="59" t="s">
        <v>56</v>
      </c>
      <c r="C15830" s="59" t="s">
        <v>57</v>
      </c>
      <c r="D15830" s="60">
        <v>1</v>
      </c>
      <c r="E15830" s="75" t="s">
        <v>37</v>
      </c>
      <c r="F15830" s="73">
        <v>24650</v>
      </c>
      <c r="G15830" s="210">
        <f t="shared" si="484"/>
        <v>24650</v>
      </c>
      <c r="H15830" s="65" t="s">
        <v>794</v>
      </c>
      <c r="I15830" s="74"/>
    </row>
    <row r="15831" spans="1:9" x14ac:dyDescent="0.25">
      <c r="A15831" s="59" t="s">
        <v>11854</v>
      </c>
      <c r="B15831" s="59" t="s">
        <v>6393</v>
      </c>
      <c r="C15831" s="59" t="s">
        <v>277</v>
      </c>
      <c r="D15831" s="141">
        <v>1</v>
      </c>
      <c r="E15831" s="75" t="s">
        <v>26</v>
      </c>
      <c r="F15831" s="210">
        <v>22500</v>
      </c>
      <c r="G15831" s="210">
        <f t="shared" si="484"/>
        <v>22500</v>
      </c>
      <c r="H15831" s="65" t="s">
        <v>894</v>
      </c>
      <c r="I15831" s="74" t="s">
        <v>6909</v>
      </c>
    </row>
    <row r="15832" spans="1:9" x14ac:dyDescent="0.25">
      <c r="A15832" s="59" t="s">
        <v>11854</v>
      </c>
      <c r="B15832" s="66" t="s">
        <v>8068</v>
      </c>
      <c r="C15832" s="121" t="s">
        <v>419</v>
      </c>
      <c r="D15832" s="141">
        <v>1</v>
      </c>
      <c r="E15832" s="75" t="s">
        <v>26</v>
      </c>
      <c r="F15832" s="210">
        <v>13000</v>
      </c>
      <c r="G15832" s="210">
        <f t="shared" si="484"/>
        <v>13000</v>
      </c>
      <c r="H15832" s="65" t="s">
        <v>894</v>
      </c>
      <c r="I15832" s="74" t="s">
        <v>6909</v>
      </c>
    </row>
    <row r="15833" spans="1:9" x14ac:dyDescent="0.25">
      <c r="A15833" s="59" t="s">
        <v>11854</v>
      </c>
      <c r="B15833" s="59" t="s">
        <v>11855</v>
      </c>
      <c r="C15833" s="59" t="s">
        <v>411</v>
      </c>
      <c r="D15833" s="60">
        <v>4</v>
      </c>
      <c r="E15833" s="75" t="s">
        <v>26</v>
      </c>
      <c r="F15833" s="63">
        <v>15000</v>
      </c>
      <c r="G15833" s="210">
        <f t="shared" si="484"/>
        <v>60000</v>
      </c>
      <c r="H15833" s="65" t="s">
        <v>894</v>
      </c>
      <c r="I15833" s="74" t="s">
        <v>6909</v>
      </c>
    </row>
    <row r="15834" spans="1:9" x14ac:dyDescent="0.25">
      <c r="A15834" s="59" t="s">
        <v>11854</v>
      </c>
      <c r="B15834" s="59" t="s">
        <v>11856</v>
      </c>
      <c r="C15834" s="59" t="s">
        <v>1418</v>
      </c>
      <c r="D15834" s="60">
        <v>1</v>
      </c>
      <c r="E15834" s="75" t="s">
        <v>26</v>
      </c>
      <c r="F15834" s="63">
        <v>85000</v>
      </c>
      <c r="G15834" s="64">
        <f t="shared" si="484"/>
        <v>85000</v>
      </c>
      <c r="H15834" s="65" t="s">
        <v>814</v>
      </c>
      <c r="I15834" s="74"/>
    </row>
    <row r="15835" spans="1:9" x14ac:dyDescent="0.25">
      <c r="A15835" s="59" t="s">
        <v>11854</v>
      </c>
      <c r="B15835" s="71" t="s">
        <v>212</v>
      </c>
      <c r="C15835" s="71" t="s">
        <v>7160</v>
      </c>
      <c r="D15835" s="60">
        <v>1</v>
      </c>
      <c r="E15835" s="75" t="s">
        <v>26</v>
      </c>
      <c r="F15835" s="63">
        <v>100000</v>
      </c>
      <c r="G15835" s="210">
        <f t="shared" si="484"/>
        <v>100000</v>
      </c>
      <c r="H15835" s="65" t="s">
        <v>522</v>
      </c>
      <c r="I15835" s="74" t="s">
        <v>11857</v>
      </c>
    </row>
    <row r="15836" spans="1:9" x14ac:dyDescent="0.25">
      <c r="A15836" s="59" t="s">
        <v>11854</v>
      </c>
      <c r="B15836" s="58" t="s">
        <v>11858</v>
      </c>
      <c r="C15836" s="83" t="s">
        <v>1278</v>
      </c>
      <c r="D15836" s="60">
        <v>1</v>
      </c>
      <c r="E15836" s="75" t="s">
        <v>26</v>
      </c>
      <c r="F15836" s="63">
        <v>105000</v>
      </c>
      <c r="G15836" s="210">
        <f t="shared" si="484"/>
        <v>105000</v>
      </c>
      <c r="H15836" s="65" t="s">
        <v>522</v>
      </c>
      <c r="I15836" s="74" t="s">
        <v>11857</v>
      </c>
    </row>
    <row r="15837" spans="1:9" x14ac:dyDescent="0.25">
      <c r="A15837" s="59" t="s">
        <v>11854</v>
      </c>
      <c r="B15837" s="58" t="s">
        <v>7194</v>
      </c>
      <c r="C15837" s="58" t="s">
        <v>7195</v>
      </c>
      <c r="D15837" s="60">
        <v>1</v>
      </c>
      <c r="E15837" s="126" t="s">
        <v>26</v>
      </c>
      <c r="F15837" s="73">
        <v>159396</v>
      </c>
      <c r="G15837" s="210">
        <f t="shared" si="484"/>
        <v>159396</v>
      </c>
      <c r="H15837" s="65" t="s">
        <v>522</v>
      </c>
      <c r="I15837" s="74" t="s">
        <v>11857</v>
      </c>
    </row>
    <row r="15838" spans="1:9" x14ac:dyDescent="0.25">
      <c r="A15838" s="59" t="s">
        <v>11854</v>
      </c>
      <c r="B15838" s="59" t="s">
        <v>1427</v>
      </c>
      <c r="C15838" s="83" t="s">
        <v>1426</v>
      </c>
      <c r="D15838" s="60">
        <v>2</v>
      </c>
      <c r="E15838" s="75" t="s">
        <v>26</v>
      </c>
      <c r="F15838" s="64">
        <v>888079</v>
      </c>
      <c r="G15838" s="64">
        <f t="shared" si="484"/>
        <v>1776158</v>
      </c>
      <c r="H15838" s="65" t="s">
        <v>11859</v>
      </c>
      <c r="I15838" s="74" t="s">
        <v>11860</v>
      </c>
    </row>
    <row r="15839" spans="1:9" x14ac:dyDescent="0.25">
      <c r="A15839" s="59" t="s">
        <v>11854</v>
      </c>
      <c r="B15839" s="59" t="s">
        <v>135</v>
      </c>
      <c r="C15839" s="59" t="s">
        <v>27</v>
      </c>
      <c r="D15839" s="60">
        <v>2</v>
      </c>
      <c r="E15839" s="75" t="s">
        <v>29</v>
      </c>
      <c r="F15839" s="63">
        <v>20000</v>
      </c>
      <c r="G15839" s="64">
        <f t="shared" si="484"/>
        <v>40000</v>
      </c>
      <c r="H15839" s="65" t="s">
        <v>11859</v>
      </c>
      <c r="I15839" s="74" t="s">
        <v>11860</v>
      </c>
    </row>
    <row r="15840" spans="1:9" x14ac:dyDescent="0.25">
      <c r="A15840" s="59" t="s">
        <v>11854</v>
      </c>
      <c r="B15840" s="58" t="s">
        <v>11861</v>
      </c>
      <c r="C15840" s="59" t="s">
        <v>533</v>
      </c>
      <c r="D15840" s="59">
        <v>22</v>
      </c>
      <c r="E15840" s="59" t="s">
        <v>118</v>
      </c>
      <c r="F15840" s="61">
        <v>11500</v>
      </c>
      <c r="G15840" s="64">
        <f t="shared" si="484"/>
        <v>253000</v>
      </c>
      <c r="H15840" s="65" t="s">
        <v>1068</v>
      </c>
      <c r="I15840" s="74"/>
    </row>
    <row r="15841" spans="1:9" x14ac:dyDescent="0.25">
      <c r="A15841" s="59" t="s">
        <v>11854</v>
      </c>
      <c r="B15841" s="59" t="s">
        <v>62</v>
      </c>
      <c r="C15841" s="84" t="s">
        <v>9950</v>
      </c>
      <c r="D15841" s="60">
        <v>1</v>
      </c>
      <c r="E15841" s="126" t="s">
        <v>29</v>
      </c>
      <c r="F15841" s="73">
        <v>2100000</v>
      </c>
      <c r="G15841" s="210">
        <f t="shared" si="484"/>
        <v>2100000</v>
      </c>
      <c r="H15841" s="65" t="s">
        <v>882</v>
      </c>
      <c r="I15841" s="74" t="s">
        <v>6914</v>
      </c>
    </row>
    <row r="15842" spans="1:9" x14ac:dyDescent="0.25">
      <c r="A15842" s="59" t="s">
        <v>11854</v>
      </c>
      <c r="B15842" s="59" t="s">
        <v>62</v>
      </c>
      <c r="C15842" s="59" t="s">
        <v>11862</v>
      </c>
      <c r="D15842" s="60">
        <v>1</v>
      </c>
      <c r="E15842" s="75" t="s">
        <v>29</v>
      </c>
      <c r="F15842" s="73">
        <v>2100000</v>
      </c>
      <c r="G15842" s="64">
        <f t="shared" si="484"/>
        <v>2100000</v>
      </c>
      <c r="H15842" s="65" t="s">
        <v>882</v>
      </c>
      <c r="I15842" s="74" t="s">
        <v>6914</v>
      </c>
    </row>
    <row r="15843" spans="1:9" x14ac:dyDescent="0.25">
      <c r="A15843" s="59" t="s">
        <v>11854</v>
      </c>
      <c r="B15843" s="58" t="s">
        <v>6645</v>
      </c>
      <c r="C15843" s="77" t="s">
        <v>74</v>
      </c>
      <c r="D15843" s="60">
        <v>2</v>
      </c>
      <c r="E15843" s="75" t="s">
        <v>26</v>
      </c>
      <c r="F15843" s="64">
        <v>60000</v>
      </c>
      <c r="G15843" s="64">
        <f t="shared" si="484"/>
        <v>120000</v>
      </c>
      <c r="H15843" s="65" t="s">
        <v>882</v>
      </c>
      <c r="I15843" s="74" t="s">
        <v>6914</v>
      </c>
    </row>
    <row r="15844" spans="1:9" x14ac:dyDescent="0.25">
      <c r="A15844" s="59" t="s">
        <v>11854</v>
      </c>
      <c r="B15844" s="58" t="s">
        <v>5237</v>
      </c>
      <c r="C15844" s="59" t="s">
        <v>2012</v>
      </c>
      <c r="D15844" s="60">
        <v>1</v>
      </c>
      <c r="E15844" s="75" t="s">
        <v>26</v>
      </c>
      <c r="F15844" s="73">
        <v>600000</v>
      </c>
      <c r="G15844" s="64">
        <f t="shared" si="484"/>
        <v>600000</v>
      </c>
      <c r="H15844" s="65" t="s">
        <v>882</v>
      </c>
      <c r="I15844" s="74" t="s">
        <v>6914</v>
      </c>
    </row>
    <row r="15845" spans="1:9" x14ac:dyDescent="0.25">
      <c r="A15845" s="59" t="s">
        <v>11854</v>
      </c>
      <c r="B15845" s="59" t="s">
        <v>11863</v>
      </c>
      <c r="C15845" s="59" t="s">
        <v>370</v>
      </c>
      <c r="D15845" s="60">
        <v>1</v>
      </c>
      <c r="E15845" s="75" t="s">
        <v>29</v>
      </c>
      <c r="F15845" s="64">
        <v>932289</v>
      </c>
      <c r="G15845" s="64">
        <f t="shared" si="484"/>
        <v>932289</v>
      </c>
      <c r="H15845" s="65" t="s">
        <v>11864</v>
      </c>
      <c r="I15845" s="74" t="s">
        <v>11865</v>
      </c>
    </row>
    <row r="15846" spans="1:9" x14ac:dyDescent="0.25">
      <c r="A15846" s="59" t="s">
        <v>11854</v>
      </c>
      <c r="B15846" s="59" t="s">
        <v>11866</v>
      </c>
      <c r="C15846" s="59" t="s">
        <v>370</v>
      </c>
      <c r="D15846" s="59">
        <v>1</v>
      </c>
      <c r="E15846" s="59" t="s">
        <v>29</v>
      </c>
      <c r="F15846" s="61">
        <v>939218</v>
      </c>
      <c r="G15846" s="64">
        <f t="shared" si="484"/>
        <v>939218</v>
      </c>
      <c r="H15846" s="65" t="s">
        <v>11864</v>
      </c>
      <c r="I15846" s="74" t="s">
        <v>11865</v>
      </c>
    </row>
    <row r="15847" spans="1:9" x14ac:dyDescent="0.25">
      <c r="A15847" s="59" t="s">
        <v>11854</v>
      </c>
      <c r="B15847" s="58" t="s">
        <v>11867</v>
      </c>
      <c r="C15847" s="59" t="s">
        <v>370</v>
      </c>
      <c r="D15847" s="60">
        <v>4</v>
      </c>
      <c r="E15847" s="75" t="s">
        <v>26</v>
      </c>
      <c r="F15847" s="63">
        <v>2120527</v>
      </c>
      <c r="G15847" s="64">
        <f t="shared" si="484"/>
        <v>8482108</v>
      </c>
      <c r="H15847" s="65" t="s">
        <v>11864</v>
      </c>
      <c r="I15847" s="74" t="s">
        <v>11865</v>
      </c>
    </row>
    <row r="15848" spans="1:9" x14ac:dyDescent="0.25">
      <c r="A15848" s="59" t="s">
        <v>11854</v>
      </c>
      <c r="B15848" s="59" t="s">
        <v>8333</v>
      </c>
      <c r="C15848" s="59" t="s">
        <v>370</v>
      </c>
      <c r="D15848" s="60">
        <v>8</v>
      </c>
      <c r="E15848" s="75" t="s">
        <v>26</v>
      </c>
      <c r="F15848" s="63">
        <v>67355</v>
      </c>
      <c r="G15848" s="64">
        <f t="shared" si="484"/>
        <v>538840</v>
      </c>
      <c r="H15848" s="65" t="s">
        <v>11864</v>
      </c>
      <c r="I15848" s="74" t="s">
        <v>11865</v>
      </c>
    </row>
    <row r="15849" spans="1:9" x14ac:dyDescent="0.25">
      <c r="A15849" s="59" t="s">
        <v>11854</v>
      </c>
      <c r="B15849" s="59" t="s">
        <v>11868</v>
      </c>
      <c r="C15849" s="59" t="s">
        <v>370</v>
      </c>
      <c r="D15849" s="60">
        <v>1</v>
      </c>
      <c r="E15849" s="75" t="s">
        <v>26</v>
      </c>
      <c r="F15849" s="73">
        <v>1449443</v>
      </c>
      <c r="G15849" s="64">
        <f t="shared" si="484"/>
        <v>1449443</v>
      </c>
      <c r="H15849" s="65" t="s">
        <v>11864</v>
      </c>
      <c r="I15849" s="74" t="s">
        <v>11865</v>
      </c>
    </row>
    <row r="15850" spans="1:9" x14ac:dyDescent="0.25">
      <c r="A15850" s="59" t="s">
        <v>11854</v>
      </c>
      <c r="B15850" s="58" t="s">
        <v>11869</v>
      </c>
      <c r="C15850" s="59" t="s">
        <v>370</v>
      </c>
      <c r="D15850" s="141">
        <v>1</v>
      </c>
      <c r="E15850" s="75" t="s">
        <v>26</v>
      </c>
      <c r="F15850" s="210">
        <v>640035</v>
      </c>
      <c r="G15850" s="64">
        <f>F15850*D15850</f>
        <v>640035</v>
      </c>
      <c r="H15850" s="65" t="s">
        <v>11864</v>
      </c>
      <c r="I15850" s="74" t="s">
        <v>11865</v>
      </c>
    </row>
    <row r="15851" spans="1:9" x14ac:dyDescent="0.25">
      <c r="A15851" s="59" t="s">
        <v>11854</v>
      </c>
      <c r="B15851" s="59" t="s">
        <v>11870</v>
      </c>
      <c r="C15851" s="59" t="s">
        <v>370</v>
      </c>
      <c r="D15851" s="141">
        <v>1</v>
      </c>
      <c r="E15851" s="75" t="s">
        <v>26</v>
      </c>
      <c r="F15851" s="210">
        <v>246749</v>
      </c>
      <c r="G15851" s="210">
        <f t="shared" si="484"/>
        <v>246749</v>
      </c>
      <c r="H15851" s="65" t="s">
        <v>11864</v>
      </c>
      <c r="I15851" s="74" t="s">
        <v>11865</v>
      </c>
    </row>
    <row r="15852" spans="1:9" x14ac:dyDescent="0.25">
      <c r="A15852" s="59" t="s">
        <v>11854</v>
      </c>
      <c r="B15852" s="83" t="s">
        <v>11871</v>
      </c>
      <c r="C15852" s="59" t="s">
        <v>370</v>
      </c>
      <c r="D15852" s="60">
        <v>1</v>
      </c>
      <c r="E15852" s="75" t="s">
        <v>26</v>
      </c>
      <c r="F15852" s="210">
        <v>1043671</v>
      </c>
      <c r="G15852" s="64">
        <f t="shared" si="484"/>
        <v>1043671</v>
      </c>
      <c r="H15852" s="65" t="s">
        <v>11864</v>
      </c>
      <c r="I15852" s="74" t="s">
        <v>11865</v>
      </c>
    </row>
    <row r="15853" spans="1:9" x14ac:dyDescent="0.25">
      <c r="A15853" s="59" t="s">
        <v>11854</v>
      </c>
      <c r="B15853" s="58" t="s">
        <v>373</v>
      </c>
      <c r="C15853" s="59" t="s">
        <v>370</v>
      </c>
      <c r="D15853" s="60">
        <v>1</v>
      </c>
      <c r="E15853" s="75" t="s">
        <v>26</v>
      </c>
      <c r="F15853" s="64">
        <v>2817402</v>
      </c>
      <c r="G15853" s="64">
        <f t="shared" si="484"/>
        <v>2817402</v>
      </c>
      <c r="H15853" s="65" t="s">
        <v>11864</v>
      </c>
      <c r="I15853" s="74" t="s">
        <v>11865</v>
      </c>
    </row>
    <row r="15854" spans="1:9" x14ac:dyDescent="0.25">
      <c r="A15854" s="59" t="s">
        <v>11854</v>
      </c>
      <c r="B15854" s="82" t="s">
        <v>11872</v>
      </c>
      <c r="C15854" s="59" t="s">
        <v>370</v>
      </c>
      <c r="D15854" s="141">
        <v>1</v>
      </c>
      <c r="E15854" s="75" t="s">
        <v>26</v>
      </c>
      <c r="F15854" s="210">
        <v>575354</v>
      </c>
      <c r="G15854" s="64">
        <f t="shared" si="484"/>
        <v>575354</v>
      </c>
      <c r="H15854" s="65" t="s">
        <v>11864</v>
      </c>
      <c r="I15854" s="74" t="s">
        <v>11865</v>
      </c>
    </row>
    <row r="15855" spans="1:9" x14ac:dyDescent="0.25">
      <c r="A15855" s="59" t="s">
        <v>11854</v>
      </c>
      <c r="B15855" s="82" t="s">
        <v>11873</v>
      </c>
      <c r="C15855" s="83" t="s">
        <v>370</v>
      </c>
      <c r="D15855" s="60">
        <v>1</v>
      </c>
      <c r="E15855" s="75" t="s">
        <v>26</v>
      </c>
      <c r="F15855" s="64">
        <v>226532</v>
      </c>
      <c r="G15855" s="64">
        <f t="shared" si="484"/>
        <v>226532</v>
      </c>
      <c r="H15855" s="65" t="s">
        <v>11864</v>
      </c>
      <c r="I15855" s="74" t="s">
        <v>11865</v>
      </c>
    </row>
    <row r="15856" spans="1:9" x14ac:dyDescent="0.25">
      <c r="A15856" s="59" t="s">
        <v>11854</v>
      </c>
      <c r="B15856" s="71" t="s">
        <v>6689</v>
      </c>
      <c r="C15856" s="85" t="s">
        <v>239</v>
      </c>
      <c r="D15856" s="60">
        <v>1</v>
      </c>
      <c r="E15856" s="75" t="s">
        <v>26</v>
      </c>
      <c r="F15856" s="64">
        <v>190000</v>
      </c>
      <c r="G15856" s="64">
        <f t="shared" si="484"/>
        <v>190000</v>
      </c>
      <c r="H15856" s="65" t="s">
        <v>882</v>
      </c>
      <c r="I15856" s="74" t="s">
        <v>11874</v>
      </c>
    </row>
    <row r="15857" spans="1:9" x14ac:dyDescent="0.25">
      <c r="A15857" s="59" t="s">
        <v>11875</v>
      </c>
      <c r="B15857" s="66" t="s">
        <v>1207</v>
      </c>
      <c r="C15857" s="121" t="s">
        <v>27</v>
      </c>
      <c r="D15857" s="141">
        <v>55</v>
      </c>
      <c r="E15857" s="75" t="s">
        <v>26</v>
      </c>
      <c r="F15857" s="210">
        <v>1000</v>
      </c>
      <c r="G15857" s="64">
        <f t="shared" si="484"/>
        <v>55000</v>
      </c>
      <c r="H15857" s="65" t="s">
        <v>6041</v>
      </c>
      <c r="I15857" s="74"/>
    </row>
    <row r="15858" spans="1:9" x14ac:dyDescent="0.25">
      <c r="A15858" s="59" t="s">
        <v>11875</v>
      </c>
      <c r="B15858" s="59" t="s">
        <v>8069</v>
      </c>
      <c r="C15858" s="59" t="s">
        <v>27</v>
      </c>
      <c r="D15858" s="60">
        <v>4</v>
      </c>
      <c r="E15858" s="75" t="s">
        <v>26</v>
      </c>
      <c r="F15858" s="63">
        <v>2625</v>
      </c>
      <c r="G15858" s="210">
        <v>13125</v>
      </c>
      <c r="H15858" s="65" t="s">
        <v>6041</v>
      </c>
      <c r="I15858" s="74"/>
    </row>
    <row r="15859" spans="1:9" x14ac:dyDescent="0.25">
      <c r="A15859" s="59" t="s">
        <v>11875</v>
      </c>
      <c r="B15859" s="66" t="s">
        <v>8068</v>
      </c>
      <c r="C15859" s="121" t="s">
        <v>533</v>
      </c>
      <c r="D15859" s="141">
        <v>1</v>
      </c>
      <c r="E15859" s="75" t="s">
        <v>26</v>
      </c>
      <c r="F15859" s="210">
        <v>15000</v>
      </c>
      <c r="G15859" s="64">
        <f t="shared" si="484"/>
        <v>15000</v>
      </c>
      <c r="H15859" s="65" t="s">
        <v>6041</v>
      </c>
      <c r="I15859" s="74"/>
    </row>
    <row r="15860" spans="1:9" x14ac:dyDescent="0.25">
      <c r="A15860" s="59" t="s">
        <v>11875</v>
      </c>
      <c r="B15860" s="71" t="s">
        <v>3332</v>
      </c>
      <c r="C15860" s="121" t="s">
        <v>11876</v>
      </c>
      <c r="D15860" s="141">
        <v>1</v>
      </c>
      <c r="E15860" s="75" t="s">
        <v>26</v>
      </c>
      <c r="F15860" s="210">
        <v>1650000</v>
      </c>
      <c r="G15860" s="210">
        <f t="shared" si="484"/>
        <v>1650000</v>
      </c>
      <c r="H15860" s="65" t="s">
        <v>522</v>
      </c>
      <c r="I15860" s="74" t="s">
        <v>11877</v>
      </c>
    </row>
    <row r="15861" spans="1:9" x14ac:dyDescent="0.25">
      <c r="A15861" s="59" t="s">
        <v>11875</v>
      </c>
      <c r="B15861" s="71" t="s">
        <v>3332</v>
      </c>
      <c r="C15861" s="121" t="s">
        <v>11878</v>
      </c>
      <c r="D15861" s="141">
        <v>1</v>
      </c>
      <c r="E15861" s="75" t="s">
        <v>26</v>
      </c>
      <c r="F15861" s="210">
        <v>1650000</v>
      </c>
      <c r="G15861" s="210">
        <f t="shared" si="484"/>
        <v>1650000</v>
      </c>
      <c r="H15861" s="65" t="s">
        <v>522</v>
      </c>
      <c r="I15861" s="74" t="s">
        <v>11877</v>
      </c>
    </row>
    <row r="15862" spans="1:9" x14ac:dyDescent="0.25">
      <c r="A15862" s="59" t="s">
        <v>11875</v>
      </c>
      <c r="B15862" s="71" t="s">
        <v>3332</v>
      </c>
      <c r="C15862" s="59" t="s">
        <v>11879</v>
      </c>
      <c r="D15862" s="60">
        <v>1</v>
      </c>
      <c r="E15862" s="75" t="s">
        <v>26</v>
      </c>
      <c r="F15862" s="210">
        <v>1650000</v>
      </c>
      <c r="G15862" s="210">
        <f t="shared" si="484"/>
        <v>1650000</v>
      </c>
      <c r="H15862" s="65" t="s">
        <v>522</v>
      </c>
      <c r="I15862" s="74" t="s">
        <v>11877</v>
      </c>
    </row>
    <row r="15863" spans="1:9" x14ac:dyDescent="0.25">
      <c r="A15863" s="59" t="s">
        <v>11875</v>
      </c>
      <c r="B15863" s="71" t="s">
        <v>3332</v>
      </c>
      <c r="C15863" s="121" t="s">
        <v>11880</v>
      </c>
      <c r="D15863" s="141">
        <v>1</v>
      </c>
      <c r="E15863" s="75" t="s">
        <v>26</v>
      </c>
      <c r="F15863" s="210">
        <v>1650000</v>
      </c>
      <c r="G15863" s="210">
        <f t="shared" si="484"/>
        <v>1650000</v>
      </c>
      <c r="H15863" s="65" t="s">
        <v>522</v>
      </c>
      <c r="I15863" s="74" t="s">
        <v>11877</v>
      </c>
    </row>
    <row r="15864" spans="1:9" x14ac:dyDescent="0.25">
      <c r="A15864" s="59" t="s">
        <v>11875</v>
      </c>
      <c r="B15864" s="71" t="s">
        <v>3332</v>
      </c>
      <c r="C15864" s="83" t="s">
        <v>11881</v>
      </c>
      <c r="D15864" s="60">
        <v>1</v>
      </c>
      <c r="E15864" s="75" t="s">
        <v>26</v>
      </c>
      <c r="F15864" s="210">
        <v>1650000</v>
      </c>
      <c r="G15864" s="64">
        <f t="shared" si="484"/>
        <v>1650000</v>
      </c>
      <c r="H15864" s="65" t="s">
        <v>522</v>
      </c>
      <c r="I15864" s="74" t="s">
        <v>11877</v>
      </c>
    </row>
    <row r="15865" spans="1:9" x14ac:dyDescent="0.25">
      <c r="A15865" s="59" t="s">
        <v>11875</v>
      </c>
      <c r="B15865" s="71" t="s">
        <v>3332</v>
      </c>
      <c r="C15865" s="59" t="s">
        <v>11882</v>
      </c>
      <c r="D15865" s="60">
        <v>1</v>
      </c>
      <c r="E15865" s="75" t="s">
        <v>26</v>
      </c>
      <c r="F15865" s="210">
        <v>1650000</v>
      </c>
      <c r="G15865" s="210">
        <f t="shared" si="484"/>
        <v>1650000</v>
      </c>
      <c r="H15865" s="65" t="s">
        <v>522</v>
      </c>
      <c r="I15865" s="74" t="s">
        <v>11877</v>
      </c>
    </row>
    <row r="15866" spans="1:9" x14ac:dyDescent="0.25">
      <c r="A15866" s="59" t="s">
        <v>11875</v>
      </c>
      <c r="B15866" s="59" t="s">
        <v>10727</v>
      </c>
      <c r="C15866" s="59" t="s">
        <v>11883</v>
      </c>
      <c r="D15866" s="141">
        <v>1</v>
      </c>
      <c r="E15866" s="75" t="s">
        <v>26</v>
      </c>
      <c r="F15866" s="210">
        <v>1700000</v>
      </c>
      <c r="G15866" s="210">
        <f t="shared" si="484"/>
        <v>1700000</v>
      </c>
      <c r="H15866" s="65" t="s">
        <v>1700</v>
      </c>
      <c r="I15866" s="74" t="s">
        <v>11877</v>
      </c>
    </row>
    <row r="15867" spans="1:9" x14ac:dyDescent="0.25">
      <c r="A15867" s="59" t="s">
        <v>11875</v>
      </c>
      <c r="B15867" s="59" t="s">
        <v>10727</v>
      </c>
      <c r="C15867" s="121" t="s">
        <v>11884</v>
      </c>
      <c r="D15867" s="141">
        <v>1</v>
      </c>
      <c r="E15867" s="75" t="s">
        <v>26</v>
      </c>
      <c r="F15867" s="210">
        <v>1700000</v>
      </c>
      <c r="G15867" s="210">
        <f t="shared" si="484"/>
        <v>1700000</v>
      </c>
      <c r="H15867" s="65" t="s">
        <v>1700</v>
      </c>
      <c r="I15867" s="74" t="s">
        <v>11877</v>
      </c>
    </row>
    <row r="15868" spans="1:9" x14ac:dyDescent="0.25">
      <c r="A15868" s="59" t="s">
        <v>11875</v>
      </c>
      <c r="B15868" s="71" t="s">
        <v>10036</v>
      </c>
      <c r="C15868" s="77" t="s">
        <v>10333</v>
      </c>
      <c r="D15868" s="60">
        <v>2</v>
      </c>
      <c r="E15868" s="75" t="s">
        <v>26</v>
      </c>
      <c r="F15868" s="63">
        <v>175000</v>
      </c>
      <c r="G15868" s="210">
        <f t="shared" ref="G15868:G15931" si="485">F15868*D15868</f>
        <v>350000</v>
      </c>
      <c r="H15868" s="65" t="s">
        <v>1700</v>
      </c>
      <c r="I15868" s="74" t="s">
        <v>11877</v>
      </c>
    </row>
    <row r="15869" spans="1:9" x14ac:dyDescent="0.25">
      <c r="A15869" s="59" t="s">
        <v>11875</v>
      </c>
      <c r="B15869" s="59" t="s">
        <v>11628</v>
      </c>
      <c r="C15869" s="59" t="s">
        <v>10333</v>
      </c>
      <c r="D15869" s="60">
        <v>2</v>
      </c>
      <c r="E15869" s="75" t="s">
        <v>26</v>
      </c>
      <c r="F15869" s="63">
        <v>40000</v>
      </c>
      <c r="G15869" s="64">
        <f t="shared" si="485"/>
        <v>80000</v>
      </c>
      <c r="H15869" s="65" t="s">
        <v>1700</v>
      </c>
      <c r="I15869" s="74" t="s">
        <v>11877</v>
      </c>
    </row>
    <row r="15870" spans="1:9" x14ac:dyDescent="0.25">
      <c r="A15870" s="59" t="s">
        <v>11875</v>
      </c>
      <c r="B15870" s="66" t="s">
        <v>220</v>
      </c>
      <c r="C15870" s="92" t="s">
        <v>221</v>
      </c>
      <c r="D15870" s="60">
        <v>1</v>
      </c>
      <c r="E15870" s="75" t="s">
        <v>37</v>
      </c>
      <c r="F15870" s="63">
        <v>34689</v>
      </c>
      <c r="G15870" s="210">
        <f t="shared" si="485"/>
        <v>34689</v>
      </c>
      <c r="H15870" s="65" t="s">
        <v>2148</v>
      </c>
      <c r="I15870" s="74"/>
    </row>
    <row r="15871" spans="1:9" x14ac:dyDescent="0.25">
      <c r="A15871" s="59" t="s">
        <v>11875</v>
      </c>
      <c r="B15871" s="59" t="s">
        <v>210</v>
      </c>
      <c r="C15871" s="59" t="s">
        <v>211</v>
      </c>
      <c r="D15871" s="60">
        <v>1</v>
      </c>
      <c r="E15871" s="75" t="s">
        <v>37</v>
      </c>
      <c r="F15871" s="63">
        <v>33000</v>
      </c>
      <c r="G15871" s="210">
        <f t="shared" si="485"/>
        <v>33000</v>
      </c>
      <c r="H15871" s="65" t="s">
        <v>432</v>
      </c>
      <c r="I15871" s="74"/>
    </row>
    <row r="15872" spans="1:9" x14ac:dyDescent="0.25">
      <c r="A15872" s="59" t="s">
        <v>11875</v>
      </c>
      <c r="B15872" s="58" t="s">
        <v>35</v>
      </c>
      <c r="C15872" s="84" t="s">
        <v>36</v>
      </c>
      <c r="D15872" s="60">
        <v>5</v>
      </c>
      <c r="E15872" s="126" t="s">
        <v>37</v>
      </c>
      <c r="F15872" s="73">
        <v>31000</v>
      </c>
      <c r="G15872" s="210">
        <f t="shared" si="485"/>
        <v>155000</v>
      </c>
      <c r="H15872" s="65" t="s">
        <v>432</v>
      </c>
      <c r="I15872" s="74"/>
    </row>
    <row r="15873" spans="1:9" x14ac:dyDescent="0.25">
      <c r="A15873" s="59" t="s">
        <v>11875</v>
      </c>
      <c r="B15873" s="59" t="s">
        <v>56</v>
      </c>
      <c r="C15873" s="59" t="s">
        <v>57</v>
      </c>
      <c r="D15873" s="60">
        <v>3</v>
      </c>
      <c r="E15873" s="75" t="s">
        <v>37</v>
      </c>
      <c r="F15873" s="63">
        <v>24650</v>
      </c>
      <c r="G15873" s="64">
        <f t="shared" si="485"/>
        <v>73950</v>
      </c>
      <c r="H15873" s="65" t="s">
        <v>432</v>
      </c>
      <c r="I15873" s="74"/>
    </row>
    <row r="15874" spans="1:9" x14ac:dyDescent="0.25">
      <c r="A15874" s="59" t="s">
        <v>11875</v>
      </c>
      <c r="B15874" s="59" t="s">
        <v>210</v>
      </c>
      <c r="C15874" s="59" t="s">
        <v>211</v>
      </c>
      <c r="D15874" s="60">
        <v>3</v>
      </c>
      <c r="E15874" s="75" t="s">
        <v>37</v>
      </c>
      <c r="F15874" s="63">
        <v>33000</v>
      </c>
      <c r="G15874" s="64">
        <f t="shared" si="485"/>
        <v>99000</v>
      </c>
      <c r="H15874" s="65" t="s">
        <v>5947</v>
      </c>
      <c r="I15874" s="74"/>
    </row>
    <row r="15875" spans="1:9" x14ac:dyDescent="0.25">
      <c r="A15875" s="59" t="s">
        <v>11875</v>
      </c>
      <c r="B15875" s="59" t="s">
        <v>210</v>
      </c>
      <c r="C15875" s="59" t="s">
        <v>211</v>
      </c>
      <c r="D15875" s="60">
        <v>1</v>
      </c>
      <c r="E15875" s="75" t="s">
        <v>37</v>
      </c>
      <c r="F15875" s="63">
        <v>33000</v>
      </c>
      <c r="G15875" s="64">
        <f t="shared" si="485"/>
        <v>33000</v>
      </c>
      <c r="H15875" s="65" t="s">
        <v>414</v>
      </c>
      <c r="I15875" s="74"/>
    </row>
    <row r="15876" spans="1:9" x14ac:dyDescent="0.25">
      <c r="A15876" s="59" t="s">
        <v>11875</v>
      </c>
      <c r="B15876" s="66" t="s">
        <v>220</v>
      </c>
      <c r="C15876" s="92" t="s">
        <v>221</v>
      </c>
      <c r="D15876" s="60">
        <v>6</v>
      </c>
      <c r="E15876" s="75" t="s">
        <v>37</v>
      </c>
      <c r="F15876" s="63">
        <v>34689</v>
      </c>
      <c r="G15876" s="64">
        <f t="shared" si="485"/>
        <v>208134</v>
      </c>
      <c r="H15876" s="65" t="s">
        <v>1877</v>
      </c>
      <c r="I15876" s="74" t="s">
        <v>11885</v>
      </c>
    </row>
    <row r="15877" spans="1:9" x14ac:dyDescent="0.25">
      <c r="A15877" s="59" t="s">
        <v>11875</v>
      </c>
      <c r="B15877" s="58" t="s">
        <v>112</v>
      </c>
      <c r="C15877" s="59" t="s">
        <v>113</v>
      </c>
      <c r="D15877" s="59">
        <v>1</v>
      </c>
      <c r="E15877" s="59" t="s">
        <v>26</v>
      </c>
      <c r="F15877" s="61">
        <v>222500</v>
      </c>
      <c r="G15877" s="64">
        <f t="shared" si="485"/>
        <v>222500</v>
      </c>
      <c r="H15877" s="65" t="s">
        <v>894</v>
      </c>
      <c r="I15877" s="74"/>
    </row>
    <row r="15878" spans="1:9" x14ac:dyDescent="0.25">
      <c r="A15878" s="59" t="s">
        <v>11875</v>
      </c>
      <c r="B15878" s="66" t="s">
        <v>11886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210">
        <f t="shared" si="485"/>
        <v>25000</v>
      </c>
      <c r="H15878" s="65" t="s">
        <v>1172</v>
      </c>
      <c r="I15878" s="74"/>
    </row>
    <row r="15879" spans="1:9" x14ac:dyDescent="0.25">
      <c r="A15879" s="59" t="s">
        <v>11875</v>
      </c>
      <c r="B15879" s="66" t="s">
        <v>11886</v>
      </c>
      <c r="C15879" s="121" t="s">
        <v>766</v>
      </c>
      <c r="D15879" s="141">
        <v>1</v>
      </c>
      <c r="E15879" s="75" t="s">
        <v>26</v>
      </c>
      <c r="F15879" s="210">
        <v>25000</v>
      </c>
      <c r="G15879" s="64">
        <f t="shared" si="485"/>
        <v>25000</v>
      </c>
      <c r="H15879" s="65" t="s">
        <v>11887</v>
      </c>
      <c r="I15879" s="74"/>
    </row>
    <row r="15880" spans="1:9" x14ac:dyDescent="0.25">
      <c r="A15880" s="59" t="s">
        <v>11875</v>
      </c>
      <c r="B15880" s="59" t="s">
        <v>2693</v>
      </c>
      <c r="C15880" s="59" t="s">
        <v>27</v>
      </c>
      <c r="D15880" s="60">
        <v>30</v>
      </c>
      <c r="E15880" s="75" t="s">
        <v>26</v>
      </c>
      <c r="F15880" s="63">
        <v>1565</v>
      </c>
      <c r="G15880" s="64">
        <f t="shared" si="485"/>
        <v>46950</v>
      </c>
      <c r="H15880" s="65" t="s">
        <v>814</v>
      </c>
      <c r="I15880" s="74"/>
    </row>
    <row r="15881" spans="1:9" x14ac:dyDescent="0.25">
      <c r="A15881" s="59" t="s">
        <v>11875</v>
      </c>
      <c r="B15881" s="59" t="s">
        <v>11843</v>
      </c>
      <c r="C15881" s="59" t="s">
        <v>411</v>
      </c>
      <c r="D15881" s="60">
        <v>1</v>
      </c>
      <c r="E15881" s="75" t="s">
        <v>26</v>
      </c>
      <c r="F15881" s="63">
        <v>55000</v>
      </c>
      <c r="G15881" s="64">
        <f t="shared" si="485"/>
        <v>55000</v>
      </c>
      <c r="H15881" s="65" t="s">
        <v>957</v>
      </c>
      <c r="I15881" s="74" t="s">
        <v>11888</v>
      </c>
    </row>
    <row r="15882" spans="1:9" x14ac:dyDescent="0.25">
      <c r="A15882" s="59" t="s">
        <v>11875</v>
      </c>
      <c r="B15882" s="59" t="s">
        <v>6393</v>
      </c>
      <c r="C15882" s="59" t="s">
        <v>277</v>
      </c>
      <c r="D15882" s="60">
        <v>1</v>
      </c>
      <c r="E15882" s="75" t="s">
        <v>26</v>
      </c>
      <c r="F15882" s="64">
        <v>22500</v>
      </c>
      <c r="G15882" s="64">
        <f t="shared" si="485"/>
        <v>22500</v>
      </c>
      <c r="H15882" s="65" t="s">
        <v>957</v>
      </c>
      <c r="I15882" s="74" t="s">
        <v>11888</v>
      </c>
    </row>
    <row r="15883" spans="1:9" x14ac:dyDescent="0.25">
      <c r="A15883" s="59" t="s">
        <v>11875</v>
      </c>
      <c r="B15883" s="66" t="s">
        <v>220</v>
      </c>
      <c r="C15883" s="92" t="s">
        <v>221</v>
      </c>
      <c r="D15883" s="60">
        <v>1</v>
      </c>
      <c r="E15883" s="75" t="s">
        <v>37</v>
      </c>
      <c r="F15883" s="63">
        <v>34689</v>
      </c>
      <c r="G15883" s="64">
        <f t="shared" si="485"/>
        <v>34689</v>
      </c>
      <c r="H15883" s="65" t="s">
        <v>957</v>
      </c>
      <c r="I15883" s="74" t="s">
        <v>11888</v>
      </c>
    </row>
    <row r="15884" spans="1:9" x14ac:dyDescent="0.25">
      <c r="A15884" s="59" t="s">
        <v>11875</v>
      </c>
      <c r="B15884" s="59" t="s">
        <v>251</v>
      </c>
      <c r="C15884" s="59" t="s">
        <v>252</v>
      </c>
      <c r="D15884" s="60">
        <v>1</v>
      </c>
      <c r="E15884" s="75" t="s">
        <v>26</v>
      </c>
      <c r="F15884" s="63">
        <v>357000</v>
      </c>
      <c r="G15884" s="64">
        <f t="shared" si="485"/>
        <v>357000</v>
      </c>
      <c r="H15884" s="65" t="s">
        <v>957</v>
      </c>
      <c r="I15884" s="74" t="s">
        <v>11888</v>
      </c>
    </row>
    <row r="15885" spans="1:9" x14ac:dyDescent="0.25">
      <c r="A15885" s="59" t="s">
        <v>11875</v>
      </c>
      <c r="B15885" s="83" t="s">
        <v>2874</v>
      </c>
      <c r="C15885" s="84" t="s">
        <v>36</v>
      </c>
      <c r="D15885" s="60">
        <v>1</v>
      </c>
      <c r="E15885" s="75" t="s">
        <v>102</v>
      </c>
      <c r="F15885" s="73">
        <v>6850000</v>
      </c>
      <c r="G15885" s="64">
        <f t="shared" si="485"/>
        <v>6850000</v>
      </c>
      <c r="H15885" s="65" t="s">
        <v>1755</v>
      </c>
      <c r="I15885" s="74" t="s">
        <v>11889</v>
      </c>
    </row>
    <row r="15886" spans="1:9" x14ac:dyDescent="0.25">
      <c r="A15886" s="59" t="s">
        <v>11890</v>
      </c>
      <c r="B15886" s="59" t="s">
        <v>11084</v>
      </c>
      <c r="C15886" s="121" t="s">
        <v>11891</v>
      </c>
      <c r="D15886" s="141">
        <v>1</v>
      </c>
      <c r="E15886" s="75" t="s">
        <v>26</v>
      </c>
      <c r="F15886" s="210">
        <v>3700000</v>
      </c>
      <c r="G15886" s="64">
        <f t="shared" si="485"/>
        <v>3700000</v>
      </c>
      <c r="H15886" s="65" t="s">
        <v>535</v>
      </c>
      <c r="I15886" s="74" t="s">
        <v>11892</v>
      </c>
    </row>
    <row r="15887" spans="1:9" x14ac:dyDescent="0.25">
      <c r="A15887" s="59" t="s">
        <v>11890</v>
      </c>
      <c r="B15887" s="59" t="s">
        <v>11084</v>
      </c>
      <c r="C15887" s="59" t="s">
        <v>11893</v>
      </c>
      <c r="D15887" s="60">
        <v>1</v>
      </c>
      <c r="E15887" s="75" t="s">
        <v>26</v>
      </c>
      <c r="F15887" s="63">
        <v>3700000</v>
      </c>
      <c r="G15887" s="64">
        <f t="shared" si="485"/>
        <v>3700000</v>
      </c>
      <c r="H15887" s="65" t="s">
        <v>535</v>
      </c>
      <c r="I15887" s="74" t="s">
        <v>11892</v>
      </c>
    </row>
    <row r="15888" spans="1:9" x14ac:dyDescent="0.25">
      <c r="A15888" s="59" t="s">
        <v>11890</v>
      </c>
      <c r="B15888" s="71" t="s">
        <v>3332</v>
      </c>
      <c r="C15888" s="81" t="s">
        <v>11894</v>
      </c>
      <c r="D15888" s="141">
        <v>1</v>
      </c>
      <c r="E15888" s="75" t="s">
        <v>26</v>
      </c>
      <c r="F15888" s="210">
        <v>1650000</v>
      </c>
      <c r="G15888" s="64">
        <f t="shared" si="485"/>
        <v>1650000</v>
      </c>
      <c r="H15888" s="65" t="s">
        <v>535</v>
      </c>
      <c r="I15888" s="74" t="s">
        <v>11892</v>
      </c>
    </row>
    <row r="15889" spans="1:9" x14ac:dyDescent="0.25">
      <c r="A15889" s="59" t="s">
        <v>11890</v>
      </c>
      <c r="B15889" s="71" t="s">
        <v>3332</v>
      </c>
      <c r="C15889" s="81" t="s">
        <v>11895</v>
      </c>
      <c r="D15889" s="141">
        <v>1</v>
      </c>
      <c r="E15889" s="75" t="s">
        <v>26</v>
      </c>
      <c r="F15889" s="210">
        <v>1650000</v>
      </c>
      <c r="G15889" s="210">
        <f t="shared" si="485"/>
        <v>1650000</v>
      </c>
      <c r="H15889" s="65" t="s">
        <v>535</v>
      </c>
      <c r="I15889" s="74" t="s">
        <v>11892</v>
      </c>
    </row>
    <row r="15890" spans="1:9" x14ac:dyDescent="0.25">
      <c r="A15890" s="59" t="s">
        <v>11890</v>
      </c>
      <c r="B15890" s="58" t="s">
        <v>11896</v>
      </c>
      <c r="C15890" s="59" t="s">
        <v>9920</v>
      </c>
      <c r="D15890" s="60">
        <v>1</v>
      </c>
      <c r="E15890" s="75" t="s">
        <v>43</v>
      </c>
      <c r="F15890" s="73">
        <v>950000</v>
      </c>
      <c r="G15890" s="210">
        <f t="shared" si="485"/>
        <v>950000</v>
      </c>
      <c r="H15890" s="65" t="s">
        <v>535</v>
      </c>
      <c r="I15890" s="74" t="s">
        <v>11892</v>
      </c>
    </row>
    <row r="15891" spans="1:9" x14ac:dyDescent="0.25">
      <c r="A15891" s="59" t="s">
        <v>11890</v>
      </c>
      <c r="B15891" s="58" t="s">
        <v>11858</v>
      </c>
      <c r="C15891" s="83" t="s">
        <v>1278</v>
      </c>
      <c r="D15891" s="60">
        <v>1</v>
      </c>
      <c r="E15891" s="75" t="s">
        <v>26</v>
      </c>
      <c r="F15891" s="63">
        <v>105000</v>
      </c>
      <c r="G15891" s="210">
        <f t="shared" si="485"/>
        <v>105000</v>
      </c>
      <c r="H15891" s="65" t="s">
        <v>535</v>
      </c>
      <c r="I15891" s="74" t="s">
        <v>11892</v>
      </c>
    </row>
    <row r="15892" spans="1:9" x14ac:dyDescent="0.25">
      <c r="A15892" s="59" t="s">
        <v>11890</v>
      </c>
      <c r="B15892" s="66" t="s">
        <v>11897</v>
      </c>
      <c r="C15892" s="101" t="s">
        <v>6865</v>
      </c>
      <c r="D15892" s="60">
        <v>1</v>
      </c>
      <c r="E15892" s="75" t="s">
        <v>26</v>
      </c>
      <c r="F15892" s="64">
        <v>88000</v>
      </c>
      <c r="G15892" s="210">
        <f t="shared" si="485"/>
        <v>88000</v>
      </c>
      <c r="H15892" s="65" t="s">
        <v>535</v>
      </c>
      <c r="I15892" s="74" t="s">
        <v>11892</v>
      </c>
    </row>
    <row r="15893" spans="1:9" x14ac:dyDescent="0.25">
      <c r="A15893" s="59" t="s">
        <v>11890</v>
      </c>
      <c r="B15893" s="71" t="s">
        <v>3332</v>
      </c>
      <c r="C15893" s="81" t="s">
        <v>11898</v>
      </c>
      <c r="D15893" s="60">
        <v>1</v>
      </c>
      <c r="E15893" s="75" t="s">
        <v>26</v>
      </c>
      <c r="F15893" s="210">
        <v>1650000</v>
      </c>
      <c r="G15893" s="64">
        <f t="shared" si="485"/>
        <v>1650000</v>
      </c>
      <c r="H15893" s="65" t="s">
        <v>522</v>
      </c>
      <c r="I15893" s="74" t="s">
        <v>11899</v>
      </c>
    </row>
    <row r="15894" spans="1:9" x14ac:dyDescent="0.25">
      <c r="A15894" s="59" t="s">
        <v>11890</v>
      </c>
      <c r="B15894" s="71" t="s">
        <v>3332</v>
      </c>
      <c r="C15894" s="81" t="s">
        <v>11900</v>
      </c>
      <c r="D15894" s="60">
        <v>1</v>
      </c>
      <c r="E15894" s="75" t="s">
        <v>26</v>
      </c>
      <c r="F15894" s="210">
        <v>1650000</v>
      </c>
      <c r="G15894" s="210">
        <f t="shared" si="485"/>
        <v>1650000</v>
      </c>
      <c r="H15894" s="65" t="s">
        <v>522</v>
      </c>
      <c r="I15894" s="74" t="s">
        <v>11899</v>
      </c>
    </row>
    <row r="15895" spans="1:9" x14ac:dyDescent="0.25">
      <c r="A15895" s="59" t="s">
        <v>11890</v>
      </c>
      <c r="B15895" s="71" t="s">
        <v>54</v>
      </c>
      <c r="C15895" s="59" t="s">
        <v>11901</v>
      </c>
      <c r="D15895" s="141">
        <v>1</v>
      </c>
      <c r="E15895" s="75" t="s">
        <v>26</v>
      </c>
      <c r="F15895" s="210">
        <v>3400000</v>
      </c>
      <c r="G15895" s="210">
        <f t="shared" si="485"/>
        <v>3400000</v>
      </c>
      <c r="H15895" s="65" t="s">
        <v>522</v>
      </c>
      <c r="I15895" s="74" t="s">
        <v>11899</v>
      </c>
    </row>
    <row r="15896" spans="1:9" x14ac:dyDescent="0.25">
      <c r="A15896" s="59" t="s">
        <v>11890</v>
      </c>
      <c r="B15896" s="71" t="s">
        <v>54</v>
      </c>
      <c r="C15896" s="59" t="s">
        <v>11902</v>
      </c>
      <c r="D15896" s="141">
        <v>1</v>
      </c>
      <c r="E15896" s="75" t="s">
        <v>26</v>
      </c>
      <c r="F15896" s="210">
        <v>3400000</v>
      </c>
      <c r="G15896" s="210">
        <f t="shared" si="485"/>
        <v>3400000</v>
      </c>
      <c r="H15896" s="65" t="s">
        <v>522</v>
      </c>
      <c r="I15896" s="74" t="s">
        <v>11899</v>
      </c>
    </row>
    <row r="15897" spans="1:9" x14ac:dyDescent="0.25">
      <c r="A15897" s="59" t="s">
        <v>11890</v>
      </c>
      <c r="B15897" s="59" t="s">
        <v>10969</v>
      </c>
      <c r="C15897" s="59" t="s">
        <v>10333</v>
      </c>
      <c r="D15897" s="60">
        <v>2</v>
      </c>
      <c r="E15897" s="75" t="s">
        <v>26</v>
      </c>
      <c r="F15897" s="63">
        <v>290000</v>
      </c>
      <c r="G15897" s="210">
        <f t="shared" si="485"/>
        <v>580000</v>
      </c>
      <c r="H15897" s="65" t="s">
        <v>522</v>
      </c>
      <c r="I15897" s="74" t="s">
        <v>11899</v>
      </c>
    </row>
    <row r="15898" spans="1:9" x14ac:dyDescent="0.25">
      <c r="A15898" s="59" t="s">
        <v>11890</v>
      </c>
      <c r="B15898" s="66" t="s">
        <v>11903</v>
      </c>
      <c r="C15898" s="121" t="s">
        <v>375</v>
      </c>
      <c r="D15898" s="141">
        <v>1</v>
      </c>
      <c r="E15898" s="75" t="s">
        <v>111</v>
      </c>
      <c r="F15898" s="210">
        <v>400000</v>
      </c>
      <c r="G15898" s="64">
        <f t="shared" si="485"/>
        <v>400000</v>
      </c>
      <c r="H15898" s="65" t="s">
        <v>623</v>
      </c>
      <c r="I15898" s="74"/>
    </row>
    <row r="15899" spans="1:9" x14ac:dyDescent="0.25">
      <c r="A15899" s="59" t="s">
        <v>11890</v>
      </c>
      <c r="B15899" s="66" t="s">
        <v>11904</v>
      </c>
      <c r="C15899" s="83" t="s">
        <v>375</v>
      </c>
      <c r="D15899" s="60">
        <v>1</v>
      </c>
      <c r="E15899" s="75" t="s">
        <v>26</v>
      </c>
      <c r="F15899" s="64">
        <v>25000</v>
      </c>
      <c r="G15899" s="64">
        <f t="shared" si="485"/>
        <v>25000</v>
      </c>
      <c r="H15899" s="65" t="s">
        <v>623</v>
      </c>
      <c r="I15899" s="74"/>
    </row>
    <row r="15900" spans="1:9" x14ac:dyDescent="0.25">
      <c r="A15900" s="59" t="s">
        <v>11890</v>
      </c>
      <c r="B15900" s="66" t="s">
        <v>8068</v>
      </c>
      <c r="C15900" s="121" t="s">
        <v>533</v>
      </c>
      <c r="D15900" s="141">
        <v>2</v>
      </c>
      <c r="E15900" s="75" t="s">
        <v>26</v>
      </c>
      <c r="F15900" s="210">
        <v>15000</v>
      </c>
      <c r="G15900" s="64">
        <f t="shared" si="485"/>
        <v>30000</v>
      </c>
      <c r="H15900" s="65" t="s">
        <v>6041</v>
      </c>
      <c r="I15900" s="74"/>
    </row>
    <row r="15901" spans="1:9" x14ac:dyDescent="0.25">
      <c r="A15901" s="59" t="s">
        <v>11890</v>
      </c>
      <c r="B15901" s="59" t="s">
        <v>8069</v>
      </c>
      <c r="C15901" s="59" t="s">
        <v>27</v>
      </c>
      <c r="D15901" s="60">
        <v>3</v>
      </c>
      <c r="E15901" s="75" t="s">
        <v>26</v>
      </c>
      <c r="F15901" s="63">
        <v>2625</v>
      </c>
      <c r="G15901" s="210">
        <v>13125</v>
      </c>
      <c r="H15901" s="65" t="s">
        <v>6041</v>
      </c>
      <c r="I15901" s="74"/>
    </row>
    <row r="15902" spans="1:9" x14ac:dyDescent="0.25">
      <c r="A15902" s="59" t="s">
        <v>11890</v>
      </c>
      <c r="B15902" s="59" t="s">
        <v>606</v>
      </c>
      <c r="C15902" s="59" t="s">
        <v>533</v>
      </c>
      <c r="D15902" s="60">
        <v>1</v>
      </c>
      <c r="E15902" s="75" t="s">
        <v>607</v>
      </c>
      <c r="F15902" s="63">
        <v>111000</v>
      </c>
      <c r="G15902" s="64">
        <f>F15902*D15902</f>
        <v>111000</v>
      </c>
      <c r="H15902" s="65" t="s">
        <v>6041</v>
      </c>
      <c r="I15902" s="74"/>
    </row>
    <row r="15903" spans="1:9" x14ac:dyDescent="0.25">
      <c r="A15903" s="59" t="s">
        <v>11890</v>
      </c>
      <c r="B15903" s="58" t="s">
        <v>6645</v>
      </c>
      <c r="C15903" s="77" t="s">
        <v>74</v>
      </c>
      <c r="D15903" s="60">
        <v>2</v>
      </c>
      <c r="E15903" s="75" t="s">
        <v>26</v>
      </c>
      <c r="F15903" s="64">
        <v>60000</v>
      </c>
      <c r="G15903" s="64">
        <f t="shared" si="485"/>
        <v>120000</v>
      </c>
      <c r="H15903" s="65" t="s">
        <v>2626</v>
      </c>
      <c r="I15903" s="74" t="s">
        <v>11905</v>
      </c>
    </row>
    <row r="15904" spans="1:9" x14ac:dyDescent="0.25">
      <c r="A15904" s="59" t="s">
        <v>11890</v>
      </c>
      <c r="B15904" s="59" t="s">
        <v>6300</v>
      </c>
      <c r="C15904" s="59" t="s">
        <v>434</v>
      </c>
      <c r="D15904" s="59">
        <v>1</v>
      </c>
      <c r="E15904" s="59" t="s">
        <v>26</v>
      </c>
      <c r="F15904" s="61">
        <v>100000</v>
      </c>
      <c r="G15904" s="64">
        <f t="shared" si="485"/>
        <v>100000</v>
      </c>
      <c r="H15904" s="65" t="s">
        <v>2626</v>
      </c>
      <c r="I15904" s="74" t="s">
        <v>11905</v>
      </c>
    </row>
    <row r="15905" spans="1:9" x14ac:dyDescent="0.25">
      <c r="A15905" s="59" t="s">
        <v>11890</v>
      </c>
      <c r="B15905" s="59" t="s">
        <v>8069</v>
      </c>
      <c r="C15905" s="59" t="s">
        <v>27</v>
      </c>
      <c r="D15905" s="60">
        <v>2</v>
      </c>
      <c r="E15905" s="75" t="s">
        <v>26</v>
      </c>
      <c r="F15905" s="63">
        <v>2625</v>
      </c>
      <c r="G15905" s="64">
        <f t="shared" si="485"/>
        <v>5250</v>
      </c>
      <c r="H15905" s="65" t="s">
        <v>814</v>
      </c>
      <c r="I15905" s="74"/>
    </row>
    <row r="15906" spans="1:9" x14ac:dyDescent="0.25">
      <c r="A15906" s="59" t="s">
        <v>11890</v>
      </c>
      <c r="B15906" s="66" t="s">
        <v>1207</v>
      </c>
      <c r="C15906" s="121" t="s">
        <v>27</v>
      </c>
      <c r="D15906" s="141">
        <v>20</v>
      </c>
      <c r="E15906" s="75" t="s">
        <v>26</v>
      </c>
      <c r="F15906" s="210">
        <v>1000</v>
      </c>
      <c r="G15906" s="64">
        <f t="shared" si="485"/>
        <v>20000</v>
      </c>
      <c r="H15906" s="65" t="s">
        <v>814</v>
      </c>
      <c r="I15906" s="74"/>
    </row>
    <row r="15907" spans="1:9" x14ac:dyDescent="0.25">
      <c r="A15907" s="59" t="s">
        <v>11890</v>
      </c>
      <c r="B15907" s="59" t="s">
        <v>56</v>
      </c>
      <c r="C15907" s="59" t="s">
        <v>57</v>
      </c>
      <c r="D15907" s="60">
        <v>5</v>
      </c>
      <c r="E15907" s="75" t="s">
        <v>37</v>
      </c>
      <c r="F15907" s="64">
        <v>24650</v>
      </c>
      <c r="G15907" s="64">
        <f t="shared" si="485"/>
        <v>123250</v>
      </c>
      <c r="H15907" s="65" t="s">
        <v>432</v>
      </c>
      <c r="I15907" s="74"/>
    </row>
    <row r="15908" spans="1:9" x14ac:dyDescent="0.25">
      <c r="A15908" s="59" t="s">
        <v>11890</v>
      </c>
      <c r="B15908" s="58" t="s">
        <v>35</v>
      </c>
      <c r="C15908" s="84" t="s">
        <v>36</v>
      </c>
      <c r="D15908" s="59">
        <v>7</v>
      </c>
      <c r="E15908" s="59" t="s">
        <v>37</v>
      </c>
      <c r="F15908" s="61">
        <v>31000</v>
      </c>
      <c r="G15908" s="64">
        <f t="shared" si="485"/>
        <v>217000</v>
      </c>
      <c r="H15908" s="65" t="s">
        <v>432</v>
      </c>
      <c r="I15908" s="74"/>
    </row>
    <row r="15909" spans="1:9" x14ac:dyDescent="0.25">
      <c r="A15909" s="59" t="s">
        <v>11890</v>
      </c>
      <c r="B15909" s="59" t="s">
        <v>210</v>
      </c>
      <c r="C15909" s="59" t="s">
        <v>211</v>
      </c>
      <c r="D15909" s="60">
        <v>2</v>
      </c>
      <c r="E15909" s="75" t="s">
        <v>37</v>
      </c>
      <c r="F15909" s="63">
        <v>33000</v>
      </c>
      <c r="G15909" s="64">
        <f t="shared" si="485"/>
        <v>66000</v>
      </c>
      <c r="H15909" s="65" t="s">
        <v>432</v>
      </c>
      <c r="I15909" s="74"/>
    </row>
    <row r="15910" spans="1:9" x14ac:dyDescent="0.25">
      <c r="A15910" s="59" t="s">
        <v>11890</v>
      </c>
      <c r="B15910" s="59" t="s">
        <v>210</v>
      </c>
      <c r="C15910" s="59" t="s">
        <v>211</v>
      </c>
      <c r="D15910" s="60">
        <v>9</v>
      </c>
      <c r="E15910" s="75" t="s">
        <v>37</v>
      </c>
      <c r="F15910" s="63">
        <v>33000</v>
      </c>
      <c r="G15910" s="64">
        <f t="shared" si="485"/>
        <v>297000</v>
      </c>
      <c r="H15910" s="65" t="s">
        <v>455</v>
      </c>
      <c r="I15910" s="74" t="s">
        <v>11906</v>
      </c>
    </row>
    <row r="15911" spans="1:9" x14ac:dyDescent="0.25">
      <c r="A15911" s="59" t="s">
        <v>11890</v>
      </c>
      <c r="B15911" s="59" t="s">
        <v>172</v>
      </c>
      <c r="C15911" s="93" t="s">
        <v>173</v>
      </c>
      <c r="D15911" s="60">
        <v>1</v>
      </c>
      <c r="E15911" s="75" t="s">
        <v>26</v>
      </c>
      <c r="F15911" s="64">
        <v>39000</v>
      </c>
      <c r="G15911" s="64">
        <f t="shared" si="485"/>
        <v>39000</v>
      </c>
      <c r="H15911" s="65" t="s">
        <v>455</v>
      </c>
      <c r="I15911" s="74" t="s">
        <v>11906</v>
      </c>
    </row>
    <row r="15912" spans="1:9" x14ac:dyDescent="0.25">
      <c r="A15912" s="59" t="s">
        <v>11890</v>
      </c>
      <c r="B15912" s="59" t="s">
        <v>6323</v>
      </c>
      <c r="C15912" s="59" t="s">
        <v>6324</v>
      </c>
      <c r="D15912" s="60">
        <v>1</v>
      </c>
      <c r="E15912" s="75" t="s">
        <v>26</v>
      </c>
      <c r="F15912" s="63">
        <v>93000</v>
      </c>
      <c r="G15912" s="64">
        <f t="shared" si="485"/>
        <v>93000</v>
      </c>
      <c r="H15912" s="65" t="s">
        <v>455</v>
      </c>
      <c r="I15912" s="74" t="s">
        <v>11906</v>
      </c>
    </row>
    <row r="15913" spans="1:9" x14ac:dyDescent="0.25">
      <c r="A15913" s="59" t="s">
        <v>11890</v>
      </c>
      <c r="B15913" s="59" t="s">
        <v>32</v>
      </c>
      <c r="C15913" s="59" t="s">
        <v>33</v>
      </c>
      <c r="D15913" s="60">
        <v>1</v>
      </c>
      <c r="E15913" s="75" t="s">
        <v>26</v>
      </c>
      <c r="F15913" s="63">
        <v>210000</v>
      </c>
      <c r="G15913" s="64">
        <f t="shared" si="485"/>
        <v>210000</v>
      </c>
      <c r="H15913" s="65" t="s">
        <v>455</v>
      </c>
      <c r="I15913" s="74" t="s">
        <v>11906</v>
      </c>
    </row>
    <row r="15914" spans="1:9" x14ac:dyDescent="0.25">
      <c r="A15914" s="59" t="s">
        <v>11890</v>
      </c>
      <c r="B15914" s="58" t="s">
        <v>6645</v>
      </c>
      <c r="C15914" s="77" t="s">
        <v>74</v>
      </c>
      <c r="D15914" s="60">
        <v>1</v>
      </c>
      <c r="E15914" s="75" t="s">
        <v>26</v>
      </c>
      <c r="F15914" s="64">
        <v>60000</v>
      </c>
      <c r="G15914" s="64">
        <f t="shared" si="485"/>
        <v>60000</v>
      </c>
      <c r="H15914" s="65" t="s">
        <v>455</v>
      </c>
      <c r="I15914" s="74" t="s">
        <v>11906</v>
      </c>
    </row>
    <row r="15915" spans="1:9" x14ac:dyDescent="0.25">
      <c r="A15915" s="59" t="s">
        <v>11890</v>
      </c>
      <c r="B15915" s="59" t="s">
        <v>11153</v>
      </c>
      <c r="C15915" s="59" t="s">
        <v>217</v>
      </c>
      <c r="D15915" s="60">
        <v>1</v>
      </c>
      <c r="E15915" s="75" t="s">
        <v>26</v>
      </c>
      <c r="F15915" s="63">
        <v>95000</v>
      </c>
      <c r="G15915" s="64">
        <f t="shared" si="485"/>
        <v>95000</v>
      </c>
      <c r="H15915" s="65" t="s">
        <v>455</v>
      </c>
      <c r="I15915" s="74" t="s">
        <v>11906</v>
      </c>
    </row>
    <row r="15916" spans="1:9" x14ac:dyDescent="0.25">
      <c r="A15916" s="59" t="s">
        <v>11890</v>
      </c>
      <c r="B15916" s="58" t="s">
        <v>4193</v>
      </c>
      <c r="C15916" s="59" t="s">
        <v>808</v>
      </c>
      <c r="D15916" s="60">
        <v>1</v>
      </c>
      <c r="E15916" s="75" t="s">
        <v>26</v>
      </c>
      <c r="F15916" s="63">
        <v>300000</v>
      </c>
      <c r="G15916" s="64">
        <f t="shared" si="485"/>
        <v>300000</v>
      </c>
      <c r="H15916" s="65" t="s">
        <v>890</v>
      </c>
      <c r="I15916" s="74" t="s">
        <v>11907</v>
      </c>
    </row>
    <row r="15917" spans="1:9" x14ac:dyDescent="0.25">
      <c r="A15917" s="59" t="s">
        <v>11890</v>
      </c>
      <c r="B15917" s="59" t="s">
        <v>11908</v>
      </c>
      <c r="C15917" s="59" t="s">
        <v>4095</v>
      </c>
      <c r="D15917" s="60">
        <v>1</v>
      </c>
      <c r="E15917" s="75" t="s">
        <v>29</v>
      </c>
      <c r="F15917" s="62">
        <v>270000</v>
      </c>
      <c r="G15917" s="64">
        <f t="shared" si="485"/>
        <v>270000</v>
      </c>
      <c r="H15917" s="65" t="s">
        <v>6103</v>
      </c>
      <c r="I15917" s="74"/>
    </row>
    <row r="15918" spans="1:9" x14ac:dyDescent="0.25">
      <c r="A15918" s="59" t="s">
        <v>11890</v>
      </c>
      <c r="B15918" s="58" t="s">
        <v>11909</v>
      </c>
      <c r="C15918" s="59" t="s">
        <v>48</v>
      </c>
      <c r="D15918" s="59">
        <v>1</v>
      </c>
      <c r="E15918" s="59" t="s">
        <v>26</v>
      </c>
      <c r="F15918" s="61">
        <v>30000</v>
      </c>
      <c r="G15918" s="64">
        <f t="shared" si="485"/>
        <v>30000</v>
      </c>
      <c r="H15918" s="65" t="s">
        <v>6103</v>
      </c>
      <c r="I15918" s="74"/>
    </row>
    <row r="15919" spans="1:9" x14ac:dyDescent="0.25">
      <c r="A15919" s="59" t="s">
        <v>11890</v>
      </c>
      <c r="B15919" s="59" t="s">
        <v>9870</v>
      </c>
      <c r="C15919" s="59" t="s">
        <v>10784</v>
      </c>
      <c r="D15919" s="60">
        <v>1</v>
      </c>
      <c r="E15919" s="75" t="s">
        <v>26</v>
      </c>
      <c r="F15919" s="210">
        <v>126156</v>
      </c>
      <c r="G15919" s="64">
        <f t="shared" si="485"/>
        <v>126156</v>
      </c>
      <c r="H15919" s="65" t="s">
        <v>414</v>
      </c>
      <c r="I15919" s="74" t="s">
        <v>11910</v>
      </c>
    </row>
    <row r="15920" spans="1:9" x14ac:dyDescent="0.25">
      <c r="A15920" s="59" t="s">
        <v>11890</v>
      </c>
      <c r="B15920" s="58" t="s">
        <v>11911</v>
      </c>
      <c r="C15920" s="84" t="s">
        <v>411</v>
      </c>
      <c r="D15920" s="60">
        <v>1</v>
      </c>
      <c r="E15920" s="126" t="s">
        <v>26</v>
      </c>
      <c r="F15920" s="73">
        <v>155000</v>
      </c>
      <c r="G15920" s="210">
        <f t="shared" si="485"/>
        <v>155000</v>
      </c>
      <c r="H15920" s="65" t="s">
        <v>6112</v>
      </c>
      <c r="I15920" s="74"/>
    </row>
    <row r="15921" spans="1:9" x14ac:dyDescent="0.25">
      <c r="A15921" s="59" t="s">
        <v>11890</v>
      </c>
      <c r="B15921" s="71" t="s">
        <v>11912</v>
      </c>
      <c r="C15921" s="84" t="s">
        <v>411</v>
      </c>
      <c r="D15921" s="59">
        <v>1</v>
      </c>
      <c r="E15921" s="77" t="s">
        <v>26</v>
      </c>
      <c r="F15921" s="61">
        <v>25000</v>
      </c>
      <c r="G15921" s="64">
        <f t="shared" si="485"/>
        <v>25000</v>
      </c>
      <c r="H15921" s="65" t="s">
        <v>6112</v>
      </c>
      <c r="I15921" s="74"/>
    </row>
    <row r="15922" spans="1:9" x14ac:dyDescent="0.25">
      <c r="A15922" s="59" t="s">
        <v>11890</v>
      </c>
      <c r="B15922" s="71" t="s">
        <v>11913</v>
      </c>
      <c r="C15922" s="84" t="s">
        <v>411</v>
      </c>
      <c r="D15922" s="60">
        <v>1</v>
      </c>
      <c r="E15922" s="75" t="s">
        <v>26</v>
      </c>
      <c r="F15922" s="64">
        <v>125000</v>
      </c>
      <c r="G15922" s="64">
        <f t="shared" si="485"/>
        <v>125000</v>
      </c>
      <c r="H15922" s="65" t="s">
        <v>6112</v>
      </c>
      <c r="I15922" s="74"/>
    </row>
    <row r="15923" spans="1:9" x14ac:dyDescent="0.25">
      <c r="A15923" s="59" t="s">
        <v>11890</v>
      </c>
      <c r="B15923" s="58" t="s">
        <v>11914</v>
      </c>
      <c r="C15923" s="84" t="s">
        <v>411</v>
      </c>
      <c r="D15923" s="60">
        <v>1</v>
      </c>
      <c r="E15923" s="75" t="s">
        <v>26</v>
      </c>
      <c r="F15923" s="64">
        <v>30000</v>
      </c>
      <c r="G15923" s="64">
        <f t="shared" si="485"/>
        <v>30000</v>
      </c>
      <c r="H15923" s="65" t="s">
        <v>6112</v>
      </c>
      <c r="I15923" s="74"/>
    </row>
    <row r="15924" spans="1:9" x14ac:dyDescent="0.25">
      <c r="A15924" s="59" t="s">
        <v>11890</v>
      </c>
      <c r="B15924" s="59" t="s">
        <v>4648</v>
      </c>
      <c r="C15924" s="59" t="s">
        <v>813</v>
      </c>
      <c r="D15924" s="60">
        <v>1</v>
      </c>
      <c r="E15924" s="75" t="s">
        <v>26</v>
      </c>
      <c r="F15924" s="210">
        <v>44000</v>
      </c>
      <c r="G15924" s="64">
        <f t="shared" si="485"/>
        <v>44000</v>
      </c>
      <c r="H15924" s="65" t="s">
        <v>623</v>
      </c>
      <c r="I15924" s="74"/>
    </row>
    <row r="15925" spans="1:9" x14ac:dyDescent="0.25">
      <c r="A15925" s="59" t="s">
        <v>11890</v>
      </c>
      <c r="B15925" s="58" t="s">
        <v>11915</v>
      </c>
      <c r="C15925" s="59" t="s">
        <v>48</v>
      </c>
      <c r="D15925" s="60">
        <v>1</v>
      </c>
      <c r="E15925" s="75" t="s">
        <v>29</v>
      </c>
      <c r="F15925" s="63">
        <v>840000</v>
      </c>
      <c r="G15925" s="64">
        <f t="shared" si="485"/>
        <v>840000</v>
      </c>
      <c r="H15925" s="628" t="s">
        <v>11916</v>
      </c>
      <c r="I15925" s="74" t="s">
        <v>11885</v>
      </c>
    </row>
    <row r="15926" spans="1:9" x14ac:dyDescent="0.25">
      <c r="A15926" s="59" t="s">
        <v>11890</v>
      </c>
      <c r="B15926" s="58" t="s">
        <v>11915</v>
      </c>
      <c r="C15926" s="59" t="s">
        <v>48</v>
      </c>
      <c r="D15926" s="60">
        <v>1</v>
      </c>
      <c r="E15926" s="75" t="s">
        <v>29</v>
      </c>
      <c r="F15926" s="63">
        <v>3360000</v>
      </c>
      <c r="G15926" s="64">
        <f t="shared" si="485"/>
        <v>3360000</v>
      </c>
      <c r="H15926" s="628" t="s">
        <v>11917</v>
      </c>
      <c r="I15926" s="289" t="s">
        <v>10814</v>
      </c>
    </row>
    <row r="15927" spans="1:9" x14ac:dyDescent="0.25">
      <c r="A15927" s="59" t="s">
        <v>11890</v>
      </c>
      <c r="B15927" s="59" t="s">
        <v>11918</v>
      </c>
      <c r="C15927" s="59" t="s">
        <v>4036</v>
      </c>
      <c r="D15927" s="60">
        <v>2</v>
      </c>
      <c r="E15927" s="75" t="s">
        <v>26</v>
      </c>
      <c r="F15927" s="73">
        <v>1734930</v>
      </c>
      <c r="G15927" s="64">
        <f t="shared" si="485"/>
        <v>3469860</v>
      </c>
      <c r="H15927" s="65" t="s">
        <v>814</v>
      </c>
      <c r="I15927" s="59"/>
    </row>
    <row r="15928" spans="1:9" x14ac:dyDescent="0.25">
      <c r="A15928" s="59" t="s">
        <v>11890</v>
      </c>
      <c r="B15928" s="59" t="s">
        <v>6300</v>
      </c>
      <c r="C15928" s="59" t="s">
        <v>434</v>
      </c>
      <c r="D15928" s="59">
        <v>1</v>
      </c>
      <c r="E15928" s="59" t="s">
        <v>26</v>
      </c>
      <c r="F15928" s="61">
        <v>100000</v>
      </c>
      <c r="G15928" s="210">
        <f t="shared" si="485"/>
        <v>100000</v>
      </c>
      <c r="H15928" s="120" t="s">
        <v>2085</v>
      </c>
      <c r="I15928" s="59" t="s">
        <v>11919</v>
      </c>
    </row>
    <row r="15929" spans="1:9" x14ac:dyDescent="0.25">
      <c r="A15929" s="59" t="s">
        <v>11890</v>
      </c>
      <c r="B15929" s="59" t="s">
        <v>10546</v>
      </c>
      <c r="C15929" s="59" t="s">
        <v>10547</v>
      </c>
      <c r="D15929" s="60">
        <v>1</v>
      </c>
      <c r="E15929" s="75" t="s">
        <v>1320</v>
      </c>
      <c r="F15929" s="63">
        <v>5000</v>
      </c>
      <c r="G15929" s="64">
        <f t="shared" si="485"/>
        <v>5000</v>
      </c>
      <c r="H15929" s="65" t="s">
        <v>432</v>
      </c>
      <c r="I15929" s="74"/>
    </row>
    <row r="15930" spans="1:9" x14ac:dyDescent="0.25">
      <c r="A15930" s="59" t="s">
        <v>11920</v>
      </c>
      <c r="B15930" s="59" t="s">
        <v>7345</v>
      </c>
      <c r="C15930" s="84" t="s">
        <v>486</v>
      </c>
      <c r="D15930" s="141">
        <v>1</v>
      </c>
      <c r="E15930" s="75" t="s">
        <v>26</v>
      </c>
      <c r="F15930" s="210">
        <v>10000</v>
      </c>
      <c r="G15930" s="64">
        <f t="shared" si="485"/>
        <v>10000</v>
      </c>
      <c r="H15930" s="65" t="s">
        <v>432</v>
      </c>
      <c r="I15930" s="74"/>
    </row>
    <row r="15931" spans="1:9" x14ac:dyDescent="0.25">
      <c r="A15931" s="59" t="s">
        <v>11920</v>
      </c>
      <c r="B15931" s="66" t="s">
        <v>220</v>
      </c>
      <c r="C15931" s="92" t="s">
        <v>221</v>
      </c>
      <c r="D15931" s="60">
        <v>3</v>
      </c>
      <c r="E15931" s="75" t="s">
        <v>37</v>
      </c>
      <c r="F15931" s="63">
        <v>34689</v>
      </c>
      <c r="G15931" s="64">
        <f t="shared" si="485"/>
        <v>104067</v>
      </c>
      <c r="H15931" s="65" t="s">
        <v>814</v>
      </c>
      <c r="I15931" s="74"/>
    </row>
    <row r="15932" spans="1:9" x14ac:dyDescent="0.25">
      <c r="A15932" s="59" t="s">
        <v>11920</v>
      </c>
      <c r="B15932" s="58" t="s">
        <v>310</v>
      </c>
      <c r="C15932" s="84" t="s">
        <v>311</v>
      </c>
      <c r="D15932" s="141">
        <v>5</v>
      </c>
      <c r="E15932" s="75" t="s">
        <v>26</v>
      </c>
      <c r="F15932" s="73">
        <v>110000</v>
      </c>
      <c r="G15932" s="64">
        <f t="shared" ref="G15932:G15995" si="486">F15932*D15932</f>
        <v>550000</v>
      </c>
      <c r="H15932" s="65" t="s">
        <v>522</v>
      </c>
      <c r="I15932" s="74" t="s">
        <v>11921</v>
      </c>
    </row>
    <row r="15933" spans="1:9" x14ac:dyDescent="0.25">
      <c r="A15933" s="59" t="s">
        <v>11920</v>
      </c>
      <c r="B15933" s="59" t="s">
        <v>312</v>
      </c>
      <c r="C15933" s="84" t="s">
        <v>313</v>
      </c>
      <c r="D15933" s="141">
        <v>5</v>
      </c>
      <c r="E15933" s="75" t="s">
        <v>26</v>
      </c>
      <c r="F15933" s="73">
        <v>130000</v>
      </c>
      <c r="G15933" s="210">
        <f t="shared" si="486"/>
        <v>650000</v>
      </c>
      <c r="H15933" s="65" t="s">
        <v>522</v>
      </c>
      <c r="I15933" s="74" t="s">
        <v>11921</v>
      </c>
    </row>
    <row r="15934" spans="1:9" x14ac:dyDescent="0.25">
      <c r="A15934" s="59" t="s">
        <v>11920</v>
      </c>
      <c r="B15934" s="71" t="s">
        <v>212</v>
      </c>
      <c r="C15934" s="71" t="s">
        <v>7160</v>
      </c>
      <c r="D15934" s="60">
        <v>3</v>
      </c>
      <c r="E15934" s="75" t="s">
        <v>26</v>
      </c>
      <c r="F15934" s="73">
        <v>99068</v>
      </c>
      <c r="G15934" s="210">
        <f t="shared" si="486"/>
        <v>297204</v>
      </c>
      <c r="H15934" s="65" t="s">
        <v>522</v>
      </c>
      <c r="I15934" s="74" t="s">
        <v>11921</v>
      </c>
    </row>
    <row r="15935" spans="1:9" x14ac:dyDescent="0.25">
      <c r="A15935" s="59" t="s">
        <v>11920</v>
      </c>
      <c r="B15935" s="59" t="s">
        <v>210</v>
      </c>
      <c r="C15935" s="59" t="s">
        <v>211</v>
      </c>
      <c r="D15935" s="60">
        <v>1.5</v>
      </c>
      <c r="E15935" s="75" t="s">
        <v>37</v>
      </c>
      <c r="F15935" s="63">
        <v>33000</v>
      </c>
      <c r="G15935" s="210">
        <f t="shared" si="486"/>
        <v>49500</v>
      </c>
      <c r="H15935" s="65" t="s">
        <v>894</v>
      </c>
      <c r="I15935" s="74"/>
    </row>
    <row r="15936" spans="1:9" x14ac:dyDescent="0.25">
      <c r="A15936" s="59" t="s">
        <v>11920</v>
      </c>
      <c r="B15936" s="58" t="s">
        <v>6582</v>
      </c>
      <c r="C15936" s="59" t="s">
        <v>6583</v>
      </c>
      <c r="D15936" s="60">
        <v>1</v>
      </c>
      <c r="E15936" s="75" t="s">
        <v>26</v>
      </c>
      <c r="F15936" s="64">
        <v>31000</v>
      </c>
      <c r="G15936" s="210">
        <f t="shared" si="486"/>
        <v>31000</v>
      </c>
      <c r="H15936" s="65" t="s">
        <v>1877</v>
      </c>
      <c r="I15936" s="74" t="s">
        <v>11885</v>
      </c>
    </row>
    <row r="15937" spans="1:9" x14ac:dyDescent="0.25">
      <c r="A15937" s="59" t="s">
        <v>11920</v>
      </c>
      <c r="B15937" s="58" t="s">
        <v>11922</v>
      </c>
      <c r="C15937" s="83" t="s">
        <v>48</v>
      </c>
      <c r="D15937" s="60">
        <v>1</v>
      </c>
      <c r="E15937" s="75" t="s">
        <v>26</v>
      </c>
      <c r="F15937" s="63">
        <v>30000</v>
      </c>
      <c r="G15937" s="64">
        <f>F15937*D15937</f>
        <v>30000</v>
      </c>
      <c r="H15937" s="65" t="s">
        <v>1877</v>
      </c>
      <c r="I15937" s="74" t="s">
        <v>11885</v>
      </c>
    </row>
    <row r="15938" spans="1:9" x14ac:dyDescent="0.25">
      <c r="A15938" s="59" t="s">
        <v>11920</v>
      </c>
      <c r="B15938" s="66" t="s">
        <v>11923</v>
      </c>
      <c r="C15938" s="121" t="s">
        <v>501</v>
      </c>
      <c r="D15938" s="141">
        <v>2</v>
      </c>
      <c r="E15938" s="75" t="s">
        <v>26</v>
      </c>
      <c r="F15938" s="210">
        <v>8000</v>
      </c>
      <c r="G15938" s="64">
        <f t="shared" si="486"/>
        <v>16000</v>
      </c>
      <c r="H15938" s="65" t="s">
        <v>484</v>
      </c>
      <c r="I15938" s="74"/>
    </row>
    <row r="15939" spans="1:9" x14ac:dyDescent="0.25">
      <c r="A15939" s="59" t="s">
        <v>11920</v>
      </c>
      <c r="B15939" s="59" t="s">
        <v>210</v>
      </c>
      <c r="C15939" s="59" t="s">
        <v>211</v>
      </c>
      <c r="D15939" s="60">
        <v>9</v>
      </c>
      <c r="E15939" s="75" t="s">
        <v>37</v>
      </c>
      <c r="F15939" s="63">
        <v>33000</v>
      </c>
      <c r="G15939" s="64">
        <f t="shared" si="486"/>
        <v>297000</v>
      </c>
      <c r="H15939" s="65" t="s">
        <v>504</v>
      </c>
      <c r="I15939" s="74" t="s">
        <v>11924</v>
      </c>
    </row>
    <row r="15940" spans="1:9" x14ac:dyDescent="0.25">
      <c r="A15940" s="59" t="s">
        <v>11920</v>
      </c>
      <c r="B15940" s="59" t="s">
        <v>32</v>
      </c>
      <c r="C15940" s="59" t="s">
        <v>33</v>
      </c>
      <c r="D15940" s="60">
        <v>1</v>
      </c>
      <c r="E15940" s="75" t="s">
        <v>26</v>
      </c>
      <c r="F15940" s="63">
        <v>210000</v>
      </c>
      <c r="G15940" s="64">
        <f t="shared" si="486"/>
        <v>210000</v>
      </c>
      <c r="H15940" s="65" t="s">
        <v>504</v>
      </c>
      <c r="I15940" s="74" t="s">
        <v>11924</v>
      </c>
    </row>
    <row r="15941" spans="1:9" x14ac:dyDescent="0.25">
      <c r="A15941" s="59" t="s">
        <v>11920</v>
      </c>
      <c r="B15941" s="59" t="s">
        <v>11153</v>
      </c>
      <c r="C15941" s="59" t="s">
        <v>217</v>
      </c>
      <c r="D15941" s="60">
        <v>1</v>
      </c>
      <c r="E15941" s="75" t="s">
        <v>26</v>
      </c>
      <c r="F15941" s="63">
        <v>95000</v>
      </c>
      <c r="G15941" s="64">
        <f t="shared" si="486"/>
        <v>95000</v>
      </c>
      <c r="H15941" s="65" t="s">
        <v>504</v>
      </c>
      <c r="I15941" s="74" t="s">
        <v>11924</v>
      </c>
    </row>
    <row r="15942" spans="1:9" x14ac:dyDescent="0.25">
      <c r="A15942" s="59" t="s">
        <v>11920</v>
      </c>
      <c r="B15942" s="59" t="s">
        <v>634</v>
      </c>
      <c r="C15942" s="59" t="s">
        <v>99</v>
      </c>
      <c r="D15942" s="141">
        <v>1</v>
      </c>
      <c r="E15942" s="75" t="s">
        <v>26</v>
      </c>
      <c r="F15942" s="210">
        <v>37500</v>
      </c>
      <c r="G15942" s="64">
        <f t="shared" si="486"/>
        <v>37500</v>
      </c>
      <c r="H15942" s="65" t="s">
        <v>1468</v>
      </c>
      <c r="I15942" s="74" t="s">
        <v>11925</v>
      </c>
    </row>
    <row r="15943" spans="1:9" x14ac:dyDescent="0.25">
      <c r="A15943" s="59" t="s">
        <v>11920</v>
      </c>
      <c r="B15943" s="58" t="s">
        <v>6645</v>
      </c>
      <c r="C15943" s="77" t="s">
        <v>74</v>
      </c>
      <c r="D15943" s="60">
        <v>1</v>
      </c>
      <c r="E15943" s="75" t="s">
        <v>26</v>
      </c>
      <c r="F15943" s="63">
        <v>60000</v>
      </c>
      <c r="G15943" s="64">
        <f t="shared" si="486"/>
        <v>60000</v>
      </c>
      <c r="H15943" s="65" t="s">
        <v>1468</v>
      </c>
      <c r="I15943" s="74" t="s">
        <v>11925</v>
      </c>
    </row>
    <row r="15944" spans="1:9" x14ac:dyDescent="0.25">
      <c r="A15944" s="59" t="s">
        <v>11920</v>
      </c>
      <c r="B15944" s="59" t="s">
        <v>10709</v>
      </c>
      <c r="C15944" s="77" t="s">
        <v>11926</v>
      </c>
      <c r="D15944" s="60">
        <v>1</v>
      </c>
      <c r="E15944" s="75" t="s">
        <v>26</v>
      </c>
      <c r="F15944" s="64">
        <v>1400000</v>
      </c>
      <c r="G15944" s="64">
        <f t="shared" si="486"/>
        <v>1400000</v>
      </c>
      <c r="H15944" s="65" t="s">
        <v>1468</v>
      </c>
      <c r="I15944" s="74" t="s">
        <v>11925</v>
      </c>
    </row>
    <row r="15945" spans="1:9" x14ac:dyDescent="0.25">
      <c r="A15945" s="59" t="s">
        <v>11920</v>
      </c>
      <c r="B15945" s="59" t="s">
        <v>10727</v>
      </c>
      <c r="C15945" s="59" t="s">
        <v>11927</v>
      </c>
      <c r="D15945" s="59">
        <v>1</v>
      </c>
      <c r="E15945" s="59" t="s">
        <v>26</v>
      </c>
      <c r="F15945" s="61">
        <v>1700000</v>
      </c>
      <c r="G15945" s="64">
        <f t="shared" si="486"/>
        <v>1700000</v>
      </c>
      <c r="H15945" s="65" t="s">
        <v>1468</v>
      </c>
      <c r="I15945" s="74" t="s">
        <v>11925</v>
      </c>
    </row>
    <row r="15946" spans="1:9" x14ac:dyDescent="0.25">
      <c r="A15946" s="59" t="s">
        <v>11920</v>
      </c>
      <c r="B15946" s="59" t="s">
        <v>10727</v>
      </c>
      <c r="C15946" s="59" t="s">
        <v>11928</v>
      </c>
      <c r="D15946" s="60">
        <v>1</v>
      </c>
      <c r="E15946" s="75" t="s">
        <v>26</v>
      </c>
      <c r="F15946" s="61">
        <v>1700000</v>
      </c>
      <c r="G15946" s="64">
        <f t="shared" si="486"/>
        <v>1700000</v>
      </c>
      <c r="H15946" s="65" t="s">
        <v>1468</v>
      </c>
      <c r="I15946" s="74" t="s">
        <v>11925</v>
      </c>
    </row>
    <row r="15947" spans="1:9" x14ac:dyDescent="0.25">
      <c r="A15947" s="59" t="s">
        <v>11920</v>
      </c>
      <c r="B15947" s="71" t="s">
        <v>10036</v>
      </c>
      <c r="C15947" s="77" t="s">
        <v>10333</v>
      </c>
      <c r="D15947" s="141">
        <v>1</v>
      </c>
      <c r="E15947" s="75" t="s">
        <v>26</v>
      </c>
      <c r="F15947" s="210">
        <v>175000</v>
      </c>
      <c r="G15947" s="64">
        <f t="shared" si="486"/>
        <v>175000</v>
      </c>
      <c r="H15947" s="65" t="s">
        <v>1468</v>
      </c>
      <c r="I15947" s="74" t="s">
        <v>11925</v>
      </c>
    </row>
    <row r="15948" spans="1:9" x14ac:dyDescent="0.25">
      <c r="A15948" s="59" t="s">
        <v>11920</v>
      </c>
      <c r="B15948" s="59" t="s">
        <v>11628</v>
      </c>
      <c r="C15948" s="59" t="s">
        <v>10333</v>
      </c>
      <c r="D15948" s="60">
        <v>3</v>
      </c>
      <c r="E15948" s="75" t="s">
        <v>26</v>
      </c>
      <c r="F15948" s="64">
        <v>40000</v>
      </c>
      <c r="G15948" s="64">
        <f t="shared" si="486"/>
        <v>120000</v>
      </c>
      <c r="H15948" s="65" t="s">
        <v>1468</v>
      </c>
      <c r="I15948" s="74" t="s">
        <v>11925</v>
      </c>
    </row>
    <row r="15949" spans="1:9" x14ac:dyDescent="0.25">
      <c r="A15949" s="59" t="s">
        <v>11920</v>
      </c>
      <c r="B15949" s="71" t="s">
        <v>11929</v>
      </c>
      <c r="C15949" s="84" t="s">
        <v>11930</v>
      </c>
      <c r="D15949" s="60">
        <v>1</v>
      </c>
      <c r="E15949" s="75" t="s">
        <v>26</v>
      </c>
      <c r="F15949" s="64">
        <v>220000</v>
      </c>
      <c r="G15949" s="64">
        <f t="shared" si="486"/>
        <v>220000</v>
      </c>
      <c r="H15949" s="65" t="s">
        <v>1468</v>
      </c>
      <c r="I15949" s="74" t="s">
        <v>11925</v>
      </c>
    </row>
    <row r="15950" spans="1:9" x14ac:dyDescent="0.25">
      <c r="A15950" s="59" t="s">
        <v>11920</v>
      </c>
      <c r="B15950" s="58" t="s">
        <v>11931</v>
      </c>
      <c r="C15950" s="84" t="s">
        <v>11930</v>
      </c>
      <c r="D15950" s="60">
        <v>1</v>
      </c>
      <c r="E15950" s="75" t="s">
        <v>26</v>
      </c>
      <c r="F15950" s="64">
        <v>170000</v>
      </c>
      <c r="G15950" s="64">
        <f t="shared" si="486"/>
        <v>170000</v>
      </c>
      <c r="H15950" s="65" t="s">
        <v>1468</v>
      </c>
      <c r="I15950" s="74" t="s">
        <v>11925</v>
      </c>
    </row>
    <row r="15951" spans="1:9" x14ac:dyDescent="0.25">
      <c r="A15951" s="59" t="s">
        <v>11920</v>
      </c>
      <c r="B15951" s="66" t="s">
        <v>8068</v>
      </c>
      <c r="C15951" s="121" t="s">
        <v>501</v>
      </c>
      <c r="D15951" s="141">
        <v>2</v>
      </c>
      <c r="E15951" s="75" t="s">
        <v>26</v>
      </c>
      <c r="F15951" s="210">
        <v>15000</v>
      </c>
      <c r="G15951" s="64">
        <f t="shared" si="486"/>
        <v>30000</v>
      </c>
      <c r="H15951" s="65" t="s">
        <v>6041</v>
      </c>
      <c r="I15951" s="74"/>
    </row>
    <row r="15952" spans="1:9" x14ac:dyDescent="0.25">
      <c r="A15952" s="59" t="s">
        <v>11920</v>
      </c>
      <c r="B15952" s="59" t="s">
        <v>832</v>
      </c>
      <c r="C15952" s="83" t="s">
        <v>501</v>
      </c>
      <c r="D15952" s="60">
        <v>1</v>
      </c>
      <c r="E15952" s="75" t="s">
        <v>26</v>
      </c>
      <c r="F15952" s="73">
        <v>7500</v>
      </c>
      <c r="G15952" s="210">
        <f t="shared" si="486"/>
        <v>7500</v>
      </c>
      <c r="H15952" s="65" t="s">
        <v>6041</v>
      </c>
      <c r="I15952" s="74"/>
    </row>
    <row r="15953" spans="1:9" x14ac:dyDescent="0.25">
      <c r="A15953" s="59" t="s">
        <v>11920</v>
      </c>
      <c r="B15953" s="58" t="s">
        <v>4354</v>
      </c>
      <c r="C15953" s="84" t="s">
        <v>2703</v>
      </c>
      <c r="D15953" s="60">
        <v>1</v>
      </c>
      <c r="E15953" s="126" t="s">
        <v>607</v>
      </c>
      <c r="F15953" s="73">
        <v>106000</v>
      </c>
      <c r="G15953" s="64">
        <f t="shared" si="486"/>
        <v>106000</v>
      </c>
      <c r="H15953" s="65" t="s">
        <v>6041</v>
      </c>
      <c r="I15953" s="74"/>
    </row>
    <row r="15954" spans="1:9" x14ac:dyDescent="0.25">
      <c r="A15954" s="59" t="s">
        <v>11920</v>
      </c>
      <c r="B15954" s="59" t="s">
        <v>11552</v>
      </c>
      <c r="C15954" s="59" t="s">
        <v>48</v>
      </c>
      <c r="D15954" s="60">
        <v>2</v>
      </c>
      <c r="E15954" s="75" t="s">
        <v>26</v>
      </c>
      <c r="F15954" s="64">
        <v>85000</v>
      </c>
      <c r="G15954" s="64">
        <f t="shared" si="486"/>
        <v>170000</v>
      </c>
      <c r="H15954" s="65" t="s">
        <v>2985</v>
      </c>
      <c r="I15954" s="74" t="s">
        <v>11932</v>
      </c>
    </row>
    <row r="15955" spans="1:9" x14ac:dyDescent="0.25">
      <c r="A15955" s="59" t="s">
        <v>11920</v>
      </c>
      <c r="B15955" s="59" t="s">
        <v>56</v>
      </c>
      <c r="C15955" s="59" t="s">
        <v>57</v>
      </c>
      <c r="D15955" s="60">
        <v>1.5</v>
      </c>
      <c r="E15955" s="75" t="s">
        <v>26</v>
      </c>
      <c r="F15955" s="63">
        <v>24650</v>
      </c>
      <c r="G15955" s="64">
        <f t="shared" si="486"/>
        <v>36975</v>
      </c>
      <c r="H15955" s="65" t="s">
        <v>2985</v>
      </c>
      <c r="I15955" s="74" t="s">
        <v>11932</v>
      </c>
    </row>
    <row r="15956" spans="1:9" x14ac:dyDescent="0.25">
      <c r="A15956" s="59" t="s">
        <v>11920</v>
      </c>
      <c r="B15956" s="58" t="s">
        <v>871</v>
      </c>
      <c r="C15956" s="84" t="s">
        <v>48</v>
      </c>
      <c r="D15956" s="60">
        <v>0.5</v>
      </c>
      <c r="E15956" s="75" t="s">
        <v>29</v>
      </c>
      <c r="F15956" s="64">
        <v>650000</v>
      </c>
      <c r="G15956" s="64">
        <f t="shared" si="486"/>
        <v>325000</v>
      </c>
      <c r="H15956" s="65" t="s">
        <v>892</v>
      </c>
      <c r="I15956" s="74" t="s">
        <v>11933</v>
      </c>
    </row>
    <row r="15957" spans="1:9" x14ac:dyDescent="0.25">
      <c r="A15957" s="59" t="s">
        <v>11920</v>
      </c>
      <c r="B15957" s="66" t="s">
        <v>220</v>
      </c>
      <c r="C15957" s="92" t="s">
        <v>221</v>
      </c>
      <c r="D15957" s="60">
        <v>6</v>
      </c>
      <c r="E15957" s="75" t="s">
        <v>37</v>
      </c>
      <c r="F15957" s="63">
        <v>34689</v>
      </c>
      <c r="G15957" s="64">
        <f t="shared" si="486"/>
        <v>208134</v>
      </c>
      <c r="H15957" s="65" t="s">
        <v>892</v>
      </c>
      <c r="I15957" s="74" t="s">
        <v>11933</v>
      </c>
    </row>
    <row r="15958" spans="1:9" x14ac:dyDescent="0.25">
      <c r="A15958" s="59" t="s">
        <v>11920</v>
      </c>
      <c r="B15958" s="66" t="s">
        <v>6412</v>
      </c>
      <c r="C15958" s="121" t="s">
        <v>65</v>
      </c>
      <c r="D15958" s="60">
        <v>1</v>
      </c>
      <c r="E15958" s="75" t="s">
        <v>26</v>
      </c>
      <c r="F15958" s="63">
        <v>60000</v>
      </c>
      <c r="G15958" s="64">
        <f t="shared" si="486"/>
        <v>60000</v>
      </c>
      <c r="H15958" s="65" t="s">
        <v>892</v>
      </c>
      <c r="I15958" s="74" t="s">
        <v>11933</v>
      </c>
    </row>
    <row r="15959" spans="1:9" x14ac:dyDescent="0.25">
      <c r="A15959" s="59" t="s">
        <v>11920</v>
      </c>
      <c r="B15959" s="59" t="s">
        <v>3077</v>
      </c>
      <c r="C15959" s="59" t="s">
        <v>411</v>
      </c>
      <c r="D15959" s="60">
        <v>1</v>
      </c>
      <c r="E15959" s="75" t="s">
        <v>26</v>
      </c>
      <c r="F15959" s="63">
        <v>12500</v>
      </c>
      <c r="G15959" s="64">
        <f t="shared" si="486"/>
        <v>12500</v>
      </c>
      <c r="H15959" s="65" t="s">
        <v>892</v>
      </c>
      <c r="I15959" s="74" t="s">
        <v>11933</v>
      </c>
    </row>
    <row r="15960" spans="1:9" x14ac:dyDescent="0.25">
      <c r="A15960" s="59" t="s">
        <v>11920</v>
      </c>
      <c r="B15960" s="59" t="s">
        <v>210</v>
      </c>
      <c r="C15960" s="59" t="s">
        <v>211</v>
      </c>
      <c r="D15960" s="60">
        <v>8</v>
      </c>
      <c r="E15960" s="75" t="s">
        <v>37</v>
      </c>
      <c r="F15960" s="63">
        <v>33000</v>
      </c>
      <c r="G15960" s="64">
        <f t="shared" si="486"/>
        <v>264000</v>
      </c>
      <c r="H15960" s="65" t="s">
        <v>892</v>
      </c>
      <c r="I15960" s="74" t="s">
        <v>11933</v>
      </c>
    </row>
    <row r="15961" spans="1:9" x14ac:dyDescent="0.25">
      <c r="A15961" s="59" t="s">
        <v>11920</v>
      </c>
      <c r="B15961" s="59" t="s">
        <v>6323</v>
      </c>
      <c r="C15961" s="59" t="s">
        <v>6324</v>
      </c>
      <c r="D15961" s="60">
        <v>1</v>
      </c>
      <c r="E15961" s="75" t="s">
        <v>26</v>
      </c>
      <c r="F15961" s="62">
        <v>93000</v>
      </c>
      <c r="G15961" s="64">
        <f t="shared" si="486"/>
        <v>93000</v>
      </c>
      <c r="H15961" s="65" t="s">
        <v>892</v>
      </c>
      <c r="I15961" s="74" t="s">
        <v>11933</v>
      </c>
    </row>
    <row r="15962" spans="1:9" x14ac:dyDescent="0.25">
      <c r="A15962" s="59" t="s">
        <v>11920</v>
      </c>
      <c r="B15962" s="59" t="s">
        <v>32</v>
      </c>
      <c r="C15962" s="59" t="s">
        <v>33</v>
      </c>
      <c r="D15962" s="59">
        <v>1</v>
      </c>
      <c r="E15962" s="59" t="s">
        <v>26</v>
      </c>
      <c r="F15962" s="61">
        <v>210000</v>
      </c>
      <c r="G15962" s="64">
        <f t="shared" si="486"/>
        <v>210000</v>
      </c>
      <c r="H15962" s="65" t="s">
        <v>892</v>
      </c>
      <c r="I15962" s="74" t="s">
        <v>11933</v>
      </c>
    </row>
    <row r="15963" spans="1:9" x14ac:dyDescent="0.25">
      <c r="A15963" s="59" t="s">
        <v>11920</v>
      </c>
      <c r="B15963" s="59" t="s">
        <v>10200</v>
      </c>
      <c r="C15963" s="59" t="s">
        <v>10201</v>
      </c>
      <c r="D15963" s="60">
        <v>1</v>
      </c>
      <c r="E15963" s="126" t="s">
        <v>26</v>
      </c>
      <c r="F15963" s="73">
        <v>45000</v>
      </c>
      <c r="G15963" s="210">
        <f t="shared" si="486"/>
        <v>45000</v>
      </c>
      <c r="H15963" s="65" t="s">
        <v>3352</v>
      </c>
      <c r="I15963" s="74" t="s">
        <v>11934</v>
      </c>
    </row>
    <row r="15964" spans="1:9" x14ac:dyDescent="0.25">
      <c r="A15964" s="59" t="s">
        <v>11920</v>
      </c>
      <c r="B15964" s="59" t="s">
        <v>210</v>
      </c>
      <c r="C15964" s="59" t="s">
        <v>211</v>
      </c>
      <c r="D15964" s="60">
        <v>1.5</v>
      </c>
      <c r="E15964" s="75" t="s">
        <v>37</v>
      </c>
      <c r="F15964" s="63">
        <v>33000</v>
      </c>
      <c r="G15964" s="64">
        <f t="shared" si="486"/>
        <v>49500</v>
      </c>
      <c r="H15964" s="65" t="s">
        <v>3352</v>
      </c>
      <c r="I15964" s="74" t="s">
        <v>11934</v>
      </c>
    </row>
    <row r="15965" spans="1:9" x14ac:dyDescent="0.25">
      <c r="A15965" s="59" t="s">
        <v>11920</v>
      </c>
      <c r="B15965" s="58" t="s">
        <v>6645</v>
      </c>
      <c r="C15965" s="77" t="s">
        <v>74</v>
      </c>
      <c r="D15965" s="60">
        <v>1</v>
      </c>
      <c r="E15965" s="75" t="s">
        <v>26</v>
      </c>
      <c r="F15965" s="64">
        <v>60000</v>
      </c>
      <c r="G15965" s="64">
        <f t="shared" si="486"/>
        <v>60000</v>
      </c>
      <c r="H15965" s="65" t="s">
        <v>3352</v>
      </c>
      <c r="I15965" s="74" t="s">
        <v>11934</v>
      </c>
    </row>
    <row r="15966" spans="1:9" x14ac:dyDescent="0.25">
      <c r="A15966" s="59" t="s">
        <v>11920</v>
      </c>
      <c r="B15966" s="58" t="s">
        <v>11935</v>
      </c>
      <c r="C15966" s="59" t="s">
        <v>11936</v>
      </c>
      <c r="D15966" s="59">
        <v>1</v>
      </c>
      <c r="E15966" s="59" t="s">
        <v>26</v>
      </c>
      <c r="F15966" s="61">
        <v>150000</v>
      </c>
      <c r="G15966" s="64">
        <f t="shared" si="486"/>
        <v>150000</v>
      </c>
      <c r="H15966" s="65" t="s">
        <v>925</v>
      </c>
      <c r="I15966" s="74"/>
    </row>
    <row r="15967" spans="1:9" x14ac:dyDescent="0.25">
      <c r="A15967" s="59" t="s">
        <v>11920</v>
      </c>
      <c r="B15967" s="71" t="s">
        <v>3332</v>
      </c>
      <c r="C15967" s="59" t="s">
        <v>11937</v>
      </c>
      <c r="D15967" s="141">
        <v>1</v>
      </c>
      <c r="E15967" s="75" t="s">
        <v>26</v>
      </c>
      <c r="F15967" s="210">
        <v>1650000</v>
      </c>
      <c r="G15967" s="64">
        <f t="shared" si="486"/>
        <v>1650000</v>
      </c>
      <c r="H15967" s="65" t="s">
        <v>522</v>
      </c>
      <c r="I15967" s="74" t="s">
        <v>11938</v>
      </c>
    </row>
    <row r="15968" spans="1:9" x14ac:dyDescent="0.25">
      <c r="A15968" s="59" t="s">
        <v>11920</v>
      </c>
      <c r="B15968" s="71" t="s">
        <v>3332</v>
      </c>
      <c r="C15968" s="59" t="s">
        <v>11939</v>
      </c>
      <c r="D15968" s="141">
        <v>1</v>
      </c>
      <c r="E15968" s="75" t="s">
        <v>26</v>
      </c>
      <c r="F15968" s="210">
        <v>1650000</v>
      </c>
      <c r="G15968" s="210">
        <f t="shared" si="486"/>
        <v>1650000</v>
      </c>
      <c r="H15968" s="65" t="s">
        <v>522</v>
      </c>
      <c r="I15968" s="74" t="s">
        <v>11938</v>
      </c>
    </row>
    <row r="15969" spans="1:9" x14ac:dyDescent="0.25">
      <c r="A15969" s="59" t="s">
        <v>11920</v>
      </c>
      <c r="B15969" s="71" t="s">
        <v>3332</v>
      </c>
      <c r="C15969" s="59" t="s">
        <v>11940</v>
      </c>
      <c r="D15969" s="141">
        <v>1</v>
      </c>
      <c r="E15969" s="75" t="s">
        <v>26</v>
      </c>
      <c r="F15969" s="210">
        <v>1650000</v>
      </c>
      <c r="G15969" s="210">
        <f t="shared" si="486"/>
        <v>1650000</v>
      </c>
      <c r="H15969" s="65" t="s">
        <v>522</v>
      </c>
      <c r="I15969" s="74" t="s">
        <v>11938</v>
      </c>
    </row>
    <row r="15970" spans="1:9" x14ac:dyDescent="0.25">
      <c r="A15970" s="59" t="s">
        <v>11920</v>
      </c>
      <c r="B15970" s="71" t="s">
        <v>3332</v>
      </c>
      <c r="C15970" s="59" t="s">
        <v>11940</v>
      </c>
      <c r="D15970" s="141">
        <v>1</v>
      </c>
      <c r="E15970" s="75" t="s">
        <v>26</v>
      </c>
      <c r="F15970" s="210">
        <v>1650000</v>
      </c>
      <c r="G15970" s="210">
        <f t="shared" si="486"/>
        <v>1650000</v>
      </c>
      <c r="H15970" s="65" t="s">
        <v>522</v>
      </c>
      <c r="I15970" s="74" t="s">
        <v>11938</v>
      </c>
    </row>
    <row r="15971" spans="1:9" x14ac:dyDescent="0.25">
      <c r="A15971" s="59" t="s">
        <v>11920</v>
      </c>
      <c r="B15971" s="71" t="s">
        <v>3332</v>
      </c>
      <c r="C15971" s="59" t="s">
        <v>11941</v>
      </c>
      <c r="D15971" s="141">
        <v>1</v>
      </c>
      <c r="E15971" s="75" t="s">
        <v>26</v>
      </c>
      <c r="F15971" s="210">
        <v>1650000</v>
      </c>
      <c r="G15971" s="210">
        <f t="shared" si="486"/>
        <v>1650000</v>
      </c>
      <c r="H15971" s="65" t="s">
        <v>522</v>
      </c>
      <c r="I15971" s="74" t="s">
        <v>11938</v>
      </c>
    </row>
    <row r="15972" spans="1:9" x14ac:dyDescent="0.25">
      <c r="A15972" s="59" t="s">
        <v>11920</v>
      </c>
      <c r="B15972" s="71" t="s">
        <v>3332</v>
      </c>
      <c r="C15972" s="59" t="s">
        <v>11942</v>
      </c>
      <c r="D15972" s="141">
        <v>1</v>
      </c>
      <c r="E15972" s="75" t="s">
        <v>26</v>
      </c>
      <c r="F15972" s="210">
        <v>1650000</v>
      </c>
      <c r="G15972" s="210">
        <f t="shared" si="486"/>
        <v>1650000</v>
      </c>
      <c r="H15972" s="65" t="s">
        <v>522</v>
      </c>
      <c r="I15972" s="74" t="s">
        <v>11938</v>
      </c>
    </row>
    <row r="15973" spans="1:9" x14ac:dyDescent="0.25">
      <c r="A15973" s="59" t="s">
        <v>11920</v>
      </c>
      <c r="B15973" s="59" t="s">
        <v>11943</v>
      </c>
      <c r="C15973" s="59" t="s">
        <v>27</v>
      </c>
      <c r="D15973" s="59">
        <v>1</v>
      </c>
      <c r="E15973" s="59" t="s">
        <v>1525</v>
      </c>
      <c r="F15973" s="59">
        <v>75000</v>
      </c>
      <c r="G15973" s="210">
        <f t="shared" si="486"/>
        <v>75000</v>
      </c>
      <c r="H15973" s="65" t="s">
        <v>522</v>
      </c>
      <c r="I15973" s="74" t="s">
        <v>11938</v>
      </c>
    </row>
    <row r="15974" spans="1:9" x14ac:dyDescent="0.25">
      <c r="A15974" s="59" t="s">
        <v>11920</v>
      </c>
      <c r="B15974" s="58" t="s">
        <v>220</v>
      </c>
      <c r="C15974" s="77" t="s">
        <v>221</v>
      </c>
      <c r="D15974" s="59">
        <v>20</v>
      </c>
      <c r="E15974" s="59" t="s">
        <v>37</v>
      </c>
      <c r="F15974" s="59">
        <v>34689</v>
      </c>
      <c r="G15974" s="210">
        <f t="shared" si="486"/>
        <v>693780</v>
      </c>
      <c r="H15974" s="120" t="s">
        <v>1625</v>
      </c>
      <c r="I15974" s="59" t="s">
        <v>11944</v>
      </c>
    </row>
    <row r="15975" spans="1:9" x14ac:dyDescent="0.25">
      <c r="A15975" s="59" t="s">
        <v>11920</v>
      </c>
      <c r="B15975" s="58" t="s">
        <v>222</v>
      </c>
      <c r="C15975" s="77" t="s">
        <v>1476</v>
      </c>
      <c r="D15975" s="59">
        <v>20</v>
      </c>
      <c r="E15975" s="59" t="s">
        <v>37</v>
      </c>
      <c r="F15975" s="59">
        <v>32300</v>
      </c>
      <c r="G15975" s="210">
        <f t="shared" si="486"/>
        <v>646000</v>
      </c>
      <c r="H15975" s="120" t="s">
        <v>1625</v>
      </c>
      <c r="I15975" s="59" t="s">
        <v>11944</v>
      </c>
    </row>
    <row r="15976" spans="1:9" x14ac:dyDescent="0.25">
      <c r="A15976" s="59" t="s">
        <v>11920</v>
      </c>
      <c r="B15976" s="59" t="s">
        <v>316</v>
      </c>
      <c r="C15976" s="59" t="s">
        <v>317</v>
      </c>
      <c r="D15976" s="59">
        <v>2</v>
      </c>
      <c r="E15976" s="59" t="s">
        <v>26</v>
      </c>
      <c r="F15976" s="59">
        <v>399000</v>
      </c>
      <c r="G15976" s="210">
        <f t="shared" si="486"/>
        <v>798000</v>
      </c>
      <c r="H15976" s="120" t="s">
        <v>1625</v>
      </c>
      <c r="I15976" s="59" t="s">
        <v>11944</v>
      </c>
    </row>
    <row r="15977" spans="1:9" x14ac:dyDescent="0.25">
      <c r="A15977" s="59" t="s">
        <v>11920</v>
      </c>
      <c r="B15977" s="83" t="s">
        <v>11945</v>
      </c>
      <c r="C15977" s="59" t="s">
        <v>11946</v>
      </c>
      <c r="D15977" s="60">
        <v>1</v>
      </c>
      <c r="E15977" s="83" t="s">
        <v>25</v>
      </c>
      <c r="F15977" s="210">
        <v>3000000</v>
      </c>
      <c r="G15977" s="210">
        <f t="shared" si="486"/>
        <v>3000000</v>
      </c>
      <c r="H15977" s="120" t="s">
        <v>1625</v>
      </c>
      <c r="I15977" s="59" t="s">
        <v>11944</v>
      </c>
    </row>
    <row r="15978" spans="1:9" x14ac:dyDescent="0.25">
      <c r="A15978" s="59" t="s">
        <v>11920</v>
      </c>
      <c r="B15978" s="59" t="s">
        <v>10969</v>
      </c>
      <c r="C15978" s="59" t="s">
        <v>10333</v>
      </c>
      <c r="D15978" s="59">
        <v>1</v>
      </c>
      <c r="E15978" s="59" t="s">
        <v>26</v>
      </c>
      <c r="F15978" s="59">
        <v>290000</v>
      </c>
      <c r="G15978" s="210">
        <f t="shared" si="486"/>
        <v>290000</v>
      </c>
      <c r="H15978" s="120" t="s">
        <v>1625</v>
      </c>
      <c r="I15978" s="59" t="s">
        <v>11944</v>
      </c>
    </row>
    <row r="15979" spans="1:9" x14ac:dyDescent="0.25">
      <c r="A15979" s="59" t="s">
        <v>11920</v>
      </c>
      <c r="B15979" s="59" t="s">
        <v>11947</v>
      </c>
      <c r="C15979" s="59" t="s">
        <v>7393</v>
      </c>
      <c r="D15979" s="60">
        <v>1</v>
      </c>
      <c r="E15979" s="75" t="s">
        <v>26</v>
      </c>
      <c r="F15979" s="63">
        <v>2320000</v>
      </c>
      <c r="G15979" s="64">
        <f t="shared" si="486"/>
        <v>2320000</v>
      </c>
      <c r="H15979" s="65" t="s">
        <v>535</v>
      </c>
      <c r="I15979" s="74" t="s">
        <v>11948</v>
      </c>
    </row>
    <row r="15980" spans="1:9" x14ac:dyDescent="0.25">
      <c r="A15980" s="59" t="s">
        <v>11949</v>
      </c>
      <c r="B15980" s="59" t="s">
        <v>11950</v>
      </c>
      <c r="C15980" s="84" t="s">
        <v>7393</v>
      </c>
      <c r="D15980" s="141">
        <v>1</v>
      </c>
      <c r="E15980" s="75" t="s">
        <v>26</v>
      </c>
      <c r="F15980" s="210">
        <v>1750000</v>
      </c>
      <c r="G15980" s="64">
        <f t="shared" si="486"/>
        <v>1750000</v>
      </c>
      <c r="H15980" s="65" t="s">
        <v>535</v>
      </c>
      <c r="I15980" s="74" t="s">
        <v>11948</v>
      </c>
    </row>
    <row r="15981" spans="1:9" x14ac:dyDescent="0.25">
      <c r="A15981" s="59" t="s">
        <v>11949</v>
      </c>
      <c r="B15981" s="81" t="s">
        <v>11951</v>
      </c>
      <c r="C15981" s="59" t="s">
        <v>598</v>
      </c>
      <c r="D15981" s="60">
        <v>1</v>
      </c>
      <c r="E15981" s="126" t="s">
        <v>26</v>
      </c>
      <c r="F15981" s="221">
        <v>650000</v>
      </c>
      <c r="G15981" s="64">
        <f t="shared" si="486"/>
        <v>650000</v>
      </c>
      <c r="H15981" s="65" t="s">
        <v>535</v>
      </c>
      <c r="I15981" s="74" t="s">
        <v>11948</v>
      </c>
    </row>
    <row r="15982" spans="1:9" x14ac:dyDescent="0.25">
      <c r="A15982" s="59" t="s">
        <v>11949</v>
      </c>
      <c r="B15982" s="59" t="s">
        <v>913</v>
      </c>
      <c r="C15982" s="59" t="s">
        <v>140</v>
      </c>
      <c r="D15982" s="141">
        <v>1</v>
      </c>
      <c r="E15982" s="75" t="s">
        <v>4808</v>
      </c>
      <c r="F15982" s="210">
        <v>1450000</v>
      </c>
      <c r="G15982" s="64">
        <f t="shared" si="486"/>
        <v>1450000</v>
      </c>
      <c r="H15982" s="65" t="s">
        <v>5928</v>
      </c>
      <c r="I15982" s="74" t="s">
        <v>11952</v>
      </c>
    </row>
    <row r="15983" spans="1:9" x14ac:dyDescent="0.25">
      <c r="A15983" s="59" t="s">
        <v>11949</v>
      </c>
      <c r="B15983" s="71" t="s">
        <v>67</v>
      </c>
      <c r="C15983" s="59" t="s">
        <v>68</v>
      </c>
      <c r="D15983" s="60">
        <v>1</v>
      </c>
      <c r="E15983" s="75" t="s">
        <v>26</v>
      </c>
      <c r="F15983" s="73">
        <v>60000</v>
      </c>
      <c r="G15983" s="210">
        <f t="shared" si="486"/>
        <v>60000</v>
      </c>
      <c r="H15983" s="65" t="s">
        <v>794</v>
      </c>
      <c r="I15983" s="74" t="s">
        <v>11953</v>
      </c>
    </row>
    <row r="15984" spans="1:9" x14ac:dyDescent="0.25">
      <c r="A15984" s="59" t="s">
        <v>11949</v>
      </c>
      <c r="B15984" s="58" t="s">
        <v>11954</v>
      </c>
      <c r="C15984" s="83" t="s">
        <v>419</v>
      </c>
      <c r="D15984" s="60">
        <v>40</v>
      </c>
      <c r="E15984" s="75" t="s">
        <v>26</v>
      </c>
      <c r="F15984" s="63">
        <v>2260</v>
      </c>
      <c r="G15984" s="64">
        <f>F15984*D15984</f>
        <v>90400</v>
      </c>
      <c r="H15984" s="65" t="s">
        <v>515</v>
      </c>
      <c r="I15984" s="74"/>
    </row>
    <row r="15985" spans="1:9" x14ac:dyDescent="0.25">
      <c r="A15985" s="59" t="s">
        <v>11949</v>
      </c>
      <c r="B15985" s="59" t="s">
        <v>11815</v>
      </c>
      <c r="C15985" s="59" t="s">
        <v>419</v>
      </c>
      <c r="D15985" s="60">
        <v>40</v>
      </c>
      <c r="E15985" s="75" t="s">
        <v>26</v>
      </c>
      <c r="F15985" s="63">
        <v>500</v>
      </c>
      <c r="G15985" s="64">
        <f>F15985*D15985</f>
        <v>20000</v>
      </c>
      <c r="H15985" s="65" t="s">
        <v>515</v>
      </c>
      <c r="I15985" s="74"/>
    </row>
    <row r="15986" spans="1:9" x14ac:dyDescent="0.25">
      <c r="A15986" s="59" t="s">
        <v>11949</v>
      </c>
      <c r="B15986" s="58" t="s">
        <v>810</v>
      </c>
      <c r="C15986" s="59" t="s">
        <v>27</v>
      </c>
      <c r="D15986" s="60">
        <v>1</v>
      </c>
      <c r="E15986" s="75" t="s">
        <v>1525</v>
      </c>
      <c r="F15986" s="64">
        <v>75000</v>
      </c>
      <c r="G15986" s="210">
        <f t="shared" si="486"/>
        <v>75000</v>
      </c>
      <c r="H15986" s="65" t="s">
        <v>814</v>
      </c>
      <c r="I15986" s="74"/>
    </row>
    <row r="15987" spans="1:9" x14ac:dyDescent="0.25">
      <c r="A15987" s="59" t="s">
        <v>11949</v>
      </c>
      <c r="B15987" s="66" t="s">
        <v>1207</v>
      </c>
      <c r="C15987" s="121" t="s">
        <v>27</v>
      </c>
      <c r="D15987" s="141">
        <v>50</v>
      </c>
      <c r="E15987" s="75" t="s">
        <v>26</v>
      </c>
      <c r="F15987" s="210">
        <v>1000</v>
      </c>
      <c r="G15987" s="64">
        <f>F15987*D15987</f>
        <v>50000</v>
      </c>
      <c r="H15987" s="65" t="s">
        <v>814</v>
      </c>
      <c r="I15987" s="74"/>
    </row>
    <row r="15988" spans="1:9" x14ac:dyDescent="0.25">
      <c r="A15988" s="59" t="s">
        <v>11949</v>
      </c>
      <c r="B15988" s="59" t="s">
        <v>11153</v>
      </c>
      <c r="C15988" s="59" t="s">
        <v>217</v>
      </c>
      <c r="D15988" s="60">
        <v>1</v>
      </c>
      <c r="E15988" s="75" t="s">
        <v>26</v>
      </c>
      <c r="F15988" s="63">
        <v>95000</v>
      </c>
      <c r="G15988" s="64">
        <f t="shared" si="486"/>
        <v>95000</v>
      </c>
      <c r="H15988" s="65" t="s">
        <v>2085</v>
      </c>
      <c r="I15988" s="74" t="s">
        <v>11955</v>
      </c>
    </row>
    <row r="15989" spans="1:9" x14ac:dyDescent="0.25">
      <c r="A15989" s="59" t="s">
        <v>11949</v>
      </c>
      <c r="B15989" s="59" t="s">
        <v>210</v>
      </c>
      <c r="C15989" s="59" t="s">
        <v>211</v>
      </c>
      <c r="D15989" s="60">
        <v>9</v>
      </c>
      <c r="E15989" s="75" t="s">
        <v>37</v>
      </c>
      <c r="F15989" s="63">
        <v>33000</v>
      </c>
      <c r="G15989" s="64">
        <f t="shared" si="486"/>
        <v>297000</v>
      </c>
      <c r="H15989" s="65" t="s">
        <v>2085</v>
      </c>
      <c r="I15989" s="74" t="s">
        <v>11955</v>
      </c>
    </row>
    <row r="15990" spans="1:9" x14ac:dyDescent="0.25">
      <c r="A15990" s="59" t="s">
        <v>11949</v>
      </c>
      <c r="B15990" s="66" t="s">
        <v>220</v>
      </c>
      <c r="C15990" s="92" t="s">
        <v>221</v>
      </c>
      <c r="D15990" s="60">
        <v>4</v>
      </c>
      <c r="E15990" s="75" t="s">
        <v>37</v>
      </c>
      <c r="F15990" s="63">
        <v>34689</v>
      </c>
      <c r="G15990" s="64">
        <f t="shared" si="486"/>
        <v>138756</v>
      </c>
      <c r="H15990" s="65" t="s">
        <v>2085</v>
      </c>
      <c r="I15990" s="74" t="s">
        <v>11955</v>
      </c>
    </row>
    <row r="15991" spans="1:9" x14ac:dyDescent="0.25">
      <c r="A15991" s="59" t="s">
        <v>11949</v>
      </c>
      <c r="B15991" s="59" t="s">
        <v>6323</v>
      </c>
      <c r="C15991" s="59" t="s">
        <v>6324</v>
      </c>
      <c r="D15991" s="141">
        <v>1</v>
      </c>
      <c r="E15991" s="75" t="s">
        <v>26</v>
      </c>
      <c r="F15991" s="210">
        <v>93000</v>
      </c>
      <c r="G15991" s="64">
        <f t="shared" si="486"/>
        <v>93000</v>
      </c>
      <c r="H15991" s="65" t="s">
        <v>2085</v>
      </c>
      <c r="I15991" s="74" t="s">
        <v>11955</v>
      </c>
    </row>
    <row r="15992" spans="1:9" x14ac:dyDescent="0.25">
      <c r="A15992" s="59" t="s">
        <v>11949</v>
      </c>
      <c r="B15992" s="59" t="s">
        <v>172</v>
      </c>
      <c r="C15992" s="93" t="s">
        <v>173</v>
      </c>
      <c r="D15992" s="60">
        <v>1</v>
      </c>
      <c r="E15992" s="75" t="s">
        <v>26</v>
      </c>
      <c r="F15992" s="63">
        <v>39000</v>
      </c>
      <c r="G15992" s="64">
        <f t="shared" si="486"/>
        <v>39000</v>
      </c>
      <c r="H15992" s="65" t="s">
        <v>2085</v>
      </c>
      <c r="I15992" s="74" t="s">
        <v>11955</v>
      </c>
    </row>
    <row r="15993" spans="1:9" x14ac:dyDescent="0.25">
      <c r="A15993" s="59" t="s">
        <v>11949</v>
      </c>
      <c r="B15993" s="58" t="s">
        <v>6645</v>
      </c>
      <c r="C15993" s="77" t="s">
        <v>74</v>
      </c>
      <c r="D15993" s="60">
        <v>1</v>
      </c>
      <c r="E15993" s="75" t="s">
        <v>26</v>
      </c>
      <c r="F15993" s="64">
        <v>60000</v>
      </c>
      <c r="G15993" s="64">
        <f t="shared" si="486"/>
        <v>60000</v>
      </c>
      <c r="H15993" s="65" t="s">
        <v>2085</v>
      </c>
      <c r="I15993" s="74" t="s">
        <v>11955</v>
      </c>
    </row>
    <row r="15994" spans="1:9" x14ac:dyDescent="0.25">
      <c r="A15994" s="59" t="s">
        <v>11949</v>
      </c>
      <c r="B15994" s="58" t="s">
        <v>11282</v>
      </c>
      <c r="C15994" s="85" t="s">
        <v>170</v>
      </c>
      <c r="D15994" s="60">
        <v>1</v>
      </c>
      <c r="E15994" s="75" t="s">
        <v>26</v>
      </c>
      <c r="F15994" s="61">
        <v>80000</v>
      </c>
      <c r="G15994" s="64">
        <f t="shared" si="486"/>
        <v>80000</v>
      </c>
      <c r="H15994" s="65" t="s">
        <v>432</v>
      </c>
      <c r="I15994" s="74"/>
    </row>
    <row r="15995" spans="1:9" x14ac:dyDescent="0.25">
      <c r="A15995" s="59" t="s">
        <v>11949</v>
      </c>
      <c r="B15995" s="58" t="s">
        <v>35</v>
      </c>
      <c r="C15995" s="84" t="s">
        <v>36</v>
      </c>
      <c r="D15995" s="141">
        <v>6</v>
      </c>
      <c r="E15995" s="75" t="s">
        <v>37</v>
      </c>
      <c r="F15995" s="210">
        <v>31000</v>
      </c>
      <c r="G15995" s="64">
        <f t="shared" si="486"/>
        <v>186000</v>
      </c>
      <c r="H15995" s="65" t="s">
        <v>432</v>
      </c>
      <c r="I15995" s="74"/>
    </row>
    <row r="15996" spans="1:9" x14ac:dyDescent="0.25">
      <c r="A15996" s="59" t="s">
        <v>11949</v>
      </c>
      <c r="B15996" s="59" t="s">
        <v>62</v>
      </c>
      <c r="C15996" s="84" t="s">
        <v>11603</v>
      </c>
      <c r="D15996" s="60">
        <v>1</v>
      </c>
      <c r="E15996" s="75" t="s">
        <v>29</v>
      </c>
      <c r="F15996" s="64">
        <v>2100000</v>
      </c>
      <c r="G15996" s="64">
        <f t="shared" ref="G15996:G16059" si="487">F15996*D15996</f>
        <v>2100000</v>
      </c>
      <c r="H15996" s="65" t="s">
        <v>3801</v>
      </c>
      <c r="I15996" s="74" t="s">
        <v>11956</v>
      </c>
    </row>
    <row r="15997" spans="1:9" x14ac:dyDescent="0.25">
      <c r="A15997" s="59" t="s">
        <v>11949</v>
      </c>
      <c r="B15997" s="58" t="s">
        <v>6582</v>
      </c>
      <c r="C15997" s="59" t="s">
        <v>6583</v>
      </c>
      <c r="D15997" s="60">
        <v>1</v>
      </c>
      <c r="E15997" s="75" t="s">
        <v>26</v>
      </c>
      <c r="F15997" s="64">
        <v>31000</v>
      </c>
      <c r="G15997" s="64">
        <f t="shared" si="487"/>
        <v>31000</v>
      </c>
      <c r="H15997" s="65" t="s">
        <v>3801</v>
      </c>
      <c r="I15997" s="74" t="s">
        <v>11956</v>
      </c>
    </row>
    <row r="15998" spans="1:9" x14ac:dyDescent="0.25">
      <c r="A15998" s="59" t="s">
        <v>11949</v>
      </c>
      <c r="B15998" s="59" t="s">
        <v>11957</v>
      </c>
      <c r="C15998" s="59" t="s">
        <v>419</v>
      </c>
      <c r="D15998" s="60">
        <v>10</v>
      </c>
      <c r="E15998" s="75" t="s">
        <v>26</v>
      </c>
      <c r="F15998" s="73">
        <v>1000</v>
      </c>
      <c r="G15998" s="64">
        <f t="shared" si="487"/>
        <v>10000</v>
      </c>
      <c r="H15998" s="65" t="s">
        <v>484</v>
      </c>
      <c r="I15998" s="74"/>
    </row>
    <row r="15999" spans="1:9" x14ac:dyDescent="0.25">
      <c r="A15999" s="59" t="s">
        <v>11949</v>
      </c>
      <c r="B15999" s="58" t="s">
        <v>11958</v>
      </c>
      <c r="C15999" s="84" t="s">
        <v>419</v>
      </c>
      <c r="D15999" s="60">
        <v>10</v>
      </c>
      <c r="E15999" s="126" t="s">
        <v>26</v>
      </c>
      <c r="F15999" s="73">
        <v>500</v>
      </c>
      <c r="G15999" s="210">
        <f t="shared" si="487"/>
        <v>5000</v>
      </c>
      <c r="H15999" s="65" t="s">
        <v>484</v>
      </c>
      <c r="I15999" s="74"/>
    </row>
    <row r="16000" spans="1:9" x14ac:dyDescent="0.25">
      <c r="A16000" s="59" t="s">
        <v>11949</v>
      </c>
      <c r="B16000" s="71" t="s">
        <v>11959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487"/>
        <v>33000</v>
      </c>
      <c r="H16000" s="65" t="s">
        <v>11960</v>
      </c>
      <c r="I16000" s="74"/>
    </row>
    <row r="16001" spans="1:9" x14ac:dyDescent="0.25">
      <c r="A16001" s="59" t="s">
        <v>11949</v>
      </c>
      <c r="B16001" s="71" t="s">
        <v>11959</v>
      </c>
      <c r="C16001" s="84" t="s">
        <v>419</v>
      </c>
      <c r="D16001" s="59">
        <v>3</v>
      </c>
      <c r="E16001" s="77" t="s">
        <v>26</v>
      </c>
      <c r="F16001" s="61">
        <v>11000</v>
      </c>
      <c r="G16001" s="64">
        <f t="shared" si="487"/>
        <v>33000</v>
      </c>
      <c r="H16001" s="65" t="s">
        <v>2897</v>
      </c>
      <c r="I16001" s="74"/>
    </row>
    <row r="16002" spans="1:9" x14ac:dyDescent="0.25">
      <c r="A16002" s="59" t="s">
        <v>11949</v>
      </c>
      <c r="B16002" s="59" t="s">
        <v>8069</v>
      </c>
      <c r="C16002" s="59" t="s">
        <v>27</v>
      </c>
      <c r="D16002" s="60">
        <v>1</v>
      </c>
      <c r="E16002" s="75" t="s">
        <v>26</v>
      </c>
      <c r="F16002" s="63">
        <v>2625</v>
      </c>
      <c r="G16002" s="64">
        <f t="shared" si="487"/>
        <v>2625</v>
      </c>
      <c r="H16002" s="65" t="s">
        <v>2192</v>
      </c>
      <c r="I16002" s="74" t="s">
        <v>11961</v>
      </c>
    </row>
    <row r="16003" spans="1:9" x14ac:dyDescent="0.25">
      <c r="A16003" s="59" t="s">
        <v>11949</v>
      </c>
      <c r="B16003" s="66" t="s">
        <v>8068</v>
      </c>
      <c r="C16003" s="121" t="s">
        <v>501</v>
      </c>
      <c r="D16003" s="141">
        <v>1</v>
      </c>
      <c r="E16003" s="75" t="s">
        <v>26</v>
      </c>
      <c r="F16003" s="210">
        <v>15000</v>
      </c>
      <c r="G16003" s="64">
        <f t="shared" si="487"/>
        <v>15000</v>
      </c>
      <c r="H16003" s="65" t="s">
        <v>2192</v>
      </c>
      <c r="I16003" s="74" t="s">
        <v>11961</v>
      </c>
    </row>
    <row r="16004" spans="1:9" x14ac:dyDescent="0.25">
      <c r="A16004" s="59" t="s">
        <v>11949</v>
      </c>
      <c r="B16004" s="58" t="s">
        <v>11962</v>
      </c>
      <c r="C16004" s="59" t="s">
        <v>48</v>
      </c>
      <c r="D16004" s="59">
        <v>1</v>
      </c>
      <c r="E16004" s="59" t="s">
        <v>26</v>
      </c>
      <c r="F16004" s="61">
        <v>11000</v>
      </c>
      <c r="G16004" s="64">
        <f t="shared" si="487"/>
        <v>11000</v>
      </c>
      <c r="H16004" s="65" t="s">
        <v>2192</v>
      </c>
      <c r="I16004" s="74" t="s">
        <v>11961</v>
      </c>
    </row>
    <row r="16005" spans="1:9" x14ac:dyDescent="0.25">
      <c r="A16005" s="59" t="s">
        <v>11949</v>
      </c>
      <c r="B16005" s="66" t="s">
        <v>1207</v>
      </c>
      <c r="C16005" s="121" t="s">
        <v>27</v>
      </c>
      <c r="D16005" s="141">
        <v>10</v>
      </c>
      <c r="E16005" s="75" t="s">
        <v>26</v>
      </c>
      <c r="F16005" s="210">
        <v>1000</v>
      </c>
      <c r="G16005" s="64">
        <f t="shared" si="487"/>
        <v>10000</v>
      </c>
      <c r="H16005" s="65" t="s">
        <v>2192</v>
      </c>
      <c r="I16005" s="74" t="s">
        <v>11961</v>
      </c>
    </row>
    <row r="16006" spans="1:9" x14ac:dyDescent="0.25">
      <c r="A16006" s="59" t="s">
        <v>11949</v>
      </c>
      <c r="B16006" s="58" t="s">
        <v>292</v>
      </c>
      <c r="C16006" s="59" t="s">
        <v>48</v>
      </c>
      <c r="D16006" s="60">
        <v>2</v>
      </c>
      <c r="E16006" s="75" t="s">
        <v>26</v>
      </c>
      <c r="F16006" s="64">
        <v>45000</v>
      </c>
      <c r="G16006" s="64">
        <f t="shared" si="487"/>
        <v>90000</v>
      </c>
      <c r="H16006" s="65" t="s">
        <v>2192</v>
      </c>
      <c r="I16006" s="74" t="s">
        <v>11961</v>
      </c>
    </row>
    <row r="16007" spans="1:9" x14ac:dyDescent="0.25">
      <c r="A16007" s="59" t="s">
        <v>11949</v>
      </c>
      <c r="B16007" s="59" t="s">
        <v>290</v>
      </c>
      <c r="C16007" s="93" t="s">
        <v>291</v>
      </c>
      <c r="D16007" s="141">
        <v>2</v>
      </c>
      <c r="E16007" s="75" t="s">
        <v>26</v>
      </c>
      <c r="F16007" s="210">
        <v>26000</v>
      </c>
      <c r="G16007" s="64">
        <f t="shared" si="487"/>
        <v>52000</v>
      </c>
      <c r="H16007" s="65" t="s">
        <v>2192</v>
      </c>
      <c r="I16007" s="74" t="s">
        <v>11961</v>
      </c>
    </row>
    <row r="16008" spans="1:9" x14ac:dyDescent="0.25">
      <c r="A16008" s="59" t="s">
        <v>11949</v>
      </c>
      <c r="B16008" s="59" t="s">
        <v>208</v>
      </c>
      <c r="C16008" s="59" t="s">
        <v>209</v>
      </c>
      <c r="D16008" s="141">
        <v>2</v>
      </c>
      <c r="E16008" s="75" t="s">
        <v>26</v>
      </c>
      <c r="F16008" s="210">
        <v>10000</v>
      </c>
      <c r="G16008" s="64">
        <f t="shared" si="487"/>
        <v>20000</v>
      </c>
      <c r="H16008" s="65" t="s">
        <v>2192</v>
      </c>
      <c r="I16008" s="74" t="s">
        <v>11961</v>
      </c>
    </row>
    <row r="16009" spans="1:9" x14ac:dyDescent="0.25">
      <c r="A16009" s="59" t="s">
        <v>11949</v>
      </c>
      <c r="B16009" s="59" t="s">
        <v>84</v>
      </c>
      <c r="C16009" s="59" t="s">
        <v>85</v>
      </c>
      <c r="D16009" s="141">
        <v>2</v>
      </c>
      <c r="E16009" s="75" t="s">
        <v>26</v>
      </c>
      <c r="F16009" s="210">
        <v>28000</v>
      </c>
      <c r="G16009" s="64">
        <f t="shared" si="487"/>
        <v>56000</v>
      </c>
      <c r="H16009" s="65" t="s">
        <v>2192</v>
      </c>
      <c r="I16009" s="74" t="s">
        <v>11961</v>
      </c>
    </row>
    <row r="16010" spans="1:9" x14ac:dyDescent="0.25">
      <c r="A16010" s="59" t="s">
        <v>11949</v>
      </c>
      <c r="B16010" s="58" t="s">
        <v>35</v>
      </c>
      <c r="C16010" s="84" t="s">
        <v>36</v>
      </c>
      <c r="D16010" s="141">
        <v>2</v>
      </c>
      <c r="E16010" s="75" t="s">
        <v>37</v>
      </c>
      <c r="F16010" s="210">
        <v>31000</v>
      </c>
      <c r="G16010" s="64">
        <f t="shared" si="487"/>
        <v>62000</v>
      </c>
      <c r="H16010" s="65" t="s">
        <v>2192</v>
      </c>
      <c r="I16010" s="74" t="s">
        <v>11961</v>
      </c>
    </row>
    <row r="16011" spans="1:9" x14ac:dyDescent="0.25">
      <c r="A16011" s="59" t="s">
        <v>11949</v>
      </c>
      <c r="B16011" s="59" t="s">
        <v>6393</v>
      </c>
      <c r="C16011" s="59" t="s">
        <v>277</v>
      </c>
      <c r="D16011" s="141">
        <v>1</v>
      </c>
      <c r="E16011" s="75" t="s">
        <v>26</v>
      </c>
      <c r="F16011" s="210">
        <v>22500</v>
      </c>
      <c r="G16011" s="64">
        <f t="shared" si="487"/>
        <v>22500</v>
      </c>
      <c r="H16011" s="65" t="s">
        <v>2192</v>
      </c>
      <c r="I16011" s="74" t="s">
        <v>11961</v>
      </c>
    </row>
    <row r="16012" spans="1:9" x14ac:dyDescent="0.25">
      <c r="A16012" s="59" t="s">
        <v>11949</v>
      </c>
      <c r="B16012" s="66" t="s">
        <v>220</v>
      </c>
      <c r="C16012" s="92" t="s">
        <v>221</v>
      </c>
      <c r="D16012" s="60">
        <v>4</v>
      </c>
      <c r="E16012" s="75" t="s">
        <v>37</v>
      </c>
      <c r="F16012" s="63">
        <v>34689</v>
      </c>
      <c r="G16012" s="64">
        <f t="shared" si="487"/>
        <v>138756</v>
      </c>
      <c r="H16012" s="65" t="s">
        <v>2192</v>
      </c>
      <c r="I16012" s="74" t="s">
        <v>11961</v>
      </c>
    </row>
    <row r="16013" spans="1:9" x14ac:dyDescent="0.25">
      <c r="A16013" s="59" t="s">
        <v>11949</v>
      </c>
      <c r="B16013" s="66" t="s">
        <v>11963</v>
      </c>
      <c r="C16013" s="121" t="s">
        <v>76</v>
      </c>
      <c r="D16013" s="141">
        <v>0.75</v>
      </c>
      <c r="E16013" s="75" t="s">
        <v>37</v>
      </c>
      <c r="F16013" s="210">
        <v>82500</v>
      </c>
      <c r="G16013" s="210">
        <f t="shared" si="487"/>
        <v>61875</v>
      </c>
      <c r="H16013" s="65" t="s">
        <v>2192</v>
      </c>
      <c r="I16013" s="74" t="s">
        <v>11961</v>
      </c>
    </row>
    <row r="16014" spans="1:9" x14ac:dyDescent="0.25">
      <c r="A16014" s="59" t="s">
        <v>11949</v>
      </c>
      <c r="B16014" s="59" t="s">
        <v>3077</v>
      </c>
      <c r="C16014" s="59" t="s">
        <v>411</v>
      </c>
      <c r="D16014" s="141">
        <v>1</v>
      </c>
      <c r="E16014" s="75" t="s">
        <v>26</v>
      </c>
      <c r="F16014" s="210">
        <v>12500</v>
      </c>
      <c r="G16014" s="64">
        <f t="shared" si="487"/>
        <v>12500</v>
      </c>
      <c r="H16014" s="65" t="s">
        <v>2192</v>
      </c>
      <c r="I16014" s="74" t="s">
        <v>11961</v>
      </c>
    </row>
    <row r="16015" spans="1:9" x14ac:dyDescent="0.25">
      <c r="A16015" s="59" t="s">
        <v>11949</v>
      </c>
      <c r="B16015" s="71" t="s">
        <v>6641</v>
      </c>
      <c r="C16015" s="59" t="s">
        <v>48</v>
      </c>
      <c r="D16015" s="60">
        <v>2</v>
      </c>
      <c r="E16015" s="75" t="s">
        <v>26</v>
      </c>
      <c r="F16015" s="64">
        <v>2500</v>
      </c>
      <c r="G16015" s="210">
        <f t="shared" si="487"/>
        <v>5000</v>
      </c>
      <c r="H16015" s="65" t="s">
        <v>6103</v>
      </c>
      <c r="I16015" s="74"/>
    </row>
    <row r="16016" spans="1:9" x14ac:dyDescent="0.25">
      <c r="A16016" s="59" t="s">
        <v>11949</v>
      </c>
      <c r="B16016" s="71" t="s">
        <v>1422</v>
      </c>
      <c r="C16016" s="85" t="s">
        <v>361</v>
      </c>
      <c r="D16016" s="60">
        <v>1</v>
      </c>
      <c r="E16016" s="75" t="s">
        <v>26</v>
      </c>
      <c r="F16016" s="63">
        <v>400000</v>
      </c>
      <c r="G16016" s="64">
        <f t="shared" si="487"/>
        <v>400000</v>
      </c>
      <c r="H16016" s="65" t="s">
        <v>6103</v>
      </c>
      <c r="I16016" s="74"/>
    </row>
    <row r="16017" spans="1:9" x14ac:dyDescent="0.25">
      <c r="A16017" s="59" t="s">
        <v>11949</v>
      </c>
      <c r="B16017" s="59" t="s">
        <v>6961</v>
      </c>
      <c r="C16017" s="59" t="s">
        <v>48</v>
      </c>
      <c r="D16017" s="60">
        <v>1</v>
      </c>
      <c r="E16017" s="75" t="s">
        <v>26</v>
      </c>
      <c r="F16017" s="73">
        <v>250000</v>
      </c>
      <c r="G16017" s="64">
        <f t="shared" si="487"/>
        <v>250000</v>
      </c>
      <c r="H16017" s="65" t="s">
        <v>6103</v>
      </c>
      <c r="I16017" s="74"/>
    </row>
    <row r="16018" spans="1:9" x14ac:dyDescent="0.25">
      <c r="A16018" s="59" t="s">
        <v>11949</v>
      </c>
      <c r="B16018" s="59" t="s">
        <v>11964</v>
      </c>
      <c r="C16018" s="59" t="s">
        <v>905</v>
      </c>
      <c r="D16018" s="60">
        <v>2</v>
      </c>
      <c r="E16018" s="75" t="s">
        <v>26</v>
      </c>
      <c r="F16018" s="63">
        <v>500000</v>
      </c>
      <c r="G16018" s="64">
        <f t="shared" si="487"/>
        <v>1000000</v>
      </c>
      <c r="H16018" s="65" t="s">
        <v>1929</v>
      </c>
      <c r="I16018" s="74"/>
    </row>
    <row r="16019" spans="1:9" x14ac:dyDescent="0.25">
      <c r="A16019" s="59" t="s">
        <v>11949</v>
      </c>
      <c r="B16019" s="59" t="s">
        <v>11965</v>
      </c>
      <c r="C16019" s="83" t="s">
        <v>695</v>
      </c>
      <c r="D16019" s="141">
        <v>2</v>
      </c>
      <c r="E16019" s="75" t="s">
        <v>26</v>
      </c>
      <c r="F16019" s="73">
        <v>155000</v>
      </c>
      <c r="G16019" s="64">
        <f t="shared" si="487"/>
        <v>310000</v>
      </c>
      <c r="H16019" s="65" t="s">
        <v>6114</v>
      </c>
      <c r="I16019" s="74" t="s">
        <v>11966</v>
      </c>
    </row>
    <row r="16020" spans="1:9" x14ac:dyDescent="0.25">
      <c r="A16020" s="59" t="s">
        <v>11949</v>
      </c>
      <c r="B16020" s="59" t="s">
        <v>10709</v>
      </c>
      <c r="C16020" s="59" t="s">
        <v>11967</v>
      </c>
      <c r="D16020" s="60">
        <v>1</v>
      </c>
      <c r="E16020" s="126" t="s">
        <v>26</v>
      </c>
      <c r="F16020" s="73">
        <v>1400000</v>
      </c>
      <c r="G16020" s="210">
        <f t="shared" si="487"/>
        <v>1400000</v>
      </c>
      <c r="H16020" s="65" t="s">
        <v>6114</v>
      </c>
      <c r="I16020" s="74" t="s">
        <v>11966</v>
      </c>
    </row>
    <row r="16021" spans="1:9" x14ac:dyDescent="0.25">
      <c r="A16021" s="59" t="s">
        <v>11949</v>
      </c>
      <c r="B16021" s="59" t="s">
        <v>10709</v>
      </c>
      <c r="C16021" s="59" t="s">
        <v>11968</v>
      </c>
      <c r="D16021" s="60">
        <v>1</v>
      </c>
      <c r="E16021" s="75" t="s">
        <v>26</v>
      </c>
      <c r="F16021" s="63">
        <v>1400000</v>
      </c>
      <c r="G16021" s="64">
        <f t="shared" si="487"/>
        <v>1400000</v>
      </c>
      <c r="H16021" s="65" t="s">
        <v>6114</v>
      </c>
      <c r="I16021" s="74" t="s">
        <v>11966</v>
      </c>
    </row>
    <row r="16022" spans="1:9" x14ac:dyDescent="0.25">
      <c r="A16022" s="59" t="s">
        <v>11949</v>
      </c>
      <c r="B16022" s="58" t="s">
        <v>11499</v>
      </c>
      <c r="C16022" s="77" t="s">
        <v>11969</v>
      </c>
      <c r="D16022" s="60">
        <v>1</v>
      </c>
      <c r="E16022" s="75" t="s">
        <v>26</v>
      </c>
      <c r="F16022" s="64">
        <v>475000</v>
      </c>
      <c r="G16022" s="64">
        <f t="shared" si="487"/>
        <v>475000</v>
      </c>
      <c r="H16022" s="65" t="s">
        <v>6114</v>
      </c>
      <c r="I16022" s="74" t="s">
        <v>11966</v>
      </c>
    </row>
    <row r="16023" spans="1:9" x14ac:dyDescent="0.25">
      <c r="A16023" s="59" t="s">
        <v>11949</v>
      </c>
      <c r="B16023" s="59" t="s">
        <v>11628</v>
      </c>
      <c r="C16023" s="59" t="s">
        <v>10333</v>
      </c>
      <c r="D16023" s="59">
        <v>3</v>
      </c>
      <c r="E16023" s="59" t="s">
        <v>26</v>
      </c>
      <c r="F16023" s="61">
        <v>40000</v>
      </c>
      <c r="G16023" s="64">
        <f t="shared" si="487"/>
        <v>120000</v>
      </c>
      <c r="H16023" s="65" t="s">
        <v>6114</v>
      </c>
      <c r="I16023" s="74" t="s">
        <v>11966</v>
      </c>
    </row>
    <row r="16024" spans="1:9" x14ac:dyDescent="0.25">
      <c r="A16024" s="59" t="s">
        <v>11949</v>
      </c>
      <c r="B16024" s="59" t="s">
        <v>3077</v>
      </c>
      <c r="C16024" s="59" t="s">
        <v>411</v>
      </c>
      <c r="D16024" s="141">
        <v>2</v>
      </c>
      <c r="E16024" s="75" t="s">
        <v>26</v>
      </c>
      <c r="F16024" s="210">
        <v>12500</v>
      </c>
      <c r="G16024" s="64">
        <f t="shared" si="487"/>
        <v>25000</v>
      </c>
      <c r="H16024" s="65" t="s">
        <v>6041</v>
      </c>
      <c r="I16024" s="74"/>
    </row>
    <row r="16025" spans="1:9" x14ac:dyDescent="0.25">
      <c r="A16025" s="59" t="s">
        <v>11949</v>
      </c>
      <c r="B16025" s="59" t="s">
        <v>3077</v>
      </c>
      <c r="C16025" s="59" t="s">
        <v>411</v>
      </c>
      <c r="D16025" s="141">
        <v>1</v>
      </c>
      <c r="E16025" s="75" t="s">
        <v>26</v>
      </c>
      <c r="F16025" s="210">
        <v>12500</v>
      </c>
      <c r="G16025" s="64">
        <f t="shared" si="487"/>
        <v>12500</v>
      </c>
      <c r="H16025" s="65" t="s">
        <v>894</v>
      </c>
      <c r="I16025" s="74" t="s">
        <v>11970</v>
      </c>
    </row>
    <row r="16026" spans="1:9" x14ac:dyDescent="0.25">
      <c r="A16026" s="59" t="s">
        <v>198</v>
      </c>
      <c r="B16026" s="59" t="s">
        <v>56</v>
      </c>
      <c r="C16026" s="59" t="s">
        <v>57</v>
      </c>
      <c r="D16026" s="60">
        <v>1</v>
      </c>
      <c r="E16026" s="126" t="s">
        <v>37</v>
      </c>
      <c r="F16026" s="221">
        <v>24650</v>
      </c>
      <c r="G16026" s="64">
        <f>F16026*D16026</f>
        <v>24650</v>
      </c>
      <c r="H16026" s="65" t="s">
        <v>894</v>
      </c>
      <c r="I16026" s="74" t="s">
        <v>11970</v>
      </c>
    </row>
    <row r="16027" spans="1:9" x14ac:dyDescent="0.25">
      <c r="A16027" s="59" t="s">
        <v>198</v>
      </c>
      <c r="B16027" s="59" t="s">
        <v>10748</v>
      </c>
      <c r="C16027" s="59" t="s">
        <v>2691</v>
      </c>
      <c r="D16027" s="60">
        <v>1</v>
      </c>
      <c r="E16027" s="75" t="s">
        <v>26</v>
      </c>
      <c r="F16027" s="63">
        <v>550000</v>
      </c>
      <c r="G16027" s="64">
        <f t="shared" si="487"/>
        <v>550000</v>
      </c>
      <c r="H16027" s="120" t="s">
        <v>5984</v>
      </c>
      <c r="I16027" s="74"/>
    </row>
    <row r="16028" spans="1:9" x14ac:dyDescent="0.25">
      <c r="A16028" s="59" t="s">
        <v>198</v>
      </c>
      <c r="B16028" s="59" t="s">
        <v>1013</v>
      </c>
      <c r="C16028" s="59" t="s">
        <v>864</v>
      </c>
      <c r="D16028" s="60">
        <v>15</v>
      </c>
      <c r="E16028" s="75" t="s">
        <v>37</v>
      </c>
      <c r="F16028" s="73">
        <v>17000</v>
      </c>
      <c r="G16028" s="64">
        <f t="shared" si="487"/>
        <v>255000</v>
      </c>
      <c r="H16028" s="65" t="s">
        <v>6041</v>
      </c>
      <c r="I16028" s="74"/>
    </row>
    <row r="16029" spans="1:9" x14ac:dyDescent="0.25">
      <c r="A16029" s="59" t="s">
        <v>198</v>
      </c>
      <c r="B16029" s="118" t="s">
        <v>11971</v>
      </c>
      <c r="C16029" s="59" t="s">
        <v>636</v>
      </c>
      <c r="D16029" s="60">
        <v>2</v>
      </c>
      <c r="E16029" s="75" t="s">
        <v>70</v>
      </c>
      <c r="F16029" s="63">
        <v>76000</v>
      </c>
      <c r="G16029" s="64">
        <f t="shared" si="487"/>
        <v>152000</v>
      </c>
      <c r="H16029" s="65" t="s">
        <v>6041</v>
      </c>
      <c r="I16029" s="74"/>
    </row>
    <row r="16030" spans="1:9" x14ac:dyDescent="0.25">
      <c r="A16030" s="59" t="s">
        <v>198</v>
      </c>
      <c r="B16030" s="59" t="s">
        <v>11533</v>
      </c>
      <c r="C16030" s="59" t="s">
        <v>11062</v>
      </c>
      <c r="D16030" s="59">
        <v>1</v>
      </c>
      <c r="E16030" s="77" t="s">
        <v>26</v>
      </c>
      <c r="F16030" s="61">
        <v>13000</v>
      </c>
      <c r="G16030" s="64">
        <f>F16030*D16030</f>
        <v>13000</v>
      </c>
      <c r="H16030" s="65" t="s">
        <v>6041</v>
      </c>
      <c r="I16030" s="74"/>
    </row>
    <row r="16031" spans="1:9" x14ac:dyDescent="0.25">
      <c r="A16031" s="59" t="s">
        <v>198</v>
      </c>
      <c r="B16031" s="59" t="s">
        <v>11972</v>
      </c>
      <c r="C16031" s="83" t="s">
        <v>411</v>
      </c>
      <c r="D16031" s="141">
        <v>1</v>
      </c>
      <c r="E16031" s="75" t="s">
        <v>26</v>
      </c>
      <c r="F16031" s="73">
        <v>625000</v>
      </c>
      <c r="G16031" s="64">
        <f>F16031*D16031</f>
        <v>625000</v>
      </c>
      <c r="H16031" s="65" t="s">
        <v>6112</v>
      </c>
      <c r="I16031" s="74"/>
    </row>
    <row r="16032" spans="1:9" x14ac:dyDescent="0.25">
      <c r="A16032" s="59" t="s">
        <v>198</v>
      </c>
      <c r="B16032" s="58" t="s">
        <v>11973</v>
      </c>
      <c r="C16032" s="83" t="s">
        <v>11974</v>
      </c>
      <c r="D16032" s="60">
        <v>1</v>
      </c>
      <c r="E16032" s="75" t="s">
        <v>26</v>
      </c>
      <c r="F16032" s="63">
        <v>420000</v>
      </c>
      <c r="G16032" s="64">
        <f>F16032*D16032</f>
        <v>420000</v>
      </c>
      <c r="H16032" s="65" t="s">
        <v>6112</v>
      </c>
      <c r="I16032" s="74"/>
    </row>
    <row r="16033" spans="1:9" x14ac:dyDescent="0.25">
      <c r="A16033" s="59" t="s">
        <v>198</v>
      </c>
      <c r="B16033" s="59" t="s">
        <v>4856</v>
      </c>
      <c r="C16033" s="59" t="s">
        <v>11974</v>
      </c>
      <c r="D16033" s="60">
        <v>1</v>
      </c>
      <c r="E16033" s="75" t="s">
        <v>26</v>
      </c>
      <c r="F16033" s="63">
        <v>105000</v>
      </c>
      <c r="G16033" s="64">
        <f>F16033*D16033</f>
        <v>105000</v>
      </c>
      <c r="H16033" s="65" t="s">
        <v>6112</v>
      </c>
      <c r="I16033" s="74"/>
    </row>
    <row r="16034" spans="1:9" x14ac:dyDescent="0.25">
      <c r="A16034" s="59" t="s">
        <v>198</v>
      </c>
      <c r="B16034" s="59" t="s">
        <v>11522</v>
      </c>
      <c r="C16034" s="59" t="s">
        <v>11062</v>
      </c>
      <c r="D16034" s="59">
        <v>1</v>
      </c>
      <c r="E16034" s="59" t="s">
        <v>26</v>
      </c>
      <c r="F16034" s="61">
        <v>7000</v>
      </c>
      <c r="G16034" s="64">
        <f t="shared" si="487"/>
        <v>7000</v>
      </c>
      <c r="H16034" s="65" t="s">
        <v>525</v>
      </c>
      <c r="I16034" s="74" t="s">
        <v>6625</v>
      </c>
    </row>
    <row r="16035" spans="1:9" x14ac:dyDescent="0.25">
      <c r="A16035" s="59" t="s">
        <v>198</v>
      </c>
      <c r="B16035" s="83" t="s">
        <v>11975</v>
      </c>
      <c r="C16035" s="85" t="s">
        <v>48</v>
      </c>
      <c r="D16035" s="141">
        <v>1</v>
      </c>
      <c r="E16035" s="75" t="s">
        <v>29</v>
      </c>
      <c r="F16035" s="210">
        <v>25000</v>
      </c>
      <c r="G16035" s="64">
        <f t="shared" si="487"/>
        <v>25000</v>
      </c>
      <c r="H16035" s="65" t="s">
        <v>11976</v>
      </c>
      <c r="I16035" s="74" t="s">
        <v>6625</v>
      </c>
    </row>
    <row r="16036" spans="1:9" x14ac:dyDescent="0.25">
      <c r="A16036" s="59" t="s">
        <v>198</v>
      </c>
      <c r="B16036" s="71" t="s">
        <v>4006</v>
      </c>
      <c r="C16036" s="77" t="s">
        <v>4290</v>
      </c>
      <c r="D16036" s="60">
        <v>1</v>
      </c>
      <c r="E16036" s="75" t="s">
        <v>118</v>
      </c>
      <c r="F16036" s="63">
        <v>40000</v>
      </c>
      <c r="G16036" s="64">
        <f t="shared" si="487"/>
        <v>40000</v>
      </c>
      <c r="H16036" s="65" t="s">
        <v>11976</v>
      </c>
      <c r="I16036" s="74" t="s">
        <v>6625</v>
      </c>
    </row>
    <row r="16037" spans="1:9" x14ac:dyDescent="0.25">
      <c r="A16037" s="59" t="s">
        <v>198</v>
      </c>
      <c r="B16037" s="59" t="s">
        <v>871</v>
      </c>
      <c r="C16037" s="59" t="s">
        <v>411</v>
      </c>
      <c r="D16037" s="60">
        <v>0.5</v>
      </c>
      <c r="E16037" s="75" t="s">
        <v>29</v>
      </c>
      <c r="F16037" s="62">
        <v>440000</v>
      </c>
      <c r="G16037" s="64">
        <f t="shared" si="487"/>
        <v>220000</v>
      </c>
      <c r="H16037" s="65" t="s">
        <v>998</v>
      </c>
      <c r="I16037" s="74" t="s">
        <v>11977</v>
      </c>
    </row>
    <row r="16038" spans="1:9" x14ac:dyDescent="0.25">
      <c r="A16038" s="59" t="s">
        <v>198</v>
      </c>
      <c r="B16038" s="58" t="s">
        <v>10150</v>
      </c>
      <c r="C16038" s="58" t="s">
        <v>281</v>
      </c>
      <c r="D16038" s="60">
        <v>1</v>
      </c>
      <c r="E16038" s="75" t="s">
        <v>26</v>
      </c>
      <c r="F16038" s="64">
        <v>21000</v>
      </c>
      <c r="G16038" s="64">
        <f t="shared" si="487"/>
        <v>21000</v>
      </c>
      <c r="H16038" s="65" t="s">
        <v>998</v>
      </c>
      <c r="I16038" s="74" t="s">
        <v>11977</v>
      </c>
    </row>
    <row r="16039" spans="1:9" x14ac:dyDescent="0.25">
      <c r="A16039" s="59" t="s">
        <v>198</v>
      </c>
      <c r="B16039" s="59" t="s">
        <v>1427</v>
      </c>
      <c r="C16039" s="83" t="s">
        <v>1426</v>
      </c>
      <c r="D16039" s="60">
        <v>1</v>
      </c>
      <c r="E16039" s="75" t="s">
        <v>26</v>
      </c>
      <c r="F16039" s="73">
        <v>888079</v>
      </c>
      <c r="G16039" s="64">
        <f t="shared" si="487"/>
        <v>888079</v>
      </c>
      <c r="H16039" s="65" t="s">
        <v>998</v>
      </c>
      <c r="I16039" s="74" t="s">
        <v>11977</v>
      </c>
    </row>
    <row r="16040" spans="1:9" x14ac:dyDescent="0.25">
      <c r="A16040" s="59" t="s">
        <v>198</v>
      </c>
      <c r="B16040" s="58" t="s">
        <v>6645</v>
      </c>
      <c r="C16040" s="77" t="s">
        <v>74</v>
      </c>
      <c r="D16040" s="60">
        <v>2</v>
      </c>
      <c r="E16040" s="126" t="s">
        <v>26</v>
      </c>
      <c r="F16040" s="73">
        <v>60000</v>
      </c>
      <c r="G16040" s="210">
        <f t="shared" si="487"/>
        <v>120000</v>
      </c>
      <c r="H16040" s="65" t="s">
        <v>998</v>
      </c>
      <c r="I16040" s="74" t="s">
        <v>11977</v>
      </c>
    </row>
    <row r="16041" spans="1:9" x14ac:dyDescent="0.25">
      <c r="A16041" s="59" t="s">
        <v>198</v>
      </c>
      <c r="B16041" s="59" t="s">
        <v>1792</v>
      </c>
      <c r="C16041" s="59" t="s">
        <v>76</v>
      </c>
      <c r="D16041" s="59">
        <v>0.3</v>
      </c>
      <c r="E16041" s="77" t="s">
        <v>37</v>
      </c>
      <c r="F16041" s="61">
        <v>82500</v>
      </c>
      <c r="G16041" s="64">
        <f t="shared" si="487"/>
        <v>24750</v>
      </c>
      <c r="H16041" s="65" t="s">
        <v>998</v>
      </c>
      <c r="I16041" s="74" t="s">
        <v>11977</v>
      </c>
    </row>
    <row r="16042" spans="1:9" x14ac:dyDescent="0.25">
      <c r="A16042" s="59" t="s">
        <v>198</v>
      </c>
      <c r="B16042" s="59" t="s">
        <v>135</v>
      </c>
      <c r="C16042" s="59" t="s">
        <v>27</v>
      </c>
      <c r="D16042" s="59">
        <v>1</v>
      </c>
      <c r="E16042" s="77" t="s">
        <v>29</v>
      </c>
      <c r="F16042" s="61">
        <v>20000</v>
      </c>
      <c r="G16042" s="64">
        <f t="shared" si="487"/>
        <v>20000</v>
      </c>
      <c r="H16042" s="65" t="s">
        <v>998</v>
      </c>
      <c r="I16042" s="74" t="s">
        <v>11977</v>
      </c>
    </row>
    <row r="16043" spans="1:9" x14ac:dyDescent="0.25">
      <c r="A16043" s="59" t="s">
        <v>198</v>
      </c>
      <c r="B16043" s="59" t="s">
        <v>11978</v>
      </c>
      <c r="C16043" s="59" t="s">
        <v>411</v>
      </c>
      <c r="D16043" s="60">
        <v>1</v>
      </c>
      <c r="E16043" s="75" t="s">
        <v>29</v>
      </c>
      <c r="F16043" s="63">
        <v>95000</v>
      </c>
      <c r="G16043" s="64">
        <f t="shared" si="487"/>
        <v>95000</v>
      </c>
      <c r="H16043" s="65" t="s">
        <v>763</v>
      </c>
      <c r="I16043" s="74" t="s">
        <v>11979</v>
      </c>
    </row>
    <row r="16044" spans="1:9" x14ac:dyDescent="0.25">
      <c r="A16044" s="59" t="s">
        <v>198</v>
      </c>
      <c r="B16044" s="59" t="s">
        <v>3077</v>
      </c>
      <c r="C16044" s="59" t="s">
        <v>411</v>
      </c>
      <c r="D16044" s="141">
        <v>1</v>
      </c>
      <c r="E16044" s="75" t="s">
        <v>26</v>
      </c>
      <c r="F16044" s="210">
        <v>12500</v>
      </c>
      <c r="G16044" s="64">
        <f t="shared" si="487"/>
        <v>12500</v>
      </c>
      <c r="H16044" s="65" t="s">
        <v>892</v>
      </c>
      <c r="I16044" s="74" t="s">
        <v>11933</v>
      </c>
    </row>
    <row r="16045" spans="1:9" x14ac:dyDescent="0.25">
      <c r="A16045" s="59" t="s">
        <v>198</v>
      </c>
      <c r="B16045" s="59" t="s">
        <v>7186</v>
      </c>
      <c r="C16045" s="59" t="s">
        <v>115</v>
      </c>
      <c r="D16045" s="141">
        <v>1</v>
      </c>
      <c r="E16045" s="75" t="s">
        <v>26</v>
      </c>
      <c r="F16045" s="210">
        <v>250000</v>
      </c>
      <c r="G16045" s="64">
        <f t="shared" si="487"/>
        <v>250000</v>
      </c>
      <c r="H16045" s="65" t="s">
        <v>892</v>
      </c>
      <c r="I16045" s="74" t="s">
        <v>11933</v>
      </c>
    </row>
    <row r="16046" spans="1:9" x14ac:dyDescent="0.25">
      <c r="A16046" s="59" t="s">
        <v>198</v>
      </c>
      <c r="B16046" s="59" t="s">
        <v>11855</v>
      </c>
      <c r="C16046" s="59" t="s">
        <v>411</v>
      </c>
      <c r="D16046" s="60">
        <v>4</v>
      </c>
      <c r="E16046" s="75" t="s">
        <v>26</v>
      </c>
      <c r="F16046" s="63">
        <v>15000</v>
      </c>
      <c r="G16046" s="64">
        <f t="shared" si="487"/>
        <v>60000</v>
      </c>
      <c r="H16046" s="65" t="s">
        <v>892</v>
      </c>
      <c r="I16046" s="74" t="s">
        <v>11933</v>
      </c>
    </row>
    <row r="16047" spans="1:9" x14ac:dyDescent="0.25">
      <c r="A16047" s="59" t="s">
        <v>198</v>
      </c>
      <c r="B16047" s="59" t="s">
        <v>832</v>
      </c>
      <c r="C16047" s="83" t="s">
        <v>501</v>
      </c>
      <c r="D16047" s="60">
        <v>1</v>
      </c>
      <c r="E16047" s="75" t="s">
        <v>26</v>
      </c>
      <c r="F16047" s="73">
        <v>7500</v>
      </c>
      <c r="G16047" s="64">
        <f t="shared" si="487"/>
        <v>7500</v>
      </c>
      <c r="H16047" s="65" t="s">
        <v>892</v>
      </c>
      <c r="I16047" s="74" t="s">
        <v>11933</v>
      </c>
    </row>
    <row r="16048" spans="1:9" x14ac:dyDescent="0.25">
      <c r="A16048" s="59" t="s">
        <v>198</v>
      </c>
      <c r="B16048" s="58" t="s">
        <v>11980</v>
      </c>
      <c r="C16048" s="59" t="s">
        <v>419</v>
      </c>
      <c r="D16048" s="59">
        <v>1</v>
      </c>
      <c r="E16048" s="59" t="s">
        <v>26</v>
      </c>
      <c r="F16048" s="61">
        <v>205000</v>
      </c>
      <c r="G16048" s="64">
        <f t="shared" si="487"/>
        <v>205000</v>
      </c>
      <c r="H16048" s="65" t="s">
        <v>814</v>
      </c>
      <c r="I16048" s="74"/>
    </row>
    <row r="16049" spans="1:9" x14ac:dyDescent="0.25">
      <c r="A16049" s="59" t="s">
        <v>198</v>
      </c>
      <c r="B16049" s="71" t="s">
        <v>11981</v>
      </c>
      <c r="C16049" s="85" t="s">
        <v>419</v>
      </c>
      <c r="D16049" s="60">
        <v>5</v>
      </c>
      <c r="E16049" s="75" t="s">
        <v>26</v>
      </c>
      <c r="F16049" s="63">
        <v>17500</v>
      </c>
      <c r="G16049" s="64">
        <f t="shared" si="487"/>
        <v>87500</v>
      </c>
      <c r="H16049" s="65" t="s">
        <v>814</v>
      </c>
      <c r="I16049" s="74"/>
    </row>
    <row r="16050" spans="1:9" x14ac:dyDescent="0.25">
      <c r="A16050" s="59" t="s">
        <v>198</v>
      </c>
      <c r="B16050" s="59" t="s">
        <v>6393</v>
      </c>
      <c r="C16050" s="59" t="s">
        <v>277</v>
      </c>
      <c r="D16050" s="141">
        <v>1</v>
      </c>
      <c r="E16050" s="75" t="s">
        <v>26</v>
      </c>
      <c r="F16050" s="210">
        <v>22500</v>
      </c>
      <c r="G16050" s="64">
        <f t="shared" si="487"/>
        <v>22500</v>
      </c>
      <c r="H16050" s="65" t="s">
        <v>427</v>
      </c>
      <c r="I16050" s="74" t="s">
        <v>6625</v>
      </c>
    </row>
    <row r="16051" spans="1:9" x14ac:dyDescent="0.25">
      <c r="A16051" s="59" t="s">
        <v>198</v>
      </c>
      <c r="B16051" s="59" t="s">
        <v>634</v>
      </c>
      <c r="C16051" s="59" t="s">
        <v>99</v>
      </c>
      <c r="D16051" s="60">
        <v>1</v>
      </c>
      <c r="E16051" s="75" t="s">
        <v>26</v>
      </c>
      <c r="F16051" s="63">
        <v>37500</v>
      </c>
      <c r="G16051" s="64">
        <f t="shared" si="487"/>
        <v>37500</v>
      </c>
      <c r="H16051" s="65" t="s">
        <v>427</v>
      </c>
      <c r="I16051" s="74" t="s">
        <v>6625</v>
      </c>
    </row>
    <row r="16052" spans="1:9" x14ac:dyDescent="0.25">
      <c r="A16052" s="59" t="s">
        <v>198</v>
      </c>
      <c r="B16052" s="66" t="s">
        <v>220</v>
      </c>
      <c r="C16052" s="92" t="s">
        <v>221</v>
      </c>
      <c r="D16052" s="60">
        <v>6</v>
      </c>
      <c r="E16052" s="75" t="s">
        <v>37</v>
      </c>
      <c r="F16052" s="63">
        <v>34689</v>
      </c>
      <c r="G16052" s="210">
        <f t="shared" si="487"/>
        <v>208134</v>
      </c>
      <c r="H16052" s="65" t="s">
        <v>427</v>
      </c>
      <c r="I16052" s="74" t="s">
        <v>6625</v>
      </c>
    </row>
    <row r="16053" spans="1:9" x14ac:dyDescent="0.25">
      <c r="A16053" s="59" t="s">
        <v>198</v>
      </c>
      <c r="B16053" s="59" t="s">
        <v>3077</v>
      </c>
      <c r="C16053" s="59" t="s">
        <v>411</v>
      </c>
      <c r="D16053" s="141">
        <v>1</v>
      </c>
      <c r="E16053" s="75" t="s">
        <v>26</v>
      </c>
      <c r="F16053" s="210">
        <v>12500</v>
      </c>
      <c r="G16053" s="64">
        <f t="shared" si="487"/>
        <v>12500</v>
      </c>
      <c r="H16053" s="65" t="s">
        <v>427</v>
      </c>
      <c r="I16053" s="74" t="s">
        <v>6625</v>
      </c>
    </row>
    <row r="16054" spans="1:9" x14ac:dyDescent="0.25">
      <c r="A16054" s="59" t="s">
        <v>198</v>
      </c>
      <c r="B16054" s="59" t="s">
        <v>1792</v>
      </c>
      <c r="C16054" s="59" t="s">
        <v>76</v>
      </c>
      <c r="D16054" s="59">
        <v>0.3</v>
      </c>
      <c r="E16054" s="77" t="s">
        <v>37</v>
      </c>
      <c r="F16054" s="61">
        <v>82500</v>
      </c>
      <c r="G16054" s="210">
        <f t="shared" si="487"/>
        <v>24750</v>
      </c>
      <c r="H16054" s="65" t="s">
        <v>427</v>
      </c>
      <c r="I16054" s="74" t="s">
        <v>6625</v>
      </c>
    </row>
    <row r="16055" spans="1:9" x14ac:dyDescent="0.25">
      <c r="A16055" s="59" t="s">
        <v>198</v>
      </c>
      <c r="B16055" s="59" t="s">
        <v>56</v>
      </c>
      <c r="C16055" s="59" t="s">
        <v>57</v>
      </c>
      <c r="D16055" s="141">
        <v>2</v>
      </c>
      <c r="E16055" s="75" t="s">
        <v>37</v>
      </c>
      <c r="F16055" s="78">
        <v>24650</v>
      </c>
      <c r="G16055" s="64">
        <f t="shared" si="487"/>
        <v>49300</v>
      </c>
      <c r="H16055" s="65" t="s">
        <v>432</v>
      </c>
      <c r="I16055" s="74"/>
    </row>
    <row r="16056" spans="1:9" x14ac:dyDescent="0.25">
      <c r="A16056" s="59" t="s">
        <v>11982</v>
      </c>
      <c r="B16056" s="58" t="s">
        <v>35</v>
      </c>
      <c r="C16056" s="84" t="s">
        <v>36</v>
      </c>
      <c r="D16056" s="60">
        <v>3</v>
      </c>
      <c r="E16056" s="126" t="s">
        <v>37</v>
      </c>
      <c r="F16056" s="78">
        <v>31000</v>
      </c>
      <c r="G16056" s="64">
        <f>F16056*D16056</f>
        <v>93000</v>
      </c>
      <c r="H16056" s="65" t="s">
        <v>432</v>
      </c>
      <c r="I16056" s="74"/>
    </row>
    <row r="16057" spans="1:9" x14ac:dyDescent="0.25">
      <c r="A16057" s="59" t="s">
        <v>11982</v>
      </c>
      <c r="B16057" s="66" t="s">
        <v>220</v>
      </c>
      <c r="C16057" s="92" t="s">
        <v>221</v>
      </c>
      <c r="D16057" s="141">
        <v>4</v>
      </c>
      <c r="E16057" s="75" t="s">
        <v>37</v>
      </c>
      <c r="F16057" s="210">
        <v>34689</v>
      </c>
      <c r="G16057" s="64">
        <f>F16057*D16057</f>
        <v>138756</v>
      </c>
      <c r="H16057" s="120" t="s">
        <v>623</v>
      </c>
      <c r="I16057" s="74"/>
    </row>
    <row r="16058" spans="1:9" x14ac:dyDescent="0.25">
      <c r="A16058" s="59" t="s">
        <v>11982</v>
      </c>
      <c r="B16058" s="59" t="s">
        <v>2693</v>
      </c>
      <c r="C16058" s="59" t="s">
        <v>27</v>
      </c>
      <c r="D16058" s="60">
        <v>5</v>
      </c>
      <c r="E16058" s="75" t="s">
        <v>26</v>
      </c>
      <c r="F16058" s="63">
        <v>1565</v>
      </c>
      <c r="G16058" s="210">
        <f t="shared" si="487"/>
        <v>7825</v>
      </c>
      <c r="H16058" s="65" t="s">
        <v>623</v>
      </c>
      <c r="I16058" s="74"/>
    </row>
    <row r="16059" spans="1:9" x14ac:dyDescent="0.25">
      <c r="A16059" s="59" t="s">
        <v>11982</v>
      </c>
      <c r="B16059" s="59" t="s">
        <v>11983</v>
      </c>
      <c r="C16059" s="59" t="s">
        <v>631</v>
      </c>
      <c r="D16059" s="60">
        <v>3</v>
      </c>
      <c r="E16059" s="75" t="s">
        <v>26</v>
      </c>
      <c r="F16059" s="63">
        <v>7500</v>
      </c>
      <c r="G16059" s="64">
        <f t="shared" si="487"/>
        <v>22500</v>
      </c>
      <c r="H16059" s="120" t="s">
        <v>2897</v>
      </c>
      <c r="I16059" s="74"/>
    </row>
    <row r="16060" spans="1:9" x14ac:dyDescent="0.25">
      <c r="A16060" s="59" t="s">
        <v>11982</v>
      </c>
      <c r="B16060" s="71" t="s">
        <v>3332</v>
      </c>
      <c r="C16060" s="59" t="s">
        <v>11984</v>
      </c>
      <c r="D16060" s="60">
        <v>1</v>
      </c>
      <c r="E16060" s="75" t="s">
        <v>26</v>
      </c>
      <c r="F16060" s="210">
        <v>1650000</v>
      </c>
      <c r="G16060" s="64">
        <f t="shared" ref="G16060:G16081" si="488">F16060*D16060</f>
        <v>1650000</v>
      </c>
      <c r="H16060" s="65" t="s">
        <v>522</v>
      </c>
      <c r="I16060" s="74" t="s">
        <v>11985</v>
      </c>
    </row>
    <row r="16061" spans="1:9" x14ac:dyDescent="0.25">
      <c r="A16061" s="59" t="s">
        <v>11982</v>
      </c>
      <c r="B16061" s="71" t="s">
        <v>3332</v>
      </c>
      <c r="C16061" s="59" t="s">
        <v>11986</v>
      </c>
      <c r="D16061" s="60">
        <v>1</v>
      </c>
      <c r="E16061" s="75" t="s">
        <v>26</v>
      </c>
      <c r="F16061" s="210">
        <v>1650000</v>
      </c>
      <c r="G16061" s="64">
        <f t="shared" si="488"/>
        <v>1650000</v>
      </c>
      <c r="H16061" s="65" t="s">
        <v>522</v>
      </c>
      <c r="I16061" s="74" t="s">
        <v>11985</v>
      </c>
    </row>
    <row r="16062" spans="1:9" x14ac:dyDescent="0.25">
      <c r="A16062" s="59" t="s">
        <v>11982</v>
      </c>
      <c r="B16062" s="71" t="s">
        <v>3332</v>
      </c>
      <c r="C16062" s="59" t="s">
        <v>11987</v>
      </c>
      <c r="D16062" s="59">
        <v>1</v>
      </c>
      <c r="E16062" s="77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11985</v>
      </c>
    </row>
    <row r="16063" spans="1:9" x14ac:dyDescent="0.25">
      <c r="A16063" s="59" t="s">
        <v>11982</v>
      </c>
      <c r="B16063" s="71" t="s">
        <v>3332</v>
      </c>
      <c r="C16063" s="83" t="s">
        <v>11988</v>
      </c>
      <c r="D16063" s="141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11985</v>
      </c>
    </row>
    <row r="16064" spans="1:9" x14ac:dyDescent="0.25">
      <c r="A16064" s="59" t="s">
        <v>11982</v>
      </c>
      <c r="B16064" s="71" t="s">
        <v>3332</v>
      </c>
      <c r="C16064" s="83" t="s">
        <v>11989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11985</v>
      </c>
    </row>
    <row r="16065" spans="1:9" x14ac:dyDescent="0.25">
      <c r="A16065" s="59" t="s">
        <v>11982</v>
      </c>
      <c r="B16065" s="71" t="s">
        <v>3332</v>
      </c>
      <c r="C16065" s="59" t="s">
        <v>11990</v>
      </c>
      <c r="D16065" s="60">
        <v>1</v>
      </c>
      <c r="E16065" s="75" t="s">
        <v>26</v>
      </c>
      <c r="F16065" s="210">
        <v>1650000</v>
      </c>
      <c r="G16065" s="64">
        <f>F16065*D16065</f>
        <v>1650000</v>
      </c>
      <c r="H16065" s="65" t="s">
        <v>522</v>
      </c>
      <c r="I16065" s="74" t="s">
        <v>11985</v>
      </c>
    </row>
    <row r="16066" spans="1:9" x14ac:dyDescent="0.25">
      <c r="A16066" s="59" t="s">
        <v>11982</v>
      </c>
      <c r="B16066" s="59" t="s">
        <v>11584</v>
      </c>
      <c r="C16066" s="59" t="s">
        <v>10333</v>
      </c>
      <c r="D16066" s="141">
        <v>1</v>
      </c>
      <c r="E16066" s="75" t="s">
        <v>26</v>
      </c>
      <c r="F16066" s="210">
        <v>335000</v>
      </c>
      <c r="G16066" s="64">
        <f t="shared" si="488"/>
        <v>335000</v>
      </c>
      <c r="H16066" s="65" t="s">
        <v>522</v>
      </c>
      <c r="I16066" s="74" t="s">
        <v>11985</v>
      </c>
    </row>
    <row r="16067" spans="1:9" x14ac:dyDescent="0.25">
      <c r="A16067" s="59" t="s">
        <v>11982</v>
      </c>
      <c r="B16067" s="58" t="s">
        <v>4920</v>
      </c>
      <c r="C16067" s="59" t="s">
        <v>1311</v>
      </c>
      <c r="D16067" s="60">
        <v>1</v>
      </c>
      <c r="E16067" s="75" t="s">
        <v>29</v>
      </c>
      <c r="F16067" s="64">
        <v>220000</v>
      </c>
      <c r="G16067" s="64">
        <f t="shared" si="488"/>
        <v>220000</v>
      </c>
      <c r="H16067" s="65" t="s">
        <v>6041</v>
      </c>
      <c r="I16067" s="74"/>
    </row>
    <row r="16068" spans="1:9" x14ac:dyDescent="0.25">
      <c r="A16068" s="59" t="s">
        <v>11982</v>
      </c>
      <c r="B16068" s="118" t="s">
        <v>11971</v>
      </c>
      <c r="C16068" s="59" t="s">
        <v>636</v>
      </c>
      <c r="D16068" s="60">
        <v>1</v>
      </c>
      <c r="E16068" s="75" t="s">
        <v>70</v>
      </c>
      <c r="F16068" s="63">
        <v>76000</v>
      </c>
      <c r="G16068" s="64">
        <f t="shared" si="488"/>
        <v>76000</v>
      </c>
      <c r="H16068" s="65" t="s">
        <v>6041</v>
      </c>
      <c r="I16068" s="74"/>
    </row>
    <row r="16069" spans="1:9" x14ac:dyDescent="0.25">
      <c r="A16069" s="59" t="s">
        <v>11982</v>
      </c>
      <c r="B16069" s="59" t="s">
        <v>10505</v>
      </c>
      <c r="C16069" s="59" t="s">
        <v>1015</v>
      </c>
      <c r="D16069" s="60">
        <v>1</v>
      </c>
      <c r="E16069" s="75" t="s">
        <v>51</v>
      </c>
      <c r="F16069" s="63">
        <v>74000</v>
      </c>
      <c r="G16069" s="64">
        <f t="shared" si="488"/>
        <v>74000</v>
      </c>
      <c r="H16069" s="120" t="s">
        <v>6041</v>
      </c>
      <c r="I16069" s="74"/>
    </row>
    <row r="16070" spans="1:9" x14ac:dyDescent="0.25">
      <c r="A16070" s="59" t="s">
        <v>11982</v>
      </c>
      <c r="B16070" s="59" t="s">
        <v>11533</v>
      </c>
      <c r="C16070" s="59" t="s">
        <v>11062</v>
      </c>
      <c r="D16070" s="59">
        <v>1</v>
      </c>
      <c r="E16070" s="77" t="s">
        <v>26</v>
      </c>
      <c r="F16070" s="61">
        <v>13000</v>
      </c>
      <c r="G16070" s="64">
        <f t="shared" si="488"/>
        <v>13000</v>
      </c>
      <c r="H16070" s="120" t="s">
        <v>6041</v>
      </c>
      <c r="I16070" s="74"/>
    </row>
    <row r="16071" spans="1:9" x14ac:dyDescent="0.25">
      <c r="A16071" s="59" t="s">
        <v>11982</v>
      </c>
      <c r="B16071" s="59" t="s">
        <v>10478</v>
      </c>
      <c r="C16071" s="59" t="s">
        <v>636</v>
      </c>
      <c r="D16071" s="60">
        <v>6</v>
      </c>
      <c r="E16071" s="75" t="s">
        <v>51</v>
      </c>
      <c r="F16071" s="73">
        <v>73000</v>
      </c>
      <c r="G16071" s="64">
        <f>F16071*D16071</f>
        <v>438000</v>
      </c>
      <c r="H16071" s="120" t="s">
        <v>6041</v>
      </c>
      <c r="I16071" s="74"/>
    </row>
    <row r="16072" spans="1:9" x14ac:dyDescent="0.25">
      <c r="A16072" s="59" t="s">
        <v>11982</v>
      </c>
      <c r="B16072" s="66" t="s">
        <v>8068</v>
      </c>
      <c r="C16072" s="83" t="s">
        <v>835</v>
      </c>
      <c r="D16072" s="60">
        <v>1</v>
      </c>
      <c r="E16072" s="75" t="s">
        <v>26</v>
      </c>
      <c r="F16072" s="64">
        <v>11500</v>
      </c>
      <c r="G16072" s="64">
        <f>F16072*D16072</f>
        <v>11500</v>
      </c>
      <c r="H16072" s="120" t="s">
        <v>6041</v>
      </c>
      <c r="I16072" s="74"/>
    </row>
    <row r="16073" spans="1:9" x14ac:dyDescent="0.25">
      <c r="A16073" s="59" t="s">
        <v>11982</v>
      </c>
      <c r="B16073" s="71" t="s">
        <v>1013</v>
      </c>
      <c r="C16073" s="84" t="s">
        <v>864</v>
      </c>
      <c r="D16073" s="59">
        <v>15</v>
      </c>
      <c r="E16073" s="77" t="s">
        <v>37</v>
      </c>
      <c r="F16073" s="61">
        <v>17000</v>
      </c>
      <c r="G16073" s="64">
        <f>F16073*D16073</f>
        <v>255000</v>
      </c>
      <c r="H16073" s="65" t="s">
        <v>6104</v>
      </c>
      <c r="I16073" s="74"/>
    </row>
    <row r="16074" spans="1:9" x14ac:dyDescent="0.25">
      <c r="A16074" s="59" t="s">
        <v>11982</v>
      </c>
      <c r="B16074" s="58" t="s">
        <v>11991</v>
      </c>
      <c r="C16074" s="59" t="s">
        <v>864</v>
      </c>
      <c r="D16074" s="60">
        <v>1</v>
      </c>
      <c r="E16074" s="75" t="s">
        <v>51</v>
      </c>
      <c r="F16074" s="64">
        <v>83000</v>
      </c>
      <c r="G16074" s="210">
        <f t="shared" si="488"/>
        <v>83000</v>
      </c>
      <c r="H16074" s="65" t="s">
        <v>6104</v>
      </c>
      <c r="I16074" s="74"/>
    </row>
    <row r="16075" spans="1:9" x14ac:dyDescent="0.25">
      <c r="A16075" s="59" t="s">
        <v>11982</v>
      </c>
      <c r="B16075" s="83" t="s">
        <v>11992</v>
      </c>
      <c r="C16075" s="83" t="s">
        <v>636</v>
      </c>
      <c r="D16075" s="141">
        <v>1</v>
      </c>
      <c r="E16075" s="75" t="s">
        <v>29</v>
      </c>
      <c r="F16075" s="210">
        <v>350000</v>
      </c>
      <c r="G16075" s="64">
        <f t="shared" si="488"/>
        <v>350000</v>
      </c>
      <c r="H16075" s="65" t="s">
        <v>484</v>
      </c>
      <c r="I16075" s="74"/>
    </row>
    <row r="16076" spans="1:9" x14ac:dyDescent="0.25">
      <c r="A16076" s="59" t="s">
        <v>11982</v>
      </c>
      <c r="B16076" s="59" t="s">
        <v>11993</v>
      </c>
      <c r="C16076" s="83" t="s">
        <v>48</v>
      </c>
      <c r="D16076" s="141">
        <v>1</v>
      </c>
      <c r="E16076" s="75" t="s">
        <v>29</v>
      </c>
      <c r="F16076" s="73">
        <v>2600000</v>
      </c>
      <c r="G16076" s="64">
        <f t="shared" si="488"/>
        <v>2600000</v>
      </c>
      <c r="H16076" s="65" t="s">
        <v>2192</v>
      </c>
      <c r="I16076" s="74"/>
    </row>
    <row r="16077" spans="1:9" x14ac:dyDescent="0.25">
      <c r="A16077" s="59" t="s">
        <v>11982</v>
      </c>
      <c r="B16077" s="59" t="s">
        <v>11994</v>
      </c>
      <c r="C16077" s="83" t="s">
        <v>48</v>
      </c>
      <c r="D16077" s="60">
        <v>1</v>
      </c>
      <c r="E16077" s="126" t="s">
        <v>26</v>
      </c>
      <c r="F16077" s="73">
        <v>120000</v>
      </c>
      <c r="G16077" s="210">
        <f t="shared" si="488"/>
        <v>120000</v>
      </c>
      <c r="H16077" s="65" t="s">
        <v>2192</v>
      </c>
      <c r="I16077" s="74"/>
    </row>
    <row r="16078" spans="1:9" x14ac:dyDescent="0.25">
      <c r="A16078" s="59" t="s">
        <v>11982</v>
      </c>
      <c r="B16078" s="58" t="s">
        <v>6582</v>
      </c>
      <c r="C16078" s="59" t="s">
        <v>6583</v>
      </c>
      <c r="D16078" s="141">
        <v>1</v>
      </c>
      <c r="E16078" s="75" t="s">
        <v>26</v>
      </c>
      <c r="F16078" s="210">
        <v>31000</v>
      </c>
      <c r="G16078" s="64">
        <f t="shared" si="488"/>
        <v>31000</v>
      </c>
      <c r="H16078" s="65" t="s">
        <v>2192</v>
      </c>
      <c r="I16078" s="74"/>
    </row>
    <row r="16079" spans="1:9" x14ac:dyDescent="0.25">
      <c r="A16079" s="59" t="s">
        <v>11982</v>
      </c>
      <c r="B16079" s="58" t="s">
        <v>112</v>
      </c>
      <c r="C16079" s="59" t="s">
        <v>113</v>
      </c>
      <c r="D16079" s="141">
        <v>1</v>
      </c>
      <c r="E16079" s="75" t="s">
        <v>26</v>
      </c>
      <c r="F16079" s="210">
        <v>222500</v>
      </c>
      <c r="G16079" s="64">
        <f t="shared" si="488"/>
        <v>222500</v>
      </c>
      <c r="H16079" s="65" t="s">
        <v>2192</v>
      </c>
      <c r="I16079" s="74"/>
    </row>
    <row r="16080" spans="1:9" x14ac:dyDescent="0.25">
      <c r="A16080" s="59" t="s">
        <v>11982</v>
      </c>
      <c r="B16080" s="59" t="s">
        <v>3077</v>
      </c>
      <c r="C16080" s="59" t="s">
        <v>411</v>
      </c>
      <c r="D16080" s="141">
        <v>1</v>
      </c>
      <c r="E16080" s="75" t="s">
        <v>26</v>
      </c>
      <c r="F16080" s="210">
        <v>12500</v>
      </c>
      <c r="G16080" s="64">
        <f t="shared" si="488"/>
        <v>12500</v>
      </c>
      <c r="H16080" s="65" t="s">
        <v>2192</v>
      </c>
      <c r="I16080" s="74"/>
    </row>
    <row r="16081" spans="1:9" x14ac:dyDescent="0.25">
      <c r="A16081" s="59" t="s">
        <v>11982</v>
      </c>
      <c r="B16081" s="71" t="s">
        <v>11995</v>
      </c>
      <c r="C16081" s="59" t="s">
        <v>835</v>
      </c>
      <c r="D16081" s="60">
        <v>1</v>
      </c>
      <c r="E16081" s="75" t="s">
        <v>6021</v>
      </c>
      <c r="F16081" s="64">
        <v>145000</v>
      </c>
      <c r="G16081" s="64">
        <f t="shared" si="488"/>
        <v>145000</v>
      </c>
      <c r="H16081" s="65" t="s">
        <v>1068</v>
      </c>
      <c r="I16081" s="74"/>
    </row>
    <row r="16082" spans="1:9" x14ac:dyDescent="0.25">
      <c r="A16082" s="59" t="s">
        <v>11982</v>
      </c>
      <c r="B16082" s="58" t="s">
        <v>11996</v>
      </c>
      <c r="C16082" s="83" t="s">
        <v>48</v>
      </c>
      <c r="D16082" s="60">
        <v>2</v>
      </c>
      <c r="E16082" s="75" t="s">
        <v>26</v>
      </c>
      <c r="F16082" s="63">
        <v>500000</v>
      </c>
      <c r="G16082" s="64">
        <f>F16082*D16082</f>
        <v>1000000</v>
      </c>
      <c r="H16082" s="65" t="s">
        <v>1625</v>
      </c>
      <c r="I16082" s="74" t="s">
        <v>8729</v>
      </c>
    </row>
    <row r="16083" spans="1:9" x14ac:dyDescent="0.25">
      <c r="A16083" s="59" t="s">
        <v>11982</v>
      </c>
      <c r="B16083" s="59" t="s">
        <v>6671</v>
      </c>
      <c r="C16083" s="83" t="s">
        <v>48</v>
      </c>
      <c r="D16083" s="60">
        <v>1</v>
      </c>
      <c r="E16083" s="75" t="s">
        <v>26</v>
      </c>
      <c r="F16083" s="63">
        <v>45000</v>
      </c>
      <c r="G16083" s="64">
        <f t="shared" ref="G16083:G16146" si="489">F16083*D16083</f>
        <v>45000</v>
      </c>
      <c r="H16083" s="65" t="s">
        <v>1625</v>
      </c>
      <c r="I16083" s="74" t="s">
        <v>8729</v>
      </c>
    </row>
    <row r="16084" spans="1:9" x14ac:dyDescent="0.25">
      <c r="A16084" s="59" t="s">
        <v>11982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 t="shared" si="489"/>
        <v>66000</v>
      </c>
      <c r="H16084" s="65" t="s">
        <v>1161</v>
      </c>
      <c r="I16084" s="74"/>
    </row>
    <row r="16085" spans="1:9" x14ac:dyDescent="0.25">
      <c r="A16085" s="59" t="s">
        <v>249</v>
      </c>
      <c r="B16085" s="59" t="s">
        <v>210</v>
      </c>
      <c r="C16085" s="59" t="s">
        <v>211</v>
      </c>
      <c r="D16085" s="141">
        <v>2</v>
      </c>
      <c r="E16085" s="75" t="s">
        <v>37</v>
      </c>
      <c r="F16085" s="78">
        <v>33000</v>
      </c>
      <c r="G16085" s="64">
        <f>F16085*D16085</f>
        <v>66000</v>
      </c>
      <c r="H16085" s="65" t="s">
        <v>432</v>
      </c>
      <c r="I16085" s="74"/>
    </row>
    <row r="16086" spans="1:9" x14ac:dyDescent="0.25">
      <c r="A16086" s="59" t="s">
        <v>249</v>
      </c>
      <c r="B16086" s="59" t="s">
        <v>56</v>
      </c>
      <c r="C16086" s="59" t="s">
        <v>57</v>
      </c>
      <c r="D16086" s="141">
        <v>3</v>
      </c>
      <c r="E16086" s="75" t="s">
        <v>37</v>
      </c>
      <c r="F16086" s="78">
        <v>24650</v>
      </c>
      <c r="G16086" s="64">
        <f>F16086*D16086</f>
        <v>73950</v>
      </c>
      <c r="H16086" s="65" t="s">
        <v>432</v>
      </c>
      <c r="I16086" s="74"/>
    </row>
    <row r="16087" spans="1:9" x14ac:dyDescent="0.25">
      <c r="A16087" s="59" t="s">
        <v>249</v>
      </c>
      <c r="B16087" s="58" t="s">
        <v>35</v>
      </c>
      <c r="C16087" s="84" t="s">
        <v>36</v>
      </c>
      <c r="D16087" s="60">
        <v>3</v>
      </c>
      <c r="E16087" s="126" t="s">
        <v>37</v>
      </c>
      <c r="F16087" s="78">
        <v>31000</v>
      </c>
      <c r="G16087" s="210">
        <f t="shared" si="489"/>
        <v>93000</v>
      </c>
      <c r="H16087" s="65" t="s">
        <v>432</v>
      </c>
      <c r="I16087" s="74"/>
    </row>
    <row r="16088" spans="1:9" x14ac:dyDescent="0.25">
      <c r="A16088" s="59" t="s">
        <v>249</v>
      </c>
      <c r="B16088" s="58" t="s">
        <v>35</v>
      </c>
      <c r="C16088" s="84" t="s">
        <v>36</v>
      </c>
      <c r="D16088" s="60">
        <v>1</v>
      </c>
      <c r="E16088" s="75" t="s">
        <v>102</v>
      </c>
      <c r="F16088" s="63">
        <v>6450000</v>
      </c>
      <c r="G16088" s="210">
        <f t="shared" si="489"/>
        <v>6450000</v>
      </c>
      <c r="H16088" s="120" t="s">
        <v>522</v>
      </c>
      <c r="I16088" s="74" t="s">
        <v>11997</v>
      </c>
    </row>
    <row r="16089" spans="1:9" x14ac:dyDescent="0.25">
      <c r="A16089" s="59" t="s">
        <v>249</v>
      </c>
      <c r="B16089" s="83" t="s">
        <v>11998</v>
      </c>
      <c r="C16089" s="83" t="s">
        <v>411</v>
      </c>
      <c r="D16089" s="141">
        <v>1</v>
      </c>
      <c r="E16089" s="75" t="s">
        <v>26</v>
      </c>
      <c r="F16089" s="210">
        <v>300000</v>
      </c>
      <c r="G16089" s="64">
        <f t="shared" si="489"/>
        <v>300000</v>
      </c>
      <c r="H16089" s="65" t="s">
        <v>1784</v>
      </c>
      <c r="I16089" s="74"/>
    </row>
    <row r="16090" spans="1:9" x14ac:dyDescent="0.25">
      <c r="A16090" s="59" t="s">
        <v>249</v>
      </c>
      <c r="B16090" s="59" t="s">
        <v>6300</v>
      </c>
      <c r="C16090" s="59" t="s">
        <v>434</v>
      </c>
      <c r="D16090" s="60">
        <v>1</v>
      </c>
      <c r="E16090" s="75" t="s">
        <v>26</v>
      </c>
      <c r="F16090" s="63">
        <v>100000</v>
      </c>
      <c r="G16090" s="64">
        <f t="shared" si="489"/>
        <v>100000</v>
      </c>
      <c r="H16090" s="65" t="s">
        <v>2145</v>
      </c>
      <c r="I16090" s="74" t="s">
        <v>11999</v>
      </c>
    </row>
    <row r="16091" spans="1:9" x14ac:dyDescent="0.25">
      <c r="A16091" s="59" t="s">
        <v>249</v>
      </c>
      <c r="B16091" s="59" t="s">
        <v>210</v>
      </c>
      <c r="C16091" s="59" t="s">
        <v>211</v>
      </c>
      <c r="D16091" s="141">
        <v>9</v>
      </c>
      <c r="E16091" s="75" t="s">
        <v>37</v>
      </c>
      <c r="F16091" s="78">
        <v>33000</v>
      </c>
      <c r="G16091" s="64">
        <f>F16091*D16091</f>
        <v>297000</v>
      </c>
      <c r="H16091" s="65" t="s">
        <v>2145</v>
      </c>
      <c r="I16091" s="74" t="s">
        <v>11999</v>
      </c>
    </row>
    <row r="16092" spans="1:9" x14ac:dyDescent="0.25">
      <c r="A16092" s="59" t="s">
        <v>249</v>
      </c>
      <c r="B16092" s="59" t="s">
        <v>11153</v>
      </c>
      <c r="C16092" s="59" t="s">
        <v>217</v>
      </c>
      <c r="D16092" s="141">
        <v>1</v>
      </c>
      <c r="E16092" s="75" t="s">
        <v>26</v>
      </c>
      <c r="F16092" s="210">
        <v>95000</v>
      </c>
      <c r="G16092" s="64">
        <f>F16092*D16092</f>
        <v>95000</v>
      </c>
      <c r="H16092" s="65" t="s">
        <v>2145</v>
      </c>
      <c r="I16092" s="74" t="s">
        <v>11999</v>
      </c>
    </row>
    <row r="16093" spans="1:9" x14ac:dyDescent="0.25">
      <c r="A16093" s="59" t="s">
        <v>249</v>
      </c>
      <c r="B16093" s="71" t="s">
        <v>12000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>F16093*D16093</f>
        <v>460000</v>
      </c>
      <c r="H16093" s="65" t="s">
        <v>455</v>
      </c>
      <c r="I16093" s="74" t="s">
        <v>12001</v>
      </c>
    </row>
    <row r="16094" spans="1:9" x14ac:dyDescent="0.25">
      <c r="A16094" s="59" t="s">
        <v>249</v>
      </c>
      <c r="B16094" s="71" t="s">
        <v>12000</v>
      </c>
      <c r="C16094" s="59" t="s">
        <v>434</v>
      </c>
      <c r="D16094" s="141">
        <v>1</v>
      </c>
      <c r="E16094" s="75" t="s">
        <v>26</v>
      </c>
      <c r="F16094" s="210">
        <v>460000</v>
      </c>
      <c r="G16094" s="64">
        <f t="shared" si="489"/>
        <v>460000</v>
      </c>
      <c r="H16094" s="65" t="s">
        <v>892</v>
      </c>
      <c r="I16094" s="74" t="s">
        <v>12001</v>
      </c>
    </row>
    <row r="16095" spans="1:9" x14ac:dyDescent="0.25">
      <c r="A16095" s="59" t="s">
        <v>249</v>
      </c>
      <c r="B16095" s="81" t="s">
        <v>12002</v>
      </c>
      <c r="C16095" s="101" t="s">
        <v>12003</v>
      </c>
      <c r="D16095" s="141">
        <v>1</v>
      </c>
      <c r="E16095" s="75" t="s">
        <v>26</v>
      </c>
      <c r="F16095" s="210">
        <v>38000</v>
      </c>
      <c r="G16095" s="64">
        <f t="shared" si="489"/>
        <v>38000</v>
      </c>
      <c r="H16095" s="65" t="s">
        <v>1755</v>
      </c>
      <c r="I16095" s="74" t="s">
        <v>12004</v>
      </c>
    </row>
    <row r="16096" spans="1:9" x14ac:dyDescent="0.25">
      <c r="A16096" s="59" t="s">
        <v>249</v>
      </c>
      <c r="B16096" s="118" t="s">
        <v>7515</v>
      </c>
      <c r="C16096" s="85" t="s">
        <v>48</v>
      </c>
      <c r="D16096" s="60">
        <v>1</v>
      </c>
      <c r="E16096" s="75" t="s">
        <v>26</v>
      </c>
      <c r="F16096" s="64">
        <v>35000</v>
      </c>
      <c r="G16096" s="64">
        <f t="shared" si="489"/>
        <v>35000</v>
      </c>
      <c r="H16096" s="65" t="s">
        <v>629</v>
      </c>
      <c r="I16096" s="74" t="s">
        <v>12005</v>
      </c>
    </row>
    <row r="16097" spans="1:9" x14ac:dyDescent="0.25">
      <c r="A16097" s="59" t="s">
        <v>249</v>
      </c>
      <c r="B16097" s="58" t="s">
        <v>2185</v>
      </c>
      <c r="C16097" s="83" t="s">
        <v>411</v>
      </c>
      <c r="D16097" s="60">
        <v>1</v>
      </c>
      <c r="E16097" s="75" t="s">
        <v>26</v>
      </c>
      <c r="F16097" s="63">
        <v>55000</v>
      </c>
      <c r="G16097" s="64">
        <f t="shared" si="489"/>
        <v>55000</v>
      </c>
      <c r="H16097" s="65" t="s">
        <v>629</v>
      </c>
      <c r="I16097" s="74" t="s">
        <v>12005</v>
      </c>
    </row>
    <row r="16098" spans="1:9" x14ac:dyDescent="0.25">
      <c r="A16098" s="59" t="s">
        <v>249</v>
      </c>
      <c r="B16098" s="71" t="s">
        <v>12006</v>
      </c>
      <c r="C16098" s="77" t="s">
        <v>411</v>
      </c>
      <c r="D16098" s="60">
        <v>1</v>
      </c>
      <c r="E16098" s="126" t="s">
        <v>26</v>
      </c>
      <c r="F16098" s="73">
        <v>90000</v>
      </c>
      <c r="G16098" s="64">
        <f t="shared" si="489"/>
        <v>90000</v>
      </c>
      <c r="H16098" s="65" t="s">
        <v>629</v>
      </c>
      <c r="I16098" s="74" t="s">
        <v>12005</v>
      </c>
    </row>
    <row r="16099" spans="1:9" x14ac:dyDescent="0.25">
      <c r="A16099" s="59" t="s">
        <v>249</v>
      </c>
      <c r="B16099" s="71" t="s">
        <v>9833</v>
      </c>
      <c r="C16099" s="59" t="s">
        <v>9834</v>
      </c>
      <c r="D16099" s="59">
        <v>1</v>
      </c>
      <c r="E16099" s="77" t="s">
        <v>26</v>
      </c>
      <c r="F16099" s="61">
        <v>187035</v>
      </c>
      <c r="G16099" s="64">
        <f t="shared" si="489"/>
        <v>187035</v>
      </c>
      <c r="H16099" s="65" t="s">
        <v>629</v>
      </c>
      <c r="I16099" s="74" t="s">
        <v>12005</v>
      </c>
    </row>
    <row r="16100" spans="1:9" x14ac:dyDescent="0.25">
      <c r="A16100" s="59" t="s">
        <v>249</v>
      </c>
      <c r="B16100" s="59" t="s">
        <v>3077</v>
      </c>
      <c r="C16100" s="59" t="s">
        <v>411</v>
      </c>
      <c r="D16100" s="141">
        <v>1</v>
      </c>
      <c r="E16100" s="75" t="s">
        <v>26</v>
      </c>
      <c r="F16100" s="210">
        <v>12500</v>
      </c>
      <c r="G16100" s="64">
        <f>F16100*D16100</f>
        <v>12500</v>
      </c>
      <c r="H16100" s="65" t="s">
        <v>629</v>
      </c>
      <c r="I16100" s="74" t="s">
        <v>12005</v>
      </c>
    </row>
    <row r="16101" spans="1:9" x14ac:dyDescent="0.25">
      <c r="A16101" s="59" t="s">
        <v>249</v>
      </c>
      <c r="B16101" s="58" t="s">
        <v>11552</v>
      </c>
      <c r="C16101" s="59" t="s">
        <v>48</v>
      </c>
      <c r="D16101" s="60">
        <v>2</v>
      </c>
      <c r="E16101" s="75" t="s">
        <v>26</v>
      </c>
      <c r="F16101" s="64">
        <v>90000</v>
      </c>
      <c r="G16101" s="64">
        <f t="shared" ref="G16101:G16111" si="490">F16101*D16101</f>
        <v>180000</v>
      </c>
      <c r="H16101" s="65" t="s">
        <v>629</v>
      </c>
      <c r="I16101" s="74" t="s">
        <v>12005</v>
      </c>
    </row>
    <row r="16102" spans="1:9" x14ac:dyDescent="0.25">
      <c r="A16102" s="59" t="s">
        <v>249</v>
      </c>
      <c r="B16102" s="59" t="s">
        <v>634</v>
      </c>
      <c r="C16102" s="59" t="s">
        <v>99</v>
      </c>
      <c r="D16102" s="59">
        <v>2</v>
      </c>
      <c r="E16102" s="77" t="s">
        <v>26</v>
      </c>
      <c r="F16102" s="61">
        <v>37500</v>
      </c>
      <c r="G16102" s="64">
        <f t="shared" si="490"/>
        <v>75000</v>
      </c>
      <c r="H16102" s="65" t="s">
        <v>629</v>
      </c>
      <c r="I16102" s="74" t="s">
        <v>12005</v>
      </c>
    </row>
    <row r="16103" spans="1:9" x14ac:dyDescent="0.25">
      <c r="A16103" s="59" t="s">
        <v>249</v>
      </c>
      <c r="B16103" s="71" t="s">
        <v>12007</v>
      </c>
      <c r="C16103" s="84" t="s">
        <v>361</v>
      </c>
      <c r="D16103" s="59">
        <v>1</v>
      </c>
      <c r="E16103" s="77" t="s">
        <v>26</v>
      </c>
      <c r="F16103" s="61">
        <v>360000</v>
      </c>
      <c r="G16103" s="64">
        <f t="shared" si="490"/>
        <v>360000</v>
      </c>
      <c r="H16103" s="65" t="s">
        <v>629</v>
      </c>
      <c r="I16103" s="74" t="s">
        <v>12005</v>
      </c>
    </row>
    <row r="16104" spans="1:9" x14ac:dyDescent="0.25">
      <c r="A16104" s="59" t="s">
        <v>249</v>
      </c>
      <c r="B16104" s="71" t="s">
        <v>12008</v>
      </c>
      <c r="C16104" s="59" t="s">
        <v>361</v>
      </c>
      <c r="D16104" s="60">
        <v>1</v>
      </c>
      <c r="E16104" s="75" t="s">
        <v>26</v>
      </c>
      <c r="F16104" s="64">
        <v>325000</v>
      </c>
      <c r="G16104" s="64">
        <f t="shared" si="490"/>
        <v>325000</v>
      </c>
      <c r="H16104" s="65" t="s">
        <v>629</v>
      </c>
      <c r="I16104" s="74" t="s">
        <v>12005</v>
      </c>
    </row>
    <row r="16105" spans="1:9" x14ac:dyDescent="0.25">
      <c r="A16105" s="59" t="s">
        <v>249</v>
      </c>
      <c r="B16105" s="66" t="s">
        <v>220</v>
      </c>
      <c r="C16105" s="92" t="s">
        <v>221</v>
      </c>
      <c r="D16105" s="59">
        <v>6</v>
      </c>
      <c r="E16105" s="77" t="s">
        <v>37</v>
      </c>
      <c r="F16105" s="61">
        <v>34689</v>
      </c>
      <c r="G16105" s="64">
        <f t="shared" si="490"/>
        <v>208134</v>
      </c>
      <c r="H16105" s="65" t="s">
        <v>629</v>
      </c>
      <c r="I16105" s="74" t="s">
        <v>12005</v>
      </c>
    </row>
    <row r="16106" spans="1:9" x14ac:dyDescent="0.25">
      <c r="A16106" s="59" t="s">
        <v>249</v>
      </c>
      <c r="B16106" s="59" t="s">
        <v>1792</v>
      </c>
      <c r="C16106" s="59" t="s">
        <v>76</v>
      </c>
      <c r="D16106" s="59">
        <v>0.3</v>
      </c>
      <c r="E16106" s="77" t="s">
        <v>37</v>
      </c>
      <c r="F16106" s="61">
        <v>82500</v>
      </c>
      <c r="G16106" s="64">
        <f t="shared" si="490"/>
        <v>24750</v>
      </c>
      <c r="H16106" s="65" t="s">
        <v>629</v>
      </c>
      <c r="I16106" s="74" t="s">
        <v>12005</v>
      </c>
    </row>
    <row r="16107" spans="1:9" x14ac:dyDescent="0.25">
      <c r="A16107" s="59" t="s">
        <v>249</v>
      </c>
      <c r="B16107" s="59" t="s">
        <v>210</v>
      </c>
      <c r="C16107" s="59" t="s">
        <v>211</v>
      </c>
      <c r="D16107" s="141">
        <v>9</v>
      </c>
      <c r="E16107" s="75" t="s">
        <v>37</v>
      </c>
      <c r="F16107" s="78">
        <v>33000</v>
      </c>
      <c r="G16107" s="64">
        <f t="shared" si="490"/>
        <v>297000</v>
      </c>
      <c r="H16107" s="65" t="s">
        <v>629</v>
      </c>
      <c r="I16107" s="74" t="s">
        <v>12005</v>
      </c>
    </row>
    <row r="16108" spans="1:9" x14ac:dyDescent="0.25">
      <c r="A16108" s="59" t="s">
        <v>249</v>
      </c>
      <c r="B16108" s="59" t="s">
        <v>11153</v>
      </c>
      <c r="C16108" s="59" t="s">
        <v>217</v>
      </c>
      <c r="D16108" s="141">
        <v>1</v>
      </c>
      <c r="E16108" s="75" t="s">
        <v>26</v>
      </c>
      <c r="F16108" s="78">
        <v>95000</v>
      </c>
      <c r="G16108" s="64">
        <f t="shared" si="490"/>
        <v>95000</v>
      </c>
      <c r="H16108" s="65" t="s">
        <v>629</v>
      </c>
      <c r="I16108" s="74" t="s">
        <v>12005</v>
      </c>
    </row>
    <row r="16109" spans="1:9" x14ac:dyDescent="0.25">
      <c r="A16109" s="59" t="s">
        <v>249</v>
      </c>
      <c r="B16109" s="59" t="s">
        <v>6323</v>
      </c>
      <c r="C16109" s="59" t="s">
        <v>6324</v>
      </c>
      <c r="D16109" s="141">
        <v>1</v>
      </c>
      <c r="E16109" s="75" t="s">
        <v>26</v>
      </c>
      <c r="F16109" s="78">
        <v>93000</v>
      </c>
      <c r="G16109" s="64">
        <f t="shared" si="490"/>
        <v>93000</v>
      </c>
      <c r="H16109" s="65" t="s">
        <v>629</v>
      </c>
      <c r="I16109" s="74" t="s">
        <v>12005</v>
      </c>
    </row>
    <row r="16110" spans="1:9" x14ac:dyDescent="0.25">
      <c r="A16110" s="59" t="s">
        <v>249</v>
      </c>
      <c r="B16110" s="59" t="s">
        <v>172</v>
      </c>
      <c r="C16110" s="93" t="s">
        <v>173</v>
      </c>
      <c r="D16110" s="141">
        <v>1</v>
      </c>
      <c r="E16110" s="75" t="s">
        <v>26</v>
      </c>
      <c r="F16110" s="78">
        <v>39000</v>
      </c>
      <c r="G16110" s="64">
        <f t="shared" si="490"/>
        <v>39000</v>
      </c>
      <c r="H16110" s="65" t="s">
        <v>629</v>
      </c>
      <c r="I16110" s="74" t="s">
        <v>12005</v>
      </c>
    </row>
    <row r="16111" spans="1:9" x14ac:dyDescent="0.25">
      <c r="A16111" s="59" t="s">
        <v>249</v>
      </c>
      <c r="B16111" s="58" t="s">
        <v>6645</v>
      </c>
      <c r="C16111" s="77" t="s">
        <v>74</v>
      </c>
      <c r="D16111" s="141">
        <v>2</v>
      </c>
      <c r="E16111" s="75" t="s">
        <v>26</v>
      </c>
      <c r="F16111" s="78">
        <v>60000</v>
      </c>
      <c r="G16111" s="64">
        <f t="shared" si="490"/>
        <v>120000</v>
      </c>
      <c r="H16111" s="65" t="s">
        <v>629</v>
      </c>
      <c r="I16111" s="74" t="s">
        <v>12005</v>
      </c>
    </row>
    <row r="16112" spans="1:9" x14ac:dyDescent="0.25">
      <c r="A16112" s="59" t="s">
        <v>249</v>
      </c>
      <c r="B16112" s="66" t="s">
        <v>8068</v>
      </c>
      <c r="C16112" s="83" t="s">
        <v>835</v>
      </c>
      <c r="D16112" s="60">
        <v>1</v>
      </c>
      <c r="E16112" s="75" t="s">
        <v>26</v>
      </c>
      <c r="F16112" s="64">
        <v>11500</v>
      </c>
      <c r="G16112" s="64">
        <f>F16112*D16112</f>
        <v>11500</v>
      </c>
      <c r="H16112" s="65" t="s">
        <v>6041</v>
      </c>
      <c r="I16112" s="74"/>
    </row>
    <row r="16113" spans="1:9" x14ac:dyDescent="0.25">
      <c r="A16113" s="59" t="s">
        <v>249</v>
      </c>
      <c r="B16113" s="59" t="s">
        <v>1459</v>
      </c>
      <c r="C16113" s="59" t="s">
        <v>416</v>
      </c>
      <c r="D16113" s="60">
        <v>10</v>
      </c>
      <c r="E16113" s="75" t="s">
        <v>26</v>
      </c>
      <c r="F16113" s="63">
        <v>2300</v>
      </c>
      <c r="G16113" s="64">
        <f>F16113*D16113</f>
        <v>23000</v>
      </c>
      <c r="H16113" s="65" t="s">
        <v>6041</v>
      </c>
      <c r="I16113" s="74"/>
    </row>
    <row r="16114" spans="1:9" x14ac:dyDescent="0.25">
      <c r="A16114" s="59" t="s">
        <v>249</v>
      </c>
      <c r="B16114" s="83" t="s">
        <v>11298</v>
      </c>
      <c r="C16114" s="83" t="s">
        <v>766</v>
      </c>
      <c r="D16114" s="141">
        <v>10</v>
      </c>
      <c r="E16114" s="75" t="s">
        <v>26</v>
      </c>
      <c r="F16114" s="210">
        <v>3200</v>
      </c>
      <c r="G16114" s="64">
        <f>F16114*D16114</f>
        <v>32000</v>
      </c>
      <c r="H16114" s="65" t="s">
        <v>6041</v>
      </c>
      <c r="I16114" s="74"/>
    </row>
    <row r="16115" spans="1:9" x14ac:dyDescent="0.25">
      <c r="A16115" s="59" t="s">
        <v>249</v>
      </c>
      <c r="B16115" s="59" t="s">
        <v>10505</v>
      </c>
      <c r="C16115" s="59" t="s">
        <v>1015</v>
      </c>
      <c r="D16115" s="60">
        <v>2</v>
      </c>
      <c r="E16115" s="75" t="s">
        <v>51</v>
      </c>
      <c r="F16115" s="63">
        <v>74000</v>
      </c>
      <c r="G16115" s="210">
        <f t="shared" si="489"/>
        <v>148000</v>
      </c>
      <c r="H16115" s="65" t="s">
        <v>6041</v>
      </c>
      <c r="I16115" s="74"/>
    </row>
    <row r="16116" spans="1:9" x14ac:dyDescent="0.25">
      <c r="A16116" s="59" t="s">
        <v>249</v>
      </c>
      <c r="B16116" s="58" t="s">
        <v>10925</v>
      </c>
      <c r="C16116" s="59" t="s">
        <v>543</v>
      </c>
      <c r="D16116" s="60">
        <v>2</v>
      </c>
      <c r="E16116" s="75" t="s">
        <v>51</v>
      </c>
      <c r="F16116" s="64">
        <v>83000</v>
      </c>
      <c r="G16116" s="64">
        <f t="shared" si="489"/>
        <v>166000</v>
      </c>
      <c r="H16116" s="65" t="s">
        <v>6041</v>
      </c>
      <c r="I16116" s="74"/>
    </row>
    <row r="16117" spans="1:9" x14ac:dyDescent="0.25">
      <c r="A16117" s="59" t="s">
        <v>249</v>
      </c>
      <c r="B16117" s="59" t="s">
        <v>1013</v>
      </c>
      <c r="C16117" s="83" t="s">
        <v>543</v>
      </c>
      <c r="D16117" s="59">
        <v>14</v>
      </c>
      <c r="E16117" s="59" t="s">
        <v>37</v>
      </c>
      <c r="F16117" s="61">
        <v>17000</v>
      </c>
      <c r="G16117" s="64">
        <f t="shared" si="489"/>
        <v>238000</v>
      </c>
      <c r="H16117" s="65" t="s">
        <v>6041</v>
      </c>
      <c r="I16117" s="74"/>
    </row>
    <row r="16118" spans="1:9" x14ac:dyDescent="0.25">
      <c r="A16118" s="59" t="s">
        <v>249</v>
      </c>
      <c r="B16118" s="59" t="s">
        <v>10925</v>
      </c>
      <c r="C16118" s="59" t="s">
        <v>636</v>
      </c>
      <c r="D16118" s="60">
        <v>1</v>
      </c>
      <c r="E16118" s="75" t="s">
        <v>51</v>
      </c>
      <c r="F16118" s="73">
        <v>76000</v>
      </c>
      <c r="G16118" s="64">
        <f t="shared" si="489"/>
        <v>76000</v>
      </c>
      <c r="H16118" s="65" t="s">
        <v>6041</v>
      </c>
      <c r="I16118" s="74"/>
    </row>
    <row r="16119" spans="1:9" x14ac:dyDescent="0.25">
      <c r="A16119" s="59" t="s">
        <v>249</v>
      </c>
      <c r="B16119" s="71" t="s">
        <v>12009</v>
      </c>
      <c r="C16119" s="85" t="s">
        <v>12010</v>
      </c>
      <c r="D16119" s="60">
        <v>1</v>
      </c>
      <c r="E16119" s="75" t="s">
        <v>29</v>
      </c>
      <c r="F16119" s="63">
        <v>270000</v>
      </c>
      <c r="G16119" s="64">
        <f t="shared" si="489"/>
        <v>270000</v>
      </c>
      <c r="H16119" s="65" t="s">
        <v>1918</v>
      </c>
      <c r="I16119" s="74" t="s">
        <v>12011</v>
      </c>
    </row>
    <row r="16120" spans="1:9" x14ac:dyDescent="0.25">
      <c r="A16120" s="59" t="s">
        <v>249</v>
      </c>
      <c r="B16120" s="59" t="s">
        <v>11576</v>
      </c>
      <c r="C16120" s="59" t="s">
        <v>411</v>
      </c>
      <c r="D16120" s="141">
        <v>2</v>
      </c>
      <c r="E16120" s="75" t="s">
        <v>26</v>
      </c>
      <c r="F16120" s="210">
        <v>100000</v>
      </c>
      <c r="G16120" s="64">
        <f t="shared" si="489"/>
        <v>200000</v>
      </c>
      <c r="H16120" s="65" t="s">
        <v>1918</v>
      </c>
      <c r="I16120" s="74" t="s">
        <v>12011</v>
      </c>
    </row>
    <row r="16121" spans="1:9" x14ac:dyDescent="0.25">
      <c r="A16121" s="59" t="s">
        <v>249</v>
      </c>
      <c r="B16121" s="59" t="s">
        <v>11318</v>
      </c>
      <c r="C16121" s="59" t="s">
        <v>50</v>
      </c>
      <c r="D16121" s="141">
        <v>0.5</v>
      </c>
      <c r="E16121" s="75" t="s">
        <v>29</v>
      </c>
      <c r="F16121" s="210">
        <v>450000</v>
      </c>
      <c r="G16121" s="64">
        <f t="shared" si="489"/>
        <v>225000</v>
      </c>
      <c r="H16121" s="65" t="s">
        <v>1918</v>
      </c>
      <c r="I16121" s="74" t="s">
        <v>12011</v>
      </c>
    </row>
    <row r="16122" spans="1:9" x14ac:dyDescent="0.25">
      <c r="A16122" s="59" t="s">
        <v>249</v>
      </c>
      <c r="B16122" s="59" t="s">
        <v>12012</v>
      </c>
      <c r="C16122" s="83" t="s">
        <v>411</v>
      </c>
      <c r="D16122" s="60">
        <v>0.5</v>
      </c>
      <c r="E16122" s="126" t="s">
        <v>29</v>
      </c>
      <c r="F16122" s="73">
        <v>325000</v>
      </c>
      <c r="G16122" s="64">
        <f t="shared" si="489"/>
        <v>162500</v>
      </c>
      <c r="H16122" s="65" t="s">
        <v>1918</v>
      </c>
      <c r="I16122" s="74" t="s">
        <v>12011</v>
      </c>
    </row>
    <row r="16123" spans="1:9" x14ac:dyDescent="0.25">
      <c r="A16123" s="59" t="s">
        <v>249</v>
      </c>
      <c r="B16123" s="59" t="s">
        <v>274</v>
      </c>
      <c r="C16123" s="192">
        <v>40493</v>
      </c>
      <c r="D16123" s="60">
        <v>2</v>
      </c>
      <c r="E16123" s="75" t="s">
        <v>26</v>
      </c>
      <c r="F16123" s="73">
        <v>12500</v>
      </c>
      <c r="G16123" s="64">
        <f t="shared" si="489"/>
        <v>25000</v>
      </c>
      <c r="H16123" s="65" t="s">
        <v>1918</v>
      </c>
      <c r="I16123" s="74" t="s">
        <v>12011</v>
      </c>
    </row>
    <row r="16124" spans="1:9" x14ac:dyDescent="0.25">
      <c r="A16124" s="59" t="s">
        <v>249</v>
      </c>
      <c r="B16124" s="59" t="s">
        <v>4073</v>
      </c>
      <c r="C16124" s="59" t="s">
        <v>264</v>
      </c>
      <c r="D16124" s="60">
        <v>2</v>
      </c>
      <c r="E16124" s="75" t="s">
        <v>26</v>
      </c>
      <c r="F16124" s="64">
        <v>5000</v>
      </c>
      <c r="G16124" s="64">
        <f t="shared" si="489"/>
        <v>10000</v>
      </c>
      <c r="H16124" s="65" t="s">
        <v>1918</v>
      </c>
      <c r="I16124" s="74" t="s">
        <v>12011</v>
      </c>
    </row>
    <row r="16125" spans="1:9" x14ac:dyDescent="0.25">
      <c r="A16125" s="59" t="s">
        <v>249</v>
      </c>
      <c r="B16125" s="71" t="s">
        <v>6687</v>
      </c>
      <c r="C16125" s="90" t="s">
        <v>237</v>
      </c>
      <c r="D16125" s="72">
        <v>1</v>
      </c>
      <c r="E16125" s="75" t="s">
        <v>26</v>
      </c>
      <c r="F16125" s="63">
        <v>230000</v>
      </c>
      <c r="G16125" s="64">
        <f>F16125*D16125</f>
        <v>230000</v>
      </c>
      <c r="H16125" s="65" t="s">
        <v>1918</v>
      </c>
      <c r="I16125" s="74" t="s">
        <v>12011</v>
      </c>
    </row>
    <row r="16126" spans="1:9" x14ac:dyDescent="0.25">
      <c r="A16126" s="59" t="s">
        <v>249</v>
      </c>
      <c r="B16126" s="71" t="s">
        <v>12013</v>
      </c>
      <c r="C16126" s="90" t="s">
        <v>27</v>
      </c>
      <c r="D16126" s="72">
        <v>4</v>
      </c>
      <c r="E16126" s="75" t="s">
        <v>26</v>
      </c>
      <c r="F16126" s="63">
        <v>2000</v>
      </c>
      <c r="G16126" s="64">
        <f>F16126*D16126</f>
        <v>8000</v>
      </c>
      <c r="H16126" s="65" t="s">
        <v>1918</v>
      </c>
      <c r="I16126" s="74" t="s">
        <v>12011</v>
      </c>
    </row>
    <row r="16127" spans="1:9" x14ac:dyDescent="0.25">
      <c r="A16127" s="59" t="s">
        <v>249</v>
      </c>
      <c r="B16127" s="59" t="s">
        <v>1792</v>
      </c>
      <c r="C16127" s="59" t="s">
        <v>76</v>
      </c>
      <c r="D16127" s="59">
        <v>0.3</v>
      </c>
      <c r="E16127" s="77" t="s">
        <v>37</v>
      </c>
      <c r="F16127" s="61">
        <v>82500</v>
      </c>
      <c r="G16127" s="64">
        <f>F16127*D16127</f>
        <v>24750</v>
      </c>
      <c r="H16127" s="65" t="s">
        <v>1918</v>
      </c>
      <c r="I16127" s="74" t="s">
        <v>12011</v>
      </c>
    </row>
    <row r="16128" spans="1:9" x14ac:dyDescent="0.25">
      <c r="A16128" s="59" t="s">
        <v>249</v>
      </c>
      <c r="B16128" s="58" t="s">
        <v>35</v>
      </c>
      <c r="C16128" s="84" t="s">
        <v>36</v>
      </c>
      <c r="D16128" s="60">
        <v>1</v>
      </c>
      <c r="E16128" s="126" t="s">
        <v>37</v>
      </c>
      <c r="F16128" s="78">
        <v>31000</v>
      </c>
      <c r="G16128" s="210">
        <f>F16128*D16128</f>
        <v>31000</v>
      </c>
      <c r="H16128" s="65" t="s">
        <v>427</v>
      </c>
      <c r="I16128" s="74" t="s">
        <v>12014</v>
      </c>
    </row>
    <row r="16129" spans="1:9" x14ac:dyDescent="0.25">
      <c r="A16129" s="59" t="s">
        <v>249</v>
      </c>
      <c r="B16129" s="66" t="s">
        <v>6412</v>
      </c>
      <c r="C16129" s="121" t="s">
        <v>65</v>
      </c>
      <c r="D16129" s="60">
        <v>2</v>
      </c>
      <c r="E16129" s="75" t="s">
        <v>26</v>
      </c>
      <c r="F16129" s="63">
        <v>60000</v>
      </c>
      <c r="G16129" s="64">
        <f t="shared" si="489"/>
        <v>120000</v>
      </c>
      <c r="H16129" s="65" t="s">
        <v>427</v>
      </c>
      <c r="I16129" s="74" t="s">
        <v>12014</v>
      </c>
    </row>
    <row r="16130" spans="1:9" x14ac:dyDescent="0.25">
      <c r="A16130" s="59" t="s">
        <v>249</v>
      </c>
      <c r="B16130" s="59" t="s">
        <v>274</v>
      </c>
      <c r="C16130" s="192">
        <v>40493</v>
      </c>
      <c r="D16130" s="60">
        <v>4</v>
      </c>
      <c r="E16130" s="75" t="s">
        <v>26</v>
      </c>
      <c r="F16130" s="73">
        <v>12500</v>
      </c>
      <c r="G16130" s="210">
        <f t="shared" si="489"/>
        <v>50000</v>
      </c>
      <c r="H16130" s="65" t="s">
        <v>427</v>
      </c>
      <c r="I16130" s="74" t="s">
        <v>12014</v>
      </c>
    </row>
    <row r="16131" spans="1:9" x14ac:dyDescent="0.25">
      <c r="A16131" s="59" t="s">
        <v>249</v>
      </c>
      <c r="B16131" s="59" t="s">
        <v>6532</v>
      </c>
      <c r="C16131" s="81" t="s">
        <v>121</v>
      </c>
      <c r="D16131" s="60">
        <v>1</v>
      </c>
      <c r="E16131" s="75" t="s">
        <v>26</v>
      </c>
      <c r="F16131" s="73">
        <v>134500</v>
      </c>
      <c r="G16131" s="210">
        <f t="shared" si="489"/>
        <v>134500</v>
      </c>
      <c r="H16131" s="65" t="s">
        <v>427</v>
      </c>
      <c r="I16131" s="74" t="s">
        <v>12014</v>
      </c>
    </row>
    <row r="16132" spans="1:9" x14ac:dyDescent="0.25">
      <c r="A16132" s="59" t="s">
        <v>249</v>
      </c>
      <c r="B16132" s="59" t="s">
        <v>12015</v>
      </c>
      <c r="C16132" s="59" t="s">
        <v>905</v>
      </c>
      <c r="D16132" s="60">
        <v>2</v>
      </c>
      <c r="E16132" s="75" t="s">
        <v>26</v>
      </c>
      <c r="F16132" s="63">
        <v>1100000</v>
      </c>
      <c r="G16132" s="64">
        <f t="shared" si="489"/>
        <v>2200000</v>
      </c>
      <c r="H16132" s="65" t="s">
        <v>12016</v>
      </c>
      <c r="I16132" s="74" t="s">
        <v>6625</v>
      </c>
    </row>
    <row r="16133" spans="1:9" x14ac:dyDescent="0.25">
      <c r="A16133" s="59" t="s">
        <v>249</v>
      </c>
      <c r="B16133" s="59" t="s">
        <v>12017</v>
      </c>
      <c r="C16133" s="59" t="s">
        <v>905</v>
      </c>
      <c r="D16133" s="60">
        <v>2</v>
      </c>
      <c r="E16133" s="75" t="s">
        <v>26</v>
      </c>
      <c r="F16133" s="73">
        <v>600000</v>
      </c>
      <c r="G16133" s="64">
        <f t="shared" si="489"/>
        <v>1200000</v>
      </c>
      <c r="H16133" s="65" t="s">
        <v>427</v>
      </c>
      <c r="I16133" s="74" t="s">
        <v>6625</v>
      </c>
    </row>
    <row r="16134" spans="1:9" x14ac:dyDescent="0.25">
      <c r="A16134" s="59" t="s">
        <v>249</v>
      </c>
      <c r="B16134" s="59" t="s">
        <v>12018</v>
      </c>
      <c r="C16134" s="59"/>
      <c r="D16134" s="60">
        <v>1</v>
      </c>
      <c r="E16134" s="75" t="s">
        <v>29</v>
      </c>
      <c r="F16134" s="73">
        <v>275000</v>
      </c>
      <c r="G16134" s="64">
        <f t="shared" si="489"/>
        <v>275000</v>
      </c>
      <c r="H16134" s="65" t="s">
        <v>414</v>
      </c>
      <c r="I16134" s="74"/>
    </row>
    <row r="16135" spans="1:9" x14ac:dyDescent="0.25">
      <c r="A16135" s="59" t="s">
        <v>249</v>
      </c>
      <c r="B16135" s="59" t="s">
        <v>1792</v>
      </c>
      <c r="C16135" s="59" t="s">
        <v>76</v>
      </c>
      <c r="D16135" s="59">
        <v>0.3</v>
      </c>
      <c r="E16135" s="77" t="s">
        <v>37</v>
      </c>
      <c r="F16135" s="61">
        <v>82500</v>
      </c>
      <c r="G16135" s="210">
        <f t="shared" si="489"/>
        <v>24750</v>
      </c>
      <c r="H16135" s="65" t="s">
        <v>1156</v>
      </c>
      <c r="I16135" s="74"/>
    </row>
    <row r="16136" spans="1:9" x14ac:dyDescent="0.25">
      <c r="A16136" s="59" t="s">
        <v>249</v>
      </c>
      <c r="B16136" s="59" t="s">
        <v>12015</v>
      </c>
      <c r="C16136" s="59" t="s">
        <v>905</v>
      </c>
      <c r="D16136" s="60">
        <v>2</v>
      </c>
      <c r="E16136" s="75" t="s">
        <v>26</v>
      </c>
      <c r="F16136" s="63">
        <v>1100000</v>
      </c>
      <c r="G16136" s="64">
        <f t="shared" si="489"/>
        <v>2200000</v>
      </c>
      <c r="H16136" s="65" t="s">
        <v>12019</v>
      </c>
      <c r="I16136" s="74" t="s">
        <v>6889</v>
      </c>
    </row>
    <row r="16137" spans="1:9" x14ac:dyDescent="0.25">
      <c r="A16137" s="59" t="s">
        <v>249</v>
      </c>
      <c r="B16137" s="59" t="s">
        <v>12017</v>
      </c>
      <c r="C16137" s="59" t="s">
        <v>905</v>
      </c>
      <c r="D16137" s="60">
        <v>2</v>
      </c>
      <c r="E16137" s="75" t="s">
        <v>26</v>
      </c>
      <c r="F16137" s="73">
        <v>600000</v>
      </c>
      <c r="G16137" s="64">
        <f t="shared" si="489"/>
        <v>1200000</v>
      </c>
      <c r="H16137" s="65" t="s">
        <v>12019</v>
      </c>
      <c r="I16137" s="74" t="s">
        <v>6889</v>
      </c>
    </row>
    <row r="16138" spans="1:9" x14ac:dyDescent="0.25">
      <c r="A16138" s="59" t="s">
        <v>249</v>
      </c>
      <c r="B16138" s="59" t="s">
        <v>380</v>
      </c>
      <c r="C16138" s="59" t="s">
        <v>140</v>
      </c>
      <c r="D16138" s="141">
        <v>1</v>
      </c>
      <c r="E16138" s="75" t="s">
        <v>26</v>
      </c>
      <c r="F16138" s="265">
        <v>900000</v>
      </c>
      <c r="G16138" s="64">
        <f t="shared" si="489"/>
        <v>900000</v>
      </c>
      <c r="H16138" s="65" t="s">
        <v>749</v>
      </c>
      <c r="I16138" s="74" t="s">
        <v>12020</v>
      </c>
    </row>
    <row r="16139" spans="1:9" x14ac:dyDescent="0.25">
      <c r="A16139" s="59" t="s">
        <v>249</v>
      </c>
      <c r="B16139" s="58" t="s">
        <v>6890</v>
      </c>
      <c r="C16139" s="58" t="s">
        <v>168</v>
      </c>
      <c r="D16139" s="60">
        <v>1</v>
      </c>
      <c r="E16139" s="75" t="s">
        <v>26</v>
      </c>
      <c r="F16139" s="64">
        <v>242182</v>
      </c>
      <c r="G16139" s="64">
        <f t="shared" si="489"/>
        <v>242182</v>
      </c>
      <c r="H16139" s="65" t="s">
        <v>749</v>
      </c>
      <c r="I16139" s="74" t="s">
        <v>12020</v>
      </c>
    </row>
    <row r="16140" spans="1:9" x14ac:dyDescent="0.25">
      <c r="A16140" s="59" t="s">
        <v>249</v>
      </c>
      <c r="B16140" s="59" t="s">
        <v>11628</v>
      </c>
      <c r="C16140" s="59" t="s">
        <v>10333</v>
      </c>
      <c r="D16140" s="59">
        <v>1</v>
      </c>
      <c r="E16140" s="59" t="s">
        <v>26</v>
      </c>
      <c r="F16140" s="61">
        <v>40000</v>
      </c>
      <c r="G16140" s="64">
        <f t="shared" si="489"/>
        <v>40000</v>
      </c>
      <c r="H16140" s="65" t="s">
        <v>749</v>
      </c>
      <c r="I16140" s="74" t="s">
        <v>12020</v>
      </c>
    </row>
    <row r="16141" spans="1:9" x14ac:dyDescent="0.25">
      <c r="A16141" s="59" t="s">
        <v>249</v>
      </c>
      <c r="B16141" s="66" t="s">
        <v>220</v>
      </c>
      <c r="C16141" s="92" t="s">
        <v>221</v>
      </c>
      <c r="D16141" s="59">
        <v>1</v>
      </c>
      <c r="E16141" s="77" t="s">
        <v>37</v>
      </c>
      <c r="F16141" s="61">
        <v>34689</v>
      </c>
      <c r="G16141" s="64">
        <f t="shared" si="489"/>
        <v>34689</v>
      </c>
      <c r="H16141" s="65" t="s">
        <v>6103</v>
      </c>
      <c r="I16141" s="74"/>
    </row>
    <row r="16142" spans="1:9" x14ac:dyDescent="0.25">
      <c r="A16142" s="59" t="s">
        <v>249</v>
      </c>
      <c r="B16142" s="71" t="s">
        <v>12000</v>
      </c>
      <c r="C16142" s="59" t="s">
        <v>434</v>
      </c>
      <c r="D16142" s="141">
        <v>1</v>
      </c>
      <c r="E16142" s="75" t="s">
        <v>26</v>
      </c>
      <c r="F16142" s="210">
        <v>460000</v>
      </c>
      <c r="G16142" s="210">
        <f t="shared" si="489"/>
        <v>460000</v>
      </c>
      <c r="H16142" s="65" t="s">
        <v>947</v>
      </c>
      <c r="I16142" s="74" t="s">
        <v>12021</v>
      </c>
    </row>
    <row r="16143" spans="1:9" x14ac:dyDescent="0.25">
      <c r="A16143" s="59" t="s">
        <v>249</v>
      </c>
      <c r="B16143" s="59" t="s">
        <v>380</v>
      </c>
      <c r="C16143" s="59" t="s">
        <v>140</v>
      </c>
      <c r="D16143" s="141">
        <v>1</v>
      </c>
      <c r="E16143" s="75" t="s">
        <v>26</v>
      </c>
      <c r="F16143" s="265">
        <v>900000</v>
      </c>
      <c r="G16143" s="64">
        <f t="shared" si="489"/>
        <v>900000</v>
      </c>
      <c r="H16143" s="65" t="s">
        <v>2005</v>
      </c>
      <c r="I16143" s="74" t="s">
        <v>12022</v>
      </c>
    </row>
    <row r="16144" spans="1:9" x14ac:dyDescent="0.25">
      <c r="A16144" s="59" t="s">
        <v>12023</v>
      </c>
      <c r="B16144" s="58" t="s">
        <v>35</v>
      </c>
      <c r="C16144" s="84" t="s">
        <v>36</v>
      </c>
      <c r="D16144" s="60">
        <v>3</v>
      </c>
      <c r="E16144" s="126" t="s">
        <v>37</v>
      </c>
      <c r="F16144" s="78">
        <v>31000</v>
      </c>
      <c r="G16144" s="210">
        <f t="shared" si="489"/>
        <v>93000</v>
      </c>
      <c r="H16144" s="65" t="s">
        <v>432</v>
      </c>
      <c r="I16144" s="74"/>
    </row>
    <row r="16145" spans="1:9" x14ac:dyDescent="0.25">
      <c r="A16145" s="59" t="s">
        <v>12023</v>
      </c>
      <c r="B16145" s="59" t="s">
        <v>56</v>
      </c>
      <c r="C16145" s="59" t="s">
        <v>57</v>
      </c>
      <c r="D16145" s="141">
        <v>1.5</v>
      </c>
      <c r="E16145" s="75" t="s">
        <v>37</v>
      </c>
      <c r="F16145" s="78">
        <v>24650</v>
      </c>
      <c r="G16145" s="210">
        <f t="shared" si="489"/>
        <v>36975</v>
      </c>
      <c r="H16145" s="65" t="s">
        <v>794</v>
      </c>
      <c r="I16145" s="74"/>
    </row>
    <row r="16146" spans="1:9" x14ac:dyDescent="0.25">
      <c r="A16146" s="59" t="s">
        <v>12023</v>
      </c>
      <c r="B16146" s="59" t="s">
        <v>1874</v>
      </c>
      <c r="C16146" s="58" t="s">
        <v>1950</v>
      </c>
      <c r="D16146" s="60">
        <v>3</v>
      </c>
      <c r="E16146" s="126" t="s">
        <v>26</v>
      </c>
      <c r="F16146" s="73">
        <v>13000</v>
      </c>
      <c r="G16146" s="73">
        <f t="shared" si="489"/>
        <v>39000</v>
      </c>
      <c r="H16146" s="65" t="s">
        <v>6117</v>
      </c>
      <c r="I16146" s="74"/>
    </row>
    <row r="16147" spans="1:9" x14ac:dyDescent="0.25">
      <c r="A16147" s="59" t="s">
        <v>12023</v>
      </c>
      <c r="B16147" s="71" t="s">
        <v>12024</v>
      </c>
      <c r="C16147" s="84" t="s">
        <v>1311</v>
      </c>
      <c r="D16147" s="59">
        <v>6</v>
      </c>
      <c r="E16147" s="77" t="s">
        <v>51</v>
      </c>
      <c r="F16147" s="61">
        <v>76000</v>
      </c>
      <c r="G16147" s="64">
        <f t="shared" ref="G16147:G16210" si="491">F16147*D16147</f>
        <v>456000</v>
      </c>
      <c r="H16147" s="65" t="s">
        <v>6041</v>
      </c>
      <c r="I16147" s="74"/>
    </row>
    <row r="16148" spans="1:9" x14ac:dyDescent="0.25">
      <c r="A16148" s="59" t="s">
        <v>12023</v>
      </c>
      <c r="B16148" s="58" t="s">
        <v>12025</v>
      </c>
      <c r="C16148" s="58" t="s">
        <v>864</v>
      </c>
      <c r="D16148" s="60">
        <v>2</v>
      </c>
      <c r="E16148" s="126" t="s">
        <v>29</v>
      </c>
      <c r="F16148" s="73">
        <v>255000</v>
      </c>
      <c r="G16148" s="114">
        <f t="shared" si="491"/>
        <v>510000</v>
      </c>
      <c r="H16148" s="65" t="s">
        <v>6117</v>
      </c>
      <c r="I16148" s="74"/>
    </row>
    <row r="16149" spans="1:9" x14ac:dyDescent="0.25">
      <c r="A16149" s="59" t="s">
        <v>12023</v>
      </c>
      <c r="B16149" s="85" t="s">
        <v>12026</v>
      </c>
      <c r="C16149" s="58" t="s">
        <v>864</v>
      </c>
      <c r="D16149" s="60">
        <v>2</v>
      </c>
      <c r="E16149" s="126" t="s">
        <v>29</v>
      </c>
      <c r="F16149" s="64">
        <v>225000</v>
      </c>
      <c r="G16149" s="114">
        <f t="shared" si="491"/>
        <v>450000</v>
      </c>
      <c r="H16149" s="65" t="s">
        <v>6117</v>
      </c>
      <c r="I16149" s="74"/>
    </row>
    <row r="16150" spans="1:9" x14ac:dyDescent="0.25">
      <c r="A16150" s="59" t="s">
        <v>12023</v>
      </c>
      <c r="B16150" s="71" t="s">
        <v>3332</v>
      </c>
      <c r="C16150" s="59" t="s">
        <v>12027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12028</v>
      </c>
    </row>
    <row r="16151" spans="1:9" x14ac:dyDescent="0.25">
      <c r="A16151" s="59" t="s">
        <v>12023</v>
      </c>
      <c r="B16151" s="71" t="s">
        <v>3332</v>
      </c>
      <c r="C16151" s="59" t="s">
        <v>12029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12028</v>
      </c>
    </row>
    <row r="16152" spans="1:9" x14ac:dyDescent="0.25">
      <c r="A16152" s="59" t="s">
        <v>12023</v>
      </c>
      <c r="B16152" s="71" t="s">
        <v>3332</v>
      </c>
      <c r="C16152" s="59" t="s">
        <v>12030</v>
      </c>
      <c r="D16152" s="141">
        <v>1</v>
      </c>
      <c r="E16152" s="75" t="s">
        <v>26</v>
      </c>
      <c r="F16152" s="210">
        <v>1650000</v>
      </c>
      <c r="G16152" s="64">
        <f>F16152*D16152</f>
        <v>1650000</v>
      </c>
      <c r="H16152" s="65" t="s">
        <v>522</v>
      </c>
      <c r="I16152" s="74" t="s">
        <v>12028</v>
      </c>
    </row>
    <row r="16153" spans="1:9" x14ac:dyDescent="0.25">
      <c r="A16153" s="59" t="s">
        <v>12023</v>
      </c>
      <c r="B16153" s="71" t="s">
        <v>3332</v>
      </c>
      <c r="C16153" s="59" t="s">
        <v>12031</v>
      </c>
      <c r="D16153" s="141">
        <v>1</v>
      </c>
      <c r="E16153" s="75" t="s">
        <v>26</v>
      </c>
      <c r="F16153" s="210">
        <v>1650000</v>
      </c>
      <c r="G16153" s="64">
        <f t="shared" si="491"/>
        <v>1650000</v>
      </c>
      <c r="H16153" s="65" t="s">
        <v>522</v>
      </c>
      <c r="I16153" s="74" t="s">
        <v>12028</v>
      </c>
    </row>
    <row r="16154" spans="1:9" x14ac:dyDescent="0.25">
      <c r="A16154" s="59" t="s">
        <v>12023</v>
      </c>
      <c r="B16154" s="71" t="s">
        <v>3332</v>
      </c>
      <c r="C16154" s="101" t="s">
        <v>12032</v>
      </c>
      <c r="D16154" s="141">
        <v>1</v>
      </c>
      <c r="E16154" s="75" t="s">
        <v>26</v>
      </c>
      <c r="F16154" s="210">
        <v>1650000</v>
      </c>
      <c r="G16154" s="64">
        <f t="shared" si="491"/>
        <v>1650000</v>
      </c>
      <c r="H16154" s="65" t="s">
        <v>522</v>
      </c>
      <c r="I16154" s="74" t="s">
        <v>12028</v>
      </c>
    </row>
    <row r="16155" spans="1:9" x14ac:dyDescent="0.25">
      <c r="A16155" s="59" t="s">
        <v>12023</v>
      </c>
      <c r="B16155" s="71" t="s">
        <v>3332</v>
      </c>
      <c r="C16155" s="85" t="s">
        <v>12033</v>
      </c>
      <c r="D16155" s="60">
        <v>1</v>
      </c>
      <c r="E16155" s="75" t="s">
        <v>26</v>
      </c>
      <c r="F16155" s="210">
        <v>1650000</v>
      </c>
      <c r="G16155" s="64">
        <f t="shared" si="491"/>
        <v>1650000</v>
      </c>
      <c r="H16155" s="65" t="s">
        <v>522</v>
      </c>
      <c r="I16155" s="74" t="s">
        <v>12028</v>
      </c>
    </row>
    <row r="16156" spans="1:9" x14ac:dyDescent="0.25">
      <c r="A16156" s="59" t="s">
        <v>12023</v>
      </c>
      <c r="B16156" s="93" t="s">
        <v>4612</v>
      </c>
      <c r="C16156" s="84" t="s">
        <v>24</v>
      </c>
      <c r="D16156" s="60">
        <v>1</v>
      </c>
      <c r="E16156" s="75" t="s">
        <v>26</v>
      </c>
      <c r="F16156" s="63">
        <v>475000</v>
      </c>
      <c r="G16156" s="64">
        <f t="shared" si="491"/>
        <v>475000</v>
      </c>
      <c r="H16156" s="65" t="s">
        <v>2744</v>
      </c>
      <c r="I16156" s="74" t="s">
        <v>12034</v>
      </c>
    </row>
    <row r="16157" spans="1:9" x14ac:dyDescent="0.25">
      <c r="A16157" s="59" t="s">
        <v>12023</v>
      </c>
      <c r="B16157" s="71" t="s">
        <v>12035</v>
      </c>
      <c r="C16157" s="84" t="s">
        <v>24</v>
      </c>
      <c r="D16157" s="141">
        <v>1</v>
      </c>
      <c r="E16157" s="75" t="s">
        <v>26</v>
      </c>
      <c r="F16157" s="210">
        <v>425000</v>
      </c>
      <c r="G16157" s="64">
        <f t="shared" si="491"/>
        <v>425000</v>
      </c>
      <c r="H16157" s="65" t="s">
        <v>2744</v>
      </c>
      <c r="I16157" s="74" t="s">
        <v>12034</v>
      </c>
    </row>
    <row r="16158" spans="1:9" x14ac:dyDescent="0.25">
      <c r="A16158" s="59" t="s">
        <v>12023</v>
      </c>
      <c r="B16158" s="58" t="s">
        <v>12036</v>
      </c>
      <c r="C16158" s="207" t="s">
        <v>24</v>
      </c>
      <c r="D16158" s="141">
        <v>2</v>
      </c>
      <c r="E16158" s="75" t="s">
        <v>26</v>
      </c>
      <c r="F16158" s="210">
        <v>52000</v>
      </c>
      <c r="G16158" s="64">
        <f>F16158*D16158</f>
        <v>104000</v>
      </c>
      <c r="H16158" s="65" t="s">
        <v>2744</v>
      </c>
      <c r="I16158" s="74" t="s">
        <v>12034</v>
      </c>
    </row>
    <row r="16159" spans="1:9" x14ac:dyDescent="0.25">
      <c r="A16159" s="59" t="s">
        <v>12023</v>
      </c>
      <c r="B16159" s="59" t="s">
        <v>6533</v>
      </c>
      <c r="C16159" s="59" t="s">
        <v>6534</v>
      </c>
      <c r="D16159" s="59">
        <v>4</v>
      </c>
      <c r="E16159" s="77" t="s">
        <v>26</v>
      </c>
      <c r="F16159" s="61">
        <v>47000</v>
      </c>
      <c r="G16159" s="64">
        <f t="shared" ref="G16159:G16166" si="492">F16159*D16159</f>
        <v>188000</v>
      </c>
      <c r="H16159" s="65" t="s">
        <v>553</v>
      </c>
      <c r="I16159" s="74" t="s">
        <v>12037</v>
      </c>
    </row>
    <row r="16160" spans="1:9" x14ac:dyDescent="0.25">
      <c r="A16160" s="59" t="s">
        <v>12023</v>
      </c>
      <c r="B16160" s="59" t="s">
        <v>274</v>
      </c>
      <c r="C16160" s="192">
        <v>40493</v>
      </c>
      <c r="D16160" s="59">
        <v>4</v>
      </c>
      <c r="E16160" s="77" t="s">
        <v>26</v>
      </c>
      <c r="F16160" s="61">
        <v>12500</v>
      </c>
      <c r="G16160" s="64">
        <f t="shared" si="492"/>
        <v>50000</v>
      </c>
      <c r="H16160" s="65" t="s">
        <v>553</v>
      </c>
      <c r="I16160" s="74" t="s">
        <v>12037</v>
      </c>
    </row>
    <row r="16161" spans="1:9" x14ac:dyDescent="0.25">
      <c r="A16161" s="59" t="s">
        <v>12023</v>
      </c>
      <c r="B16161" s="59" t="s">
        <v>4073</v>
      </c>
      <c r="C16161" s="59" t="s">
        <v>264</v>
      </c>
      <c r="D16161" s="60">
        <v>6</v>
      </c>
      <c r="E16161" s="75" t="s">
        <v>26</v>
      </c>
      <c r="F16161" s="64">
        <v>5000</v>
      </c>
      <c r="G16161" s="64">
        <f t="shared" si="492"/>
        <v>30000</v>
      </c>
      <c r="H16161" s="65" t="s">
        <v>553</v>
      </c>
      <c r="I16161" s="74" t="s">
        <v>12037</v>
      </c>
    </row>
    <row r="16162" spans="1:9" x14ac:dyDescent="0.25">
      <c r="A16162" s="59" t="s">
        <v>12023</v>
      </c>
      <c r="B16162" s="58" t="s">
        <v>6645</v>
      </c>
      <c r="C16162" s="77" t="s">
        <v>74</v>
      </c>
      <c r="D16162" s="59">
        <v>1</v>
      </c>
      <c r="E16162" s="59" t="s">
        <v>26</v>
      </c>
      <c r="F16162" s="61">
        <v>60000</v>
      </c>
      <c r="G16162" s="64">
        <f t="shared" si="492"/>
        <v>60000</v>
      </c>
      <c r="H16162" s="65" t="s">
        <v>553</v>
      </c>
      <c r="I16162" s="74" t="s">
        <v>12037</v>
      </c>
    </row>
    <row r="16163" spans="1:9" x14ac:dyDescent="0.25">
      <c r="A16163" s="59" t="s">
        <v>12023</v>
      </c>
      <c r="B16163" s="59" t="s">
        <v>210</v>
      </c>
      <c r="C16163" s="59" t="s">
        <v>211</v>
      </c>
      <c r="D16163" s="60">
        <v>8</v>
      </c>
      <c r="E16163" s="75" t="s">
        <v>37</v>
      </c>
      <c r="F16163" s="63">
        <v>33000</v>
      </c>
      <c r="G16163" s="64">
        <f t="shared" si="492"/>
        <v>264000</v>
      </c>
      <c r="H16163" s="65" t="s">
        <v>553</v>
      </c>
      <c r="I16163" s="74" t="s">
        <v>12037</v>
      </c>
    </row>
    <row r="16164" spans="1:9" x14ac:dyDescent="0.25">
      <c r="A16164" s="59" t="s">
        <v>12023</v>
      </c>
      <c r="B16164" s="71" t="s">
        <v>12000</v>
      </c>
      <c r="C16164" s="59" t="s">
        <v>434</v>
      </c>
      <c r="D16164" s="141">
        <v>1</v>
      </c>
      <c r="E16164" s="75" t="s">
        <v>26</v>
      </c>
      <c r="F16164" s="210">
        <v>460000</v>
      </c>
      <c r="G16164" s="64">
        <f t="shared" si="492"/>
        <v>460000</v>
      </c>
      <c r="H16164" s="65" t="s">
        <v>629</v>
      </c>
      <c r="I16164" s="74" t="s">
        <v>12038</v>
      </c>
    </row>
    <row r="16165" spans="1:9" x14ac:dyDescent="0.25">
      <c r="A16165" s="59" t="s">
        <v>12023</v>
      </c>
      <c r="B16165" s="59" t="s">
        <v>62</v>
      </c>
      <c r="C16165" s="59" t="s">
        <v>11603</v>
      </c>
      <c r="D16165" s="60">
        <v>1</v>
      </c>
      <c r="E16165" s="126" t="s">
        <v>29</v>
      </c>
      <c r="F16165" s="63">
        <v>2100000</v>
      </c>
      <c r="G16165" s="64">
        <f t="shared" si="492"/>
        <v>2100000</v>
      </c>
      <c r="H16165" s="65" t="s">
        <v>6103</v>
      </c>
      <c r="I16165" s="74"/>
    </row>
    <row r="16166" spans="1:9" x14ac:dyDescent="0.25">
      <c r="A16166" s="59" t="s">
        <v>12023</v>
      </c>
      <c r="B16166" s="59" t="s">
        <v>62</v>
      </c>
      <c r="C16166" s="59" t="s">
        <v>11023</v>
      </c>
      <c r="D16166" s="60">
        <v>1</v>
      </c>
      <c r="E16166" s="126" t="s">
        <v>29</v>
      </c>
      <c r="F16166" s="63">
        <v>2100000</v>
      </c>
      <c r="G16166" s="64">
        <f t="shared" si="492"/>
        <v>2100000</v>
      </c>
      <c r="H16166" s="65" t="s">
        <v>6103</v>
      </c>
      <c r="I16166" s="74"/>
    </row>
    <row r="16167" spans="1:9" x14ac:dyDescent="0.25">
      <c r="A16167" s="59" t="s">
        <v>12023</v>
      </c>
      <c r="B16167" s="59" t="s">
        <v>62</v>
      </c>
      <c r="C16167" s="59" t="s">
        <v>12039</v>
      </c>
      <c r="D16167" s="60">
        <v>1</v>
      </c>
      <c r="E16167" s="126" t="s">
        <v>29</v>
      </c>
      <c r="F16167" s="63">
        <v>2100000</v>
      </c>
      <c r="G16167" s="210">
        <f t="shared" si="491"/>
        <v>2100000</v>
      </c>
      <c r="H16167" s="65" t="s">
        <v>6103</v>
      </c>
      <c r="I16167" s="74"/>
    </row>
    <row r="16168" spans="1:9" x14ac:dyDescent="0.25">
      <c r="A16168" s="59" t="s">
        <v>12023</v>
      </c>
      <c r="B16168" s="59" t="s">
        <v>62</v>
      </c>
      <c r="C16168" s="59" t="s">
        <v>12040</v>
      </c>
      <c r="D16168" s="60">
        <v>1</v>
      </c>
      <c r="E16168" s="126" t="s">
        <v>29</v>
      </c>
      <c r="F16168" s="63">
        <v>2100000</v>
      </c>
      <c r="G16168" s="210">
        <f t="shared" si="491"/>
        <v>2100000</v>
      </c>
      <c r="H16168" s="65" t="s">
        <v>6103</v>
      </c>
      <c r="I16168" s="74"/>
    </row>
    <row r="16169" spans="1:9" x14ac:dyDescent="0.25">
      <c r="A16169" s="59" t="s">
        <v>12023</v>
      </c>
      <c r="B16169" s="83" t="s">
        <v>874</v>
      </c>
      <c r="C16169" s="84" t="s">
        <v>695</v>
      </c>
      <c r="D16169" s="59">
        <v>1</v>
      </c>
      <c r="E16169" s="77" t="s">
        <v>26</v>
      </c>
      <c r="F16169" s="61">
        <v>167500</v>
      </c>
      <c r="G16169" s="64">
        <f t="shared" si="491"/>
        <v>167500</v>
      </c>
      <c r="H16169" s="65" t="s">
        <v>749</v>
      </c>
      <c r="I16169" s="74" t="s">
        <v>12020</v>
      </c>
    </row>
    <row r="16170" spans="1:9" x14ac:dyDescent="0.25">
      <c r="A16170" s="59" t="s">
        <v>12041</v>
      </c>
      <c r="B16170" s="59" t="s">
        <v>7434</v>
      </c>
      <c r="C16170" s="59" t="s">
        <v>48</v>
      </c>
      <c r="D16170" s="60">
        <v>1</v>
      </c>
      <c r="E16170" s="75" t="s">
        <v>26</v>
      </c>
      <c r="F16170" s="73">
        <v>85000</v>
      </c>
      <c r="G16170" s="210">
        <f t="shared" si="491"/>
        <v>85000</v>
      </c>
      <c r="H16170" s="65" t="s">
        <v>427</v>
      </c>
      <c r="I16170" s="74"/>
    </row>
    <row r="16171" spans="1:9" x14ac:dyDescent="0.25">
      <c r="A16171" s="59" t="s">
        <v>12041</v>
      </c>
      <c r="B16171" s="66" t="s">
        <v>220</v>
      </c>
      <c r="C16171" s="92" t="s">
        <v>221</v>
      </c>
      <c r="D16171" s="59">
        <v>1.5</v>
      </c>
      <c r="E16171" s="77" t="s">
        <v>37</v>
      </c>
      <c r="F16171" s="61">
        <v>34689</v>
      </c>
      <c r="G16171" s="210">
        <f t="shared" si="491"/>
        <v>52033.5</v>
      </c>
      <c r="H16171" s="65" t="s">
        <v>890</v>
      </c>
      <c r="I16171" s="74"/>
    </row>
    <row r="16172" spans="1:9" x14ac:dyDescent="0.25">
      <c r="A16172" s="59" t="s">
        <v>12041</v>
      </c>
      <c r="B16172" s="58" t="s">
        <v>35</v>
      </c>
      <c r="C16172" s="84" t="s">
        <v>36</v>
      </c>
      <c r="D16172" s="60">
        <v>9</v>
      </c>
      <c r="E16172" s="126" t="s">
        <v>37</v>
      </c>
      <c r="F16172" s="78">
        <v>31000</v>
      </c>
      <c r="G16172" s="73">
        <f t="shared" si="491"/>
        <v>279000</v>
      </c>
      <c r="H16172" s="65" t="s">
        <v>6006</v>
      </c>
      <c r="I16172" s="74"/>
    </row>
    <row r="16173" spans="1:9" x14ac:dyDescent="0.25">
      <c r="A16173" s="59" t="s">
        <v>12041</v>
      </c>
      <c r="B16173" s="59" t="s">
        <v>380</v>
      </c>
      <c r="C16173" s="59" t="s">
        <v>140</v>
      </c>
      <c r="D16173" s="141">
        <v>1</v>
      </c>
      <c r="E16173" s="75" t="s">
        <v>26</v>
      </c>
      <c r="F16173" s="265">
        <v>900000</v>
      </c>
      <c r="G16173" s="64">
        <f t="shared" si="491"/>
        <v>900000</v>
      </c>
      <c r="H16173" s="65" t="s">
        <v>6103</v>
      </c>
      <c r="I16173" s="74"/>
    </row>
    <row r="16174" spans="1:9" x14ac:dyDescent="0.25">
      <c r="A16174" s="59" t="s">
        <v>12041</v>
      </c>
      <c r="B16174" s="71" t="s">
        <v>8801</v>
      </c>
      <c r="C16174" s="59" t="s">
        <v>419</v>
      </c>
      <c r="D16174" s="60">
        <v>2</v>
      </c>
      <c r="E16174" s="75" t="s">
        <v>26</v>
      </c>
      <c r="F16174" s="63">
        <v>5250</v>
      </c>
      <c r="G16174" s="64">
        <f t="shared" si="491"/>
        <v>10500</v>
      </c>
      <c r="H16174" s="65" t="s">
        <v>6103</v>
      </c>
      <c r="I16174" s="74"/>
    </row>
    <row r="16175" spans="1:9" x14ac:dyDescent="0.25">
      <c r="A16175" s="59" t="s">
        <v>12041</v>
      </c>
      <c r="B16175" s="58" t="s">
        <v>35</v>
      </c>
      <c r="C16175" s="84" t="s">
        <v>36</v>
      </c>
      <c r="D16175" s="60">
        <v>3</v>
      </c>
      <c r="E16175" s="126" t="s">
        <v>37</v>
      </c>
      <c r="F16175" s="78">
        <v>31000</v>
      </c>
      <c r="G16175" s="210">
        <f t="shared" si="491"/>
        <v>93000</v>
      </c>
      <c r="H16175" s="65" t="s">
        <v>432</v>
      </c>
      <c r="I16175" s="74"/>
    </row>
    <row r="16176" spans="1:9" x14ac:dyDescent="0.25">
      <c r="A16176" s="59" t="s">
        <v>12041</v>
      </c>
      <c r="B16176" s="71" t="s">
        <v>3332</v>
      </c>
      <c r="C16176" s="552" t="s">
        <v>12042</v>
      </c>
      <c r="D16176" s="60">
        <v>1</v>
      </c>
      <c r="E16176" s="126" t="s">
        <v>26</v>
      </c>
      <c r="F16176" s="64">
        <v>1650000</v>
      </c>
      <c r="G16176" s="114">
        <f t="shared" si="491"/>
        <v>1650000</v>
      </c>
      <c r="H16176" s="65" t="s">
        <v>522</v>
      </c>
      <c r="I16176" s="74" t="s">
        <v>12043</v>
      </c>
    </row>
    <row r="16177" spans="1:9" x14ac:dyDescent="0.25">
      <c r="A16177" s="59" t="s">
        <v>12041</v>
      </c>
      <c r="B16177" s="71" t="s">
        <v>3332</v>
      </c>
      <c r="C16177" s="81" t="s">
        <v>12044</v>
      </c>
      <c r="D16177" s="141">
        <v>1</v>
      </c>
      <c r="E16177" s="75" t="s">
        <v>26</v>
      </c>
      <c r="F16177" s="210">
        <v>1650000</v>
      </c>
      <c r="G16177" s="64">
        <f t="shared" si="491"/>
        <v>1650000</v>
      </c>
      <c r="H16177" s="65" t="s">
        <v>522</v>
      </c>
      <c r="I16177" s="74" t="s">
        <v>12043</v>
      </c>
    </row>
    <row r="16178" spans="1:9" x14ac:dyDescent="0.25">
      <c r="A16178" s="59" t="s">
        <v>12041</v>
      </c>
      <c r="B16178" s="71" t="s">
        <v>810</v>
      </c>
      <c r="C16178" s="59" t="s">
        <v>27</v>
      </c>
      <c r="D16178" s="141">
        <v>1</v>
      </c>
      <c r="E16178" s="75" t="s">
        <v>1525</v>
      </c>
      <c r="F16178" s="210">
        <v>75000</v>
      </c>
      <c r="G16178" s="64">
        <f t="shared" si="491"/>
        <v>75000</v>
      </c>
      <c r="H16178" s="65" t="s">
        <v>522</v>
      </c>
      <c r="I16178" s="74" t="s">
        <v>12043</v>
      </c>
    </row>
    <row r="16179" spans="1:9" x14ac:dyDescent="0.25">
      <c r="A16179" s="59" t="s">
        <v>12041</v>
      </c>
      <c r="B16179" s="71" t="s">
        <v>12045</v>
      </c>
      <c r="C16179" s="59" t="s">
        <v>695</v>
      </c>
      <c r="D16179" s="60">
        <v>2</v>
      </c>
      <c r="E16179" s="75" t="s">
        <v>26</v>
      </c>
      <c r="F16179" s="64">
        <v>95000</v>
      </c>
      <c r="G16179" s="64">
        <f t="shared" si="491"/>
        <v>190000</v>
      </c>
      <c r="H16179" s="65" t="s">
        <v>522</v>
      </c>
      <c r="I16179" s="74" t="s">
        <v>12043</v>
      </c>
    </row>
    <row r="16180" spans="1:9" x14ac:dyDescent="0.25">
      <c r="A16180" s="59" t="s">
        <v>12041</v>
      </c>
      <c r="B16180" s="93" t="s">
        <v>12046</v>
      </c>
      <c r="C16180" s="84" t="s">
        <v>48</v>
      </c>
      <c r="D16180" s="60">
        <v>1</v>
      </c>
      <c r="E16180" s="75" t="s">
        <v>26</v>
      </c>
      <c r="F16180" s="63">
        <v>315000</v>
      </c>
      <c r="G16180" s="64">
        <f t="shared" si="491"/>
        <v>315000</v>
      </c>
      <c r="H16180" s="14" t="s">
        <v>5929</v>
      </c>
      <c r="I16180" s="74"/>
    </row>
    <row r="16181" spans="1:9" x14ac:dyDescent="0.25">
      <c r="A16181" s="59" t="s">
        <v>12041</v>
      </c>
      <c r="B16181" s="58" t="s">
        <v>12047</v>
      </c>
      <c r="C16181" s="84" t="s">
        <v>48</v>
      </c>
      <c r="D16181" s="60">
        <v>2</v>
      </c>
      <c r="E16181" s="75" t="s">
        <v>29</v>
      </c>
      <c r="F16181" s="63">
        <v>17500</v>
      </c>
      <c r="G16181" s="64">
        <f t="shared" si="491"/>
        <v>35000</v>
      </c>
      <c r="H16181" s="65" t="s">
        <v>5929</v>
      </c>
      <c r="I16181" s="74"/>
    </row>
    <row r="16182" spans="1:9" x14ac:dyDescent="0.25">
      <c r="A16182" s="59" t="s">
        <v>12041</v>
      </c>
      <c r="B16182" s="59" t="s">
        <v>12048</v>
      </c>
      <c r="C16182" s="83" t="s">
        <v>27</v>
      </c>
      <c r="D16182" s="60">
        <v>2</v>
      </c>
      <c r="E16182" s="126" t="s">
        <v>26</v>
      </c>
      <c r="F16182" s="73">
        <v>4000</v>
      </c>
      <c r="G16182" s="210">
        <f t="shared" si="491"/>
        <v>8000</v>
      </c>
      <c r="H16182" s="65" t="s">
        <v>6117</v>
      </c>
      <c r="I16182" s="74"/>
    </row>
    <row r="16183" spans="1:9" x14ac:dyDescent="0.25">
      <c r="A16183" s="59" t="s">
        <v>12041</v>
      </c>
      <c r="B16183" s="71" t="s">
        <v>12049</v>
      </c>
      <c r="C16183" s="84" t="s">
        <v>48</v>
      </c>
      <c r="D16183" s="141">
        <v>1</v>
      </c>
      <c r="E16183" s="75" t="s">
        <v>26</v>
      </c>
      <c r="F16183" s="210">
        <v>65000</v>
      </c>
      <c r="G16183" s="64">
        <f t="shared" si="491"/>
        <v>65000</v>
      </c>
      <c r="H16183" s="65" t="s">
        <v>6117</v>
      </c>
      <c r="I16183" s="74"/>
    </row>
    <row r="16184" spans="1:9" x14ac:dyDescent="0.25">
      <c r="A16184" s="59" t="s">
        <v>12041</v>
      </c>
      <c r="B16184" s="59" t="s">
        <v>12050</v>
      </c>
      <c r="C16184" s="84" t="s">
        <v>48</v>
      </c>
      <c r="D16184" s="141">
        <v>1</v>
      </c>
      <c r="E16184" s="75" t="s">
        <v>26</v>
      </c>
      <c r="F16184" s="73">
        <v>65000</v>
      </c>
      <c r="G16184" s="64">
        <f t="shared" si="491"/>
        <v>65000</v>
      </c>
      <c r="H16184" s="65" t="s">
        <v>6117</v>
      </c>
      <c r="I16184" s="74"/>
    </row>
    <row r="16185" spans="1:9" x14ac:dyDescent="0.25">
      <c r="A16185" s="59" t="s">
        <v>12041</v>
      </c>
      <c r="B16185" s="59" t="s">
        <v>210</v>
      </c>
      <c r="C16185" s="59" t="s">
        <v>211</v>
      </c>
      <c r="D16185" s="59">
        <v>9</v>
      </c>
      <c r="E16185" s="77" t="s">
        <v>37</v>
      </c>
      <c r="F16185" s="61">
        <v>33000</v>
      </c>
      <c r="G16185" s="64">
        <f t="shared" si="491"/>
        <v>297000</v>
      </c>
      <c r="H16185" s="65" t="s">
        <v>882</v>
      </c>
      <c r="I16185" s="74" t="s">
        <v>12051</v>
      </c>
    </row>
    <row r="16186" spans="1:9" x14ac:dyDescent="0.25">
      <c r="A16186" s="59" t="s">
        <v>12041</v>
      </c>
      <c r="B16186" s="59" t="s">
        <v>11153</v>
      </c>
      <c r="C16186" s="59" t="s">
        <v>217</v>
      </c>
      <c r="D16186" s="59">
        <v>1</v>
      </c>
      <c r="E16186" s="77" t="s">
        <v>26</v>
      </c>
      <c r="F16186" s="61">
        <v>95000</v>
      </c>
      <c r="G16186" s="64">
        <f t="shared" si="491"/>
        <v>95000</v>
      </c>
      <c r="H16186" s="65" t="s">
        <v>882</v>
      </c>
      <c r="I16186" s="74" t="s">
        <v>12051</v>
      </c>
    </row>
    <row r="16187" spans="1:9" x14ac:dyDescent="0.25">
      <c r="A16187" s="59" t="s">
        <v>12041</v>
      </c>
      <c r="B16187" s="59" t="s">
        <v>6323</v>
      </c>
      <c r="C16187" s="59" t="s">
        <v>6324</v>
      </c>
      <c r="D16187" s="60">
        <v>1</v>
      </c>
      <c r="E16187" s="75" t="s">
        <v>26</v>
      </c>
      <c r="F16187" s="64">
        <v>93000</v>
      </c>
      <c r="G16187" s="64">
        <f t="shared" si="491"/>
        <v>93000</v>
      </c>
      <c r="H16187" s="65" t="s">
        <v>882</v>
      </c>
      <c r="I16187" s="74" t="s">
        <v>12051</v>
      </c>
    </row>
    <row r="16188" spans="1:9" x14ac:dyDescent="0.25">
      <c r="A16188" s="59" t="s">
        <v>12041</v>
      </c>
      <c r="B16188" s="59" t="s">
        <v>172</v>
      </c>
      <c r="C16188" s="93" t="s">
        <v>173</v>
      </c>
      <c r="D16188" s="59">
        <v>1</v>
      </c>
      <c r="E16188" s="59" t="s">
        <v>26</v>
      </c>
      <c r="F16188" s="61">
        <v>39000</v>
      </c>
      <c r="G16188" s="64">
        <f t="shared" si="491"/>
        <v>39000</v>
      </c>
      <c r="H16188" s="65" t="s">
        <v>882</v>
      </c>
      <c r="I16188" s="74" t="s">
        <v>12051</v>
      </c>
    </row>
    <row r="16189" spans="1:9" x14ac:dyDescent="0.25">
      <c r="A16189" s="59" t="s">
        <v>12041</v>
      </c>
      <c r="B16189" s="58" t="s">
        <v>6645</v>
      </c>
      <c r="C16189" s="59" t="s">
        <v>48</v>
      </c>
      <c r="D16189" s="60">
        <v>2</v>
      </c>
      <c r="E16189" s="126" t="s">
        <v>26</v>
      </c>
      <c r="F16189" s="73">
        <v>57500</v>
      </c>
      <c r="G16189" s="64">
        <f t="shared" si="491"/>
        <v>115000</v>
      </c>
      <c r="H16189" s="65" t="s">
        <v>1500</v>
      </c>
      <c r="I16189" s="74" t="s">
        <v>12052</v>
      </c>
    </row>
    <row r="16190" spans="1:9" x14ac:dyDescent="0.25">
      <c r="A16190" s="59" t="s">
        <v>12041</v>
      </c>
      <c r="B16190" s="59" t="s">
        <v>210</v>
      </c>
      <c r="C16190" s="59" t="s">
        <v>211</v>
      </c>
      <c r="D16190" s="59">
        <v>9</v>
      </c>
      <c r="E16190" s="77" t="s">
        <v>37</v>
      </c>
      <c r="F16190" s="61">
        <v>33000</v>
      </c>
      <c r="G16190" s="64">
        <f t="shared" si="491"/>
        <v>297000</v>
      </c>
      <c r="H16190" s="65" t="s">
        <v>3801</v>
      </c>
      <c r="I16190" s="74" t="s">
        <v>12053</v>
      </c>
    </row>
    <row r="16191" spans="1:9" x14ac:dyDescent="0.25">
      <c r="A16191" s="59" t="s">
        <v>12041</v>
      </c>
      <c r="B16191" s="59" t="s">
        <v>11153</v>
      </c>
      <c r="C16191" s="59" t="s">
        <v>217</v>
      </c>
      <c r="D16191" s="59">
        <v>1</v>
      </c>
      <c r="E16191" s="77" t="s">
        <v>26</v>
      </c>
      <c r="F16191" s="61">
        <v>95000</v>
      </c>
      <c r="G16191" s="64">
        <f t="shared" si="491"/>
        <v>95000</v>
      </c>
      <c r="H16191" s="65" t="s">
        <v>3801</v>
      </c>
      <c r="I16191" s="74" t="s">
        <v>12053</v>
      </c>
    </row>
    <row r="16192" spans="1:9" x14ac:dyDescent="0.25">
      <c r="A16192" s="59" t="s">
        <v>12041</v>
      </c>
      <c r="B16192" s="66" t="s">
        <v>6412</v>
      </c>
      <c r="C16192" s="121" t="s">
        <v>65</v>
      </c>
      <c r="D16192" s="60">
        <v>2</v>
      </c>
      <c r="E16192" s="126" t="s">
        <v>26</v>
      </c>
      <c r="F16192" s="63">
        <v>60000</v>
      </c>
      <c r="G16192" s="210">
        <f t="shared" si="491"/>
        <v>120000</v>
      </c>
      <c r="H16192" s="65" t="s">
        <v>3801</v>
      </c>
      <c r="I16192" s="74" t="s">
        <v>12053</v>
      </c>
    </row>
    <row r="16193" spans="1:9" x14ac:dyDescent="0.25">
      <c r="A16193" s="59" t="s">
        <v>12041</v>
      </c>
      <c r="B16193" s="66" t="s">
        <v>8068</v>
      </c>
      <c r="C16193" s="83" t="s">
        <v>835</v>
      </c>
      <c r="D16193" s="60">
        <v>1</v>
      </c>
      <c r="E16193" s="126" t="s">
        <v>26</v>
      </c>
      <c r="F16193" s="63">
        <v>11500</v>
      </c>
      <c r="G16193" s="210">
        <f t="shared" si="491"/>
        <v>11500</v>
      </c>
      <c r="H16193" s="65" t="s">
        <v>814</v>
      </c>
      <c r="I16193" s="74"/>
    </row>
    <row r="16194" spans="1:9" x14ac:dyDescent="0.25">
      <c r="A16194" s="59" t="s">
        <v>12041</v>
      </c>
      <c r="B16194" s="83" t="s">
        <v>3799</v>
      </c>
      <c r="C16194" s="84" t="s">
        <v>966</v>
      </c>
      <c r="D16194" s="59">
        <v>1</v>
      </c>
      <c r="E16194" s="77" t="s">
        <v>26</v>
      </c>
      <c r="F16194" s="61">
        <v>210000</v>
      </c>
      <c r="G16194" s="64">
        <f t="shared" si="491"/>
        <v>210000</v>
      </c>
      <c r="H16194" s="65" t="s">
        <v>814</v>
      </c>
      <c r="I16194" s="74"/>
    </row>
    <row r="16195" spans="1:9" x14ac:dyDescent="0.25">
      <c r="A16195" s="59" t="s">
        <v>12041</v>
      </c>
      <c r="B16195" s="59" t="s">
        <v>8069</v>
      </c>
      <c r="C16195" s="59" t="s">
        <v>27</v>
      </c>
      <c r="D16195" s="60">
        <v>5</v>
      </c>
      <c r="E16195" s="75" t="s">
        <v>26</v>
      </c>
      <c r="F16195" s="63">
        <v>2625</v>
      </c>
      <c r="G16195" s="64">
        <f t="shared" si="491"/>
        <v>13125</v>
      </c>
      <c r="H16195" s="65" t="s">
        <v>814</v>
      </c>
      <c r="I16195" s="74"/>
    </row>
    <row r="16196" spans="1:9" x14ac:dyDescent="0.25">
      <c r="A16196" s="59" t="s">
        <v>12041</v>
      </c>
      <c r="B16196" s="59" t="s">
        <v>4004</v>
      </c>
      <c r="C16196" s="59" t="s">
        <v>27</v>
      </c>
      <c r="D16196" s="60">
        <v>15</v>
      </c>
      <c r="E16196" s="75" t="s">
        <v>26</v>
      </c>
      <c r="F16196" s="63">
        <v>1000</v>
      </c>
      <c r="G16196" s="64">
        <f t="shared" si="491"/>
        <v>15000</v>
      </c>
      <c r="H16196" s="65" t="s">
        <v>814</v>
      </c>
      <c r="I16196" s="74"/>
    </row>
    <row r="16197" spans="1:9" x14ac:dyDescent="0.25">
      <c r="A16197" s="59" t="s">
        <v>12041</v>
      </c>
      <c r="B16197" s="59" t="s">
        <v>2693</v>
      </c>
      <c r="C16197" s="59" t="s">
        <v>27</v>
      </c>
      <c r="D16197" s="60">
        <v>10</v>
      </c>
      <c r="E16197" s="75" t="s">
        <v>26</v>
      </c>
      <c r="F16197" s="63">
        <v>1565</v>
      </c>
      <c r="G16197" s="64">
        <f>F16197*D16197</f>
        <v>15650</v>
      </c>
      <c r="H16197" s="120" t="s">
        <v>814</v>
      </c>
      <c r="I16197" s="74"/>
    </row>
    <row r="16198" spans="1:9" x14ac:dyDescent="0.25">
      <c r="A16198" s="59" t="s">
        <v>12041</v>
      </c>
      <c r="B16198" s="59" t="s">
        <v>12054</v>
      </c>
      <c r="C16198" s="59" t="s">
        <v>27</v>
      </c>
      <c r="D16198" s="60">
        <v>10</v>
      </c>
      <c r="E16198" s="75" t="s">
        <v>26</v>
      </c>
      <c r="F16198" s="63">
        <v>750</v>
      </c>
      <c r="G16198" s="64">
        <f>F16198*D16198</f>
        <v>7500</v>
      </c>
      <c r="H16198" s="65" t="s">
        <v>814</v>
      </c>
      <c r="I16198" s="74"/>
    </row>
    <row r="16199" spans="1:9" x14ac:dyDescent="0.25">
      <c r="A16199" s="59" t="s">
        <v>12041</v>
      </c>
      <c r="B16199" s="59" t="s">
        <v>62</v>
      </c>
      <c r="C16199" s="85" t="s">
        <v>6809</v>
      </c>
      <c r="D16199" s="60">
        <v>1</v>
      </c>
      <c r="E16199" s="75" t="s">
        <v>29</v>
      </c>
      <c r="F16199" s="63">
        <v>2100000</v>
      </c>
      <c r="G16199" s="64">
        <f t="shared" si="491"/>
        <v>2100000</v>
      </c>
      <c r="H16199" s="65" t="s">
        <v>749</v>
      </c>
      <c r="I16199" s="74" t="s">
        <v>12055</v>
      </c>
    </row>
    <row r="16200" spans="1:9" x14ac:dyDescent="0.25">
      <c r="A16200" s="59" t="s">
        <v>12041</v>
      </c>
      <c r="B16200" s="59" t="s">
        <v>6533</v>
      </c>
      <c r="C16200" s="59" t="s">
        <v>6534</v>
      </c>
      <c r="D16200" s="141">
        <v>2</v>
      </c>
      <c r="E16200" s="75" t="s">
        <v>26</v>
      </c>
      <c r="F16200" s="210">
        <v>47000</v>
      </c>
      <c r="G16200" s="64">
        <f t="shared" si="491"/>
        <v>94000</v>
      </c>
      <c r="H16200" s="65" t="s">
        <v>749</v>
      </c>
      <c r="I16200" s="74" t="s">
        <v>12055</v>
      </c>
    </row>
    <row r="16201" spans="1:9" x14ac:dyDescent="0.25">
      <c r="A16201" s="59" t="s">
        <v>12041</v>
      </c>
      <c r="B16201" s="59" t="s">
        <v>1792</v>
      </c>
      <c r="C16201" s="59" t="s">
        <v>76</v>
      </c>
      <c r="D16201" s="141">
        <v>0.3</v>
      </c>
      <c r="E16201" s="75" t="s">
        <v>37</v>
      </c>
      <c r="F16201" s="210">
        <v>82500</v>
      </c>
      <c r="G16201" s="64">
        <f t="shared" si="491"/>
        <v>24750</v>
      </c>
      <c r="H16201" s="65" t="s">
        <v>749</v>
      </c>
      <c r="I16201" s="74" t="s">
        <v>12055</v>
      </c>
    </row>
    <row r="16202" spans="1:9" x14ac:dyDescent="0.25">
      <c r="A16202" s="59" t="s">
        <v>12041</v>
      </c>
      <c r="B16202" s="59" t="s">
        <v>62</v>
      </c>
      <c r="C16202" s="192" t="s">
        <v>6809</v>
      </c>
      <c r="D16202" s="60">
        <v>1</v>
      </c>
      <c r="E16202" s="75" t="s">
        <v>29</v>
      </c>
      <c r="F16202" s="63">
        <v>2100000</v>
      </c>
      <c r="G16202" s="64">
        <f t="shared" si="491"/>
        <v>2100000</v>
      </c>
      <c r="H16202" s="65" t="s">
        <v>2192</v>
      </c>
      <c r="I16202" s="74" t="s">
        <v>12056</v>
      </c>
    </row>
    <row r="16203" spans="1:9" x14ac:dyDescent="0.25">
      <c r="A16203" s="59" t="s">
        <v>12041</v>
      </c>
      <c r="B16203" s="59" t="s">
        <v>62</v>
      </c>
      <c r="C16203" s="59" t="s">
        <v>11602</v>
      </c>
      <c r="D16203" s="60">
        <v>1</v>
      </c>
      <c r="E16203" s="75" t="s">
        <v>29</v>
      </c>
      <c r="F16203" s="63">
        <v>2100000</v>
      </c>
      <c r="G16203" s="64">
        <f t="shared" si="491"/>
        <v>2100000</v>
      </c>
      <c r="H16203" s="65" t="s">
        <v>2192</v>
      </c>
      <c r="I16203" s="74" t="s">
        <v>12056</v>
      </c>
    </row>
    <row r="16204" spans="1:9" x14ac:dyDescent="0.25">
      <c r="A16204" s="59" t="s">
        <v>12041</v>
      </c>
      <c r="B16204" s="59" t="s">
        <v>210</v>
      </c>
      <c r="C16204" s="59" t="s">
        <v>211</v>
      </c>
      <c r="D16204" s="59">
        <v>8</v>
      </c>
      <c r="E16204" s="77" t="s">
        <v>37</v>
      </c>
      <c r="F16204" s="61">
        <v>33000</v>
      </c>
      <c r="G16204" s="64">
        <f>F16204*D16204</f>
        <v>264000</v>
      </c>
      <c r="H16204" s="65" t="s">
        <v>2192</v>
      </c>
      <c r="I16204" s="74" t="s">
        <v>12056</v>
      </c>
    </row>
    <row r="16205" spans="1:9" x14ac:dyDescent="0.25">
      <c r="A16205" s="59" t="s">
        <v>12041</v>
      </c>
      <c r="B16205" s="59" t="s">
        <v>56</v>
      </c>
      <c r="C16205" s="59" t="s">
        <v>57</v>
      </c>
      <c r="D16205" s="141">
        <v>1.5</v>
      </c>
      <c r="E16205" s="75" t="s">
        <v>37</v>
      </c>
      <c r="F16205" s="78">
        <v>24650</v>
      </c>
      <c r="G16205" s="64">
        <f>F16205*D16205</f>
        <v>36975</v>
      </c>
      <c r="H16205" s="65" t="s">
        <v>2985</v>
      </c>
      <c r="I16205" s="74"/>
    </row>
    <row r="16206" spans="1:9" x14ac:dyDescent="0.25">
      <c r="A16206" s="59" t="s">
        <v>12041</v>
      </c>
      <c r="B16206" s="59" t="s">
        <v>1792</v>
      </c>
      <c r="C16206" s="59" t="s">
        <v>76</v>
      </c>
      <c r="D16206" s="141">
        <v>0.3</v>
      </c>
      <c r="E16206" s="75" t="s">
        <v>37</v>
      </c>
      <c r="F16206" s="210">
        <v>82500</v>
      </c>
      <c r="G16206" s="210">
        <f>F16206*D16206</f>
        <v>24750</v>
      </c>
      <c r="H16206" s="65" t="s">
        <v>2985</v>
      </c>
      <c r="I16206" s="74"/>
    </row>
    <row r="16207" spans="1:9" x14ac:dyDescent="0.25">
      <c r="A16207" s="59" t="s">
        <v>12041</v>
      </c>
      <c r="B16207" s="59" t="s">
        <v>274</v>
      </c>
      <c r="C16207" s="192">
        <v>40493</v>
      </c>
      <c r="D16207" s="59">
        <v>2</v>
      </c>
      <c r="E16207" s="59" t="s">
        <v>26</v>
      </c>
      <c r="F16207" s="59">
        <v>12500</v>
      </c>
      <c r="G16207" s="210">
        <f>F16207*D16207</f>
        <v>25000</v>
      </c>
      <c r="H16207" s="65" t="s">
        <v>3126</v>
      </c>
      <c r="I16207" s="74" t="s">
        <v>12057</v>
      </c>
    </row>
    <row r="16208" spans="1:9" x14ac:dyDescent="0.25">
      <c r="A16208" s="59" t="s">
        <v>12041</v>
      </c>
      <c r="B16208" s="59" t="s">
        <v>11249</v>
      </c>
      <c r="C16208" s="59" t="s">
        <v>486</v>
      </c>
      <c r="D16208" s="60">
        <v>1</v>
      </c>
      <c r="E16208" s="75" t="s">
        <v>26</v>
      </c>
      <c r="F16208" s="63">
        <v>55000</v>
      </c>
      <c r="G16208" s="64">
        <f t="shared" si="491"/>
        <v>55000</v>
      </c>
      <c r="H16208" s="65" t="s">
        <v>3126</v>
      </c>
      <c r="I16208" s="74" t="s">
        <v>12057</v>
      </c>
    </row>
    <row r="16209" spans="1:9" x14ac:dyDescent="0.25">
      <c r="A16209" s="59" t="s">
        <v>12041</v>
      </c>
      <c r="B16209" s="59" t="s">
        <v>56</v>
      </c>
      <c r="C16209" s="59" t="s">
        <v>57</v>
      </c>
      <c r="D16209" s="141">
        <v>2</v>
      </c>
      <c r="E16209" s="75" t="s">
        <v>37</v>
      </c>
      <c r="F16209" s="78">
        <v>24650</v>
      </c>
      <c r="G16209" s="210">
        <f t="shared" si="491"/>
        <v>49300</v>
      </c>
      <c r="H16209" s="65" t="s">
        <v>3126</v>
      </c>
      <c r="I16209" s="74" t="s">
        <v>12057</v>
      </c>
    </row>
    <row r="16210" spans="1:9" x14ac:dyDescent="0.25">
      <c r="A16210" s="59" t="s">
        <v>12041</v>
      </c>
      <c r="B16210" s="59" t="s">
        <v>11525</v>
      </c>
      <c r="C16210" s="59" t="s">
        <v>411</v>
      </c>
      <c r="D16210" s="60">
        <v>1</v>
      </c>
      <c r="E16210" s="75" t="s">
        <v>26</v>
      </c>
      <c r="F16210" s="73">
        <v>15000</v>
      </c>
      <c r="G16210" s="210">
        <f t="shared" si="491"/>
        <v>15000</v>
      </c>
      <c r="H16210" s="65" t="s">
        <v>3126</v>
      </c>
      <c r="I16210" s="74" t="s">
        <v>12057</v>
      </c>
    </row>
    <row r="16211" spans="1:9" x14ac:dyDescent="0.25">
      <c r="A16211" s="59" t="s">
        <v>12041</v>
      </c>
      <c r="B16211" s="59" t="s">
        <v>6532</v>
      </c>
      <c r="C16211" s="81" t="s">
        <v>121</v>
      </c>
      <c r="D16211" s="60">
        <v>1</v>
      </c>
      <c r="E16211" s="75" t="s">
        <v>26</v>
      </c>
      <c r="F16211" s="63">
        <v>134500</v>
      </c>
      <c r="G16211" s="64">
        <f t="shared" ref="G16211:G16244" si="493">F16211*D16211</f>
        <v>134500</v>
      </c>
      <c r="H16211" s="65" t="s">
        <v>3126</v>
      </c>
      <c r="I16211" s="74" t="s">
        <v>12057</v>
      </c>
    </row>
    <row r="16212" spans="1:9" x14ac:dyDescent="0.25">
      <c r="A16212" s="59" t="s">
        <v>12041</v>
      </c>
      <c r="B16212" s="59" t="s">
        <v>12058</v>
      </c>
      <c r="C16212" s="84" t="s">
        <v>48</v>
      </c>
      <c r="D16212" s="60">
        <v>1</v>
      </c>
      <c r="E16212" s="75" t="s">
        <v>26</v>
      </c>
      <c r="F16212" s="63">
        <v>235000</v>
      </c>
      <c r="G16212" s="64">
        <f t="shared" si="493"/>
        <v>235000</v>
      </c>
      <c r="H16212" s="65" t="s">
        <v>892</v>
      </c>
      <c r="I16212" s="74" t="s">
        <v>6625</v>
      </c>
    </row>
    <row r="16213" spans="1:9" x14ac:dyDescent="0.25">
      <c r="A16213" s="59" t="s">
        <v>12041</v>
      </c>
      <c r="B16213" s="59" t="s">
        <v>6663</v>
      </c>
      <c r="C16213" s="171" t="s">
        <v>241</v>
      </c>
      <c r="D16213" s="60">
        <v>1</v>
      </c>
      <c r="E16213" s="75" t="s">
        <v>26</v>
      </c>
      <c r="F16213" s="73">
        <v>195000</v>
      </c>
      <c r="G16213" s="64">
        <f t="shared" si="493"/>
        <v>195000</v>
      </c>
      <c r="H16213" s="65" t="s">
        <v>892</v>
      </c>
      <c r="I16213" s="74" t="s">
        <v>6625</v>
      </c>
    </row>
    <row r="16214" spans="1:9" x14ac:dyDescent="0.25">
      <c r="A16214" s="59" t="s">
        <v>12041</v>
      </c>
      <c r="B16214" s="59" t="s">
        <v>6665</v>
      </c>
      <c r="C16214" s="171" t="s">
        <v>243</v>
      </c>
      <c r="D16214" s="59">
        <v>1</v>
      </c>
      <c r="E16214" s="77" t="s">
        <v>26</v>
      </c>
      <c r="F16214" s="61">
        <v>140000</v>
      </c>
      <c r="G16214" s="210">
        <f t="shared" si="493"/>
        <v>140000</v>
      </c>
      <c r="H16214" s="65" t="s">
        <v>892</v>
      </c>
      <c r="I16214" s="74" t="s">
        <v>6625</v>
      </c>
    </row>
    <row r="16215" spans="1:9" x14ac:dyDescent="0.25">
      <c r="A16215" s="59" t="s">
        <v>12041</v>
      </c>
      <c r="B16215" s="59" t="s">
        <v>7345</v>
      </c>
      <c r="C16215" s="84" t="s">
        <v>486</v>
      </c>
      <c r="D16215" s="60">
        <v>5</v>
      </c>
      <c r="E16215" s="75" t="s">
        <v>26</v>
      </c>
      <c r="F16215" s="73">
        <v>10000</v>
      </c>
      <c r="G16215" s="64">
        <f t="shared" si="493"/>
        <v>50000</v>
      </c>
      <c r="H16215" s="65" t="s">
        <v>11976</v>
      </c>
      <c r="I16215" s="74" t="s">
        <v>6625</v>
      </c>
    </row>
    <row r="16216" spans="1:9" x14ac:dyDescent="0.25">
      <c r="A16216" s="59" t="s">
        <v>12041</v>
      </c>
      <c r="B16216" s="58" t="s">
        <v>10823</v>
      </c>
      <c r="C16216" s="84" t="s">
        <v>10685</v>
      </c>
      <c r="D16216" s="141">
        <v>1</v>
      </c>
      <c r="E16216" s="75" t="s">
        <v>26</v>
      </c>
      <c r="F16216" s="265">
        <v>125000</v>
      </c>
      <c r="G16216" s="64">
        <f t="shared" si="493"/>
        <v>125000</v>
      </c>
      <c r="H16216" s="65" t="s">
        <v>11976</v>
      </c>
      <c r="I16216" s="74" t="s">
        <v>6625</v>
      </c>
    </row>
    <row r="16217" spans="1:9" x14ac:dyDescent="0.25">
      <c r="A16217" s="59" t="s">
        <v>12041</v>
      </c>
      <c r="B16217" s="59" t="s">
        <v>274</v>
      </c>
      <c r="C16217" s="192">
        <v>40493</v>
      </c>
      <c r="D16217" s="59">
        <v>4</v>
      </c>
      <c r="E16217" s="59" t="s">
        <v>26</v>
      </c>
      <c r="F16217" s="59">
        <v>12500</v>
      </c>
      <c r="G16217" s="64">
        <f t="shared" si="493"/>
        <v>50000</v>
      </c>
      <c r="H16217" s="120" t="s">
        <v>1873</v>
      </c>
      <c r="I16217" s="59"/>
    </row>
    <row r="16218" spans="1:9" x14ac:dyDescent="0.25">
      <c r="A16218" s="59" t="s">
        <v>12041</v>
      </c>
      <c r="B16218" s="58" t="s">
        <v>12059</v>
      </c>
      <c r="C16218" s="59" t="s">
        <v>905</v>
      </c>
      <c r="D16218" s="59">
        <v>1</v>
      </c>
      <c r="E16218" s="59" t="s">
        <v>26</v>
      </c>
      <c r="F16218" s="61">
        <v>175000</v>
      </c>
      <c r="G16218" s="64">
        <f t="shared" si="493"/>
        <v>175000</v>
      </c>
      <c r="H16218" s="65" t="s">
        <v>427</v>
      </c>
      <c r="I16218" s="59"/>
    </row>
    <row r="16219" spans="1:9" x14ac:dyDescent="0.25">
      <c r="A16219" s="59" t="s">
        <v>12041</v>
      </c>
      <c r="B16219" s="71" t="s">
        <v>3500</v>
      </c>
      <c r="C16219" s="59" t="s">
        <v>905</v>
      </c>
      <c r="D16219" s="60">
        <v>1</v>
      </c>
      <c r="E16219" s="75" t="s">
        <v>26</v>
      </c>
      <c r="F16219" s="63">
        <v>75000</v>
      </c>
      <c r="G16219" s="64">
        <f t="shared" si="493"/>
        <v>75000</v>
      </c>
      <c r="H16219" s="65" t="s">
        <v>427</v>
      </c>
      <c r="I16219" s="59"/>
    </row>
    <row r="16220" spans="1:9" x14ac:dyDescent="0.25">
      <c r="A16220" s="59" t="s">
        <v>12041</v>
      </c>
      <c r="B16220" s="481" t="s">
        <v>210</v>
      </c>
      <c r="C16220" s="481" t="s">
        <v>211</v>
      </c>
      <c r="D16220" s="481">
        <v>8</v>
      </c>
      <c r="E16220" s="487" t="s">
        <v>37</v>
      </c>
      <c r="F16220" s="577">
        <v>33000</v>
      </c>
      <c r="G16220" s="537">
        <f t="shared" si="493"/>
        <v>264000</v>
      </c>
      <c r="H16220" s="486" t="s">
        <v>6528</v>
      </c>
      <c r="I16220" s="487"/>
    </row>
    <row r="16221" spans="1:9" x14ac:dyDescent="0.25">
      <c r="A16221" s="59" t="s">
        <v>12060</v>
      </c>
      <c r="B16221" s="66" t="s">
        <v>12061</v>
      </c>
      <c r="C16221" s="121" t="s">
        <v>4365</v>
      </c>
      <c r="D16221" s="60">
        <v>1</v>
      </c>
      <c r="E16221" s="75" t="s">
        <v>26</v>
      </c>
      <c r="F16221" s="102">
        <v>45000</v>
      </c>
      <c r="G16221" s="210">
        <f t="shared" si="493"/>
        <v>45000</v>
      </c>
      <c r="H16221" s="65" t="s">
        <v>2699</v>
      </c>
      <c r="I16221" s="74"/>
    </row>
    <row r="16222" spans="1:9" x14ac:dyDescent="0.25">
      <c r="A16222" s="59" t="s">
        <v>12060</v>
      </c>
      <c r="B16222" s="58" t="s">
        <v>35</v>
      </c>
      <c r="C16222" s="84" t="s">
        <v>36</v>
      </c>
      <c r="D16222" s="60">
        <v>3</v>
      </c>
      <c r="E16222" s="126" t="s">
        <v>37</v>
      </c>
      <c r="F16222" s="78">
        <v>31000</v>
      </c>
      <c r="G16222" s="210">
        <f t="shared" si="493"/>
        <v>93000</v>
      </c>
      <c r="H16222" s="65" t="s">
        <v>432</v>
      </c>
      <c r="I16222" s="74"/>
    </row>
    <row r="16223" spans="1:9" x14ac:dyDescent="0.25">
      <c r="A16223" s="59" t="s">
        <v>12060</v>
      </c>
      <c r="B16223" s="59" t="s">
        <v>210</v>
      </c>
      <c r="C16223" s="59" t="s">
        <v>211</v>
      </c>
      <c r="D16223" s="59">
        <v>1</v>
      </c>
      <c r="E16223" s="77" t="s">
        <v>37</v>
      </c>
      <c r="F16223" s="61">
        <v>33000</v>
      </c>
      <c r="G16223" s="64">
        <f t="shared" si="493"/>
        <v>33000</v>
      </c>
      <c r="H16223" s="65" t="s">
        <v>432</v>
      </c>
      <c r="I16223" s="74"/>
    </row>
    <row r="16224" spans="1:9" x14ac:dyDescent="0.25">
      <c r="A16224" s="59" t="s">
        <v>12060</v>
      </c>
      <c r="B16224" s="59" t="s">
        <v>12062</v>
      </c>
      <c r="C16224" s="59" t="s">
        <v>24</v>
      </c>
      <c r="D16224" s="141">
        <v>2</v>
      </c>
      <c r="E16224" s="75" t="s">
        <v>26</v>
      </c>
      <c r="F16224" s="64">
        <v>1</v>
      </c>
      <c r="G16224" s="64">
        <f t="shared" si="493"/>
        <v>2</v>
      </c>
      <c r="H16224" s="65" t="s">
        <v>1782</v>
      </c>
      <c r="I16224" s="74" t="s">
        <v>12063</v>
      </c>
    </row>
    <row r="16225" spans="1:9" x14ac:dyDescent="0.25">
      <c r="A16225" s="59" t="s">
        <v>12060</v>
      </c>
      <c r="B16225" s="58" t="s">
        <v>12064</v>
      </c>
      <c r="C16225" s="59" t="s">
        <v>24</v>
      </c>
      <c r="D16225" s="60">
        <v>2</v>
      </c>
      <c r="E16225" s="75" t="s">
        <v>26</v>
      </c>
      <c r="F16225" s="64">
        <v>1</v>
      </c>
      <c r="G16225" s="64">
        <f t="shared" si="493"/>
        <v>2</v>
      </c>
      <c r="H16225" s="65" t="s">
        <v>12065</v>
      </c>
      <c r="I16225" s="74" t="s">
        <v>12063</v>
      </c>
    </row>
    <row r="16226" spans="1:9" x14ac:dyDescent="0.25">
      <c r="A16226" s="59" t="s">
        <v>12060</v>
      </c>
      <c r="B16226" s="59" t="s">
        <v>12066</v>
      </c>
      <c r="C16226" s="83" t="s">
        <v>411</v>
      </c>
      <c r="D16226" s="60">
        <v>1</v>
      </c>
      <c r="E16226" s="126" t="s">
        <v>1680</v>
      </c>
      <c r="F16226" s="73">
        <v>225000</v>
      </c>
      <c r="G16226" s="210">
        <f t="shared" si="493"/>
        <v>225000</v>
      </c>
      <c r="H16226" s="120" t="s">
        <v>6041</v>
      </c>
      <c r="I16226" s="74"/>
    </row>
    <row r="16227" spans="1:9" x14ac:dyDescent="0.25">
      <c r="A16227" s="59" t="s">
        <v>12060</v>
      </c>
      <c r="B16227" s="59" t="s">
        <v>2025</v>
      </c>
      <c r="C16227" s="59" t="s">
        <v>859</v>
      </c>
      <c r="D16227" s="60">
        <v>1</v>
      </c>
      <c r="E16227" s="75" t="s">
        <v>26</v>
      </c>
      <c r="F16227" s="73">
        <v>450000</v>
      </c>
      <c r="G16227" s="114">
        <f t="shared" si="493"/>
        <v>450000</v>
      </c>
      <c r="H16227" s="65" t="s">
        <v>6117</v>
      </c>
      <c r="I16227" s="74"/>
    </row>
    <row r="16228" spans="1:9" x14ac:dyDescent="0.25">
      <c r="A16228" s="59" t="s">
        <v>12060</v>
      </c>
      <c r="B16228" s="59" t="s">
        <v>11522</v>
      </c>
      <c r="C16228" s="59" t="s">
        <v>11062</v>
      </c>
      <c r="D16228" s="59">
        <v>1</v>
      </c>
      <c r="E16228" s="59" t="s">
        <v>26</v>
      </c>
      <c r="F16228" s="61">
        <v>7000</v>
      </c>
      <c r="G16228" s="64">
        <f t="shared" si="493"/>
        <v>7000</v>
      </c>
      <c r="H16228" s="65" t="s">
        <v>6117</v>
      </c>
      <c r="I16228" s="74"/>
    </row>
    <row r="16229" spans="1:9" x14ac:dyDescent="0.25">
      <c r="A16229" s="59" t="s">
        <v>12060</v>
      </c>
      <c r="B16229" s="58" t="s">
        <v>12067</v>
      </c>
      <c r="C16229" s="59" t="s">
        <v>636</v>
      </c>
      <c r="D16229" s="60">
        <v>1</v>
      </c>
      <c r="E16229" s="75" t="s">
        <v>26</v>
      </c>
      <c r="F16229" s="73">
        <v>57500</v>
      </c>
      <c r="G16229" s="64">
        <f t="shared" si="493"/>
        <v>57500</v>
      </c>
      <c r="H16229" s="65" t="s">
        <v>6117</v>
      </c>
      <c r="I16229" s="74"/>
    </row>
    <row r="16230" spans="1:9" x14ac:dyDescent="0.25">
      <c r="A16230" s="59" t="s">
        <v>12060</v>
      </c>
      <c r="B16230" s="93" t="s">
        <v>12068</v>
      </c>
      <c r="C16230" s="84" t="s">
        <v>416</v>
      </c>
      <c r="D16230" s="60">
        <v>10</v>
      </c>
      <c r="E16230" s="75" t="s">
        <v>26</v>
      </c>
      <c r="F16230" s="63">
        <v>750</v>
      </c>
      <c r="G16230" s="64">
        <f t="shared" si="493"/>
        <v>7500</v>
      </c>
      <c r="H16230" s="120" t="s">
        <v>6041</v>
      </c>
      <c r="I16230" s="74"/>
    </row>
    <row r="16231" spans="1:9" x14ac:dyDescent="0.25">
      <c r="A16231" s="59" t="s">
        <v>12060</v>
      </c>
      <c r="B16231" s="83" t="s">
        <v>12013</v>
      </c>
      <c r="C16231" s="84" t="s">
        <v>27</v>
      </c>
      <c r="D16231" s="59">
        <v>5</v>
      </c>
      <c r="E16231" s="77" t="s">
        <v>26</v>
      </c>
      <c r="F16231" s="61">
        <v>2000</v>
      </c>
      <c r="G16231" s="64">
        <f t="shared" si="493"/>
        <v>10000</v>
      </c>
      <c r="H16231" s="120" t="s">
        <v>6041</v>
      </c>
      <c r="I16231" s="74"/>
    </row>
    <row r="16232" spans="1:9" x14ac:dyDescent="0.25">
      <c r="A16232" s="59" t="s">
        <v>12060</v>
      </c>
      <c r="B16232" s="71" t="s">
        <v>12069</v>
      </c>
      <c r="C16232" s="84" t="s">
        <v>416</v>
      </c>
      <c r="D16232" s="141">
        <v>15</v>
      </c>
      <c r="E16232" s="75" t="s">
        <v>26</v>
      </c>
      <c r="F16232" s="210">
        <v>1800</v>
      </c>
      <c r="G16232" s="64">
        <f t="shared" si="493"/>
        <v>27000</v>
      </c>
      <c r="H16232" s="120" t="s">
        <v>6041</v>
      </c>
      <c r="I16232" s="74"/>
    </row>
    <row r="16233" spans="1:9" x14ac:dyDescent="0.25">
      <c r="A16233" s="59" t="s">
        <v>12060</v>
      </c>
      <c r="B16233" s="59" t="s">
        <v>12070</v>
      </c>
      <c r="C16233" s="84" t="s">
        <v>12071</v>
      </c>
      <c r="D16233" s="141">
        <v>1</v>
      </c>
      <c r="E16233" s="75" t="s">
        <v>26</v>
      </c>
      <c r="F16233" s="73">
        <v>1450000</v>
      </c>
      <c r="G16233" s="64">
        <f t="shared" si="493"/>
        <v>1450000</v>
      </c>
      <c r="H16233" s="120" t="s">
        <v>6041</v>
      </c>
      <c r="I16233" s="74"/>
    </row>
    <row r="16234" spans="1:9" x14ac:dyDescent="0.25">
      <c r="A16234" s="59" t="s">
        <v>12060</v>
      </c>
      <c r="B16234" s="59" t="s">
        <v>12070</v>
      </c>
      <c r="C16234" s="84" t="s">
        <v>12072</v>
      </c>
      <c r="D16234" s="141">
        <v>1</v>
      </c>
      <c r="E16234" s="75" t="s">
        <v>26</v>
      </c>
      <c r="F16234" s="73">
        <v>1450000</v>
      </c>
      <c r="G16234" s="64">
        <f t="shared" si="493"/>
        <v>1450000</v>
      </c>
      <c r="H16234" s="120" t="s">
        <v>6041</v>
      </c>
      <c r="I16234" s="74"/>
    </row>
    <row r="16235" spans="1:9" x14ac:dyDescent="0.25">
      <c r="A16235" s="59" t="s">
        <v>12060</v>
      </c>
      <c r="B16235" s="59" t="s">
        <v>12070</v>
      </c>
      <c r="C16235" s="84" t="s">
        <v>12073</v>
      </c>
      <c r="D16235" s="141">
        <v>1</v>
      </c>
      <c r="E16235" s="75" t="s">
        <v>26</v>
      </c>
      <c r="F16235" s="73">
        <v>1450000</v>
      </c>
      <c r="G16235" s="64">
        <f t="shared" si="493"/>
        <v>1450000</v>
      </c>
      <c r="H16235" s="120" t="s">
        <v>6041</v>
      </c>
      <c r="I16235" s="74"/>
    </row>
    <row r="16236" spans="1:9" x14ac:dyDescent="0.25">
      <c r="A16236" s="59" t="s">
        <v>12060</v>
      </c>
      <c r="B16236" s="59" t="s">
        <v>12070</v>
      </c>
      <c r="C16236" s="84" t="s">
        <v>12073</v>
      </c>
      <c r="D16236" s="141">
        <v>1</v>
      </c>
      <c r="E16236" s="75" t="s">
        <v>26</v>
      </c>
      <c r="F16236" s="73">
        <v>1450000</v>
      </c>
      <c r="G16236" s="64">
        <f t="shared" si="493"/>
        <v>1450000</v>
      </c>
      <c r="H16236" s="120" t="s">
        <v>6041</v>
      </c>
      <c r="I16236" s="74"/>
    </row>
    <row r="16237" spans="1:9" x14ac:dyDescent="0.25">
      <c r="A16237" s="59" t="s">
        <v>12060</v>
      </c>
      <c r="B16237" s="58" t="s">
        <v>12074</v>
      </c>
      <c r="C16237" s="84" t="s">
        <v>12075</v>
      </c>
      <c r="D16237" s="60">
        <v>1</v>
      </c>
      <c r="E16237" s="75" t="s">
        <v>26</v>
      </c>
      <c r="F16237" s="63">
        <v>775000</v>
      </c>
      <c r="G16237" s="64">
        <f t="shared" si="493"/>
        <v>775000</v>
      </c>
      <c r="H16237" s="120" t="s">
        <v>6041</v>
      </c>
      <c r="I16237" s="74"/>
    </row>
    <row r="16238" spans="1:9" x14ac:dyDescent="0.25">
      <c r="A16238" s="59" t="s">
        <v>12060</v>
      </c>
      <c r="B16238" s="58" t="s">
        <v>4727</v>
      </c>
      <c r="C16238" s="84" t="s">
        <v>482</v>
      </c>
      <c r="D16238" s="60">
        <v>2</v>
      </c>
      <c r="E16238" s="75" t="s">
        <v>26</v>
      </c>
      <c r="F16238" s="73">
        <v>6000</v>
      </c>
      <c r="G16238" s="64">
        <f t="shared" si="493"/>
        <v>12000</v>
      </c>
      <c r="H16238" s="120" t="s">
        <v>6041</v>
      </c>
      <c r="I16238" s="74"/>
    </row>
    <row r="16239" spans="1:9" x14ac:dyDescent="0.25">
      <c r="A16239" s="59" t="s">
        <v>12060</v>
      </c>
      <c r="B16239" s="59" t="s">
        <v>12076</v>
      </c>
      <c r="C16239" s="83" t="s">
        <v>1228</v>
      </c>
      <c r="D16239" s="141">
        <v>0.5</v>
      </c>
      <c r="E16239" s="75" t="s">
        <v>118</v>
      </c>
      <c r="F16239" s="210">
        <v>91000</v>
      </c>
      <c r="G16239" s="64">
        <f t="shared" si="493"/>
        <v>45500</v>
      </c>
      <c r="H16239" s="120" t="s">
        <v>6041</v>
      </c>
      <c r="I16239" s="74"/>
    </row>
    <row r="16240" spans="1:9" x14ac:dyDescent="0.25">
      <c r="A16240" s="59" t="s">
        <v>12060</v>
      </c>
      <c r="B16240" s="58" t="s">
        <v>3734</v>
      </c>
      <c r="C16240" s="59" t="s">
        <v>1418</v>
      </c>
      <c r="D16240" s="60">
        <v>2</v>
      </c>
      <c r="E16240" s="75" t="s">
        <v>26</v>
      </c>
      <c r="F16240" s="64">
        <v>7500</v>
      </c>
      <c r="G16240" s="64">
        <f t="shared" si="493"/>
        <v>15000</v>
      </c>
      <c r="H16240" s="120" t="s">
        <v>6041</v>
      </c>
      <c r="I16240" s="74"/>
    </row>
    <row r="16241" spans="1:9" x14ac:dyDescent="0.25">
      <c r="A16241" s="59" t="s">
        <v>12060</v>
      </c>
      <c r="B16241" s="58" t="s">
        <v>5203</v>
      </c>
      <c r="C16241" s="59" t="s">
        <v>1418</v>
      </c>
      <c r="D16241" s="59">
        <v>2</v>
      </c>
      <c r="E16241" s="59" t="s">
        <v>26</v>
      </c>
      <c r="F16241" s="61">
        <v>11000</v>
      </c>
      <c r="G16241" s="64">
        <f t="shared" si="493"/>
        <v>22000</v>
      </c>
      <c r="H16241" s="120" t="s">
        <v>6041</v>
      </c>
      <c r="I16241" s="74"/>
    </row>
    <row r="16242" spans="1:9" x14ac:dyDescent="0.25">
      <c r="A16242" s="59" t="s">
        <v>12060</v>
      </c>
      <c r="B16242" s="81" t="s">
        <v>12077</v>
      </c>
      <c r="C16242" s="59" t="s">
        <v>48</v>
      </c>
      <c r="D16242" s="141">
        <v>1</v>
      </c>
      <c r="E16242" s="75" t="s">
        <v>26</v>
      </c>
      <c r="F16242" s="210">
        <v>155000</v>
      </c>
      <c r="G16242" s="64">
        <f t="shared" si="493"/>
        <v>155000</v>
      </c>
      <c r="H16242" s="120" t="s">
        <v>6041</v>
      </c>
      <c r="I16242" s="74"/>
    </row>
    <row r="16243" spans="1:9" x14ac:dyDescent="0.25">
      <c r="A16243" s="59" t="s">
        <v>12060</v>
      </c>
      <c r="B16243" s="59" t="s">
        <v>12078</v>
      </c>
      <c r="C16243" s="59" t="s">
        <v>48</v>
      </c>
      <c r="D16243" s="60">
        <v>8</v>
      </c>
      <c r="E16243" s="75" t="s">
        <v>26</v>
      </c>
      <c r="F16243" s="63">
        <v>35000</v>
      </c>
      <c r="G16243" s="64">
        <f t="shared" si="493"/>
        <v>280000</v>
      </c>
      <c r="H16243" s="120" t="s">
        <v>6041</v>
      </c>
      <c r="I16243" s="74"/>
    </row>
    <row r="16244" spans="1:9" x14ac:dyDescent="0.25">
      <c r="A16244" s="59" t="s">
        <v>12060</v>
      </c>
      <c r="B16244" s="59" t="s">
        <v>12079</v>
      </c>
      <c r="C16244" s="83" t="s">
        <v>411</v>
      </c>
      <c r="D16244" s="60">
        <v>1</v>
      </c>
      <c r="E16244" s="126" t="s">
        <v>1680</v>
      </c>
      <c r="F16244" s="73">
        <v>225000</v>
      </c>
      <c r="G16244" s="64">
        <f t="shared" si="493"/>
        <v>225000</v>
      </c>
      <c r="H16244" s="120" t="s">
        <v>6041</v>
      </c>
      <c r="I16244" s="74"/>
    </row>
    <row r="16245" spans="1:9" x14ac:dyDescent="0.25">
      <c r="A16245" s="59" t="s">
        <v>12060</v>
      </c>
      <c r="B16245" s="59" t="s">
        <v>380</v>
      </c>
      <c r="C16245" s="59" t="s">
        <v>140</v>
      </c>
      <c r="D16245" s="141">
        <v>1</v>
      </c>
      <c r="E16245" s="75" t="s">
        <v>26</v>
      </c>
      <c r="F16245" s="210">
        <v>900000</v>
      </c>
      <c r="G16245" s="210">
        <f>F16245*D16245</f>
        <v>900000</v>
      </c>
      <c r="H16245" s="120" t="s">
        <v>749</v>
      </c>
      <c r="I16245" s="74" t="s">
        <v>12080</v>
      </c>
    </row>
    <row r="16246" spans="1:9" x14ac:dyDescent="0.25">
      <c r="A16246" s="59" t="s">
        <v>12060</v>
      </c>
      <c r="B16246" s="66" t="s">
        <v>220</v>
      </c>
      <c r="C16246" s="92" t="s">
        <v>221</v>
      </c>
      <c r="D16246" s="60">
        <v>6</v>
      </c>
      <c r="E16246" s="126" t="s">
        <v>37</v>
      </c>
      <c r="F16246" s="73">
        <v>34689</v>
      </c>
      <c r="G16246" s="210">
        <f t="shared" ref="G16246:G16306" si="494">F16246*D16246</f>
        <v>208134</v>
      </c>
      <c r="H16246" s="65" t="s">
        <v>2085</v>
      </c>
      <c r="I16246" s="74" t="s">
        <v>12081</v>
      </c>
    </row>
    <row r="16247" spans="1:9" x14ac:dyDescent="0.25">
      <c r="A16247" s="59" t="s">
        <v>12060</v>
      </c>
      <c r="B16247" s="59" t="s">
        <v>634</v>
      </c>
      <c r="C16247" s="59" t="s">
        <v>99</v>
      </c>
      <c r="D16247" s="141">
        <v>1</v>
      </c>
      <c r="E16247" s="75" t="s">
        <v>26</v>
      </c>
      <c r="F16247" s="210">
        <v>37500</v>
      </c>
      <c r="G16247" s="64">
        <f t="shared" si="494"/>
        <v>37500</v>
      </c>
      <c r="H16247" s="65" t="s">
        <v>2085</v>
      </c>
      <c r="I16247" s="74" t="s">
        <v>12081</v>
      </c>
    </row>
    <row r="16248" spans="1:9" x14ac:dyDescent="0.25">
      <c r="A16248" s="59" t="s">
        <v>12060</v>
      </c>
      <c r="B16248" s="71" t="s">
        <v>9840</v>
      </c>
      <c r="C16248" s="77" t="s">
        <v>9841</v>
      </c>
      <c r="D16248" s="141">
        <v>1</v>
      </c>
      <c r="E16248" s="75" t="s">
        <v>26</v>
      </c>
      <c r="F16248" s="210">
        <v>265000</v>
      </c>
      <c r="G16248" s="64">
        <f t="shared" si="494"/>
        <v>265000</v>
      </c>
      <c r="H16248" s="65" t="s">
        <v>2085</v>
      </c>
      <c r="I16248" s="74" t="s">
        <v>12081</v>
      </c>
    </row>
    <row r="16249" spans="1:9" x14ac:dyDescent="0.25">
      <c r="A16249" s="59" t="s">
        <v>12060</v>
      </c>
      <c r="B16249" s="71" t="s">
        <v>9830</v>
      </c>
      <c r="C16249" s="77"/>
      <c r="D16249" s="141">
        <v>1</v>
      </c>
      <c r="E16249" s="75" t="s">
        <v>26</v>
      </c>
      <c r="F16249" s="210">
        <v>60000</v>
      </c>
      <c r="G16249" s="64">
        <f t="shared" si="494"/>
        <v>60000</v>
      </c>
      <c r="H16249" s="65" t="s">
        <v>2085</v>
      </c>
      <c r="I16249" s="74" t="s">
        <v>12081</v>
      </c>
    </row>
    <row r="16250" spans="1:9" x14ac:dyDescent="0.25">
      <c r="A16250" s="59" t="s">
        <v>12060</v>
      </c>
      <c r="B16250" s="59" t="s">
        <v>210</v>
      </c>
      <c r="C16250" s="59" t="s">
        <v>211</v>
      </c>
      <c r="D16250" s="59">
        <v>9</v>
      </c>
      <c r="E16250" s="77" t="s">
        <v>37</v>
      </c>
      <c r="F16250" s="61">
        <v>33000</v>
      </c>
      <c r="G16250" s="64">
        <f t="shared" si="494"/>
        <v>297000</v>
      </c>
      <c r="H16250" s="65" t="s">
        <v>3352</v>
      </c>
      <c r="I16250" s="74" t="s">
        <v>12082</v>
      </c>
    </row>
    <row r="16251" spans="1:9" x14ac:dyDescent="0.25">
      <c r="A16251" s="59" t="s">
        <v>12060</v>
      </c>
      <c r="B16251" s="59" t="s">
        <v>11153</v>
      </c>
      <c r="C16251" s="59" t="s">
        <v>217</v>
      </c>
      <c r="D16251" s="59">
        <v>1</v>
      </c>
      <c r="E16251" s="77" t="s">
        <v>26</v>
      </c>
      <c r="F16251" s="61">
        <v>95000</v>
      </c>
      <c r="G16251" s="64">
        <f t="shared" si="494"/>
        <v>95000</v>
      </c>
      <c r="H16251" s="65" t="s">
        <v>3352</v>
      </c>
      <c r="I16251" s="74" t="s">
        <v>12082</v>
      </c>
    </row>
    <row r="16252" spans="1:9" x14ac:dyDescent="0.25">
      <c r="A16252" s="59" t="s">
        <v>12060</v>
      </c>
      <c r="B16252" s="59" t="s">
        <v>6323</v>
      </c>
      <c r="C16252" s="59" t="s">
        <v>6324</v>
      </c>
      <c r="D16252" s="60">
        <v>1</v>
      </c>
      <c r="E16252" s="75" t="s">
        <v>26</v>
      </c>
      <c r="F16252" s="64">
        <v>93000</v>
      </c>
      <c r="G16252" s="64">
        <f t="shared" si="494"/>
        <v>93000</v>
      </c>
      <c r="H16252" s="65" t="s">
        <v>3352</v>
      </c>
      <c r="I16252" s="74" t="s">
        <v>12082</v>
      </c>
    </row>
    <row r="16253" spans="1:9" x14ac:dyDescent="0.25">
      <c r="A16253" s="59" t="s">
        <v>12060</v>
      </c>
      <c r="B16253" s="58" t="s">
        <v>71</v>
      </c>
      <c r="C16253" s="77" t="s">
        <v>181</v>
      </c>
      <c r="D16253" s="59">
        <v>1</v>
      </c>
      <c r="E16253" s="59" t="s">
        <v>26</v>
      </c>
      <c r="F16253" s="61">
        <v>36000</v>
      </c>
      <c r="G16253" s="64">
        <f t="shared" si="494"/>
        <v>36000</v>
      </c>
      <c r="H16253" s="65" t="s">
        <v>3352</v>
      </c>
      <c r="I16253" s="74" t="s">
        <v>12082</v>
      </c>
    </row>
    <row r="16254" spans="1:9" x14ac:dyDescent="0.25">
      <c r="A16254" s="59" t="s">
        <v>12060</v>
      </c>
      <c r="B16254" s="59" t="s">
        <v>6395</v>
      </c>
      <c r="C16254" s="59" t="s">
        <v>48</v>
      </c>
      <c r="D16254" s="60">
        <v>1</v>
      </c>
      <c r="E16254" s="126" t="s">
        <v>26</v>
      </c>
      <c r="F16254" s="73">
        <v>175000</v>
      </c>
      <c r="G16254" s="210">
        <f t="shared" si="494"/>
        <v>175000</v>
      </c>
      <c r="H16254" s="65" t="s">
        <v>3352</v>
      </c>
      <c r="I16254" s="74" t="s">
        <v>12082</v>
      </c>
    </row>
    <row r="16255" spans="1:9" x14ac:dyDescent="0.25">
      <c r="A16255" s="59" t="s">
        <v>12060</v>
      </c>
      <c r="B16255" s="59" t="s">
        <v>11576</v>
      </c>
      <c r="C16255" s="59" t="s">
        <v>411</v>
      </c>
      <c r="D16255" s="60">
        <v>1</v>
      </c>
      <c r="E16255" s="75" t="s">
        <v>26</v>
      </c>
      <c r="F16255" s="210">
        <v>100000</v>
      </c>
      <c r="G16255" s="64">
        <f t="shared" si="494"/>
        <v>100000</v>
      </c>
      <c r="H16255" s="65" t="s">
        <v>3352</v>
      </c>
      <c r="I16255" s="74" t="s">
        <v>12082</v>
      </c>
    </row>
    <row r="16256" spans="1:9" x14ac:dyDescent="0.25">
      <c r="A16256" s="59" t="s">
        <v>12060</v>
      </c>
      <c r="B16256" s="59" t="s">
        <v>12083</v>
      </c>
      <c r="C16256" s="59" t="s">
        <v>48</v>
      </c>
      <c r="D16256" s="60">
        <v>2</v>
      </c>
      <c r="E16256" s="75" t="s">
        <v>26</v>
      </c>
      <c r="F16256" s="73">
        <v>30000</v>
      </c>
      <c r="G16256" s="64">
        <f t="shared" si="494"/>
        <v>60000</v>
      </c>
      <c r="H16256" s="65" t="s">
        <v>6111</v>
      </c>
      <c r="I16256" s="74"/>
    </row>
    <row r="16257" spans="1:9" x14ac:dyDescent="0.25">
      <c r="A16257" s="59" t="s">
        <v>12060</v>
      </c>
      <c r="B16257" s="59" t="s">
        <v>6297</v>
      </c>
      <c r="C16257" s="59" t="s">
        <v>6298</v>
      </c>
      <c r="D16257" s="60">
        <v>1</v>
      </c>
      <c r="E16257" s="75" t="s">
        <v>26</v>
      </c>
      <c r="F16257" s="63">
        <v>193500</v>
      </c>
      <c r="G16257" s="64">
        <f t="shared" si="494"/>
        <v>193500</v>
      </c>
      <c r="H16257" s="65" t="s">
        <v>466</v>
      </c>
      <c r="I16257" s="74" t="s">
        <v>12084</v>
      </c>
    </row>
    <row r="16258" spans="1:9" x14ac:dyDescent="0.25">
      <c r="A16258" s="59" t="s">
        <v>12060</v>
      </c>
      <c r="B16258" s="71" t="s">
        <v>9833</v>
      </c>
      <c r="C16258" s="59" t="s">
        <v>9834</v>
      </c>
      <c r="D16258" s="60">
        <v>1</v>
      </c>
      <c r="E16258" s="75" t="s">
        <v>26</v>
      </c>
      <c r="F16258" s="63">
        <v>187035</v>
      </c>
      <c r="G16258" s="64">
        <f t="shared" si="494"/>
        <v>187035</v>
      </c>
      <c r="H16258" s="65" t="s">
        <v>466</v>
      </c>
      <c r="I16258" s="74" t="s">
        <v>12084</v>
      </c>
    </row>
    <row r="16259" spans="1:9" x14ac:dyDescent="0.25">
      <c r="A16259" s="59" t="s">
        <v>12060</v>
      </c>
      <c r="B16259" s="59" t="s">
        <v>56</v>
      </c>
      <c r="C16259" s="59" t="s">
        <v>57</v>
      </c>
      <c r="D16259" s="60">
        <v>1.5</v>
      </c>
      <c r="E16259" s="75" t="s">
        <v>37</v>
      </c>
      <c r="F16259" s="63">
        <v>24650</v>
      </c>
      <c r="G16259" s="64">
        <f t="shared" si="494"/>
        <v>36975</v>
      </c>
      <c r="H16259" s="65" t="s">
        <v>466</v>
      </c>
      <c r="I16259" s="74" t="s">
        <v>12084</v>
      </c>
    </row>
    <row r="16260" spans="1:9" x14ac:dyDescent="0.25">
      <c r="A16260" s="60" t="s">
        <v>12060</v>
      </c>
      <c r="B16260" s="59" t="s">
        <v>6394</v>
      </c>
      <c r="C16260" s="59" t="s">
        <v>279</v>
      </c>
      <c r="D16260" s="60">
        <v>1</v>
      </c>
      <c r="E16260" s="75" t="s">
        <v>26</v>
      </c>
      <c r="F16260" s="63">
        <v>32500</v>
      </c>
      <c r="G16260" s="64">
        <f t="shared" si="494"/>
        <v>32500</v>
      </c>
      <c r="H16260" s="65" t="s">
        <v>466</v>
      </c>
      <c r="I16260" s="74" t="s">
        <v>12084</v>
      </c>
    </row>
    <row r="16261" spans="1:9" x14ac:dyDescent="0.25">
      <c r="A16261" s="59" t="s">
        <v>12060</v>
      </c>
      <c r="B16261" s="59" t="s">
        <v>12085</v>
      </c>
      <c r="C16261" s="59" t="s">
        <v>416</v>
      </c>
      <c r="D16261" s="60">
        <v>20</v>
      </c>
      <c r="E16261" s="126" t="s">
        <v>26</v>
      </c>
      <c r="F16261" s="73">
        <v>650</v>
      </c>
      <c r="G16261" s="64">
        <f t="shared" si="494"/>
        <v>13000</v>
      </c>
      <c r="H16261" s="120" t="s">
        <v>6041</v>
      </c>
      <c r="I16261" s="74"/>
    </row>
    <row r="16262" spans="1:9" x14ac:dyDescent="0.25">
      <c r="A16262" s="59" t="s">
        <v>12060</v>
      </c>
      <c r="B16262" s="83" t="s">
        <v>12013</v>
      </c>
      <c r="C16262" s="84" t="s">
        <v>27</v>
      </c>
      <c r="D16262" s="59">
        <v>10</v>
      </c>
      <c r="E16262" s="77" t="s">
        <v>26</v>
      </c>
      <c r="F16262" s="61">
        <v>2000</v>
      </c>
      <c r="G16262" s="64">
        <f t="shared" si="494"/>
        <v>20000</v>
      </c>
      <c r="H16262" s="65" t="s">
        <v>1929</v>
      </c>
      <c r="I16262" s="74" t="s">
        <v>12086</v>
      </c>
    </row>
    <row r="16263" spans="1:9" x14ac:dyDescent="0.25">
      <c r="A16263" s="59" t="s">
        <v>12060</v>
      </c>
      <c r="B16263" s="58" t="s">
        <v>6890</v>
      </c>
      <c r="C16263" s="58" t="s">
        <v>168</v>
      </c>
      <c r="D16263" s="60">
        <v>1</v>
      </c>
      <c r="E16263" s="75" t="s">
        <v>26</v>
      </c>
      <c r="F16263" s="73">
        <v>242182</v>
      </c>
      <c r="G16263" s="210">
        <f t="shared" si="494"/>
        <v>242182</v>
      </c>
      <c r="H16263" s="65" t="s">
        <v>1929</v>
      </c>
      <c r="I16263" s="74" t="s">
        <v>12086</v>
      </c>
    </row>
    <row r="16264" spans="1:9" x14ac:dyDescent="0.25">
      <c r="A16264" s="59" t="s">
        <v>12060</v>
      </c>
      <c r="B16264" s="59" t="s">
        <v>10709</v>
      </c>
      <c r="C16264" s="124" t="s">
        <v>12087</v>
      </c>
      <c r="D16264" s="60">
        <v>1</v>
      </c>
      <c r="E16264" s="75" t="s">
        <v>26</v>
      </c>
      <c r="F16264" s="63">
        <v>1400000</v>
      </c>
      <c r="G16264" s="64">
        <f t="shared" si="494"/>
        <v>1400000</v>
      </c>
      <c r="H16264" s="65" t="s">
        <v>1929</v>
      </c>
      <c r="I16264" s="74" t="s">
        <v>12086</v>
      </c>
    </row>
    <row r="16265" spans="1:9" x14ac:dyDescent="0.25">
      <c r="A16265" s="59" t="s">
        <v>12060</v>
      </c>
      <c r="B16265" s="83" t="s">
        <v>12088</v>
      </c>
      <c r="C16265" s="84" t="s">
        <v>695</v>
      </c>
      <c r="D16265" s="59">
        <v>1</v>
      </c>
      <c r="E16265" s="77" t="s">
        <v>26</v>
      </c>
      <c r="F16265" s="61">
        <v>167500</v>
      </c>
      <c r="G16265" s="64">
        <f t="shared" si="494"/>
        <v>167500</v>
      </c>
      <c r="H16265" s="65" t="s">
        <v>1929</v>
      </c>
      <c r="I16265" s="74" t="s">
        <v>12086</v>
      </c>
    </row>
    <row r="16266" spans="1:9" x14ac:dyDescent="0.25">
      <c r="A16266" s="59" t="s">
        <v>12060</v>
      </c>
      <c r="B16266" s="59" t="s">
        <v>11628</v>
      </c>
      <c r="C16266" s="59" t="s">
        <v>10333</v>
      </c>
      <c r="D16266" s="59">
        <v>1</v>
      </c>
      <c r="E16266" s="77" t="s">
        <v>26</v>
      </c>
      <c r="F16266" s="61">
        <v>40000</v>
      </c>
      <c r="G16266" s="64">
        <f t="shared" si="494"/>
        <v>40000</v>
      </c>
      <c r="H16266" s="65" t="s">
        <v>1929</v>
      </c>
      <c r="I16266" s="74" t="s">
        <v>12086</v>
      </c>
    </row>
    <row r="16267" spans="1:9" x14ac:dyDescent="0.25">
      <c r="A16267" s="59" t="s">
        <v>12060</v>
      </c>
      <c r="B16267" s="66" t="s">
        <v>12089</v>
      </c>
      <c r="C16267" s="59" t="s">
        <v>905</v>
      </c>
      <c r="D16267" s="60">
        <v>2</v>
      </c>
      <c r="E16267" s="83" t="s">
        <v>25</v>
      </c>
      <c r="F16267" s="210">
        <v>1100000</v>
      </c>
      <c r="G16267" s="64">
        <f t="shared" si="494"/>
        <v>2200000</v>
      </c>
      <c r="H16267" s="65" t="s">
        <v>629</v>
      </c>
      <c r="I16267" s="74"/>
    </row>
    <row r="16268" spans="1:9" x14ac:dyDescent="0.25">
      <c r="A16268" s="60" t="s">
        <v>12060</v>
      </c>
      <c r="B16268" s="58" t="s">
        <v>12017</v>
      </c>
      <c r="C16268" s="59" t="s">
        <v>905</v>
      </c>
      <c r="D16268" s="60">
        <v>2</v>
      </c>
      <c r="E16268" s="126" t="s">
        <v>26</v>
      </c>
      <c r="F16268" s="73">
        <v>600000</v>
      </c>
      <c r="G16268" s="64">
        <f t="shared" si="494"/>
        <v>1200000</v>
      </c>
      <c r="H16268" s="65" t="s">
        <v>629</v>
      </c>
      <c r="I16268" s="74"/>
    </row>
    <row r="16269" spans="1:9" x14ac:dyDescent="0.25">
      <c r="A16269" s="60" t="s">
        <v>12060</v>
      </c>
      <c r="B16269" s="58" t="s">
        <v>12090</v>
      </c>
      <c r="C16269" s="58"/>
      <c r="D16269" s="60">
        <v>40</v>
      </c>
      <c r="E16269" s="75" t="s">
        <v>26</v>
      </c>
      <c r="F16269" s="73">
        <v>1000</v>
      </c>
      <c r="G16269" s="210">
        <f t="shared" si="494"/>
        <v>40000</v>
      </c>
      <c r="H16269" s="65" t="s">
        <v>814</v>
      </c>
      <c r="I16269" s="74"/>
    </row>
    <row r="16270" spans="1:9" x14ac:dyDescent="0.25">
      <c r="A16270" s="59" t="s">
        <v>12091</v>
      </c>
      <c r="B16270" s="59" t="s">
        <v>12092</v>
      </c>
      <c r="C16270" s="84" t="s">
        <v>375</v>
      </c>
      <c r="D16270" s="141">
        <v>1</v>
      </c>
      <c r="E16270" s="75" t="s">
        <v>111</v>
      </c>
      <c r="F16270" s="73">
        <v>800000</v>
      </c>
      <c r="G16270" s="64">
        <f t="shared" si="494"/>
        <v>800000</v>
      </c>
      <c r="H16270" s="65" t="s">
        <v>814</v>
      </c>
      <c r="I16270" s="74"/>
    </row>
    <row r="16271" spans="1:9" x14ac:dyDescent="0.25">
      <c r="A16271" s="59" t="s">
        <v>12091</v>
      </c>
      <c r="B16271" s="66" t="s">
        <v>220</v>
      </c>
      <c r="C16271" s="92" t="s">
        <v>221</v>
      </c>
      <c r="D16271" s="60">
        <v>6</v>
      </c>
      <c r="E16271" s="126" t="s">
        <v>37</v>
      </c>
      <c r="F16271" s="73">
        <v>34689</v>
      </c>
      <c r="G16271" s="210">
        <f t="shared" si="494"/>
        <v>208134</v>
      </c>
      <c r="H16271" s="65" t="s">
        <v>2148</v>
      </c>
      <c r="I16271" s="74"/>
    </row>
    <row r="16272" spans="1:9" x14ac:dyDescent="0.25">
      <c r="A16272" s="59" t="s">
        <v>12091</v>
      </c>
      <c r="B16272" s="59" t="s">
        <v>6323</v>
      </c>
      <c r="C16272" s="59" t="s">
        <v>6324</v>
      </c>
      <c r="D16272" s="141">
        <v>1</v>
      </c>
      <c r="E16272" s="75" t="s">
        <v>26</v>
      </c>
      <c r="F16272" s="210">
        <v>93000</v>
      </c>
      <c r="G16272" s="64">
        <f t="shared" si="494"/>
        <v>93000</v>
      </c>
      <c r="H16272" s="65" t="s">
        <v>12093</v>
      </c>
      <c r="I16272" s="74" t="s">
        <v>12094</v>
      </c>
    </row>
    <row r="16273" spans="1:9" x14ac:dyDescent="0.25">
      <c r="A16273" s="59" t="s">
        <v>12091</v>
      </c>
      <c r="B16273" s="58" t="s">
        <v>71</v>
      </c>
      <c r="C16273" s="77" t="s">
        <v>181</v>
      </c>
      <c r="D16273" s="60">
        <v>1</v>
      </c>
      <c r="E16273" s="75" t="s">
        <v>26</v>
      </c>
      <c r="F16273" s="210">
        <v>36000</v>
      </c>
      <c r="G16273" s="64">
        <f t="shared" si="494"/>
        <v>36000</v>
      </c>
      <c r="H16273" s="65" t="s">
        <v>12093</v>
      </c>
      <c r="I16273" s="74" t="s">
        <v>12094</v>
      </c>
    </row>
    <row r="16274" spans="1:9" x14ac:dyDescent="0.25">
      <c r="A16274" s="59" t="s">
        <v>12091</v>
      </c>
      <c r="B16274" s="59" t="s">
        <v>6995</v>
      </c>
      <c r="C16274" s="59" t="s">
        <v>48</v>
      </c>
      <c r="D16274" s="60">
        <v>1</v>
      </c>
      <c r="E16274" s="75" t="s">
        <v>26</v>
      </c>
      <c r="F16274" s="73">
        <v>95000</v>
      </c>
      <c r="G16274" s="64">
        <f t="shared" si="494"/>
        <v>95000</v>
      </c>
      <c r="H16274" s="65" t="s">
        <v>1156</v>
      </c>
      <c r="I16274" s="74"/>
    </row>
    <row r="16275" spans="1:9" x14ac:dyDescent="0.25">
      <c r="A16275" s="59" t="s">
        <v>12091</v>
      </c>
      <c r="B16275" s="59" t="s">
        <v>1576</v>
      </c>
      <c r="C16275" s="83" t="s">
        <v>48</v>
      </c>
      <c r="D16275" s="60">
        <v>1</v>
      </c>
      <c r="E16275" s="126" t="s">
        <v>26</v>
      </c>
      <c r="F16275" s="73">
        <v>160000</v>
      </c>
      <c r="G16275" s="64">
        <f t="shared" si="494"/>
        <v>160000</v>
      </c>
      <c r="H16275" s="65" t="s">
        <v>1156</v>
      </c>
      <c r="I16275" s="74"/>
    </row>
    <row r="16276" spans="1:9" x14ac:dyDescent="0.25">
      <c r="A16276" s="59" t="s">
        <v>12091</v>
      </c>
      <c r="B16276" s="59" t="s">
        <v>12095</v>
      </c>
      <c r="C16276" s="81" t="s">
        <v>12096</v>
      </c>
      <c r="D16276" s="141">
        <v>1</v>
      </c>
      <c r="E16276" s="75" t="s">
        <v>26</v>
      </c>
      <c r="F16276" s="73">
        <v>1450000</v>
      </c>
      <c r="G16276" s="64">
        <f t="shared" si="494"/>
        <v>1450000</v>
      </c>
      <c r="H16276" s="65" t="s">
        <v>522</v>
      </c>
      <c r="I16276" s="74" t="s">
        <v>12097</v>
      </c>
    </row>
    <row r="16277" spans="1:9" x14ac:dyDescent="0.25">
      <c r="A16277" s="59" t="s">
        <v>12091</v>
      </c>
      <c r="B16277" s="59" t="s">
        <v>12095</v>
      </c>
      <c r="C16277" s="81" t="s">
        <v>12098</v>
      </c>
      <c r="D16277" s="141">
        <v>1</v>
      </c>
      <c r="E16277" s="75" t="s">
        <v>26</v>
      </c>
      <c r="F16277" s="73">
        <v>1450000</v>
      </c>
      <c r="G16277" s="64">
        <f t="shared" si="494"/>
        <v>1450000</v>
      </c>
      <c r="H16277" s="65" t="s">
        <v>522</v>
      </c>
      <c r="I16277" s="74" t="s">
        <v>12097</v>
      </c>
    </row>
    <row r="16278" spans="1:9" x14ac:dyDescent="0.25">
      <c r="A16278" s="59" t="s">
        <v>12091</v>
      </c>
      <c r="B16278" s="59" t="s">
        <v>12095</v>
      </c>
      <c r="C16278" s="81" t="s">
        <v>12099</v>
      </c>
      <c r="D16278" s="141">
        <v>1</v>
      </c>
      <c r="E16278" s="75" t="s">
        <v>26</v>
      </c>
      <c r="F16278" s="73">
        <v>1450000</v>
      </c>
      <c r="G16278" s="64">
        <f t="shared" si="494"/>
        <v>1450000</v>
      </c>
      <c r="H16278" s="65" t="s">
        <v>522</v>
      </c>
      <c r="I16278" s="74" t="s">
        <v>12097</v>
      </c>
    </row>
    <row r="16279" spans="1:9" x14ac:dyDescent="0.25">
      <c r="A16279" s="59" t="s">
        <v>12091</v>
      </c>
      <c r="B16279" s="59" t="s">
        <v>12095</v>
      </c>
      <c r="C16279" s="81" t="s">
        <v>12100</v>
      </c>
      <c r="D16279" s="141">
        <v>1</v>
      </c>
      <c r="E16279" s="75" t="s">
        <v>26</v>
      </c>
      <c r="F16279" s="73">
        <v>1450000</v>
      </c>
      <c r="G16279" s="64">
        <f t="shared" si="494"/>
        <v>1450000</v>
      </c>
      <c r="H16279" s="65" t="s">
        <v>522</v>
      </c>
      <c r="I16279" s="74" t="s">
        <v>12097</v>
      </c>
    </row>
    <row r="16280" spans="1:9" x14ac:dyDescent="0.25">
      <c r="A16280" s="59" t="s">
        <v>12091</v>
      </c>
      <c r="B16280" s="59" t="s">
        <v>12095</v>
      </c>
      <c r="C16280" s="81" t="s">
        <v>12101</v>
      </c>
      <c r="D16280" s="141">
        <v>1</v>
      </c>
      <c r="E16280" s="75" t="s">
        <v>26</v>
      </c>
      <c r="F16280" s="73">
        <v>1450000</v>
      </c>
      <c r="G16280" s="64">
        <f t="shared" si="494"/>
        <v>1450000</v>
      </c>
      <c r="H16280" s="65" t="s">
        <v>522</v>
      </c>
      <c r="I16280" s="74" t="s">
        <v>12097</v>
      </c>
    </row>
    <row r="16281" spans="1:9" x14ac:dyDescent="0.25">
      <c r="A16281" s="59" t="s">
        <v>12091</v>
      </c>
      <c r="B16281" s="59" t="s">
        <v>12095</v>
      </c>
      <c r="C16281" s="81" t="s">
        <v>12102</v>
      </c>
      <c r="D16281" s="141">
        <v>1</v>
      </c>
      <c r="E16281" s="75" t="s">
        <v>26</v>
      </c>
      <c r="F16281" s="73">
        <v>1450000</v>
      </c>
      <c r="G16281" s="64">
        <f t="shared" si="494"/>
        <v>1450000</v>
      </c>
      <c r="H16281" s="65" t="s">
        <v>522</v>
      </c>
      <c r="I16281" s="74" t="s">
        <v>12097</v>
      </c>
    </row>
    <row r="16282" spans="1:9" x14ac:dyDescent="0.25">
      <c r="A16282" s="59" t="s">
        <v>12091</v>
      </c>
      <c r="B16282" s="71" t="s">
        <v>54</v>
      </c>
      <c r="C16282" s="59" t="s">
        <v>12103</v>
      </c>
      <c r="D16282" s="60">
        <v>1</v>
      </c>
      <c r="E16282" s="75" t="s">
        <v>26</v>
      </c>
      <c r="F16282" s="210">
        <v>3400000</v>
      </c>
      <c r="G16282" s="64">
        <f t="shared" si="494"/>
        <v>3400000</v>
      </c>
      <c r="H16282" s="65" t="s">
        <v>522</v>
      </c>
      <c r="I16282" s="74" t="s">
        <v>12097</v>
      </c>
    </row>
    <row r="16283" spans="1:9" x14ac:dyDescent="0.25">
      <c r="A16283" s="59" t="s">
        <v>12091</v>
      </c>
      <c r="B16283" s="71" t="s">
        <v>54</v>
      </c>
      <c r="C16283" s="59" t="s">
        <v>12104</v>
      </c>
      <c r="D16283" s="60">
        <v>1</v>
      </c>
      <c r="E16283" s="75" t="s">
        <v>26</v>
      </c>
      <c r="F16283" s="210">
        <v>3400000</v>
      </c>
      <c r="G16283" s="64">
        <f t="shared" si="494"/>
        <v>3400000</v>
      </c>
      <c r="H16283" s="65" t="s">
        <v>522</v>
      </c>
      <c r="I16283" s="74" t="s">
        <v>12097</v>
      </c>
    </row>
    <row r="16284" spans="1:9" x14ac:dyDescent="0.25">
      <c r="A16284" s="59" t="s">
        <v>12091</v>
      </c>
      <c r="B16284" s="59" t="s">
        <v>11584</v>
      </c>
      <c r="C16284" s="59" t="s">
        <v>10333</v>
      </c>
      <c r="D16284" s="60">
        <v>1</v>
      </c>
      <c r="E16284" s="126" t="s">
        <v>25</v>
      </c>
      <c r="F16284" s="64">
        <v>335000</v>
      </c>
      <c r="G16284" s="210">
        <f t="shared" si="494"/>
        <v>335000</v>
      </c>
      <c r="H16284" s="65" t="s">
        <v>522</v>
      </c>
      <c r="I16284" s="74" t="s">
        <v>12097</v>
      </c>
    </row>
    <row r="16285" spans="1:9" x14ac:dyDescent="0.25">
      <c r="A16285" s="59" t="s">
        <v>12091</v>
      </c>
      <c r="B16285" s="58" t="s">
        <v>6980</v>
      </c>
      <c r="C16285" s="59" t="s">
        <v>1418</v>
      </c>
      <c r="D16285" s="141">
        <v>2</v>
      </c>
      <c r="E16285" s="75" t="s">
        <v>26</v>
      </c>
      <c r="F16285" s="210">
        <v>9500</v>
      </c>
      <c r="G16285" s="64">
        <f t="shared" si="494"/>
        <v>19000</v>
      </c>
      <c r="H16285" s="120" t="s">
        <v>6041</v>
      </c>
      <c r="I16285" s="74"/>
    </row>
    <row r="16286" spans="1:9" x14ac:dyDescent="0.25">
      <c r="A16286" s="59" t="s">
        <v>12091</v>
      </c>
      <c r="B16286" s="93" t="s">
        <v>12105</v>
      </c>
      <c r="C16286" s="84" t="s">
        <v>12106</v>
      </c>
      <c r="D16286" s="60">
        <v>1</v>
      </c>
      <c r="E16286" s="75" t="s">
        <v>26</v>
      </c>
      <c r="F16286" s="63">
        <v>300000</v>
      </c>
      <c r="G16286" s="64">
        <f t="shared" si="494"/>
        <v>300000</v>
      </c>
      <c r="H16286" s="120" t="s">
        <v>6041</v>
      </c>
      <c r="I16286" s="74"/>
    </row>
    <row r="16287" spans="1:9" x14ac:dyDescent="0.25">
      <c r="A16287" s="59" t="s">
        <v>12091</v>
      </c>
      <c r="B16287" s="71" t="s">
        <v>12107</v>
      </c>
      <c r="C16287" s="84" t="s">
        <v>1278</v>
      </c>
      <c r="D16287" s="141">
        <v>1</v>
      </c>
      <c r="E16287" s="75" t="s">
        <v>26</v>
      </c>
      <c r="F16287" s="210">
        <v>250000</v>
      </c>
      <c r="G16287" s="64">
        <f t="shared" si="494"/>
        <v>250000</v>
      </c>
      <c r="H16287" s="120" t="s">
        <v>6041</v>
      </c>
      <c r="I16287" s="74"/>
    </row>
    <row r="16288" spans="1:9" x14ac:dyDescent="0.25">
      <c r="A16288" s="59" t="s">
        <v>12091</v>
      </c>
      <c r="B16288" s="59" t="s">
        <v>1874</v>
      </c>
      <c r="C16288" s="58" t="s">
        <v>1950</v>
      </c>
      <c r="D16288" s="60">
        <v>1</v>
      </c>
      <c r="E16288" s="126" t="s">
        <v>26</v>
      </c>
      <c r="F16288" s="73">
        <v>13000</v>
      </c>
      <c r="G16288" s="64">
        <f t="shared" si="494"/>
        <v>13000</v>
      </c>
      <c r="H16288" s="120" t="s">
        <v>6041</v>
      </c>
      <c r="I16288" s="74"/>
    </row>
    <row r="16289" spans="1:9" x14ac:dyDescent="0.25">
      <c r="A16289" s="59" t="s">
        <v>12091</v>
      </c>
      <c r="B16289" s="81" t="s">
        <v>11049</v>
      </c>
      <c r="C16289" s="59" t="s">
        <v>11050</v>
      </c>
      <c r="D16289" s="141">
        <v>1</v>
      </c>
      <c r="E16289" s="75" t="s">
        <v>26</v>
      </c>
      <c r="F16289" s="210">
        <v>99000</v>
      </c>
      <c r="G16289" s="64">
        <f t="shared" si="494"/>
        <v>99000</v>
      </c>
      <c r="H16289" s="120" t="s">
        <v>6041</v>
      </c>
      <c r="I16289" s="74"/>
    </row>
    <row r="16290" spans="1:9" x14ac:dyDescent="0.25">
      <c r="A16290" s="59" t="s">
        <v>12091</v>
      </c>
      <c r="B16290" s="59" t="s">
        <v>12108</v>
      </c>
      <c r="C16290" s="83" t="s">
        <v>48</v>
      </c>
      <c r="D16290" s="60">
        <v>1</v>
      </c>
      <c r="E16290" s="126" t="s">
        <v>26</v>
      </c>
      <c r="F16290" s="73">
        <v>60000</v>
      </c>
      <c r="G16290" s="210">
        <f t="shared" si="494"/>
        <v>60000</v>
      </c>
      <c r="H16290" s="120" t="s">
        <v>6041</v>
      </c>
      <c r="I16290" s="74"/>
    </row>
    <row r="16291" spans="1:9" x14ac:dyDescent="0.25">
      <c r="A16291" s="59" t="s">
        <v>12091</v>
      </c>
      <c r="B16291" s="83" t="s">
        <v>12109</v>
      </c>
      <c r="C16291" s="84" t="s">
        <v>48</v>
      </c>
      <c r="D16291" s="59">
        <v>2</v>
      </c>
      <c r="E16291" s="77" t="s">
        <v>26</v>
      </c>
      <c r="F16291" s="61">
        <v>25000</v>
      </c>
      <c r="G16291" s="64">
        <f t="shared" si="494"/>
        <v>50000</v>
      </c>
      <c r="H16291" s="65" t="s">
        <v>6041</v>
      </c>
      <c r="I16291" s="74"/>
    </row>
    <row r="16292" spans="1:9" x14ac:dyDescent="0.25">
      <c r="A16292" s="59" t="s">
        <v>12091</v>
      </c>
      <c r="B16292" s="58" t="s">
        <v>35</v>
      </c>
      <c r="C16292" s="84" t="s">
        <v>36</v>
      </c>
      <c r="D16292" s="60">
        <v>3</v>
      </c>
      <c r="E16292" s="126" t="s">
        <v>37</v>
      </c>
      <c r="F16292" s="78">
        <v>31000</v>
      </c>
      <c r="G16292" s="64">
        <f t="shared" si="494"/>
        <v>93000</v>
      </c>
      <c r="H16292" s="120" t="s">
        <v>432</v>
      </c>
      <c r="I16292" s="74"/>
    </row>
    <row r="16293" spans="1:9" x14ac:dyDescent="0.25">
      <c r="A16293" s="59" t="s">
        <v>12091</v>
      </c>
      <c r="B16293" s="59" t="s">
        <v>56</v>
      </c>
      <c r="C16293" s="59" t="s">
        <v>57</v>
      </c>
      <c r="D16293" s="141">
        <v>2</v>
      </c>
      <c r="E16293" s="75" t="s">
        <v>37</v>
      </c>
      <c r="F16293" s="73">
        <v>24650</v>
      </c>
      <c r="G16293" s="64">
        <f t="shared" si="494"/>
        <v>49300</v>
      </c>
      <c r="H16293" s="120" t="s">
        <v>432</v>
      </c>
      <c r="I16293" s="74"/>
    </row>
    <row r="16294" spans="1:9" x14ac:dyDescent="0.25">
      <c r="A16294" s="59" t="s">
        <v>12091</v>
      </c>
      <c r="B16294" s="59" t="s">
        <v>12110</v>
      </c>
      <c r="C16294" s="59" t="s">
        <v>1418</v>
      </c>
      <c r="D16294" s="60">
        <v>2</v>
      </c>
      <c r="E16294" s="75" t="s">
        <v>26</v>
      </c>
      <c r="F16294" s="63">
        <v>16500</v>
      </c>
      <c r="G16294" s="64">
        <f t="shared" si="494"/>
        <v>33000</v>
      </c>
      <c r="H16294" s="120" t="s">
        <v>12111</v>
      </c>
      <c r="I16294" s="74"/>
    </row>
    <row r="16295" spans="1:9" x14ac:dyDescent="0.25">
      <c r="A16295" s="59" t="s">
        <v>12091</v>
      </c>
      <c r="B16295" s="58" t="s">
        <v>12112</v>
      </c>
      <c r="C16295" s="84"/>
      <c r="D16295" s="60">
        <v>1</v>
      </c>
      <c r="E16295" s="75" t="s">
        <v>26</v>
      </c>
      <c r="F16295" s="73">
        <v>11500</v>
      </c>
      <c r="G16295" s="64">
        <f t="shared" si="494"/>
        <v>11500</v>
      </c>
      <c r="H16295" s="120" t="s">
        <v>12111</v>
      </c>
      <c r="I16295" s="74"/>
    </row>
    <row r="16296" spans="1:9" x14ac:dyDescent="0.25">
      <c r="A16296" s="59" t="s">
        <v>12091</v>
      </c>
      <c r="B16296" s="59" t="s">
        <v>12113</v>
      </c>
      <c r="C16296" s="84" t="s">
        <v>533</v>
      </c>
      <c r="D16296" s="60">
        <v>1</v>
      </c>
      <c r="E16296" s="75" t="s">
        <v>118</v>
      </c>
      <c r="F16296" s="63">
        <v>24500</v>
      </c>
      <c r="G16296" s="64">
        <f>F16296*D16296</f>
        <v>24500</v>
      </c>
      <c r="H16296" s="65" t="s">
        <v>5928</v>
      </c>
      <c r="I16296" s="74"/>
    </row>
    <row r="16297" spans="1:9" x14ac:dyDescent="0.25">
      <c r="A16297" s="59" t="s">
        <v>12091</v>
      </c>
      <c r="B16297" s="58" t="s">
        <v>1358</v>
      </c>
      <c r="C16297" s="84" t="s">
        <v>533</v>
      </c>
      <c r="D16297" s="60">
        <v>2</v>
      </c>
      <c r="E16297" s="75" t="s">
        <v>118</v>
      </c>
      <c r="F16297" s="63">
        <v>16750</v>
      </c>
      <c r="G16297" s="64">
        <f>F16297*D16297</f>
        <v>33500</v>
      </c>
      <c r="H16297" s="65" t="s">
        <v>5928</v>
      </c>
      <c r="I16297" s="74"/>
    </row>
    <row r="16298" spans="1:9" x14ac:dyDescent="0.25">
      <c r="A16298" s="59" t="s">
        <v>12091</v>
      </c>
      <c r="B16298" s="59" t="s">
        <v>12114</v>
      </c>
      <c r="C16298" s="59" t="s">
        <v>27</v>
      </c>
      <c r="D16298" s="141">
        <v>1</v>
      </c>
      <c r="E16298" s="75" t="s">
        <v>26</v>
      </c>
      <c r="F16298" s="64">
        <v>50000</v>
      </c>
      <c r="G16298" s="64">
        <f>F16298*D16298</f>
        <v>50000</v>
      </c>
      <c r="H16298" s="65" t="s">
        <v>5928</v>
      </c>
      <c r="I16298" s="74"/>
    </row>
    <row r="16299" spans="1:9" x14ac:dyDescent="0.25">
      <c r="A16299" s="59" t="s">
        <v>12091</v>
      </c>
      <c r="B16299" s="58" t="s">
        <v>12115</v>
      </c>
      <c r="C16299" s="59" t="s">
        <v>27</v>
      </c>
      <c r="D16299" s="60">
        <v>1</v>
      </c>
      <c r="E16299" s="75" t="s">
        <v>26</v>
      </c>
      <c r="F16299" s="64">
        <v>50000</v>
      </c>
      <c r="G16299" s="64">
        <f>F16299*D16299</f>
        <v>50000</v>
      </c>
      <c r="H16299" s="120" t="s">
        <v>5928</v>
      </c>
      <c r="I16299" s="74"/>
    </row>
    <row r="16300" spans="1:9" x14ac:dyDescent="0.25">
      <c r="A16300" s="59" t="s">
        <v>12091</v>
      </c>
      <c r="B16300" s="58" t="s">
        <v>5145</v>
      </c>
      <c r="C16300" s="59" t="s">
        <v>27</v>
      </c>
      <c r="D16300" s="59">
        <v>1</v>
      </c>
      <c r="E16300" s="59" t="s">
        <v>26</v>
      </c>
      <c r="F16300" s="61">
        <v>6000</v>
      </c>
      <c r="G16300" s="64">
        <f>F16300*D16300</f>
        <v>6000</v>
      </c>
      <c r="H16300" s="120" t="s">
        <v>5928</v>
      </c>
      <c r="I16300" s="74"/>
    </row>
    <row r="16301" spans="1:9" x14ac:dyDescent="0.25">
      <c r="A16301" s="59" t="s">
        <v>12091</v>
      </c>
      <c r="B16301" s="66" t="s">
        <v>6412</v>
      </c>
      <c r="C16301" s="121" t="s">
        <v>65</v>
      </c>
      <c r="D16301" s="141">
        <v>2</v>
      </c>
      <c r="E16301" s="75" t="s">
        <v>26</v>
      </c>
      <c r="F16301" s="210">
        <v>60000</v>
      </c>
      <c r="G16301" s="210">
        <f t="shared" si="494"/>
        <v>120000</v>
      </c>
      <c r="H16301" s="120" t="s">
        <v>2145</v>
      </c>
      <c r="I16301" s="74" t="s">
        <v>12116</v>
      </c>
    </row>
    <row r="16302" spans="1:9" x14ac:dyDescent="0.25">
      <c r="A16302" s="59" t="s">
        <v>12091</v>
      </c>
      <c r="B16302" s="59" t="s">
        <v>10709</v>
      </c>
      <c r="C16302" s="59" t="s">
        <v>12117</v>
      </c>
      <c r="D16302" s="141">
        <v>1</v>
      </c>
      <c r="E16302" s="75" t="s">
        <v>26</v>
      </c>
      <c r="F16302" s="210">
        <v>1400000</v>
      </c>
      <c r="G16302" s="64">
        <f t="shared" si="494"/>
        <v>1400000</v>
      </c>
      <c r="H16302" s="65" t="s">
        <v>3801</v>
      </c>
      <c r="I16302" s="74" t="s">
        <v>12118</v>
      </c>
    </row>
    <row r="16303" spans="1:9" x14ac:dyDescent="0.25">
      <c r="A16303" s="59" t="s">
        <v>12091</v>
      </c>
      <c r="B16303" s="83" t="s">
        <v>12088</v>
      </c>
      <c r="C16303" s="84" t="s">
        <v>695</v>
      </c>
      <c r="D16303" s="59">
        <v>1</v>
      </c>
      <c r="E16303" s="77" t="s">
        <v>26</v>
      </c>
      <c r="F16303" s="61">
        <v>167500</v>
      </c>
      <c r="G16303" s="64">
        <f t="shared" si="494"/>
        <v>167500</v>
      </c>
      <c r="H16303" s="65" t="s">
        <v>3801</v>
      </c>
      <c r="I16303" s="74" t="s">
        <v>12118</v>
      </c>
    </row>
    <row r="16304" spans="1:9" x14ac:dyDescent="0.25">
      <c r="A16304" s="59" t="s">
        <v>12091</v>
      </c>
      <c r="B16304" s="59" t="s">
        <v>11628</v>
      </c>
      <c r="C16304" s="59" t="s">
        <v>10333</v>
      </c>
      <c r="D16304" s="59">
        <v>1</v>
      </c>
      <c r="E16304" s="77" t="s">
        <v>26</v>
      </c>
      <c r="F16304" s="61">
        <v>40000</v>
      </c>
      <c r="G16304" s="64">
        <f t="shared" si="494"/>
        <v>40000</v>
      </c>
      <c r="H16304" s="65" t="s">
        <v>3801</v>
      </c>
      <c r="I16304" s="74" t="s">
        <v>12118</v>
      </c>
    </row>
    <row r="16305" spans="1:9" x14ac:dyDescent="0.25">
      <c r="A16305" s="59" t="s">
        <v>12091</v>
      </c>
      <c r="B16305" s="66" t="s">
        <v>12119</v>
      </c>
      <c r="C16305" s="59" t="s">
        <v>4290</v>
      </c>
      <c r="D16305" s="60">
        <v>1</v>
      </c>
      <c r="E16305" s="83" t="s">
        <v>25</v>
      </c>
      <c r="F16305" s="210">
        <v>950000</v>
      </c>
      <c r="G16305" s="64">
        <f t="shared" si="494"/>
        <v>950000</v>
      </c>
      <c r="H16305" s="65" t="s">
        <v>6111</v>
      </c>
      <c r="I16305" s="74" t="s">
        <v>12120</v>
      </c>
    </row>
    <row r="16306" spans="1:9" x14ac:dyDescent="0.25">
      <c r="A16306" s="59" t="s">
        <v>12091</v>
      </c>
      <c r="B16306" s="58" t="s">
        <v>12121</v>
      </c>
      <c r="C16306" s="59" t="s">
        <v>4290</v>
      </c>
      <c r="D16306" s="60">
        <v>1</v>
      </c>
      <c r="E16306" s="126" t="s">
        <v>26</v>
      </c>
      <c r="F16306" s="73">
        <v>1200000</v>
      </c>
      <c r="G16306" s="64">
        <f t="shared" si="494"/>
        <v>1200000</v>
      </c>
      <c r="H16306" s="65" t="s">
        <v>6111</v>
      </c>
      <c r="I16306" s="74" t="s">
        <v>12120</v>
      </c>
    </row>
    <row r="16307" spans="1:9" x14ac:dyDescent="0.25">
      <c r="A16307" s="59" t="s">
        <v>12091</v>
      </c>
      <c r="B16307" s="71" t="s">
        <v>12122</v>
      </c>
      <c r="C16307" s="59" t="s">
        <v>48</v>
      </c>
      <c r="D16307" s="60">
        <v>1</v>
      </c>
      <c r="E16307" s="75" t="s">
        <v>26</v>
      </c>
      <c r="F16307" s="63">
        <v>250000</v>
      </c>
      <c r="G16307" s="64">
        <f>F16307*D16307</f>
        <v>250000</v>
      </c>
      <c r="H16307" s="120" t="s">
        <v>6111</v>
      </c>
      <c r="I16307" s="74" t="s">
        <v>12120</v>
      </c>
    </row>
    <row r="16308" spans="1:9" x14ac:dyDescent="0.25">
      <c r="A16308" s="59" t="s">
        <v>12091</v>
      </c>
      <c r="B16308" s="59" t="s">
        <v>12123</v>
      </c>
      <c r="C16308" s="59" t="s">
        <v>48</v>
      </c>
      <c r="D16308" s="60">
        <v>1</v>
      </c>
      <c r="E16308" s="75" t="s">
        <v>26</v>
      </c>
      <c r="F16308" s="73">
        <v>225000</v>
      </c>
      <c r="G16308" s="64">
        <f>F16308*D16308</f>
        <v>225000</v>
      </c>
      <c r="H16308" s="120" t="s">
        <v>6111</v>
      </c>
      <c r="I16308" s="74" t="s">
        <v>12120</v>
      </c>
    </row>
    <row r="16309" spans="1:9" x14ac:dyDescent="0.25">
      <c r="A16309" s="59" t="s">
        <v>12091</v>
      </c>
      <c r="B16309" s="59" t="s">
        <v>12124</v>
      </c>
      <c r="C16309" s="59" t="s">
        <v>48</v>
      </c>
      <c r="D16309" s="60">
        <v>1</v>
      </c>
      <c r="E16309" s="75" t="s">
        <v>26</v>
      </c>
      <c r="F16309" s="73">
        <v>80000</v>
      </c>
      <c r="G16309" s="64">
        <f>F16309*D16309</f>
        <v>80000</v>
      </c>
      <c r="H16309" s="120" t="s">
        <v>6111</v>
      </c>
      <c r="I16309" s="74" t="s">
        <v>12120</v>
      </c>
    </row>
    <row r="16310" spans="1:9" x14ac:dyDescent="0.25">
      <c r="A16310" s="59" t="s">
        <v>12091</v>
      </c>
      <c r="B16310" s="588" t="s">
        <v>6463</v>
      </c>
      <c r="C16310" s="531" t="s">
        <v>434</v>
      </c>
      <c r="D16310" s="526">
        <v>1</v>
      </c>
      <c r="E16310" s="527" t="s">
        <v>26</v>
      </c>
      <c r="F16310" s="596">
        <v>500000</v>
      </c>
      <c r="G16310" s="529">
        <f>F16310*D16310</f>
        <v>500000</v>
      </c>
      <c r="H16310" s="591" t="s">
        <v>890</v>
      </c>
      <c r="I16310" s="570"/>
    </row>
    <row r="16311" spans="1:9" x14ac:dyDescent="0.25">
      <c r="A16311" s="531" t="s">
        <v>12091</v>
      </c>
      <c r="B16311" s="59" t="s">
        <v>10727</v>
      </c>
      <c r="C16311" s="58" t="s">
        <v>12125</v>
      </c>
      <c r="D16311" s="60">
        <v>1</v>
      </c>
      <c r="E16311" s="75" t="s">
        <v>26</v>
      </c>
      <c r="F16311" s="73">
        <v>1700000</v>
      </c>
      <c r="G16311" s="210">
        <f t="shared" ref="G16311:G16375" si="495">F16311*D16311</f>
        <v>1700000</v>
      </c>
      <c r="H16311" s="65" t="s">
        <v>508</v>
      </c>
      <c r="I16311" s="74" t="s">
        <v>12126</v>
      </c>
    </row>
    <row r="16312" spans="1:9" x14ac:dyDescent="0.25">
      <c r="A16312" s="59" t="s">
        <v>12127</v>
      </c>
      <c r="B16312" s="59" t="s">
        <v>10727</v>
      </c>
      <c r="C16312" s="84" t="s">
        <v>12128</v>
      </c>
      <c r="D16312" s="141">
        <v>1</v>
      </c>
      <c r="E16312" s="75" t="s">
        <v>26</v>
      </c>
      <c r="F16312" s="73">
        <v>1700000</v>
      </c>
      <c r="G16312" s="64">
        <f t="shared" si="495"/>
        <v>1700000</v>
      </c>
      <c r="H16312" s="65" t="s">
        <v>508</v>
      </c>
      <c r="I16312" s="74" t="s">
        <v>12126</v>
      </c>
    </row>
    <row r="16313" spans="1:9" x14ac:dyDescent="0.25">
      <c r="A16313" s="59" t="s">
        <v>12127</v>
      </c>
      <c r="B16313" s="59" t="s">
        <v>10371</v>
      </c>
      <c r="C16313" s="84" t="s">
        <v>2844</v>
      </c>
      <c r="D16313" s="141">
        <v>25</v>
      </c>
      <c r="E16313" s="75" t="s">
        <v>51</v>
      </c>
      <c r="F16313" s="210">
        <v>16000</v>
      </c>
      <c r="G16313" s="64">
        <f t="shared" si="495"/>
        <v>400000</v>
      </c>
      <c r="H16313" s="120" t="s">
        <v>522</v>
      </c>
      <c r="I16313" s="74"/>
    </row>
    <row r="16314" spans="1:9" x14ac:dyDescent="0.25">
      <c r="A16314" s="59" t="s">
        <v>12127</v>
      </c>
      <c r="B16314" s="59" t="s">
        <v>10727</v>
      </c>
      <c r="C16314" s="92" t="s">
        <v>12129</v>
      </c>
      <c r="D16314" s="60">
        <v>1</v>
      </c>
      <c r="E16314" s="126" t="s">
        <v>26</v>
      </c>
      <c r="F16314" s="73">
        <v>1700000</v>
      </c>
      <c r="G16314" s="64">
        <f t="shared" si="495"/>
        <v>1700000</v>
      </c>
      <c r="H16314" s="65" t="s">
        <v>763</v>
      </c>
      <c r="I16314" s="74" t="s">
        <v>12130</v>
      </c>
    </row>
    <row r="16315" spans="1:9" x14ac:dyDescent="0.25">
      <c r="A16315" s="59" t="s">
        <v>12127</v>
      </c>
      <c r="B16315" s="59" t="s">
        <v>10727</v>
      </c>
      <c r="C16315" s="59" t="s">
        <v>12131</v>
      </c>
      <c r="D16315" s="141">
        <v>1</v>
      </c>
      <c r="E16315" s="75" t="s">
        <v>26</v>
      </c>
      <c r="F16315" s="73">
        <v>1700000</v>
      </c>
      <c r="G16315" s="64">
        <f t="shared" si="495"/>
        <v>1700000</v>
      </c>
      <c r="H16315" s="65" t="s">
        <v>763</v>
      </c>
      <c r="I16315" s="74" t="s">
        <v>12130</v>
      </c>
    </row>
    <row r="16316" spans="1:9" x14ac:dyDescent="0.25">
      <c r="A16316" s="59" t="s">
        <v>12127</v>
      </c>
      <c r="B16316" s="71" t="s">
        <v>6463</v>
      </c>
      <c r="C16316" s="59" t="s">
        <v>434</v>
      </c>
      <c r="D16316" s="141">
        <v>1</v>
      </c>
      <c r="E16316" s="75" t="s">
        <v>26</v>
      </c>
      <c r="F16316" s="210">
        <v>500000</v>
      </c>
      <c r="G16316" s="64">
        <f t="shared" si="495"/>
        <v>500000</v>
      </c>
      <c r="H16316" s="65" t="s">
        <v>763</v>
      </c>
      <c r="I16316" s="74" t="s">
        <v>12130</v>
      </c>
    </row>
    <row r="16317" spans="1:9" x14ac:dyDescent="0.25">
      <c r="A16317" s="59" t="s">
        <v>12127</v>
      </c>
      <c r="B16317" s="66" t="s">
        <v>6412</v>
      </c>
      <c r="C16317" s="121" t="s">
        <v>65</v>
      </c>
      <c r="D16317" s="60">
        <v>1</v>
      </c>
      <c r="E16317" s="75" t="s">
        <v>26</v>
      </c>
      <c r="F16317" s="73">
        <v>57500</v>
      </c>
      <c r="G16317" s="64">
        <f t="shared" si="495"/>
        <v>57500</v>
      </c>
      <c r="H16317" s="65" t="s">
        <v>763</v>
      </c>
      <c r="I16317" s="74" t="s">
        <v>12130</v>
      </c>
    </row>
    <row r="16318" spans="1:9" x14ac:dyDescent="0.25">
      <c r="A16318" s="59" t="s">
        <v>12127</v>
      </c>
      <c r="B16318" s="58" t="s">
        <v>12132</v>
      </c>
      <c r="C16318" s="59" t="s">
        <v>482</v>
      </c>
      <c r="D16318" s="60">
        <v>1</v>
      </c>
      <c r="E16318" s="83" t="s">
        <v>25</v>
      </c>
      <c r="F16318" s="210">
        <v>45000</v>
      </c>
      <c r="G16318" s="64">
        <f t="shared" si="495"/>
        <v>45000</v>
      </c>
      <c r="H16318" s="65" t="s">
        <v>432</v>
      </c>
      <c r="I16318" s="74"/>
    </row>
    <row r="16319" spans="1:9" x14ac:dyDescent="0.25">
      <c r="A16319" s="59" t="s">
        <v>12127</v>
      </c>
      <c r="B16319" s="59" t="s">
        <v>8069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495"/>
        <v>7875</v>
      </c>
      <c r="H16319" s="65" t="s">
        <v>12133</v>
      </c>
      <c r="I16319" s="74"/>
    </row>
    <row r="16320" spans="1:9" x14ac:dyDescent="0.25">
      <c r="A16320" s="59" t="s">
        <v>12127</v>
      </c>
      <c r="B16320" s="59" t="s">
        <v>8069</v>
      </c>
      <c r="C16320" s="59" t="s">
        <v>27</v>
      </c>
      <c r="D16320" s="60">
        <v>3</v>
      </c>
      <c r="E16320" s="75" t="s">
        <v>26</v>
      </c>
      <c r="F16320" s="63">
        <v>2625</v>
      </c>
      <c r="G16320" s="64">
        <f t="shared" si="495"/>
        <v>7875</v>
      </c>
      <c r="H16320" s="65" t="s">
        <v>814</v>
      </c>
      <c r="I16320" s="74"/>
    </row>
    <row r="16321" spans="1:9" x14ac:dyDescent="0.25">
      <c r="A16321" s="59" t="s">
        <v>12127</v>
      </c>
      <c r="B16321" s="93" t="s">
        <v>2823</v>
      </c>
      <c r="C16321" s="84" t="s">
        <v>482</v>
      </c>
      <c r="D16321" s="60">
        <v>2</v>
      </c>
      <c r="E16321" s="75" t="s">
        <v>26</v>
      </c>
      <c r="F16321" s="63">
        <v>75000</v>
      </c>
      <c r="G16321" s="64">
        <f t="shared" si="495"/>
        <v>150000</v>
      </c>
      <c r="H16321" s="120" t="s">
        <v>814</v>
      </c>
      <c r="I16321" s="74"/>
    </row>
    <row r="16322" spans="1:9" x14ac:dyDescent="0.25">
      <c r="A16322" s="59" t="s">
        <v>12127</v>
      </c>
      <c r="B16322" s="59" t="s">
        <v>12134</v>
      </c>
      <c r="C16322" s="84" t="s">
        <v>1152</v>
      </c>
      <c r="D16322" s="141">
        <v>1</v>
      </c>
      <c r="E16322" s="75" t="s">
        <v>26</v>
      </c>
      <c r="F16322" s="73">
        <v>612700</v>
      </c>
      <c r="G16322" s="64">
        <f t="shared" si="495"/>
        <v>612700</v>
      </c>
      <c r="H16322" s="65" t="s">
        <v>484</v>
      </c>
      <c r="I16322" s="74"/>
    </row>
    <row r="16323" spans="1:9" x14ac:dyDescent="0.25">
      <c r="A16323" s="59" t="s">
        <v>12127</v>
      </c>
      <c r="B16323" s="58" t="s">
        <v>12135</v>
      </c>
      <c r="C16323" s="84" t="s">
        <v>48</v>
      </c>
      <c r="D16323" s="60">
        <v>1</v>
      </c>
      <c r="E16323" s="75" t="s">
        <v>26</v>
      </c>
      <c r="F16323" s="63">
        <v>120000</v>
      </c>
      <c r="G16323" s="64">
        <f t="shared" si="495"/>
        <v>120000</v>
      </c>
      <c r="H16323" s="65" t="s">
        <v>6041</v>
      </c>
      <c r="I16323" s="74"/>
    </row>
    <row r="16324" spans="1:9" x14ac:dyDescent="0.25">
      <c r="A16324" s="59" t="s">
        <v>12127</v>
      </c>
      <c r="B16324" s="59" t="s">
        <v>529</v>
      </c>
      <c r="C16324" s="83" t="s">
        <v>48</v>
      </c>
      <c r="D16324" s="60">
        <v>5</v>
      </c>
      <c r="E16324" s="126" t="s">
        <v>118</v>
      </c>
      <c r="F16324" s="73">
        <v>40000</v>
      </c>
      <c r="G16324" s="210">
        <f t="shared" si="495"/>
        <v>200000</v>
      </c>
      <c r="H16324" s="65" t="s">
        <v>6041</v>
      </c>
      <c r="I16324" s="74"/>
    </row>
    <row r="16325" spans="1:9" x14ac:dyDescent="0.25">
      <c r="A16325" s="59" t="s">
        <v>12127</v>
      </c>
      <c r="B16325" s="83" t="s">
        <v>12136</v>
      </c>
      <c r="C16325" s="84" t="s">
        <v>48</v>
      </c>
      <c r="D16325" s="59">
        <v>4</v>
      </c>
      <c r="E16325" s="77" t="s">
        <v>26</v>
      </c>
      <c r="F16325" s="61">
        <v>2000</v>
      </c>
      <c r="G16325" s="64">
        <f t="shared" si="495"/>
        <v>8000</v>
      </c>
      <c r="H16325" s="65" t="s">
        <v>6041</v>
      </c>
      <c r="I16325" s="74"/>
    </row>
    <row r="16326" spans="1:9" x14ac:dyDescent="0.25">
      <c r="A16326" s="59" t="s">
        <v>12127</v>
      </c>
      <c r="B16326" s="66" t="s">
        <v>12137</v>
      </c>
      <c r="C16326" s="59" t="s">
        <v>482</v>
      </c>
      <c r="D16326" s="60">
        <v>2</v>
      </c>
      <c r="E16326" s="126" t="s">
        <v>26</v>
      </c>
      <c r="F16326" s="73">
        <v>63000</v>
      </c>
      <c r="G16326" s="64">
        <f t="shared" si="495"/>
        <v>126000</v>
      </c>
      <c r="H16326" s="65" t="s">
        <v>6041</v>
      </c>
      <c r="I16326" s="74"/>
    </row>
    <row r="16327" spans="1:9" x14ac:dyDescent="0.25">
      <c r="A16327" s="59" t="s">
        <v>12127</v>
      </c>
      <c r="B16327" s="59" t="s">
        <v>12138</v>
      </c>
      <c r="C16327" s="59" t="s">
        <v>533</v>
      </c>
      <c r="D16327" s="60">
        <v>1</v>
      </c>
      <c r="E16327" s="75" t="s">
        <v>26</v>
      </c>
      <c r="F16327" s="73">
        <v>20000</v>
      </c>
      <c r="G16327" s="64">
        <f t="shared" si="495"/>
        <v>20000</v>
      </c>
      <c r="H16327" s="120" t="s">
        <v>6120</v>
      </c>
      <c r="I16327" s="74"/>
    </row>
    <row r="16328" spans="1:9" x14ac:dyDescent="0.25">
      <c r="A16328" s="59" t="s">
        <v>12127</v>
      </c>
      <c r="B16328" s="59" t="s">
        <v>12139</v>
      </c>
      <c r="C16328" s="59" t="s">
        <v>533</v>
      </c>
      <c r="D16328" s="60">
        <v>1</v>
      </c>
      <c r="E16328" s="75" t="s">
        <v>26</v>
      </c>
      <c r="F16328" s="73">
        <v>29000</v>
      </c>
      <c r="G16328" s="64">
        <f t="shared" si="495"/>
        <v>29000</v>
      </c>
      <c r="H16328" s="120" t="s">
        <v>6120</v>
      </c>
      <c r="I16328" s="74"/>
    </row>
    <row r="16329" spans="1:9" x14ac:dyDescent="0.25">
      <c r="A16329" s="59" t="s">
        <v>12127</v>
      </c>
      <c r="B16329" s="59" t="s">
        <v>12140</v>
      </c>
      <c r="C16329" s="83" t="s">
        <v>419</v>
      </c>
      <c r="D16329" s="141">
        <v>25</v>
      </c>
      <c r="E16329" s="75" t="s">
        <v>26</v>
      </c>
      <c r="F16329" s="210">
        <v>1500</v>
      </c>
      <c r="G16329" s="64">
        <f t="shared" si="495"/>
        <v>37500</v>
      </c>
      <c r="H16329" s="120" t="s">
        <v>6120</v>
      </c>
      <c r="I16329" s="74"/>
    </row>
    <row r="16330" spans="1:9" x14ac:dyDescent="0.25">
      <c r="A16330" s="59" t="s">
        <v>12127</v>
      </c>
      <c r="B16330" s="59" t="s">
        <v>12141</v>
      </c>
      <c r="C16330" s="83" t="s">
        <v>419</v>
      </c>
      <c r="D16330" s="60">
        <v>1</v>
      </c>
      <c r="E16330" s="75" t="s">
        <v>40</v>
      </c>
      <c r="F16330" s="63">
        <v>55000</v>
      </c>
      <c r="G16330" s="64">
        <f t="shared" si="495"/>
        <v>55000</v>
      </c>
      <c r="H16330" s="120" t="s">
        <v>6121</v>
      </c>
      <c r="I16330" s="74"/>
    </row>
    <row r="16331" spans="1:9" x14ac:dyDescent="0.25">
      <c r="A16331" s="59" t="s">
        <v>12127</v>
      </c>
      <c r="B16331" s="59" t="s">
        <v>2668</v>
      </c>
      <c r="C16331" s="83" t="s">
        <v>419</v>
      </c>
      <c r="D16331" s="60">
        <v>200</v>
      </c>
      <c r="E16331" s="75" t="s">
        <v>26</v>
      </c>
      <c r="F16331" s="73">
        <v>200</v>
      </c>
      <c r="G16331" s="64">
        <f t="shared" si="495"/>
        <v>40000</v>
      </c>
      <c r="H16331" s="120" t="s">
        <v>6121</v>
      </c>
      <c r="I16331" s="74"/>
    </row>
    <row r="16332" spans="1:9" x14ac:dyDescent="0.25">
      <c r="A16332" s="59" t="s">
        <v>12127</v>
      </c>
      <c r="B16332" s="59" t="s">
        <v>12142</v>
      </c>
      <c r="C16332" s="83" t="s">
        <v>419</v>
      </c>
      <c r="D16332" s="60">
        <v>25</v>
      </c>
      <c r="E16332" s="126" t="s">
        <v>26</v>
      </c>
      <c r="F16332" s="73">
        <v>200</v>
      </c>
      <c r="G16332" s="64">
        <f t="shared" si="495"/>
        <v>5000</v>
      </c>
      <c r="H16332" s="120" t="s">
        <v>6121</v>
      </c>
      <c r="I16332" s="74"/>
    </row>
    <row r="16333" spans="1:9" x14ac:dyDescent="0.25">
      <c r="A16333" s="59" t="s">
        <v>12127</v>
      </c>
      <c r="B16333" s="66" t="s">
        <v>6412</v>
      </c>
      <c r="C16333" s="121" t="s">
        <v>65</v>
      </c>
      <c r="D16333" s="60">
        <v>4</v>
      </c>
      <c r="E16333" s="126" t="s">
        <v>26</v>
      </c>
      <c r="F16333" s="78">
        <v>57500</v>
      </c>
      <c r="G16333" s="64">
        <f t="shared" si="495"/>
        <v>230000</v>
      </c>
      <c r="H16333" s="120" t="s">
        <v>998</v>
      </c>
      <c r="I16333" s="74" t="s">
        <v>12143</v>
      </c>
    </row>
    <row r="16334" spans="1:9" x14ac:dyDescent="0.25">
      <c r="A16334" s="59" t="s">
        <v>12127</v>
      </c>
      <c r="B16334" s="59" t="s">
        <v>210</v>
      </c>
      <c r="C16334" s="59" t="s">
        <v>211</v>
      </c>
      <c r="D16334" s="59">
        <v>1.5</v>
      </c>
      <c r="E16334" s="77" t="s">
        <v>37</v>
      </c>
      <c r="F16334" s="61">
        <v>33000</v>
      </c>
      <c r="G16334" s="64">
        <f t="shared" si="495"/>
        <v>49500</v>
      </c>
      <c r="H16334" s="120" t="s">
        <v>998</v>
      </c>
      <c r="I16334" s="74" t="s">
        <v>12143</v>
      </c>
    </row>
    <row r="16335" spans="1:9" x14ac:dyDescent="0.25">
      <c r="A16335" s="59" t="s">
        <v>12127</v>
      </c>
      <c r="B16335" s="66" t="s">
        <v>220</v>
      </c>
      <c r="C16335" s="92" t="s">
        <v>221</v>
      </c>
      <c r="D16335" s="60">
        <v>5</v>
      </c>
      <c r="E16335" s="75" t="s">
        <v>37</v>
      </c>
      <c r="F16335" s="63">
        <v>34689</v>
      </c>
      <c r="G16335" s="64">
        <f t="shared" si="495"/>
        <v>173445</v>
      </c>
      <c r="H16335" s="120" t="s">
        <v>3352</v>
      </c>
      <c r="I16335" s="74" t="s">
        <v>6625</v>
      </c>
    </row>
    <row r="16336" spans="1:9" x14ac:dyDescent="0.25">
      <c r="A16336" s="59" t="s">
        <v>12127</v>
      </c>
      <c r="B16336" s="59" t="s">
        <v>3077</v>
      </c>
      <c r="C16336" s="59" t="s">
        <v>411</v>
      </c>
      <c r="D16336" s="141">
        <v>1</v>
      </c>
      <c r="E16336" s="75" t="s">
        <v>26</v>
      </c>
      <c r="F16336" s="73">
        <v>12500</v>
      </c>
      <c r="G16336" s="64">
        <f t="shared" si="495"/>
        <v>12500</v>
      </c>
      <c r="H16336" s="120" t="s">
        <v>3352</v>
      </c>
      <c r="I16336" s="74" t="s">
        <v>6625</v>
      </c>
    </row>
    <row r="16337" spans="1:9" x14ac:dyDescent="0.25">
      <c r="A16337" s="59" t="s">
        <v>12127</v>
      </c>
      <c r="B16337" s="71" t="s">
        <v>6463</v>
      </c>
      <c r="C16337" s="59" t="s">
        <v>434</v>
      </c>
      <c r="D16337" s="141">
        <v>1</v>
      </c>
      <c r="E16337" s="75" t="s">
        <v>26</v>
      </c>
      <c r="F16337" s="210">
        <v>500000</v>
      </c>
      <c r="G16337" s="210">
        <f t="shared" si="495"/>
        <v>500000</v>
      </c>
      <c r="H16337" s="65" t="s">
        <v>2145</v>
      </c>
      <c r="I16337" s="74" t="s">
        <v>12144</v>
      </c>
    </row>
    <row r="16338" spans="1:9" x14ac:dyDescent="0.25">
      <c r="A16338" s="59" t="s">
        <v>12145</v>
      </c>
      <c r="B16338" s="58" t="s">
        <v>35</v>
      </c>
      <c r="C16338" s="84" t="s">
        <v>36</v>
      </c>
      <c r="D16338" s="141">
        <v>3</v>
      </c>
      <c r="E16338" s="75" t="s">
        <v>26</v>
      </c>
      <c r="F16338" s="73">
        <v>31000</v>
      </c>
      <c r="G16338" s="64">
        <f t="shared" si="495"/>
        <v>93000</v>
      </c>
      <c r="H16338" s="65" t="s">
        <v>432</v>
      </c>
      <c r="I16338" s="74"/>
    </row>
    <row r="16339" spans="1:9" x14ac:dyDescent="0.25">
      <c r="A16339" s="59" t="s">
        <v>12145</v>
      </c>
      <c r="B16339" s="66" t="s">
        <v>12146</v>
      </c>
      <c r="C16339" s="59" t="s">
        <v>486</v>
      </c>
      <c r="D16339" s="60">
        <v>1</v>
      </c>
      <c r="E16339" s="126" t="s">
        <v>26</v>
      </c>
      <c r="F16339" s="73">
        <v>15000</v>
      </c>
      <c r="G16339" s="64">
        <f t="shared" si="495"/>
        <v>15000</v>
      </c>
      <c r="H16339" s="65" t="s">
        <v>484</v>
      </c>
      <c r="I16339" s="74"/>
    </row>
    <row r="16340" spans="1:9" x14ac:dyDescent="0.25">
      <c r="A16340" s="59" t="s">
        <v>12145</v>
      </c>
      <c r="B16340" s="59" t="s">
        <v>12147</v>
      </c>
      <c r="C16340" s="84" t="s">
        <v>434</v>
      </c>
      <c r="D16340" s="141">
        <v>2</v>
      </c>
      <c r="E16340" s="75" t="s">
        <v>26</v>
      </c>
      <c r="F16340" s="73">
        <v>35000</v>
      </c>
      <c r="G16340" s="64">
        <f t="shared" si="495"/>
        <v>70000</v>
      </c>
      <c r="H16340" s="65" t="s">
        <v>3126</v>
      </c>
      <c r="I16340" s="74"/>
    </row>
    <row r="16341" spans="1:9" x14ac:dyDescent="0.25">
      <c r="A16341" s="59" t="s">
        <v>12145</v>
      </c>
      <c r="B16341" s="59" t="s">
        <v>12148</v>
      </c>
      <c r="C16341" s="84" t="s">
        <v>434</v>
      </c>
      <c r="D16341" s="60">
        <v>1</v>
      </c>
      <c r="E16341" s="75" t="s">
        <v>26</v>
      </c>
      <c r="F16341" s="63">
        <v>125000</v>
      </c>
      <c r="G16341" s="64">
        <f>F16341*D16341</f>
        <v>125000</v>
      </c>
      <c r="H16341" s="65" t="s">
        <v>2192</v>
      </c>
      <c r="I16341" s="74"/>
    </row>
    <row r="16342" spans="1:9" x14ac:dyDescent="0.25">
      <c r="A16342" s="59" t="s">
        <v>12145</v>
      </c>
      <c r="B16342" s="58" t="s">
        <v>12149</v>
      </c>
      <c r="C16342" s="59" t="s">
        <v>813</v>
      </c>
      <c r="D16342" s="60">
        <v>2</v>
      </c>
      <c r="E16342" s="83" t="s">
        <v>25</v>
      </c>
      <c r="F16342" s="210">
        <v>25000</v>
      </c>
      <c r="G16342" s="64">
        <f>F16342*D16342</f>
        <v>50000</v>
      </c>
      <c r="H16342" s="65" t="s">
        <v>814</v>
      </c>
      <c r="I16342" s="74"/>
    </row>
    <row r="16343" spans="1:9" x14ac:dyDescent="0.25">
      <c r="A16343" s="59" t="s">
        <v>12145</v>
      </c>
      <c r="B16343" s="58" t="s">
        <v>12112</v>
      </c>
      <c r="C16343" s="84"/>
      <c r="D16343" s="60">
        <v>1</v>
      </c>
      <c r="E16343" s="75" t="s">
        <v>26</v>
      </c>
      <c r="F16343" s="73">
        <v>11500</v>
      </c>
      <c r="G16343" s="64">
        <f>F16343*D16343</f>
        <v>11500</v>
      </c>
      <c r="H16343" s="65" t="s">
        <v>12133</v>
      </c>
      <c r="I16343" s="74"/>
    </row>
    <row r="16344" spans="1:9" x14ac:dyDescent="0.25">
      <c r="A16344" s="59" t="s">
        <v>12145</v>
      </c>
      <c r="B16344" s="59" t="s">
        <v>8069</v>
      </c>
      <c r="C16344" s="59" t="s">
        <v>27</v>
      </c>
      <c r="D16344" s="60">
        <v>6</v>
      </c>
      <c r="E16344" s="75" t="s">
        <v>26</v>
      </c>
      <c r="F16344" s="63">
        <v>2625</v>
      </c>
      <c r="G16344" s="64">
        <f t="shared" si="495"/>
        <v>15750</v>
      </c>
      <c r="H16344" s="65" t="s">
        <v>12133</v>
      </c>
      <c r="I16344" s="74"/>
    </row>
    <row r="16345" spans="1:9" x14ac:dyDescent="0.25">
      <c r="A16345" s="59" t="s">
        <v>12145</v>
      </c>
      <c r="B16345" s="58" t="s">
        <v>12112</v>
      </c>
      <c r="C16345" s="84"/>
      <c r="D16345" s="60">
        <v>1</v>
      </c>
      <c r="E16345" s="75" t="s">
        <v>26</v>
      </c>
      <c r="F16345" s="73">
        <v>11500</v>
      </c>
      <c r="G16345" s="64">
        <f>F16345*D16345</f>
        <v>11500</v>
      </c>
      <c r="H16345" s="120" t="s">
        <v>12111</v>
      </c>
      <c r="I16345" s="74"/>
    </row>
    <row r="16346" spans="1:9" x14ac:dyDescent="0.25">
      <c r="A16346" s="59" t="s">
        <v>12145</v>
      </c>
      <c r="B16346" s="93" t="s">
        <v>12150</v>
      </c>
      <c r="C16346" s="84"/>
      <c r="D16346" s="60">
        <v>20</v>
      </c>
      <c r="E16346" s="75" t="s">
        <v>26</v>
      </c>
      <c r="F16346" s="63">
        <v>1000</v>
      </c>
      <c r="G16346" s="64">
        <f t="shared" si="495"/>
        <v>20000</v>
      </c>
      <c r="H16346" s="120" t="s">
        <v>12133</v>
      </c>
      <c r="I16346" s="74"/>
    </row>
    <row r="16347" spans="1:9" x14ac:dyDescent="0.25">
      <c r="A16347" s="59" t="s">
        <v>12145</v>
      </c>
      <c r="B16347" s="58" t="s">
        <v>12151</v>
      </c>
      <c r="C16347" s="59" t="s">
        <v>1043</v>
      </c>
      <c r="D16347" s="60">
        <v>1</v>
      </c>
      <c r="E16347" s="126" t="s">
        <v>119</v>
      </c>
      <c r="F16347" s="73">
        <v>1067500</v>
      </c>
      <c r="G16347" s="64">
        <f t="shared" si="495"/>
        <v>1067500</v>
      </c>
      <c r="H16347" s="65" t="s">
        <v>6124</v>
      </c>
      <c r="I16347" s="74"/>
    </row>
    <row r="16348" spans="1:9" x14ac:dyDescent="0.25">
      <c r="A16348" s="59" t="s">
        <v>12145</v>
      </c>
      <c r="B16348" s="59" t="s">
        <v>12152</v>
      </c>
      <c r="C16348" s="59">
        <v>106099870</v>
      </c>
      <c r="D16348" s="141">
        <v>1</v>
      </c>
      <c r="E16348" s="75" t="s">
        <v>26</v>
      </c>
      <c r="F16348" s="73">
        <v>1800000</v>
      </c>
      <c r="G16348" s="64">
        <f t="shared" si="495"/>
        <v>1800000</v>
      </c>
      <c r="H16348" s="65" t="s">
        <v>12153</v>
      </c>
      <c r="I16348" s="65" t="s">
        <v>6122</v>
      </c>
    </row>
    <row r="16349" spans="1:9" x14ac:dyDescent="0.25">
      <c r="A16349" s="59" t="s">
        <v>12145</v>
      </c>
      <c r="B16349" s="59" t="s">
        <v>12152</v>
      </c>
      <c r="C16349" s="59">
        <v>106099869</v>
      </c>
      <c r="D16349" s="60">
        <v>1</v>
      </c>
      <c r="E16349" s="75" t="s">
        <v>26</v>
      </c>
      <c r="F16349" s="73">
        <v>1800000</v>
      </c>
      <c r="G16349" s="64">
        <f t="shared" si="495"/>
        <v>1800000</v>
      </c>
      <c r="H16349" s="65" t="s">
        <v>12153</v>
      </c>
      <c r="I16349" s="65" t="s">
        <v>6122</v>
      </c>
    </row>
    <row r="16350" spans="1:9" x14ac:dyDescent="0.25">
      <c r="A16350" s="59" t="s">
        <v>12145</v>
      </c>
      <c r="B16350" s="59" t="s">
        <v>12152</v>
      </c>
      <c r="C16350" s="59">
        <v>106012818</v>
      </c>
      <c r="D16350" s="60">
        <v>1</v>
      </c>
      <c r="E16350" s="75" t="s">
        <v>26</v>
      </c>
      <c r="F16350" s="73">
        <v>1800000</v>
      </c>
      <c r="G16350" s="64">
        <f t="shared" si="495"/>
        <v>1800000</v>
      </c>
      <c r="H16350" s="65" t="s">
        <v>12153</v>
      </c>
      <c r="I16350" s="65" t="s">
        <v>6122</v>
      </c>
    </row>
    <row r="16351" spans="1:9" x14ac:dyDescent="0.25">
      <c r="A16351" s="59" t="s">
        <v>12145</v>
      </c>
      <c r="B16351" s="59" t="s">
        <v>12152</v>
      </c>
      <c r="C16351" s="59">
        <v>105716188</v>
      </c>
      <c r="D16351" s="60">
        <v>1</v>
      </c>
      <c r="E16351" s="126" t="s">
        <v>26</v>
      </c>
      <c r="F16351" s="73">
        <v>1800000</v>
      </c>
      <c r="G16351" s="210">
        <f t="shared" si="495"/>
        <v>1800000</v>
      </c>
      <c r="H16351" s="65" t="s">
        <v>12153</v>
      </c>
      <c r="I16351" s="65" t="s">
        <v>6122</v>
      </c>
    </row>
    <row r="16352" spans="1:9" x14ac:dyDescent="0.25">
      <c r="A16352" s="59" t="s">
        <v>12145</v>
      </c>
      <c r="B16352" s="59" t="s">
        <v>12152</v>
      </c>
      <c r="C16352" s="59">
        <v>105716030</v>
      </c>
      <c r="D16352" s="59">
        <v>1</v>
      </c>
      <c r="E16352" s="77" t="s">
        <v>26</v>
      </c>
      <c r="F16352" s="73">
        <v>1800000</v>
      </c>
      <c r="G16352" s="64">
        <f t="shared" si="495"/>
        <v>1800000</v>
      </c>
      <c r="H16352" s="65" t="s">
        <v>12153</v>
      </c>
      <c r="I16352" s="65" t="s">
        <v>6122</v>
      </c>
    </row>
    <row r="16353" spans="1:9" x14ac:dyDescent="0.25">
      <c r="A16353" s="59" t="s">
        <v>12145</v>
      </c>
      <c r="B16353" s="58" t="s">
        <v>12154</v>
      </c>
      <c r="C16353" s="84" t="s">
        <v>12155</v>
      </c>
      <c r="D16353" s="60">
        <v>4</v>
      </c>
      <c r="E16353" s="75" t="s">
        <v>26</v>
      </c>
      <c r="F16353" s="63">
        <v>8500</v>
      </c>
      <c r="G16353" s="64">
        <f>F16353*D16353</f>
        <v>34000</v>
      </c>
      <c r="H16353" s="65" t="s">
        <v>6122</v>
      </c>
      <c r="I16353" s="74"/>
    </row>
    <row r="16354" spans="1:9" x14ac:dyDescent="0.25">
      <c r="A16354" s="59" t="s">
        <v>12145</v>
      </c>
      <c r="B16354" s="59" t="s">
        <v>12152</v>
      </c>
      <c r="C16354" s="59">
        <v>106099822</v>
      </c>
      <c r="D16354" s="59">
        <v>1</v>
      </c>
      <c r="E16354" s="77" t="s">
        <v>26</v>
      </c>
      <c r="F16354" s="73">
        <v>1800000</v>
      </c>
      <c r="G16354" s="64">
        <f t="shared" si="495"/>
        <v>1800000</v>
      </c>
      <c r="H16354" s="120" t="s">
        <v>12156</v>
      </c>
      <c r="I16354" s="65" t="s">
        <v>6122</v>
      </c>
    </row>
    <row r="16355" spans="1:9" x14ac:dyDescent="0.25">
      <c r="A16355" s="59" t="s">
        <v>12145</v>
      </c>
      <c r="B16355" s="59" t="s">
        <v>12152</v>
      </c>
      <c r="C16355" s="59">
        <v>106099823</v>
      </c>
      <c r="D16355" s="59">
        <v>1</v>
      </c>
      <c r="E16355" s="77" t="s">
        <v>26</v>
      </c>
      <c r="F16355" s="73">
        <v>1800000</v>
      </c>
      <c r="G16355" s="64">
        <f t="shared" si="495"/>
        <v>1800000</v>
      </c>
      <c r="H16355" s="120" t="s">
        <v>12156</v>
      </c>
      <c r="I16355" s="65" t="s">
        <v>6122</v>
      </c>
    </row>
    <row r="16356" spans="1:9" x14ac:dyDescent="0.25">
      <c r="A16356" s="59" t="s">
        <v>12145</v>
      </c>
      <c r="B16356" s="59" t="s">
        <v>12152</v>
      </c>
      <c r="C16356" s="59">
        <v>106100044</v>
      </c>
      <c r="D16356" s="59">
        <v>1</v>
      </c>
      <c r="E16356" s="77" t="s">
        <v>26</v>
      </c>
      <c r="F16356" s="73">
        <v>1800000</v>
      </c>
      <c r="G16356" s="64">
        <f t="shared" si="495"/>
        <v>1800000</v>
      </c>
      <c r="H16356" s="120" t="s">
        <v>12156</v>
      </c>
      <c r="I16356" s="65" t="s">
        <v>6122</v>
      </c>
    </row>
    <row r="16357" spans="1:9" x14ac:dyDescent="0.25">
      <c r="A16357" s="59" t="s">
        <v>12145</v>
      </c>
      <c r="B16357" s="59" t="s">
        <v>12152</v>
      </c>
      <c r="C16357" s="59">
        <v>106012135</v>
      </c>
      <c r="D16357" s="59">
        <v>1</v>
      </c>
      <c r="E16357" s="77" t="s">
        <v>26</v>
      </c>
      <c r="F16357" s="73">
        <v>1800000</v>
      </c>
      <c r="G16357" s="64">
        <f t="shared" si="495"/>
        <v>1800000</v>
      </c>
      <c r="H16357" s="120" t="s">
        <v>12156</v>
      </c>
      <c r="I16357" s="65" t="s">
        <v>6122</v>
      </c>
    </row>
    <row r="16358" spans="1:9" x14ac:dyDescent="0.25">
      <c r="A16358" s="59" t="s">
        <v>12145</v>
      </c>
      <c r="B16358" s="59" t="s">
        <v>12152</v>
      </c>
      <c r="C16358" s="59">
        <v>105658645</v>
      </c>
      <c r="D16358" s="59">
        <v>1</v>
      </c>
      <c r="E16358" s="77" t="s">
        <v>26</v>
      </c>
      <c r="F16358" s="73">
        <v>1800000</v>
      </c>
      <c r="G16358" s="64">
        <f t="shared" si="495"/>
        <v>1800000</v>
      </c>
      <c r="H16358" s="120" t="s">
        <v>12156</v>
      </c>
      <c r="I16358" s="65" t="s">
        <v>6122</v>
      </c>
    </row>
    <row r="16359" spans="1:9" x14ac:dyDescent="0.25">
      <c r="A16359" s="59" t="s">
        <v>12145</v>
      </c>
      <c r="B16359" s="59" t="s">
        <v>12157</v>
      </c>
      <c r="C16359" s="83" t="s">
        <v>48</v>
      </c>
      <c r="D16359" s="141">
        <v>1</v>
      </c>
      <c r="E16359" s="75" t="s">
        <v>29</v>
      </c>
      <c r="F16359" s="64">
        <v>1750000</v>
      </c>
      <c r="G16359" s="64">
        <f t="shared" si="495"/>
        <v>1750000</v>
      </c>
      <c r="H16359" s="65" t="s">
        <v>710</v>
      </c>
      <c r="I16359" s="74"/>
    </row>
    <row r="16360" spans="1:9" x14ac:dyDescent="0.25">
      <c r="A16360" s="59" t="s">
        <v>12145</v>
      </c>
      <c r="B16360" s="59" t="s">
        <v>56</v>
      </c>
      <c r="C16360" s="59" t="s">
        <v>57</v>
      </c>
      <c r="D16360" s="141">
        <v>2</v>
      </c>
      <c r="E16360" s="75" t="s">
        <v>37</v>
      </c>
      <c r="F16360" s="64">
        <v>24650</v>
      </c>
      <c r="G16360" s="64">
        <f t="shared" si="495"/>
        <v>49300</v>
      </c>
      <c r="H16360" s="65" t="s">
        <v>710</v>
      </c>
      <c r="I16360" s="74"/>
    </row>
    <row r="16361" spans="1:9" x14ac:dyDescent="0.25">
      <c r="A16361" s="59" t="s">
        <v>12145</v>
      </c>
      <c r="B16361" s="59" t="s">
        <v>12158</v>
      </c>
      <c r="C16361" s="83" t="s">
        <v>486</v>
      </c>
      <c r="D16361" s="60">
        <v>2</v>
      </c>
      <c r="E16361" s="126" t="s">
        <v>26</v>
      </c>
      <c r="F16361" s="73">
        <v>55000</v>
      </c>
      <c r="G16361" s="64">
        <f t="shared" si="495"/>
        <v>110000</v>
      </c>
      <c r="H16361" s="65" t="s">
        <v>710</v>
      </c>
      <c r="I16361" s="74"/>
    </row>
    <row r="16362" spans="1:9" x14ac:dyDescent="0.25">
      <c r="A16362" s="59" t="s">
        <v>12145</v>
      </c>
      <c r="B16362" s="481" t="s">
        <v>210</v>
      </c>
      <c r="C16362" s="481" t="s">
        <v>211</v>
      </c>
      <c r="D16362" s="481">
        <v>8</v>
      </c>
      <c r="E16362" s="487" t="s">
        <v>37</v>
      </c>
      <c r="F16362" s="577">
        <v>33000</v>
      </c>
      <c r="G16362" s="537">
        <f t="shared" si="495"/>
        <v>264000</v>
      </c>
      <c r="H16362" s="486" t="s">
        <v>6528</v>
      </c>
      <c r="I16362" s="487"/>
    </row>
    <row r="16363" spans="1:9" x14ac:dyDescent="0.25">
      <c r="A16363" s="59" t="s">
        <v>12145</v>
      </c>
      <c r="B16363" s="83" t="s">
        <v>210</v>
      </c>
      <c r="C16363" s="83" t="s">
        <v>211</v>
      </c>
      <c r="D16363" s="83">
        <v>8</v>
      </c>
      <c r="E16363" s="74" t="s">
        <v>37</v>
      </c>
      <c r="F16363" s="629">
        <v>33000</v>
      </c>
      <c r="G16363" s="210">
        <f t="shared" si="495"/>
        <v>264000</v>
      </c>
      <c r="H16363" s="65" t="s">
        <v>3421</v>
      </c>
      <c r="I16363" s="74" t="s">
        <v>12159</v>
      </c>
    </row>
    <row r="16364" spans="1:9" x14ac:dyDescent="0.25">
      <c r="A16364" s="59" t="s">
        <v>12145</v>
      </c>
      <c r="B16364" s="58" t="s">
        <v>35</v>
      </c>
      <c r="C16364" s="84" t="s">
        <v>36</v>
      </c>
      <c r="D16364" s="141">
        <v>1</v>
      </c>
      <c r="E16364" s="75" t="s">
        <v>37</v>
      </c>
      <c r="F16364" s="73">
        <v>31000</v>
      </c>
      <c r="G16364" s="64">
        <f t="shared" si="495"/>
        <v>31000</v>
      </c>
      <c r="H16364" s="65" t="s">
        <v>3421</v>
      </c>
      <c r="I16364" s="74" t="s">
        <v>12159</v>
      </c>
    </row>
    <row r="16365" spans="1:9" x14ac:dyDescent="0.25">
      <c r="A16365" s="59" t="s">
        <v>12145</v>
      </c>
      <c r="B16365" s="59" t="s">
        <v>12160</v>
      </c>
      <c r="C16365" s="59" t="s">
        <v>1043</v>
      </c>
      <c r="D16365" s="60">
        <v>1</v>
      </c>
      <c r="E16365" s="126" t="s">
        <v>473</v>
      </c>
      <c r="F16365" s="73">
        <v>256500</v>
      </c>
      <c r="G16365" s="64">
        <f t="shared" si="495"/>
        <v>256500</v>
      </c>
      <c r="H16365" s="65" t="s">
        <v>814</v>
      </c>
      <c r="I16365" s="74"/>
    </row>
    <row r="16366" spans="1:9" x14ac:dyDescent="0.25">
      <c r="A16366" s="59" t="s">
        <v>12145</v>
      </c>
      <c r="B16366" s="59" t="s">
        <v>12161</v>
      </c>
      <c r="C16366" s="59" t="s">
        <v>1523</v>
      </c>
      <c r="D16366" s="141">
        <v>4</v>
      </c>
      <c r="E16366" s="75" t="s">
        <v>26</v>
      </c>
      <c r="F16366" s="64">
        <v>1</v>
      </c>
      <c r="G16366" s="64">
        <f t="shared" si="495"/>
        <v>4</v>
      </c>
      <c r="H16366" s="65" t="s">
        <v>522</v>
      </c>
      <c r="I16366" s="74" t="s">
        <v>12162</v>
      </c>
    </row>
    <row r="16367" spans="1:9" x14ac:dyDescent="0.25">
      <c r="A16367" s="59" t="s">
        <v>12145</v>
      </c>
      <c r="B16367" s="58" t="s">
        <v>12163</v>
      </c>
      <c r="C16367" s="59" t="s">
        <v>1523</v>
      </c>
      <c r="D16367" s="60">
        <v>2</v>
      </c>
      <c r="E16367" s="75" t="s">
        <v>26</v>
      </c>
      <c r="F16367" s="64">
        <v>1</v>
      </c>
      <c r="G16367" s="64">
        <f t="shared" si="495"/>
        <v>2</v>
      </c>
      <c r="H16367" s="65" t="s">
        <v>522</v>
      </c>
      <c r="I16367" s="74" t="s">
        <v>12162</v>
      </c>
    </row>
    <row r="16368" spans="1:9" x14ac:dyDescent="0.25">
      <c r="A16368" s="59" t="s">
        <v>12145</v>
      </c>
      <c r="B16368" s="58" t="s">
        <v>35</v>
      </c>
      <c r="C16368" s="84" t="s">
        <v>36</v>
      </c>
      <c r="D16368" s="60">
        <v>1</v>
      </c>
      <c r="E16368" s="126" t="s">
        <v>102</v>
      </c>
      <c r="F16368" s="73">
        <v>6450000</v>
      </c>
      <c r="G16368" s="64">
        <f t="shared" si="495"/>
        <v>6450000</v>
      </c>
      <c r="H16368" s="65" t="s">
        <v>522</v>
      </c>
      <c r="I16368" s="74" t="s">
        <v>12162</v>
      </c>
    </row>
    <row r="16369" spans="1:9" x14ac:dyDescent="0.25">
      <c r="A16369" s="59" t="s">
        <v>12145</v>
      </c>
      <c r="B16369" s="83" t="s">
        <v>2874</v>
      </c>
      <c r="C16369" s="84" t="s">
        <v>36</v>
      </c>
      <c r="D16369" s="60">
        <v>1</v>
      </c>
      <c r="E16369" s="75" t="s">
        <v>26</v>
      </c>
      <c r="F16369" s="63">
        <v>6850000</v>
      </c>
      <c r="G16369" s="64">
        <f t="shared" si="495"/>
        <v>6850000</v>
      </c>
      <c r="H16369" s="65" t="s">
        <v>522</v>
      </c>
      <c r="I16369" s="74" t="s">
        <v>12162</v>
      </c>
    </row>
    <row r="16370" spans="1:9" x14ac:dyDescent="0.25">
      <c r="A16370" s="59" t="s">
        <v>12145</v>
      </c>
      <c r="B16370" s="59" t="s">
        <v>12164</v>
      </c>
      <c r="C16370" s="59" t="s">
        <v>12165</v>
      </c>
      <c r="D16370" s="60">
        <v>1</v>
      </c>
      <c r="E16370" s="126" t="s">
        <v>29</v>
      </c>
      <c r="F16370" s="73">
        <v>600000</v>
      </c>
      <c r="G16370" s="64">
        <f t="shared" si="495"/>
        <v>600000</v>
      </c>
      <c r="H16370" s="65" t="s">
        <v>6104</v>
      </c>
      <c r="I16370" s="74"/>
    </row>
    <row r="16371" spans="1:9" x14ac:dyDescent="0.25">
      <c r="A16371" s="59" t="s">
        <v>12145</v>
      </c>
      <c r="B16371" s="59" t="s">
        <v>3269</v>
      </c>
      <c r="C16371" s="59" t="s">
        <v>48</v>
      </c>
      <c r="D16371" s="141">
        <v>1</v>
      </c>
      <c r="E16371" s="75" t="s">
        <v>26</v>
      </c>
      <c r="F16371" s="210">
        <v>85000</v>
      </c>
      <c r="G16371" s="64">
        <f t="shared" si="495"/>
        <v>85000</v>
      </c>
      <c r="H16371" s="65" t="s">
        <v>892</v>
      </c>
      <c r="I16371" s="74" t="s">
        <v>12166</v>
      </c>
    </row>
    <row r="16372" spans="1:9" x14ac:dyDescent="0.25">
      <c r="A16372" s="59" t="s">
        <v>12145</v>
      </c>
      <c r="B16372" s="59" t="s">
        <v>274</v>
      </c>
      <c r="C16372" s="192">
        <v>40493</v>
      </c>
      <c r="D16372" s="60">
        <v>4</v>
      </c>
      <c r="E16372" s="126" t="s">
        <v>26</v>
      </c>
      <c r="F16372" s="73">
        <v>10000</v>
      </c>
      <c r="G16372" s="210">
        <f t="shared" si="495"/>
        <v>40000</v>
      </c>
      <c r="H16372" s="65" t="s">
        <v>892</v>
      </c>
      <c r="I16372" s="74" t="s">
        <v>12166</v>
      </c>
    </row>
    <row r="16373" spans="1:9" x14ac:dyDescent="0.25">
      <c r="A16373" s="59" t="s">
        <v>12145</v>
      </c>
      <c r="B16373" s="59" t="s">
        <v>1792</v>
      </c>
      <c r="C16373" s="59" t="s">
        <v>76</v>
      </c>
      <c r="D16373" s="60">
        <v>0.3</v>
      </c>
      <c r="E16373" s="75" t="s">
        <v>37</v>
      </c>
      <c r="F16373" s="210">
        <v>82500</v>
      </c>
      <c r="G16373" s="64">
        <f t="shared" si="495"/>
        <v>24750</v>
      </c>
      <c r="H16373" s="65" t="s">
        <v>892</v>
      </c>
      <c r="I16373" s="74" t="s">
        <v>12166</v>
      </c>
    </row>
    <row r="16374" spans="1:9" x14ac:dyDescent="0.25">
      <c r="A16374" s="59" t="s">
        <v>12145</v>
      </c>
      <c r="B16374" s="82" t="s">
        <v>12167</v>
      </c>
      <c r="C16374" s="59" t="s">
        <v>1316</v>
      </c>
      <c r="D16374" s="60">
        <v>24</v>
      </c>
      <c r="E16374" s="126" t="s">
        <v>51</v>
      </c>
      <c r="F16374" s="221">
        <v>20000</v>
      </c>
      <c r="G16374" s="64">
        <f t="shared" si="495"/>
        <v>480000</v>
      </c>
      <c r="H16374" s="65" t="s">
        <v>522</v>
      </c>
      <c r="I16374" s="74" t="s">
        <v>12168</v>
      </c>
    </row>
    <row r="16375" spans="1:9" x14ac:dyDescent="0.25">
      <c r="A16375" s="59" t="s">
        <v>12169</v>
      </c>
      <c r="B16375" s="58" t="s">
        <v>11896</v>
      </c>
      <c r="C16375" s="59" t="s">
        <v>9920</v>
      </c>
      <c r="D16375" s="141">
        <v>1</v>
      </c>
      <c r="E16375" s="75" t="s">
        <v>26</v>
      </c>
      <c r="F16375" s="73">
        <v>950000</v>
      </c>
      <c r="G16375" s="64">
        <f t="shared" si="495"/>
        <v>950000</v>
      </c>
      <c r="H16375" s="65" t="s">
        <v>522</v>
      </c>
      <c r="I16375" s="74" t="s">
        <v>12168</v>
      </c>
    </row>
    <row r="16376" spans="1:9" x14ac:dyDescent="0.25">
      <c r="A16376" s="59" t="s">
        <v>12169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ref="G16376:G16395" si="496">F16376*D16376</f>
        <v>155000</v>
      </c>
      <c r="H16376" s="65" t="s">
        <v>432</v>
      </c>
      <c r="I16376" s="74"/>
    </row>
    <row r="16377" spans="1:9" x14ac:dyDescent="0.25">
      <c r="A16377" s="59" t="s">
        <v>12169</v>
      </c>
      <c r="B16377" s="58" t="s">
        <v>35</v>
      </c>
      <c r="C16377" s="84" t="s">
        <v>36</v>
      </c>
      <c r="D16377" s="141">
        <v>5</v>
      </c>
      <c r="E16377" s="75" t="s">
        <v>26</v>
      </c>
      <c r="F16377" s="73">
        <v>31000</v>
      </c>
      <c r="G16377" s="64">
        <f t="shared" si="496"/>
        <v>155000</v>
      </c>
      <c r="H16377" s="65" t="s">
        <v>623</v>
      </c>
      <c r="I16377" s="74"/>
    </row>
    <row r="16378" spans="1:9" x14ac:dyDescent="0.25">
      <c r="A16378" s="59" t="s">
        <v>12169</v>
      </c>
      <c r="B16378" s="59" t="s">
        <v>8069</v>
      </c>
      <c r="C16378" s="59" t="s">
        <v>27</v>
      </c>
      <c r="D16378" s="60">
        <v>15</v>
      </c>
      <c r="E16378" s="75" t="s">
        <v>26</v>
      </c>
      <c r="F16378" s="63">
        <v>2625</v>
      </c>
      <c r="G16378" s="64">
        <f t="shared" si="496"/>
        <v>39375</v>
      </c>
      <c r="H16378" s="65" t="s">
        <v>12133</v>
      </c>
      <c r="I16378" s="74"/>
    </row>
    <row r="16379" spans="1:9" x14ac:dyDescent="0.25">
      <c r="A16379" s="59" t="s">
        <v>12169</v>
      </c>
      <c r="B16379" s="59" t="s">
        <v>11084</v>
      </c>
      <c r="C16379" s="84" t="s">
        <v>12170</v>
      </c>
      <c r="D16379" s="60">
        <v>1</v>
      </c>
      <c r="E16379" s="75" t="s">
        <v>26</v>
      </c>
      <c r="F16379" s="73">
        <v>3700000</v>
      </c>
      <c r="G16379" s="64">
        <f>F16379*D16379</f>
        <v>3700000</v>
      </c>
      <c r="H16379" s="120" t="s">
        <v>535</v>
      </c>
      <c r="I16379" s="74" t="s">
        <v>12171</v>
      </c>
    </row>
    <row r="16380" spans="1:9" x14ac:dyDescent="0.25">
      <c r="A16380" s="59" t="s">
        <v>12169</v>
      </c>
      <c r="B16380" s="59" t="s">
        <v>11084</v>
      </c>
      <c r="C16380" s="59" t="s">
        <v>12172</v>
      </c>
      <c r="D16380" s="60">
        <v>1</v>
      </c>
      <c r="E16380" s="75" t="s">
        <v>26</v>
      </c>
      <c r="F16380" s="63">
        <v>3700000</v>
      </c>
      <c r="G16380" s="64">
        <f t="shared" si="496"/>
        <v>3700000</v>
      </c>
      <c r="H16380" s="120" t="s">
        <v>535</v>
      </c>
      <c r="I16380" s="74" t="s">
        <v>12171</v>
      </c>
    </row>
    <row r="16381" spans="1:9" x14ac:dyDescent="0.25">
      <c r="A16381" s="59" t="s">
        <v>12169</v>
      </c>
      <c r="B16381" s="71" t="s">
        <v>12173</v>
      </c>
      <c r="C16381" s="59" t="s">
        <v>11094</v>
      </c>
      <c r="D16381" s="60">
        <v>2</v>
      </c>
      <c r="E16381" s="75" t="s">
        <v>26</v>
      </c>
      <c r="F16381" s="63">
        <v>335000</v>
      </c>
      <c r="G16381" s="64">
        <f t="shared" si="496"/>
        <v>670000</v>
      </c>
      <c r="H16381" s="120" t="s">
        <v>535</v>
      </c>
      <c r="I16381" s="74" t="s">
        <v>12171</v>
      </c>
    </row>
    <row r="16382" spans="1:9" x14ac:dyDescent="0.25">
      <c r="A16382" s="59" t="s">
        <v>12169</v>
      </c>
      <c r="B16382" s="59" t="s">
        <v>12174</v>
      </c>
      <c r="C16382" s="59" t="s">
        <v>695</v>
      </c>
      <c r="D16382" s="60">
        <v>2</v>
      </c>
      <c r="E16382" s="75" t="s">
        <v>26</v>
      </c>
      <c r="F16382" s="73">
        <v>70000</v>
      </c>
      <c r="G16382" s="64">
        <f t="shared" si="496"/>
        <v>140000</v>
      </c>
      <c r="H16382" s="120" t="s">
        <v>535</v>
      </c>
      <c r="I16382" s="74" t="s">
        <v>12171</v>
      </c>
    </row>
    <row r="16383" spans="1:9" x14ac:dyDescent="0.25">
      <c r="A16383" s="59" t="s">
        <v>12169</v>
      </c>
      <c r="B16383" s="71" t="s">
        <v>12175</v>
      </c>
      <c r="C16383" s="84" t="s">
        <v>1152</v>
      </c>
      <c r="D16383" s="141">
        <v>1</v>
      </c>
      <c r="E16383" s="75" t="s">
        <v>29</v>
      </c>
      <c r="F16383" s="210">
        <v>900000</v>
      </c>
      <c r="G16383" s="64">
        <f t="shared" si="496"/>
        <v>900000</v>
      </c>
      <c r="H16383" s="120" t="s">
        <v>535</v>
      </c>
      <c r="I16383" s="74" t="s">
        <v>12171</v>
      </c>
    </row>
    <row r="16384" spans="1:9" x14ac:dyDescent="0.25">
      <c r="A16384" s="59" t="s">
        <v>12169</v>
      </c>
      <c r="B16384" s="58" t="s">
        <v>1000</v>
      </c>
      <c r="C16384" s="59" t="s">
        <v>48</v>
      </c>
      <c r="D16384" s="60">
        <v>1</v>
      </c>
      <c r="E16384" s="75" t="s">
        <v>29</v>
      </c>
      <c r="F16384" s="64">
        <v>1400000</v>
      </c>
      <c r="G16384" s="64">
        <f t="shared" si="496"/>
        <v>1400000</v>
      </c>
      <c r="H16384" s="120" t="s">
        <v>535</v>
      </c>
      <c r="I16384" s="74" t="s">
        <v>12171</v>
      </c>
    </row>
    <row r="16385" spans="1:9" x14ac:dyDescent="0.25">
      <c r="A16385" s="59" t="s">
        <v>12169</v>
      </c>
      <c r="B16385" s="58" t="s">
        <v>12176</v>
      </c>
      <c r="C16385" s="59" t="s">
        <v>48</v>
      </c>
      <c r="D16385" s="59">
        <v>1</v>
      </c>
      <c r="E16385" s="59" t="s">
        <v>29</v>
      </c>
      <c r="F16385" s="61">
        <v>480000</v>
      </c>
      <c r="G16385" s="64">
        <f t="shared" si="496"/>
        <v>480000</v>
      </c>
      <c r="H16385" s="120" t="s">
        <v>535</v>
      </c>
      <c r="I16385" s="74" t="s">
        <v>12171</v>
      </c>
    </row>
    <row r="16386" spans="1:9" x14ac:dyDescent="0.25">
      <c r="A16386" s="59" t="s">
        <v>12169</v>
      </c>
      <c r="B16386" s="71" t="s">
        <v>12177</v>
      </c>
      <c r="C16386" s="59" t="s">
        <v>48</v>
      </c>
      <c r="D16386" s="60">
        <v>1</v>
      </c>
      <c r="E16386" s="75" t="s">
        <v>29</v>
      </c>
      <c r="F16386" s="63">
        <v>200000</v>
      </c>
      <c r="G16386" s="64">
        <f t="shared" si="496"/>
        <v>200000</v>
      </c>
      <c r="H16386" s="120" t="s">
        <v>535</v>
      </c>
      <c r="I16386" s="74" t="s">
        <v>12171</v>
      </c>
    </row>
    <row r="16387" spans="1:9" x14ac:dyDescent="0.25">
      <c r="A16387" s="59" t="s">
        <v>12169</v>
      </c>
      <c r="B16387" s="59" t="s">
        <v>12178</v>
      </c>
      <c r="C16387" s="59" t="s">
        <v>48</v>
      </c>
      <c r="D16387" s="60">
        <v>1</v>
      </c>
      <c r="E16387" s="75" t="s">
        <v>26</v>
      </c>
      <c r="F16387" s="63">
        <v>55000</v>
      </c>
      <c r="G16387" s="64">
        <f t="shared" si="496"/>
        <v>55000</v>
      </c>
      <c r="H16387" s="120" t="s">
        <v>535</v>
      </c>
      <c r="I16387" s="74" t="s">
        <v>12171</v>
      </c>
    </row>
    <row r="16388" spans="1:9" x14ac:dyDescent="0.25">
      <c r="A16388" s="59" t="s">
        <v>12169</v>
      </c>
      <c r="B16388" s="59" t="s">
        <v>12179</v>
      </c>
      <c r="C16388" s="59" t="s">
        <v>48</v>
      </c>
      <c r="D16388" s="60">
        <v>1</v>
      </c>
      <c r="E16388" s="75" t="s">
        <v>26</v>
      </c>
      <c r="F16388" s="73">
        <v>75000</v>
      </c>
      <c r="G16388" s="64">
        <f t="shared" si="496"/>
        <v>75000</v>
      </c>
      <c r="H16388" s="120" t="s">
        <v>535</v>
      </c>
      <c r="I16388" s="74" t="s">
        <v>12171</v>
      </c>
    </row>
    <row r="16389" spans="1:9" x14ac:dyDescent="0.25">
      <c r="A16389" s="59" t="s">
        <v>12169</v>
      </c>
      <c r="B16389" s="58" t="s">
        <v>12180</v>
      </c>
      <c r="C16389" s="59" t="s">
        <v>48</v>
      </c>
      <c r="D16389" s="141">
        <v>1</v>
      </c>
      <c r="E16389" s="126" t="s">
        <v>26</v>
      </c>
      <c r="F16389" s="630" t="s">
        <v>12181</v>
      </c>
      <c r="G16389" s="64">
        <f t="shared" si="496"/>
        <v>360000</v>
      </c>
      <c r="H16389" s="120" t="s">
        <v>535</v>
      </c>
      <c r="I16389" s="74" t="s">
        <v>12171</v>
      </c>
    </row>
    <row r="16390" spans="1:9" x14ac:dyDescent="0.25">
      <c r="A16390" s="59" t="s">
        <v>12169</v>
      </c>
      <c r="B16390" s="82" t="s">
        <v>12182</v>
      </c>
      <c r="C16390" s="59" t="s">
        <v>48</v>
      </c>
      <c r="D16390" s="60">
        <v>1</v>
      </c>
      <c r="E16390" s="75" t="s">
        <v>25</v>
      </c>
      <c r="F16390" s="73">
        <v>215000</v>
      </c>
      <c r="G16390" s="64">
        <f t="shared" si="496"/>
        <v>215000</v>
      </c>
      <c r="H16390" s="120" t="s">
        <v>535</v>
      </c>
      <c r="I16390" s="74" t="s">
        <v>12171</v>
      </c>
    </row>
    <row r="16391" spans="1:9" x14ac:dyDescent="0.25">
      <c r="A16391" s="59" t="s">
        <v>12169</v>
      </c>
      <c r="B16391" s="82" t="s">
        <v>12183</v>
      </c>
      <c r="C16391" s="59" t="s">
        <v>48</v>
      </c>
      <c r="D16391" s="60">
        <v>1</v>
      </c>
      <c r="E16391" s="126" t="s">
        <v>26</v>
      </c>
      <c r="F16391" s="73">
        <v>225000</v>
      </c>
      <c r="G16391" s="64">
        <f t="shared" si="496"/>
        <v>225000</v>
      </c>
      <c r="H16391" s="120" t="s">
        <v>535</v>
      </c>
      <c r="I16391" s="74" t="s">
        <v>12171</v>
      </c>
    </row>
    <row r="16392" spans="1:9" x14ac:dyDescent="0.25">
      <c r="A16392" s="59" t="s">
        <v>12169</v>
      </c>
      <c r="B16392" s="59" t="s">
        <v>12184</v>
      </c>
      <c r="C16392" s="59" t="s">
        <v>48</v>
      </c>
      <c r="D16392" s="60">
        <v>1</v>
      </c>
      <c r="E16392" s="75" t="s">
        <v>29</v>
      </c>
      <c r="F16392" s="73">
        <v>1400000</v>
      </c>
      <c r="G16392" s="64">
        <f>F16392*D16392</f>
        <v>1400000</v>
      </c>
      <c r="H16392" s="120" t="s">
        <v>535</v>
      </c>
      <c r="I16392" s="74" t="s">
        <v>12185</v>
      </c>
    </row>
    <row r="16393" spans="1:9" x14ac:dyDescent="0.25">
      <c r="A16393" s="59" t="s">
        <v>12169</v>
      </c>
      <c r="B16393" s="58" t="s">
        <v>71</v>
      </c>
      <c r="C16393" s="77" t="s">
        <v>181</v>
      </c>
      <c r="D16393" s="60">
        <v>6</v>
      </c>
      <c r="E16393" s="126" t="s">
        <v>26</v>
      </c>
      <c r="F16393" s="73">
        <v>36000</v>
      </c>
      <c r="G16393" s="64">
        <f t="shared" si="496"/>
        <v>216000</v>
      </c>
      <c r="H16393" s="120" t="s">
        <v>535</v>
      </c>
      <c r="I16393" s="74" t="s">
        <v>12185</v>
      </c>
    </row>
    <row r="16394" spans="1:9" x14ac:dyDescent="0.25">
      <c r="A16394" s="59" t="s">
        <v>12169</v>
      </c>
      <c r="B16394" s="83" t="s">
        <v>810</v>
      </c>
      <c r="C16394" s="84" t="s">
        <v>27</v>
      </c>
      <c r="D16394" s="59">
        <v>1</v>
      </c>
      <c r="E16394" s="77" t="s">
        <v>1525</v>
      </c>
      <c r="F16394" s="61">
        <v>75000</v>
      </c>
      <c r="G16394" s="64">
        <f t="shared" si="496"/>
        <v>75000</v>
      </c>
      <c r="H16394" s="120" t="s">
        <v>535</v>
      </c>
      <c r="I16394" s="74" t="s">
        <v>12185</v>
      </c>
    </row>
    <row r="16395" spans="1:9" x14ac:dyDescent="0.25">
      <c r="A16395" s="59" t="s">
        <v>12169</v>
      </c>
      <c r="B16395" s="59" t="s">
        <v>12186</v>
      </c>
      <c r="C16395" s="84" t="s">
        <v>686</v>
      </c>
      <c r="D16395" s="141">
        <v>3</v>
      </c>
      <c r="E16395" s="75" t="s">
        <v>26</v>
      </c>
      <c r="F16395" s="73">
        <v>15000</v>
      </c>
      <c r="G16395" s="64">
        <f t="shared" si="496"/>
        <v>45000</v>
      </c>
      <c r="H16395" s="65" t="s">
        <v>814</v>
      </c>
      <c r="I16395" s="74"/>
    </row>
    <row r="16396" spans="1:9" x14ac:dyDescent="0.25">
      <c r="A16396" s="59" t="s">
        <v>12169</v>
      </c>
      <c r="B16396" s="59" t="s">
        <v>12187</v>
      </c>
      <c r="C16396" s="84" t="s">
        <v>918</v>
      </c>
      <c r="D16396" s="60">
        <v>2</v>
      </c>
      <c r="E16396" s="75" t="s">
        <v>26</v>
      </c>
      <c r="F16396" s="63">
        <v>775000</v>
      </c>
      <c r="G16396" s="64">
        <f>F16396*D16396</f>
        <v>1550000</v>
      </c>
      <c r="H16396" s="65" t="s">
        <v>1529</v>
      </c>
      <c r="I16396" s="74"/>
    </row>
    <row r="16397" spans="1:9" x14ac:dyDescent="0.25">
      <c r="A16397" s="59" t="s">
        <v>12169</v>
      </c>
      <c r="B16397" s="59" t="s">
        <v>9868</v>
      </c>
      <c r="C16397" s="59" t="s">
        <v>411</v>
      </c>
      <c r="D16397" s="59">
        <v>4</v>
      </c>
      <c r="E16397" s="77" t="s">
        <v>26</v>
      </c>
      <c r="F16397" s="61">
        <v>7500</v>
      </c>
      <c r="G16397" s="64">
        <f>F16397*D16397</f>
        <v>30000</v>
      </c>
      <c r="H16397" s="65" t="s">
        <v>1529</v>
      </c>
      <c r="I16397" s="74"/>
    </row>
    <row r="16398" spans="1:9" x14ac:dyDescent="0.25">
      <c r="A16398" s="59" t="s">
        <v>12169</v>
      </c>
      <c r="B16398" s="58" t="s">
        <v>222</v>
      </c>
      <c r="C16398" s="77" t="s">
        <v>1476</v>
      </c>
      <c r="D16398" s="60">
        <v>18</v>
      </c>
      <c r="E16398" s="75" t="s">
        <v>37</v>
      </c>
      <c r="F16398" s="63">
        <v>32300</v>
      </c>
      <c r="G16398" s="64">
        <f>F16398*D16398</f>
        <v>581400</v>
      </c>
      <c r="H16398" s="65" t="s">
        <v>12188</v>
      </c>
      <c r="I16398" s="74" t="s">
        <v>12189</v>
      </c>
    </row>
    <row r="16399" spans="1:9" x14ac:dyDescent="0.25">
      <c r="A16399" s="59" t="s">
        <v>12169</v>
      </c>
      <c r="B16399" s="59" t="s">
        <v>12190</v>
      </c>
      <c r="C16399" s="83" t="s">
        <v>1043</v>
      </c>
      <c r="D16399" s="59">
        <v>13</v>
      </c>
      <c r="E16399" s="77" t="s">
        <v>473</v>
      </c>
      <c r="F16399" s="61">
        <v>179000</v>
      </c>
      <c r="G16399" s="64">
        <f t="shared" ref="G16399:G16440" si="497">F16399*D16399</f>
        <v>2327000</v>
      </c>
      <c r="H16399" s="65" t="s">
        <v>6125</v>
      </c>
      <c r="I16399" s="74"/>
    </row>
    <row r="16400" spans="1:9" x14ac:dyDescent="0.25">
      <c r="A16400" s="59" t="s">
        <v>12169</v>
      </c>
      <c r="B16400" s="59" t="s">
        <v>12191</v>
      </c>
      <c r="C16400" s="83" t="s">
        <v>1043</v>
      </c>
      <c r="D16400" s="141">
        <v>1</v>
      </c>
      <c r="E16400" s="75" t="s">
        <v>119</v>
      </c>
      <c r="F16400" s="64">
        <v>2163000</v>
      </c>
      <c r="G16400" s="64">
        <f t="shared" si="497"/>
        <v>2163000</v>
      </c>
      <c r="H16400" s="65" t="s">
        <v>2744</v>
      </c>
      <c r="I16400" s="74"/>
    </row>
    <row r="16401" spans="1:9" x14ac:dyDescent="0.25">
      <c r="A16401" s="59" t="s">
        <v>12169</v>
      </c>
      <c r="B16401" s="58" t="s">
        <v>12192</v>
      </c>
      <c r="C16401" s="83" t="s">
        <v>1043</v>
      </c>
      <c r="D16401" s="60">
        <v>2</v>
      </c>
      <c r="E16401" s="75" t="s">
        <v>473</v>
      </c>
      <c r="F16401" s="64">
        <v>140000</v>
      </c>
      <c r="G16401" s="64">
        <f t="shared" si="497"/>
        <v>280000</v>
      </c>
      <c r="H16401" s="120" t="s">
        <v>6124</v>
      </c>
      <c r="I16401" s="74"/>
    </row>
    <row r="16402" spans="1:9" x14ac:dyDescent="0.25">
      <c r="A16402" s="59" t="s">
        <v>12169</v>
      </c>
      <c r="B16402" s="59" t="s">
        <v>4558</v>
      </c>
      <c r="C16402" s="83" t="s">
        <v>1043</v>
      </c>
      <c r="D16402" s="59">
        <v>5</v>
      </c>
      <c r="E16402" s="59" t="s">
        <v>473</v>
      </c>
      <c r="F16402" s="61">
        <v>28500</v>
      </c>
      <c r="G16402" s="64">
        <f t="shared" si="497"/>
        <v>142500</v>
      </c>
      <c r="H16402" s="120" t="s">
        <v>6126</v>
      </c>
      <c r="I16402" s="74"/>
    </row>
    <row r="16403" spans="1:9" x14ac:dyDescent="0.25">
      <c r="A16403" s="59" t="s">
        <v>12169</v>
      </c>
      <c r="B16403" s="71" t="s">
        <v>12193</v>
      </c>
      <c r="C16403" s="83" t="s">
        <v>12194</v>
      </c>
      <c r="D16403" s="141">
        <v>1</v>
      </c>
      <c r="E16403" s="75" t="s">
        <v>26</v>
      </c>
      <c r="F16403" s="210">
        <v>1</v>
      </c>
      <c r="G16403" s="64">
        <f t="shared" si="497"/>
        <v>1</v>
      </c>
      <c r="H16403" s="120" t="s">
        <v>6127</v>
      </c>
      <c r="I16403" s="74" t="s">
        <v>12195</v>
      </c>
    </row>
    <row r="16404" spans="1:9" x14ac:dyDescent="0.25">
      <c r="A16404" s="59" t="s">
        <v>12169</v>
      </c>
      <c r="B16404" s="59" t="s">
        <v>12196</v>
      </c>
      <c r="C16404" s="83" t="s">
        <v>12194</v>
      </c>
      <c r="D16404" s="60">
        <v>2</v>
      </c>
      <c r="E16404" s="75" t="s">
        <v>26</v>
      </c>
      <c r="F16404" s="63">
        <v>1</v>
      </c>
      <c r="G16404" s="64">
        <f t="shared" si="497"/>
        <v>2</v>
      </c>
      <c r="H16404" s="120" t="s">
        <v>6128</v>
      </c>
      <c r="I16404" s="74" t="s">
        <v>12195</v>
      </c>
    </row>
    <row r="16405" spans="1:9" x14ac:dyDescent="0.25">
      <c r="A16405" s="59" t="s">
        <v>12169</v>
      </c>
      <c r="B16405" s="59" t="s">
        <v>210</v>
      </c>
      <c r="C16405" s="59" t="s">
        <v>211</v>
      </c>
      <c r="D16405" s="60">
        <v>1</v>
      </c>
      <c r="E16405" s="126" t="s">
        <v>37</v>
      </c>
      <c r="F16405" s="221">
        <v>33000</v>
      </c>
      <c r="G16405" s="64">
        <f t="shared" si="497"/>
        <v>33000</v>
      </c>
      <c r="H16405" s="65" t="s">
        <v>1156</v>
      </c>
      <c r="I16405" s="74"/>
    </row>
    <row r="16406" spans="1:9" x14ac:dyDescent="0.25">
      <c r="A16406" s="585" t="s">
        <v>2</v>
      </c>
      <c r="B16406" s="59" t="s">
        <v>210</v>
      </c>
      <c r="C16406" s="59" t="s">
        <v>211</v>
      </c>
      <c r="D16406" s="60">
        <v>2</v>
      </c>
      <c r="E16406" s="126" t="s">
        <v>37</v>
      </c>
      <c r="F16406" s="221">
        <v>33000</v>
      </c>
      <c r="G16406" s="64">
        <f t="shared" si="497"/>
        <v>66000</v>
      </c>
      <c r="H16406" s="65" t="s">
        <v>432</v>
      </c>
      <c r="I16406" s="74"/>
    </row>
    <row r="16407" spans="1:9" x14ac:dyDescent="0.25">
      <c r="A16407" s="144">
        <v>44571</v>
      </c>
      <c r="B16407" s="71" t="s">
        <v>8068</v>
      </c>
      <c r="C16407" s="59" t="s">
        <v>12197</v>
      </c>
      <c r="D16407" s="60">
        <v>1</v>
      </c>
      <c r="E16407" s="75" t="s">
        <v>26</v>
      </c>
      <c r="F16407" s="63">
        <v>15000</v>
      </c>
      <c r="G16407" s="64">
        <f t="shared" si="497"/>
        <v>15000</v>
      </c>
      <c r="H16407" s="65" t="s">
        <v>12133</v>
      </c>
      <c r="I16407" s="74"/>
    </row>
    <row r="16408" spans="1:9" x14ac:dyDescent="0.25">
      <c r="A16408" s="144">
        <v>44571</v>
      </c>
      <c r="B16408" s="59" t="s">
        <v>8069</v>
      </c>
      <c r="C16408" s="59" t="s">
        <v>27</v>
      </c>
      <c r="D16408" s="60">
        <v>2</v>
      </c>
      <c r="E16408" s="75" t="s">
        <v>26</v>
      </c>
      <c r="F16408" s="63">
        <v>2625</v>
      </c>
      <c r="G16408" s="64">
        <f t="shared" si="497"/>
        <v>5250</v>
      </c>
      <c r="H16408" s="65" t="s">
        <v>12133</v>
      </c>
      <c r="I16408" s="74"/>
    </row>
    <row r="16409" spans="1:9" x14ac:dyDescent="0.25">
      <c r="A16409" s="144">
        <v>44571</v>
      </c>
      <c r="B16409" s="59" t="s">
        <v>810</v>
      </c>
      <c r="C16409" s="59" t="s">
        <v>27</v>
      </c>
      <c r="D16409" s="60">
        <v>1</v>
      </c>
      <c r="E16409" s="75" t="s">
        <v>1525</v>
      </c>
      <c r="F16409" s="63">
        <v>75000</v>
      </c>
      <c r="G16409" s="64">
        <f t="shared" si="497"/>
        <v>75000</v>
      </c>
      <c r="H16409" s="65" t="s">
        <v>12133</v>
      </c>
      <c r="I16409" s="74"/>
    </row>
    <row r="16410" spans="1:9" x14ac:dyDescent="0.25">
      <c r="A16410" s="144">
        <v>44571</v>
      </c>
      <c r="B16410" s="59" t="s">
        <v>9333</v>
      </c>
      <c r="C16410" s="93" t="s">
        <v>27</v>
      </c>
      <c r="D16410" s="60">
        <v>10</v>
      </c>
      <c r="E16410" s="75" t="s">
        <v>26</v>
      </c>
      <c r="F16410" s="63">
        <v>1000</v>
      </c>
      <c r="G16410" s="64">
        <f t="shared" si="497"/>
        <v>10000</v>
      </c>
      <c r="H16410" s="65" t="s">
        <v>12133</v>
      </c>
      <c r="I16410" s="74"/>
    </row>
    <row r="16411" spans="1:9" x14ac:dyDescent="0.25">
      <c r="A16411" s="144">
        <v>44571</v>
      </c>
      <c r="B16411" s="66" t="s">
        <v>12198</v>
      </c>
      <c r="C16411" s="83" t="s">
        <v>533</v>
      </c>
      <c r="D16411" s="60">
        <v>30</v>
      </c>
      <c r="E16411" s="75" t="s">
        <v>26</v>
      </c>
      <c r="F16411" s="64">
        <v>250</v>
      </c>
      <c r="G16411" s="64">
        <f>F16411*D16411</f>
        <v>7500</v>
      </c>
      <c r="H16411" s="120" t="s">
        <v>6126</v>
      </c>
      <c r="I16411" s="74"/>
    </row>
    <row r="16412" spans="1:9" x14ac:dyDescent="0.25">
      <c r="A16412" s="144">
        <v>44571</v>
      </c>
      <c r="B16412" s="59" t="s">
        <v>12199</v>
      </c>
      <c r="C16412" s="84" t="s">
        <v>533</v>
      </c>
      <c r="D16412" s="141">
        <v>1</v>
      </c>
      <c r="E16412" s="75" t="s">
        <v>26</v>
      </c>
      <c r="F16412" s="73">
        <v>16000</v>
      </c>
      <c r="G16412" s="64">
        <f>F16412*D16412</f>
        <v>16000</v>
      </c>
      <c r="H16412" s="120" t="s">
        <v>6126</v>
      </c>
      <c r="I16412" s="74"/>
    </row>
    <row r="16413" spans="1:9" x14ac:dyDescent="0.25">
      <c r="A16413" s="144">
        <v>44571</v>
      </c>
      <c r="B16413" s="59" t="s">
        <v>12200</v>
      </c>
      <c r="C16413" s="84" t="s">
        <v>533</v>
      </c>
      <c r="D16413" s="60">
        <v>1</v>
      </c>
      <c r="E16413" s="75" t="s">
        <v>26</v>
      </c>
      <c r="F16413" s="63">
        <v>11000</v>
      </c>
      <c r="G16413" s="64">
        <f>F16413*D16413</f>
        <v>11000</v>
      </c>
      <c r="H16413" s="120" t="s">
        <v>6126</v>
      </c>
      <c r="I16413" s="74"/>
    </row>
    <row r="16414" spans="1:9" x14ac:dyDescent="0.25">
      <c r="A16414" s="144">
        <v>44571</v>
      </c>
      <c r="B16414" s="59" t="s">
        <v>8069</v>
      </c>
      <c r="C16414" s="59" t="s">
        <v>27</v>
      </c>
      <c r="D16414" s="60">
        <v>2</v>
      </c>
      <c r="E16414" s="75" t="s">
        <v>26</v>
      </c>
      <c r="F16414" s="63">
        <v>2625</v>
      </c>
      <c r="G16414" s="64">
        <f t="shared" si="497"/>
        <v>5250</v>
      </c>
      <c r="H16414" s="120" t="s">
        <v>6126</v>
      </c>
      <c r="I16414" s="74"/>
    </row>
    <row r="16415" spans="1:9" x14ac:dyDescent="0.25">
      <c r="A16415" s="144">
        <v>44571</v>
      </c>
      <c r="B16415" s="71" t="s">
        <v>8068</v>
      </c>
      <c r="C16415" s="59" t="s">
        <v>12197</v>
      </c>
      <c r="D16415" s="60">
        <v>1</v>
      </c>
      <c r="E16415" s="75" t="s">
        <v>26</v>
      </c>
      <c r="F16415" s="63">
        <v>15000</v>
      </c>
      <c r="G16415" s="64">
        <f t="shared" si="497"/>
        <v>15000</v>
      </c>
      <c r="H16415" s="120" t="s">
        <v>6126</v>
      </c>
      <c r="I16415" s="74"/>
    </row>
    <row r="16416" spans="1:9" x14ac:dyDescent="0.25">
      <c r="A16416" s="144">
        <v>44571</v>
      </c>
      <c r="B16416" s="59" t="s">
        <v>6677</v>
      </c>
      <c r="C16416" s="59" t="s">
        <v>27</v>
      </c>
      <c r="D16416" s="60">
        <v>10</v>
      </c>
      <c r="E16416" s="75" t="s">
        <v>26</v>
      </c>
      <c r="F16416" s="73">
        <v>750</v>
      </c>
      <c r="G16416" s="64">
        <f t="shared" si="497"/>
        <v>7500</v>
      </c>
      <c r="H16416" s="120" t="s">
        <v>6126</v>
      </c>
      <c r="I16416" s="74"/>
    </row>
    <row r="16417" spans="1:9" x14ac:dyDescent="0.25">
      <c r="A16417" s="144">
        <v>44571</v>
      </c>
      <c r="B16417" s="83" t="s">
        <v>11561</v>
      </c>
      <c r="C16417" s="59" t="s">
        <v>11562</v>
      </c>
      <c r="D16417" s="59">
        <v>1</v>
      </c>
      <c r="E16417" s="77" t="s">
        <v>26</v>
      </c>
      <c r="F16417" s="61">
        <v>70000</v>
      </c>
      <c r="G16417" s="64">
        <f t="shared" si="497"/>
        <v>70000</v>
      </c>
      <c r="H16417" s="120" t="s">
        <v>1653</v>
      </c>
      <c r="I16417" s="74"/>
    </row>
    <row r="16418" spans="1:9" x14ac:dyDescent="0.25">
      <c r="A16418" s="144">
        <v>44571</v>
      </c>
      <c r="B16418" s="58" t="s">
        <v>12201</v>
      </c>
      <c r="C16418" s="59" t="s">
        <v>12202</v>
      </c>
      <c r="D16418" s="60">
        <v>1</v>
      </c>
      <c r="E16418" s="75" t="s">
        <v>26</v>
      </c>
      <c r="F16418" s="64">
        <v>85000</v>
      </c>
      <c r="G16418" s="64">
        <f t="shared" si="497"/>
        <v>85000</v>
      </c>
      <c r="H16418" s="120" t="s">
        <v>504</v>
      </c>
      <c r="I16418" s="74" t="s">
        <v>12203</v>
      </c>
    </row>
    <row r="16419" spans="1:9" x14ac:dyDescent="0.25">
      <c r="A16419" s="144">
        <v>44571</v>
      </c>
      <c r="B16419" s="588" t="s">
        <v>6463</v>
      </c>
      <c r="C16419" s="531" t="s">
        <v>434</v>
      </c>
      <c r="D16419" s="526">
        <v>1</v>
      </c>
      <c r="E16419" s="527" t="s">
        <v>26</v>
      </c>
      <c r="F16419" s="596">
        <v>500000</v>
      </c>
      <c r="G16419" s="529">
        <f t="shared" si="497"/>
        <v>500000</v>
      </c>
      <c r="H16419" s="591" t="s">
        <v>504</v>
      </c>
      <c r="I16419" s="570" t="s">
        <v>12203</v>
      </c>
    </row>
    <row r="16420" spans="1:9" x14ac:dyDescent="0.25">
      <c r="A16420" s="616">
        <v>44571</v>
      </c>
      <c r="B16420" s="59" t="s">
        <v>210</v>
      </c>
      <c r="C16420" s="59" t="s">
        <v>211</v>
      </c>
      <c r="D16420" s="60">
        <v>9</v>
      </c>
      <c r="E16420" s="126" t="s">
        <v>37</v>
      </c>
      <c r="F16420" s="221">
        <v>33000</v>
      </c>
      <c r="G16420" s="64">
        <f t="shared" si="497"/>
        <v>297000</v>
      </c>
      <c r="H16420" s="120" t="s">
        <v>947</v>
      </c>
      <c r="I16420" s="74" t="s">
        <v>12204</v>
      </c>
    </row>
    <row r="16421" spans="1:9" x14ac:dyDescent="0.25">
      <c r="A16421" s="144">
        <v>44571</v>
      </c>
      <c r="B16421" s="59" t="s">
        <v>11153</v>
      </c>
      <c r="C16421" s="59" t="s">
        <v>217</v>
      </c>
      <c r="D16421" s="60">
        <v>1</v>
      </c>
      <c r="E16421" s="75" t="s">
        <v>26</v>
      </c>
      <c r="F16421" s="73">
        <v>95000</v>
      </c>
      <c r="G16421" s="64">
        <f t="shared" si="497"/>
        <v>95000</v>
      </c>
      <c r="H16421" s="120" t="s">
        <v>947</v>
      </c>
      <c r="I16421" s="74" t="s">
        <v>12204</v>
      </c>
    </row>
    <row r="16422" spans="1:9" x14ac:dyDescent="0.25">
      <c r="A16422" s="144">
        <v>44571</v>
      </c>
      <c r="B16422" s="59" t="s">
        <v>6323</v>
      </c>
      <c r="C16422" s="59" t="s">
        <v>6324</v>
      </c>
      <c r="D16422" s="141">
        <v>1</v>
      </c>
      <c r="E16422" s="126" t="s">
        <v>26</v>
      </c>
      <c r="F16422" s="630" t="s">
        <v>12205</v>
      </c>
      <c r="G16422" s="64">
        <f t="shared" si="497"/>
        <v>93000</v>
      </c>
      <c r="H16422" s="120" t="s">
        <v>947</v>
      </c>
      <c r="I16422" s="74" t="s">
        <v>12204</v>
      </c>
    </row>
    <row r="16423" spans="1:9" x14ac:dyDescent="0.25">
      <c r="A16423" s="144">
        <v>44571</v>
      </c>
      <c r="B16423" s="59" t="s">
        <v>172</v>
      </c>
      <c r="C16423" s="93" t="s">
        <v>173</v>
      </c>
      <c r="D16423" s="60">
        <v>1</v>
      </c>
      <c r="E16423" s="75" t="s">
        <v>25</v>
      </c>
      <c r="F16423" s="73">
        <v>39000</v>
      </c>
      <c r="G16423" s="64">
        <f t="shared" si="497"/>
        <v>39000</v>
      </c>
      <c r="H16423" s="120" t="s">
        <v>947</v>
      </c>
      <c r="I16423" s="74" t="s">
        <v>12204</v>
      </c>
    </row>
    <row r="16424" spans="1:9" x14ac:dyDescent="0.25">
      <c r="A16424" s="144">
        <v>44571</v>
      </c>
      <c r="B16424" s="71" t="s">
        <v>6463</v>
      </c>
      <c r="C16424" s="59" t="s">
        <v>434</v>
      </c>
      <c r="D16424" s="141">
        <v>1</v>
      </c>
      <c r="E16424" s="75" t="s">
        <v>26</v>
      </c>
      <c r="F16424" s="210">
        <v>500000</v>
      </c>
      <c r="G16424" s="64">
        <f t="shared" si="497"/>
        <v>500000</v>
      </c>
      <c r="H16424" s="120" t="s">
        <v>947</v>
      </c>
      <c r="I16424" s="74" t="s">
        <v>12204</v>
      </c>
    </row>
    <row r="16425" spans="1:9" x14ac:dyDescent="0.25">
      <c r="A16425" s="144">
        <v>44571</v>
      </c>
      <c r="B16425" s="58" t="s">
        <v>292</v>
      </c>
      <c r="C16425" s="59" t="s">
        <v>48</v>
      </c>
      <c r="D16425" s="60">
        <v>2</v>
      </c>
      <c r="E16425" s="75" t="s">
        <v>26</v>
      </c>
      <c r="F16425" s="64">
        <v>45000</v>
      </c>
      <c r="G16425" s="64">
        <f t="shared" si="497"/>
        <v>90000</v>
      </c>
      <c r="H16425" s="120" t="s">
        <v>2085</v>
      </c>
      <c r="I16425" s="74" t="s">
        <v>12206</v>
      </c>
    </row>
    <row r="16426" spans="1:9" x14ac:dyDescent="0.25">
      <c r="A16426" s="144">
        <v>44571</v>
      </c>
      <c r="B16426" s="71" t="s">
        <v>6463</v>
      </c>
      <c r="C16426" s="59" t="s">
        <v>434</v>
      </c>
      <c r="D16426" s="141">
        <v>1</v>
      </c>
      <c r="E16426" s="75" t="s">
        <v>26</v>
      </c>
      <c r="F16426" s="210">
        <v>500000</v>
      </c>
      <c r="G16426" s="64">
        <f t="shared" si="497"/>
        <v>500000</v>
      </c>
      <c r="H16426" s="120" t="s">
        <v>2085</v>
      </c>
      <c r="I16426" s="74" t="s">
        <v>12206</v>
      </c>
    </row>
    <row r="16427" spans="1:9" x14ac:dyDescent="0.25">
      <c r="A16427" s="144">
        <v>44571</v>
      </c>
      <c r="B16427" s="59" t="s">
        <v>274</v>
      </c>
      <c r="C16427" s="192">
        <v>40493</v>
      </c>
      <c r="D16427" s="60">
        <v>4</v>
      </c>
      <c r="E16427" s="75" t="s">
        <v>26</v>
      </c>
      <c r="F16427" s="63">
        <v>10000</v>
      </c>
      <c r="G16427" s="64">
        <f t="shared" si="497"/>
        <v>40000</v>
      </c>
      <c r="H16427" s="65" t="s">
        <v>3801</v>
      </c>
      <c r="I16427" s="74" t="s">
        <v>12207</v>
      </c>
    </row>
    <row r="16428" spans="1:9" x14ac:dyDescent="0.25">
      <c r="A16428" s="144">
        <v>44571</v>
      </c>
      <c r="B16428" s="59" t="s">
        <v>1792</v>
      </c>
      <c r="C16428" s="59" t="s">
        <v>76</v>
      </c>
      <c r="D16428" s="59">
        <v>0.6</v>
      </c>
      <c r="E16428" s="77" t="s">
        <v>37</v>
      </c>
      <c r="F16428" s="61">
        <v>82500</v>
      </c>
      <c r="G16428" s="64">
        <f t="shared" si="497"/>
        <v>49500</v>
      </c>
      <c r="H16428" s="65" t="s">
        <v>3801</v>
      </c>
      <c r="I16428" s="74" t="s">
        <v>12207</v>
      </c>
    </row>
    <row r="16429" spans="1:9" x14ac:dyDescent="0.25">
      <c r="A16429" s="144">
        <v>44571</v>
      </c>
      <c r="B16429" s="71" t="s">
        <v>9840</v>
      </c>
      <c r="C16429" s="77" t="s">
        <v>9841</v>
      </c>
      <c r="D16429" s="60">
        <v>1</v>
      </c>
      <c r="E16429" s="75" t="s">
        <v>26</v>
      </c>
      <c r="F16429" s="63">
        <v>265000</v>
      </c>
      <c r="G16429" s="64">
        <f t="shared" si="497"/>
        <v>265000</v>
      </c>
      <c r="H16429" s="65" t="s">
        <v>3801</v>
      </c>
      <c r="I16429" s="74" t="s">
        <v>12207</v>
      </c>
    </row>
    <row r="16430" spans="1:9" x14ac:dyDescent="0.25">
      <c r="A16430" s="144">
        <v>44571</v>
      </c>
      <c r="B16430" s="58" t="s">
        <v>12074</v>
      </c>
      <c r="C16430" s="83" t="s">
        <v>12208</v>
      </c>
      <c r="D16430" s="141">
        <v>1</v>
      </c>
      <c r="E16430" s="75" t="s">
        <v>26</v>
      </c>
      <c r="F16430" s="63">
        <v>775000</v>
      </c>
      <c r="G16430" s="64">
        <f t="shared" si="497"/>
        <v>775000</v>
      </c>
      <c r="H16430" s="65" t="s">
        <v>522</v>
      </c>
      <c r="I16430" s="74" t="s">
        <v>12209</v>
      </c>
    </row>
    <row r="16431" spans="1:9" x14ac:dyDescent="0.25">
      <c r="A16431" s="144">
        <v>44571</v>
      </c>
      <c r="B16431" s="58" t="s">
        <v>12074</v>
      </c>
      <c r="C16431" s="83" t="s">
        <v>12210</v>
      </c>
      <c r="D16431" s="60">
        <v>1</v>
      </c>
      <c r="E16431" s="75" t="s">
        <v>26</v>
      </c>
      <c r="F16431" s="63">
        <v>775000</v>
      </c>
      <c r="G16431" s="64">
        <f t="shared" si="497"/>
        <v>775000</v>
      </c>
      <c r="H16431" s="65" t="s">
        <v>522</v>
      </c>
      <c r="I16431" s="74" t="s">
        <v>12209</v>
      </c>
    </row>
    <row r="16432" spans="1:9" x14ac:dyDescent="0.25">
      <c r="A16432" s="144">
        <v>44571</v>
      </c>
      <c r="B16432" s="58" t="s">
        <v>12074</v>
      </c>
      <c r="C16432" s="83" t="s">
        <v>12211</v>
      </c>
      <c r="D16432" s="59">
        <v>1</v>
      </c>
      <c r="E16432" s="75" t="s">
        <v>26</v>
      </c>
      <c r="F16432" s="63">
        <v>775000</v>
      </c>
      <c r="G16432" s="64">
        <f t="shared" si="497"/>
        <v>775000</v>
      </c>
      <c r="H16432" s="65" t="s">
        <v>522</v>
      </c>
      <c r="I16432" s="74" t="s">
        <v>12209</v>
      </c>
    </row>
    <row r="16433" spans="1:9" x14ac:dyDescent="0.25">
      <c r="A16433" s="144">
        <v>44571</v>
      </c>
      <c r="B16433" s="58" t="s">
        <v>12074</v>
      </c>
      <c r="C16433" s="83" t="s">
        <v>12212</v>
      </c>
      <c r="D16433" s="141">
        <v>1</v>
      </c>
      <c r="E16433" s="75" t="s">
        <v>26</v>
      </c>
      <c r="F16433" s="63">
        <v>775000</v>
      </c>
      <c r="G16433" s="64">
        <f t="shared" si="497"/>
        <v>775000</v>
      </c>
      <c r="H16433" s="65" t="s">
        <v>522</v>
      </c>
      <c r="I16433" s="74" t="s">
        <v>12209</v>
      </c>
    </row>
    <row r="16434" spans="1:9" x14ac:dyDescent="0.25">
      <c r="A16434" s="144">
        <v>44571</v>
      </c>
      <c r="B16434" s="59" t="s">
        <v>12174</v>
      </c>
      <c r="C16434" s="59" t="s">
        <v>695</v>
      </c>
      <c r="D16434" s="60">
        <v>2</v>
      </c>
      <c r="E16434" s="75" t="s">
        <v>26</v>
      </c>
      <c r="F16434" s="63">
        <v>70000</v>
      </c>
      <c r="G16434" s="64">
        <f t="shared" si="497"/>
        <v>140000</v>
      </c>
      <c r="H16434" s="65" t="s">
        <v>522</v>
      </c>
      <c r="I16434" s="74" t="s">
        <v>12209</v>
      </c>
    </row>
    <row r="16435" spans="1:9" x14ac:dyDescent="0.25">
      <c r="A16435" s="144">
        <v>44571</v>
      </c>
      <c r="B16435" s="71" t="s">
        <v>6463</v>
      </c>
      <c r="C16435" s="59" t="s">
        <v>434</v>
      </c>
      <c r="D16435" s="141">
        <v>1</v>
      </c>
      <c r="E16435" s="75" t="s">
        <v>26</v>
      </c>
      <c r="F16435" s="210">
        <v>500000</v>
      </c>
      <c r="G16435" s="64">
        <f t="shared" si="497"/>
        <v>500000</v>
      </c>
      <c r="H16435" s="65" t="s">
        <v>1908</v>
      </c>
      <c r="I16435" s="74" t="s">
        <v>12213</v>
      </c>
    </row>
    <row r="16436" spans="1:9" x14ac:dyDescent="0.25">
      <c r="A16436" s="144">
        <v>44571</v>
      </c>
      <c r="B16436" s="59" t="s">
        <v>56</v>
      </c>
      <c r="C16436" s="59" t="s">
        <v>57</v>
      </c>
      <c r="D16436" s="60">
        <v>1.5</v>
      </c>
      <c r="E16436" s="75" t="s">
        <v>37</v>
      </c>
      <c r="F16436" s="63">
        <v>24650</v>
      </c>
      <c r="G16436" s="64">
        <f t="shared" si="497"/>
        <v>36975</v>
      </c>
      <c r="H16436" s="65" t="s">
        <v>466</v>
      </c>
      <c r="I16436" s="74"/>
    </row>
    <row r="16437" spans="1:9" x14ac:dyDescent="0.25">
      <c r="A16437" s="91">
        <v>44571</v>
      </c>
      <c r="B16437" s="58" t="s">
        <v>6645</v>
      </c>
      <c r="C16437" s="77" t="s">
        <v>74</v>
      </c>
      <c r="D16437" s="60">
        <v>2</v>
      </c>
      <c r="E16437" s="126" t="s">
        <v>26</v>
      </c>
      <c r="F16437" s="73">
        <v>57500</v>
      </c>
      <c r="G16437" s="64">
        <f t="shared" si="497"/>
        <v>115000</v>
      </c>
      <c r="H16437" s="65" t="s">
        <v>427</v>
      </c>
      <c r="I16437" s="74" t="s">
        <v>12214</v>
      </c>
    </row>
    <row r="16438" spans="1:9" x14ac:dyDescent="0.25">
      <c r="A16438" s="144">
        <v>44571</v>
      </c>
      <c r="B16438" s="71" t="s">
        <v>9833</v>
      </c>
      <c r="C16438" s="59" t="s">
        <v>9834</v>
      </c>
      <c r="D16438" s="59">
        <v>1</v>
      </c>
      <c r="E16438" s="59" t="s">
        <v>26</v>
      </c>
      <c r="F16438" s="61">
        <v>187035</v>
      </c>
      <c r="G16438" s="64">
        <f t="shared" si="497"/>
        <v>187035</v>
      </c>
      <c r="H16438" s="65" t="s">
        <v>427</v>
      </c>
      <c r="I16438" s="74" t="s">
        <v>12214</v>
      </c>
    </row>
    <row r="16439" spans="1:9" x14ac:dyDescent="0.25">
      <c r="A16439" s="144">
        <v>44571</v>
      </c>
      <c r="B16439" s="58" t="s">
        <v>10150</v>
      </c>
      <c r="C16439" s="58" t="s">
        <v>281</v>
      </c>
      <c r="D16439" s="60">
        <v>1</v>
      </c>
      <c r="E16439" s="126" t="s">
        <v>26</v>
      </c>
      <c r="F16439" s="73">
        <v>21000</v>
      </c>
      <c r="G16439" s="210">
        <f t="shared" si="497"/>
        <v>21000</v>
      </c>
      <c r="H16439" s="65" t="s">
        <v>427</v>
      </c>
      <c r="I16439" s="74" t="s">
        <v>12214</v>
      </c>
    </row>
    <row r="16440" spans="1:9" x14ac:dyDescent="0.25">
      <c r="A16440" s="144">
        <v>44571</v>
      </c>
      <c r="B16440" s="59" t="s">
        <v>871</v>
      </c>
      <c r="C16440" s="83" t="s">
        <v>411</v>
      </c>
      <c r="D16440" s="60">
        <v>0.5</v>
      </c>
      <c r="E16440" s="75" t="s">
        <v>29</v>
      </c>
      <c r="F16440" s="210">
        <v>325000</v>
      </c>
      <c r="G16440" s="64">
        <f t="shared" si="497"/>
        <v>162500</v>
      </c>
      <c r="H16440" s="65" t="s">
        <v>427</v>
      </c>
      <c r="I16440" s="74" t="s">
        <v>12214</v>
      </c>
    </row>
    <row r="16441" spans="1:9" x14ac:dyDescent="0.25">
      <c r="A16441" s="144">
        <v>44571</v>
      </c>
      <c r="B16441" s="59" t="s">
        <v>12215</v>
      </c>
      <c r="C16441" s="83" t="s">
        <v>48</v>
      </c>
      <c r="D16441" s="60">
        <v>0.5</v>
      </c>
      <c r="E16441" s="75" t="s">
        <v>29</v>
      </c>
      <c r="F16441" s="63">
        <v>650000</v>
      </c>
      <c r="G16441" s="64">
        <f>F16441*D16441</f>
        <v>325000</v>
      </c>
      <c r="H16441" s="65" t="s">
        <v>427</v>
      </c>
      <c r="I16441" s="74" t="s">
        <v>12214</v>
      </c>
    </row>
    <row r="16442" spans="1:9" x14ac:dyDescent="0.25">
      <c r="A16442" s="144">
        <v>44571</v>
      </c>
      <c r="B16442" s="59" t="s">
        <v>32</v>
      </c>
      <c r="C16442" s="59" t="s">
        <v>33</v>
      </c>
      <c r="D16442" s="60">
        <v>1</v>
      </c>
      <c r="E16442" s="75" t="s">
        <v>26</v>
      </c>
      <c r="F16442" s="73">
        <v>210000</v>
      </c>
      <c r="G16442" s="64">
        <f>F16442*D16442</f>
        <v>210000</v>
      </c>
      <c r="H16442" s="65" t="s">
        <v>427</v>
      </c>
      <c r="I16442" s="74" t="s">
        <v>12214</v>
      </c>
    </row>
    <row r="16443" spans="1:9" x14ac:dyDescent="0.25">
      <c r="A16443" s="144">
        <v>44571</v>
      </c>
      <c r="B16443" s="59" t="s">
        <v>62</v>
      </c>
      <c r="C16443" s="59" t="s">
        <v>12216</v>
      </c>
      <c r="D16443" s="60">
        <v>1</v>
      </c>
      <c r="E16443" s="75" t="s">
        <v>29</v>
      </c>
      <c r="F16443" s="73">
        <v>2100000</v>
      </c>
      <c r="G16443" s="64">
        <f t="shared" ref="G16443:G16489" si="498">F16443*D16443</f>
        <v>2100000</v>
      </c>
      <c r="H16443" s="120" t="s">
        <v>1877</v>
      </c>
      <c r="I16443" s="74" t="s">
        <v>12217</v>
      </c>
    </row>
    <row r="16444" spans="1:9" x14ac:dyDescent="0.25">
      <c r="A16444" s="144">
        <v>44571</v>
      </c>
      <c r="B16444" s="59" t="s">
        <v>62</v>
      </c>
      <c r="C16444" s="59" t="s">
        <v>9959</v>
      </c>
      <c r="D16444" s="59">
        <v>1</v>
      </c>
      <c r="E16444" s="59" t="s">
        <v>29</v>
      </c>
      <c r="F16444" s="73">
        <v>2100000</v>
      </c>
      <c r="G16444" s="64">
        <f t="shared" si="498"/>
        <v>2100000</v>
      </c>
      <c r="H16444" s="120" t="s">
        <v>1877</v>
      </c>
      <c r="I16444" s="74" t="s">
        <v>12217</v>
      </c>
    </row>
    <row r="16445" spans="1:9" x14ac:dyDescent="0.25">
      <c r="A16445" s="144">
        <v>44571</v>
      </c>
      <c r="B16445" s="59" t="s">
        <v>210</v>
      </c>
      <c r="C16445" s="59" t="s">
        <v>211</v>
      </c>
      <c r="D16445" s="60">
        <v>9</v>
      </c>
      <c r="E16445" s="126" t="s">
        <v>37</v>
      </c>
      <c r="F16445" s="221">
        <v>33000</v>
      </c>
      <c r="G16445" s="64">
        <f t="shared" si="498"/>
        <v>297000</v>
      </c>
      <c r="H16445" s="120" t="s">
        <v>1877</v>
      </c>
      <c r="I16445" s="74" t="s">
        <v>12217</v>
      </c>
    </row>
    <row r="16446" spans="1:9" x14ac:dyDescent="0.25">
      <c r="A16446" s="144">
        <v>44571</v>
      </c>
      <c r="B16446" s="59" t="s">
        <v>11153</v>
      </c>
      <c r="C16446" s="59" t="s">
        <v>217</v>
      </c>
      <c r="D16446" s="60">
        <v>1</v>
      </c>
      <c r="E16446" s="75" t="s">
        <v>26</v>
      </c>
      <c r="F16446" s="73">
        <v>95000</v>
      </c>
      <c r="G16446" s="64">
        <f t="shared" si="498"/>
        <v>95000</v>
      </c>
      <c r="H16446" s="120" t="s">
        <v>1877</v>
      </c>
      <c r="I16446" s="74" t="s">
        <v>12217</v>
      </c>
    </row>
    <row r="16447" spans="1:9" x14ac:dyDescent="0.25">
      <c r="A16447" s="144">
        <v>44571</v>
      </c>
      <c r="B16447" s="58" t="s">
        <v>12218</v>
      </c>
      <c r="C16447" s="84" t="s">
        <v>411</v>
      </c>
      <c r="D16447" s="60">
        <v>1</v>
      </c>
      <c r="E16447" s="75" t="s">
        <v>29</v>
      </c>
      <c r="F16447" s="63">
        <v>2200000</v>
      </c>
      <c r="G16447" s="64">
        <f t="shared" si="498"/>
        <v>2200000</v>
      </c>
      <c r="H16447" s="65" t="s">
        <v>3352</v>
      </c>
      <c r="I16447" s="59"/>
    </row>
    <row r="16448" spans="1:9" x14ac:dyDescent="0.25">
      <c r="A16448" s="144">
        <v>44571</v>
      </c>
      <c r="B16448" s="59" t="s">
        <v>10200</v>
      </c>
      <c r="C16448" s="59" t="s">
        <v>10201</v>
      </c>
      <c r="D16448" s="59">
        <v>2</v>
      </c>
      <c r="E16448" s="59" t="s">
        <v>26</v>
      </c>
      <c r="F16448" s="73">
        <v>45000</v>
      </c>
      <c r="G16448" s="64">
        <f t="shared" si="498"/>
        <v>90000</v>
      </c>
      <c r="H16448" s="120" t="s">
        <v>508</v>
      </c>
      <c r="I16448" s="59"/>
    </row>
    <row r="16449" spans="1:9" x14ac:dyDescent="0.25">
      <c r="A16449" s="144">
        <v>44571</v>
      </c>
      <c r="B16449" s="59" t="s">
        <v>12219</v>
      </c>
      <c r="C16449" s="59" t="s">
        <v>1418</v>
      </c>
      <c r="D16449" s="141">
        <v>4</v>
      </c>
      <c r="E16449" s="75" t="s">
        <v>26</v>
      </c>
      <c r="F16449" s="64">
        <v>7500</v>
      </c>
      <c r="G16449" s="64">
        <f t="shared" si="498"/>
        <v>30000</v>
      </c>
      <c r="H16449" s="120" t="s">
        <v>794</v>
      </c>
      <c r="I16449" s="59"/>
    </row>
    <row r="16450" spans="1:9" x14ac:dyDescent="0.25">
      <c r="A16450" s="144">
        <v>44571</v>
      </c>
      <c r="B16450" s="66" t="s">
        <v>220</v>
      </c>
      <c r="C16450" s="92" t="s">
        <v>221</v>
      </c>
      <c r="D16450" s="59">
        <v>4</v>
      </c>
      <c r="E16450" s="75" t="s">
        <v>37</v>
      </c>
      <c r="F16450" s="63">
        <v>34689</v>
      </c>
      <c r="G16450" s="64">
        <f t="shared" si="498"/>
        <v>138756</v>
      </c>
      <c r="H16450" s="120" t="s">
        <v>466</v>
      </c>
      <c r="I16450" s="59"/>
    </row>
    <row r="16451" spans="1:9" x14ac:dyDescent="0.25">
      <c r="A16451" s="144">
        <v>44571</v>
      </c>
      <c r="B16451" s="59" t="s">
        <v>3077</v>
      </c>
      <c r="C16451" s="59" t="s">
        <v>411</v>
      </c>
      <c r="D16451" s="141">
        <v>1</v>
      </c>
      <c r="E16451" s="75" t="s">
        <v>26</v>
      </c>
      <c r="F16451" s="73">
        <v>12500</v>
      </c>
      <c r="G16451" s="64">
        <f t="shared" si="498"/>
        <v>12500</v>
      </c>
      <c r="H16451" s="120" t="s">
        <v>466</v>
      </c>
      <c r="I16451" s="59"/>
    </row>
    <row r="16452" spans="1:9" x14ac:dyDescent="0.25">
      <c r="A16452" s="144">
        <v>44571</v>
      </c>
      <c r="B16452" s="59" t="s">
        <v>1792</v>
      </c>
      <c r="C16452" s="59" t="s">
        <v>76</v>
      </c>
      <c r="D16452" s="59">
        <v>0.3</v>
      </c>
      <c r="E16452" s="59" t="s">
        <v>37</v>
      </c>
      <c r="F16452" s="73">
        <v>82500</v>
      </c>
      <c r="G16452" s="64">
        <f t="shared" si="498"/>
        <v>24750</v>
      </c>
      <c r="H16452" s="120" t="s">
        <v>466</v>
      </c>
      <c r="I16452" s="59"/>
    </row>
    <row r="16453" spans="1:9" x14ac:dyDescent="0.25">
      <c r="A16453" s="144">
        <v>44571</v>
      </c>
      <c r="B16453" s="58" t="s">
        <v>310</v>
      </c>
      <c r="C16453" s="84" t="s">
        <v>311</v>
      </c>
      <c r="D16453" s="60">
        <v>5</v>
      </c>
      <c r="E16453" s="126" t="s">
        <v>26</v>
      </c>
      <c r="F16453" s="221">
        <v>110000</v>
      </c>
      <c r="G16453" s="64">
        <f t="shared" si="498"/>
        <v>550000</v>
      </c>
      <c r="H16453" s="65" t="s">
        <v>5957</v>
      </c>
      <c r="I16453" s="74" t="s">
        <v>12220</v>
      </c>
    </row>
    <row r="16454" spans="1:9" x14ac:dyDescent="0.25">
      <c r="A16454" s="144">
        <v>44630</v>
      </c>
      <c r="B16454" s="59" t="s">
        <v>312</v>
      </c>
      <c r="C16454" s="84" t="s">
        <v>313</v>
      </c>
      <c r="D16454" s="60">
        <v>5</v>
      </c>
      <c r="E16454" s="126" t="s">
        <v>26</v>
      </c>
      <c r="F16454" s="221">
        <v>130000</v>
      </c>
      <c r="G16454" s="64">
        <f t="shared" si="498"/>
        <v>650000</v>
      </c>
      <c r="H16454" s="65" t="s">
        <v>5957</v>
      </c>
      <c r="I16454" s="74" t="s">
        <v>12220</v>
      </c>
    </row>
    <row r="16455" spans="1:9" x14ac:dyDescent="0.25">
      <c r="A16455" s="144">
        <v>44630</v>
      </c>
      <c r="B16455" s="59" t="s">
        <v>314</v>
      </c>
      <c r="C16455" s="84" t="s">
        <v>315</v>
      </c>
      <c r="D16455" s="60">
        <v>5</v>
      </c>
      <c r="E16455" s="75" t="s">
        <v>26</v>
      </c>
      <c r="F16455" s="63">
        <v>160000</v>
      </c>
      <c r="G16455" s="64">
        <f t="shared" si="498"/>
        <v>800000</v>
      </c>
      <c r="H16455" s="65" t="s">
        <v>5957</v>
      </c>
      <c r="I16455" s="74" t="s">
        <v>12220</v>
      </c>
    </row>
    <row r="16456" spans="1:9" x14ac:dyDescent="0.25">
      <c r="A16456" s="144">
        <v>44630</v>
      </c>
      <c r="B16456" s="59" t="s">
        <v>1894</v>
      </c>
      <c r="C16456" s="83" t="s">
        <v>695</v>
      </c>
      <c r="D16456" s="60">
        <v>8</v>
      </c>
      <c r="E16456" s="126" t="s">
        <v>26</v>
      </c>
      <c r="F16456" s="73">
        <v>240000</v>
      </c>
      <c r="G16456" s="64">
        <f t="shared" si="498"/>
        <v>1920000</v>
      </c>
      <c r="H16456" s="65" t="s">
        <v>5957</v>
      </c>
      <c r="I16456" s="74" t="s">
        <v>12220</v>
      </c>
    </row>
    <row r="16457" spans="1:9" x14ac:dyDescent="0.25">
      <c r="A16457" s="144">
        <v>44630</v>
      </c>
      <c r="B16457" s="59" t="s">
        <v>2496</v>
      </c>
      <c r="C16457" s="83" t="s">
        <v>695</v>
      </c>
      <c r="D16457" s="59">
        <v>10</v>
      </c>
      <c r="E16457" s="77" t="s">
        <v>26</v>
      </c>
      <c r="F16457" s="61">
        <v>65000</v>
      </c>
      <c r="G16457" s="64">
        <f t="shared" si="498"/>
        <v>650000</v>
      </c>
      <c r="H16457" s="65" t="s">
        <v>5957</v>
      </c>
      <c r="I16457" s="74" t="s">
        <v>12220</v>
      </c>
    </row>
    <row r="16458" spans="1:9" x14ac:dyDescent="0.25">
      <c r="A16458" s="144">
        <v>44630</v>
      </c>
      <c r="B16458" s="58" t="s">
        <v>35</v>
      </c>
      <c r="C16458" s="84" t="s">
        <v>36</v>
      </c>
      <c r="D16458" s="60">
        <v>1</v>
      </c>
      <c r="E16458" s="126" t="s">
        <v>102</v>
      </c>
      <c r="F16458" s="73">
        <v>6450000</v>
      </c>
      <c r="G16458" s="64">
        <f t="shared" si="498"/>
        <v>6450000</v>
      </c>
      <c r="H16458" s="65" t="s">
        <v>5957</v>
      </c>
      <c r="I16458" s="74" t="s">
        <v>12220</v>
      </c>
    </row>
    <row r="16459" spans="1:9" x14ac:dyDescent="0.25">
      <c r="A16459" s="144">
        <v>44630</v>
      </c>
      <c r="B16459" s="59" t="s">
        <v>12221</v>
      </c>
      <c r="C16459" s="84" t="s">
        <v>12222</v>
      </c>
      <c r="D16459" s="60">
        <v>1</v>
      </c>
      <c r="E16459" s="75" t="s">
        <v>26</v>
      </c>
      <c r="F16459" s="63">
        <v>100000</v>
      </c>
      <c r="G16459" s="64">
        <f>F16459*D16459</f>
        <v>100000</v>
      </c>
      <c r="H16459" s="120" t="s">
        <v>484</v>
      </c>
      <c r="I16459" s="74"/>
    </row>
    <row r="16460" spans="1:9" x14ac:dyDescent="0.25">
      <c r="A16460" s="144">
        <v>44630</v>
      </c>
      <c r="B16460" s="59" t="s">
        <v>8069</v>
      </c>
      <c r="C16460" s="59" t="s">
        <v>27</v>
      </c>
      <c r="D16460" s="60">
        <v>5</v>
      </c>
      <c r="E16460" s="75" t="s">
        <v>26</v>
      </c>
      <c r="F16460" s="63">
        <v>2625</v>
      </c>
      <c r="G16460" s="64">
        <f t="shared" si="498"/>
        <v>13125</v>
      </c>
      <c r="H16460" s="65" t="s">
        <v>12133</v>
      </c>
      <c r="I16460" s="74"/>
    </row>
    <row r="16461" spans="1:9" x14ac:dyDescent="0.25">
      <c r="A16461" s="144">
        <v>44630</v>
      </c>
      <c r="B16461" s="59" t="s">
        <v>210</v>
      </c>
      <c r="C16461" s="59" t="s">
        <v>211</v>
      </c>
      <c r="D16461" s="60">
        <v>1</v>
      </c>
      <c r="E16461" s="126" t="s">
        <v>37</v>
      </c>
      <c r="F16461" s="221">
        <v>33000</v>
      </c>
      <c r="G16461" s="64">
        <f t="shared" si="498"/>
        <v>33000</v>
      </c>
      <c r="H16461" s="120" t="s">
        <v>710</v>
      </c>
      <c r="I16461" s="74"/>
    </row>
    <row r="16462" spans="1:9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498"/>
        <v>264000</v>
      </c>
      <c r="H16462" s="120" t="s">
        <v>953</v>
      </c>
      <c r="I16462" s="74" t="s">
        <v>12223</v>
      </c>
    </row>
    <row r="16463" spans="1:9" x14ac:dyDescent="0.25">
      <c r="A16463" s="144">
        <v>44630</v>
      </c>
      <c r="B16463" s="59" t="s">
        <v>210</v>
      </c>
      <c r="C16463" s="59" t="s">
        <v>211</v>
      </c>
      <c r="D16463" s="60">
        <v>8</v>
      </c>
      <c r="E16463" s="126" t="s">
        <v>37</v>
      </c>
      <c r="F16463" s="221">
        <v>33000</v>
      </c>
      <c r="G16463" s="64">
        <f t="shared" si="498"/>
        <v>264000</v>
      </c>
      <c r="H16463" s="120" t="s">
        <v>1468</v>
      </c>
      <c r="I16463" s="74" t="s">
        <v>12224</v>
      </c>
    </row>
    <row r="16464" spans="1:9" x14ac:dyDescent="0.25">
      <c r="A16464" s="144">
        <v>44630</v>
      </c>
      <c r="B16464" s="58" t="s">
        <v>12225</v>
      </c>
      <c r="C16464" s="83" t="s">
        <v>12222</v>
      </c>
      <c r="D16464" s="60">
        <v>2</v>
      </c>
      <c r="E16464" s="75" t="s">
        <v>26</v>
      </c>
      <c r="F16464" s="64">
        <v>25000</v>
      </c>
      <c r="G16464" s="64">
        <f t="shared" si="498"/>
        <v>50000</v>
      </c>
      <c r="H16464" s="120" t="s">
        <v>6130</v>
      </c>
      <c r="I16464" s="74"/>
    </row>
    <row r="16465" spans="1:9" x14ac:dyDescent="0.25">
      <c r="A16465" s="144">
        <v>44630</v>
      </c>
      <c r="B16465" s="59" t="s">
        <v>12226</v>
      </c>
      <c r="C16465" s="83" t="s">
        <v>12222</v>
      </c>
      <c r="D16465" s="59">
        <v>2</v>
      </c>
      <c r="E16465" s="59" t="s">
        <v>26</v>
      </c>
      <c r="F16465" s="61">
        <v>25000</v>
      </c>
      <c r="G16465" s="64">
        <f t="shared" si="498"/>
        <v>50000</v>
      </c>
      <c r="H16465" s="120" t="s">
        <v>6130</v>
      </c>
      <c r="I16465" s="74"/>
    </row>
    <row r="16466" spans="1:9" x14ac:dyDescent="0.25">
      <c r="A16466" s="144">
        <v>44630</v>
      </c>
      <c r="B16466" s="59" t="s">
        <v>12227</v>
      </c>
      <c r="C16466" s="84" t="s">
        <v>434</v>
      </c>
      <c r="D16466" s="60">
        <v>1</v>
      </c>
      <c r="E16466" s="75" t="s">
        <v>26</v>
      </c>
      <c r="F16466" s="62">
        <v>175000</v>
      </c>
      <c r="G16466" s="64">
        <f t="shared" si="498"/>
        <v>175000</v>
      </c>
      <c r="H16466" s="120" t="s">
        <v>3352</v>
      </c>
      <c r="I16466" s="74" t="s">
        <v>6625</v>
      </c>
    </row>
    <row r="16467" spans="1:9" x14ac:dyDescent="0.25">
      <c r="A16467" s="144">
        <v>44630</v>
      </c>
      <c r="B16467" s="66" t="s">
        <v>12228</v>
      </c>
      <c r="C16467" s="83" t="s">
        <v>434</v>
      </c>
      <c r="D16467" s="60">
        <v>1</v>
      </c>
      <c r="E16467" s="75" t="s">
        <v>26</v>
      </c>
      <c r="F16467" s="64">
        <v>125000</v>
      </c>
      <c r="G16467" s="64">
        <f t="shared" si="498"/>
        <v>125000</v>
      </c>
      <c r="H16467" s="120" t="s">
        <v>894</v>
      </c>
      <c r="I16467" s="74"/>
    </row>
    <row r="16468" spans="1:9" x14ac:dyDescent="0.25">
      <c r="A16468" s="144">
        <v>44630</v>
      </c>
      <c r="B16468" s="59" t="s">
        <v>210</v>
      </c>
      <c r="C16468" s="59" t="s">
        <v>211</v>
      </c>
      <c r="D16468" s="60">
        <v>9</v>
      </c>
      <c r="E16468" s="126" t="s">
        <v>37</v>
      </c>
      <c r="F16468" s="221">
        <v>33000</v>
      </c>
      <c r="G16468" s="64">
        <f t="shared" si="498"/>
        <v>297000</v>
      </c>
      <c r="H16468" s="120" t="s">
        <v>1656</v>
      </c>
      <c r="I16468" s="74" t="s">
        <v>12229</v>
      </c>
    </row>
    <row r="16469" spans="1:9" x14ac:dyDescent="0.25">
      <c r="A16469" s="144">
        <v>44630</v>
      </c>
      <c r="B16469" s="59" t="s">
        <v>11153</v>
      </c>
      <c r="C16469" s="59" t="s">
        <v>217</v>
      </c>
      <c r="D16469" s="60">
        <v>1</v>
      </c>
      <c r="E16469" s="75" t="s">
        <v>26</v>
      </c>
      <c r="F16469" s="64">
        <v>95000</v>
      </c>
      <c r="G16469" s="64">
        <f t="shared" si="498"/>
        <v>95000</v>
      </c>
      <c r="H16469" s="120" t="s">
        <v>1656</v>
      </c>
      <c r="I16469" s="74" t="s">
        <v>12229</v>
      </c>
    </row>
    <row r="16470" spans="1:9" x14ac:dyDescent="0.25">
      <c r="A16470" s="144">
        <v>44630</v>
      </c>
      <c r="B16470" s="59" t="s">
        <v>32</v>
      </c>
      <c r="C16470" s="59" t="s">
        <v>33</v>
      </c>
      <c r="D16470" s="60">
        <v>1</v>
      </c>
      <c r="E16470" s="75" t="s">
        <v>26</v>
      </c>
      <c r="F16470" s="64">
        <v>210000</v>
      </c>
      <c r="G16470" s="64">
        <f t="shared" si="498"/>
        <v>210000</v>
      </c>
      <c r="H16470" s="120" t="s">
        <v>1656</v>
      </c>
      <c r="I16470" s="74" t="s">
        <v>12229</v>
      </c>
    </row>
    <row r="16471" spans="1:9" x14ac:dyDescent="0.25">
      <c r="A16471" s="144">
        <v>44630</v>
      </c>
      <c r="B16471" s="59" t="s">
        <v>6323</v>
      </c>
      <c r="C16471" s="59" t="s">
        <v>6324</v>
      </c>
      <c r="D16471" s="60">
        <v>1</v>
      </c>
      <c r="E16471" s="75" t="s">
        <v>26</v>
      </c>
      <c r="F16471" s="64">
        <v>93000</v>
      </c>
      <c r="G16471" s="64">
        <f t="shared" si="498"/>
        <v>93000</v>
      </c>
      <c r="H16471" s="120" t="s">
        <v>1656</v>
      </c>
      <c r="I16471" s="74" t="s">
        <v>12229</v>
      </c>
    </row>
    <row r="16472" spans="1:9" x14ac:dyDescent="0.25">
      <c r="A16472" s="144">
        <v>44630</v>
      </c>
      <c r="B16472" s="59" t="s">
        <v>172</v>
      </c>
      <c r="C16472" s="93" t="s">
        <v>173</v>
      </c>
      <c r="D16472" s="60">
        <v>1</v>
      </c>
      <c r="E16472" s="75" t="s">
        <v>26</v>
      </c>
      <c r="F16472" s="73">
        <v>39000</v>
      </c>
      <c r="G16472" s="64">
        <f t="shared" si="498"/>
        <v>39000</v>
      </c>
      <c r="H16472" s="120" t="s">
        <v>1656</v>
      </c>
      <c r="I16472" s="74" t="s">
        <v>12229</v>
      </c>
    </row>
    <row r="16473" spans="1:9" x14ac:dyDescent="0.25">
      <c r="A16473" s="144">
        <v>44630</v>
      </c>
      <c r="B16473" s="59" t="s">
        <v>210</v>
      </c>
      <c r="C16473" s="59" t="s">
        <v>211</v>
      </c>
      <c r="D16473" s="60">
        <v>8</v>
      </c>
      <c r="E16473" s="126" t="s">
        <v>37</v>
      </c>
      <c r="F16473" s="221">
        <v>33000</v>
      </c>
      <c r="G16473" s="64">
        <f t="shared" si="498"/>
        <v>264000</v>
      </c>
      <c r="H16473" s="120" t="s">
        <v>1500</v>
      </c>
      <c r="I16473" s="74" t="s">
        <v>12230</v>
      </c>
    </row>
    <row r="16474" spans="1:9" x14ac:dyDescent="0.25">
      <c r="A16474" s="144">
        <v>44630</v>
      </c>
      <c r="B16474" s="59" t="s">
        <v>6323</v>
      </c>
      <c r="C16474" s="59" t="s">
        <v>6324</v>
      </c>
      <c r="D16474" s="60">
        <v>1</v>
      </c>
      <c r="E16474" s="75" t="s">
        <v>25</v>
      </c>
      <c r="F16474" s="73">
        <v>93000</v>
      </c>
      <c r="G16474" s="64">
        <f t="shared" si="498"/>
        <v>93000</v>
      </c>
      <c r="H16474" s="120" t="s">
        <v>1500</v>
      </c>
      <c r="I16474" s="74" t="s">
        <v>12230</v>
      </c>
    </row>
    <row r="16475" spans="1:9" x14ac:dyDescent="0.25">
      <c r="A16475" s="144">
        <v>44630</v>
      </c>
      <c r="B16475" s="59" t="s">
        <v>172</v>
      </c>
      <c r="C16475" s="93" t="s">
        <v>173</v>
      </c>
      <c r="D16475" s="141">
        <v>1</v>
      </c>
      <c r="E16475" s="75" t="s">
        <v>26</v>
      </c>
      <c r="F16475" s="210">
        <v>39000</v>
      </c>
      <c r="G16475" s="64">
        <f t="shared" si="498"/>
        <v>39000</v>
      </c>
      <c r="H16475" s="120" t="s">
        <v>1500</v>
      </c>
      <c r="I16475" s="74" t="s">
        <v>12230</v>
      </c>
    </row>
    <row r="16476" spans="1:9" x14ac:dyDescent="0.25">
      <c r="A16476" s="144">
        <v>44630</v>
      </c>
      <c r="B16476" s="59" t="s">
        <v>12231</v>
      </c>
      <c r="C16476" s="59" t="s">
        <v>5513</v>
      </c>
      <c r="D16476" s="592">
        <v>2</v>
      </c>
      <c r="E16476" s="236" t="s">
        <v>25</v>
      </c>
      <c r="F16476" s="73">
        <v>10000</v>
      </c>
      <c r="G16476" s="64">
        <f t="shared" si="498"/>
        <v>20000</v>
      </c>
      <c r="H16476" s="120" t="s">
        <v>2699</v>
      </c>
      <c r="I16476" s="74"/>
    </row>
    <row r="16477" spans="1:9" x14ac:dyDescent="0.25">
      <c r="A16477" s="144">
        <v>44630</v>
      </c>
      <c r="B16477" s="66" t="s">
        <v>220</v>
      </c>
      <c r="C16477" s="92" t="s">
        <v>221</v>
      </c>
      <c r="D16477" s="60">
        <v>4</v>
      </c>
      <c r="E16477" s="75" t="s">
        <v>206</v>
      </c>
      <c r="F16477" s="63">
        <v>34689</v>
      </c>
      <c r="G16477" s="64">
        <f t="shared" si="498"/>
        <v>138756</v>
      </c>
      <c r="H16477" s="65" t="s">
        <v>2699</v>
      </c>
      <c r="I16477" s="74"/>
    </row>
    <row r="16478" spans="1:9" x14ac:dyDescent="0.25">
      <c r="A16478" s="144">
        <v>44630</v>
      </c>
      <c r="B16478" s="66" t="s">
        <v>12061</v>
      </c>
      <c r="C16478" s="121" t="s">
        <v>4365</v>
      </c>
      <c r="D16478" s="60">
        <v>1</v>
      </c>
      <c r="E16478" s="75" t="s">
        <v>26</v>
      </c>
      <c r="F16478" s="63">
        <v>45000</v>
      </c>
      <c r="G16478" s="64">
        <f t="shared" si="498"/>
        <v>45000</v>
      </c>
      <c r="H16478" s="120" t="s">
        <v>2699</v>
      </c>
      <c r="I16478" s="74"/>
    </row>
    <row r="16479" spans="1:9" x14ac:dyDescent="0.25">
      <c r="A16479" s="144">
        <v>44630</v>
      </c>
      <c r="B16479" s="71" t="s">
        <v>9840</v>
      </c>
      <c r="C16479" s="77" t="s">
        <v>9841</v>
      </c>
      <c r="D16479" s="60">
        <v>1</v>
      </c>
      <c r="E16479" s="75" t="s">
        <v>26</v>
      </c>
      <c r="F16479" s="63">
        <v>265000</v>
      </c>
      <c r="G16479" s="64">
        <f t="shared" si="498"/>
        <v>265000</v>
      </c>
      <c r="H16479" s="65" t="s">
        <v>1653</v>
      </c>
      <c r="I16479" s="74" t="s">
        <v>12232</v>
      </c>
    </row>
    <row r="16480" spans="1:9" x14ac:dyDescent="0.25">
      <c r="A16480" s="144">
        <v>44630</v>
      </c>
      <c r="B16480" s="71" t="s">
        <v>9833</v>
      </c>
      <c r="C16480" s="59" t="s">
        <v>9834</v>
      </c>
      <c r="D16480" s="141">
        <v>1</v>
      </c>
      <c r="E16480" s="75" t="s">
        <v>26</v>
      </c>
      <c r="F16480" s="63">
        <v>187035</v>
      </c>
      <c r="G16480" s="64">
        <f t="shared" si="498"/>
        <v>187035</v>
      </c>
      <c r="H16480" s="65" t="s">
        <v>1653</v>
      </c>
      <c r="I16480" s="74" t="s">
        <v>12232</v>
      </c>
    </row>
    <row r="16481" spans="1:9" x14ac:dyDescent="0.25">
      <c r="A16481" s="144">
        <v>44630</v>
      </c>
      <c r="B16481" s="71" t="s">
        <v>6463</v>
      </c>
      <c r="C16481" s="59" t="s">
        <v>434</v>
      </c>
      <c r="D16481" s="141">
        <v>1</v>
      </c>
      <c r="E16481" s="75" t="s">
        <v>26</v>
      </c>
      <c r="F16481" s="210">
        <v>500000</v>
      </c>
      <c r="G16481" s="64">
        <f t="shared" si="498"/>
        <v>500000</v>
      </c>
      <c r="H16481" s="65" t="s">
        <v>1653</v>
      </c>
      <c r="I16481" s="74" t="s">
        <v>12232</v>
      </c>
    </row>
    <row r="16482" spans="1:9" x14ac:dyDescent="0.25">
      <c r="A16482" s="144">
        <v>44630</v>
      </c>
      <c r="B16482" s="66" t="s">
        <v>220</v>
      </c>
      <c r="C16482" s="92" t="s">
        <v>221</v>
      </c>
      <c r="D16482" s="59">
        <v>6</v>
      </c>
      <c r="E16482" s="75" t="s">
        <v>37</v>
      </c>
      <c r="F16482" s="63">
        <v>34689</v>
      </c>
      <c r="G16482" s="64">
        <f t="shared" si="498"/>
        <v>208134</v>
      </c>
      <c r="H16482" s="65" t="s">
        <v>957</v>
      </c>
      <c r="I16482" s="74" t="s">
        <v>12233</v>
      </c>
    </row>
    <row r="16483" spans="1:9" x14ac:dyDescent="0.25">
      <c r="A16483" s="144">
        <v>44630</v>
      </c>
      <c r="B16483" s="59" t="s">
        <v>3077</v>
      </c>
      <c r="C16483" s="59" t="s">
        <v>411</v>
      </c>
      <c r="D16483" s="141">
        <v>1</v>
      </c>
      <c r="E16483" s="75" t="s">
        <v>26</v>
      </c>
      <c r="F16483" s="73">
        <v>12500</v>
      </c>
      <c r="G16483" s="64">
        <f t="shared" si="498"/>
        <v>12500</v>
      </c>
      <c r="H16483" s="65" t="s">
        <v>957</v>
      </c>
      <c r="I16483" s="74" t="s">
        <v>12233</v>
      </c>
    </row>
    <row r="16484" spans="1:9" x14ac:dyDescent="0.25">
      <c r="A16484" s="144">
        <v>44630</v>
      </c>
      <c r="B16484" s="59" t="s">
        <v>812</v>
      </c>
      <c r="C16484" s="83" t="s">
        <v>813</v>
      </c>
      <c r="D16484" s="59">
        <v>1</v>
      </c>
      <c r="E16484" s="77" t="s">
        <v>26</v>
      </c>
      <c r="F16484" s="61">
        <v>280000</v>
      </c>
      <c r="G16484" s="64">
        <f t="shared" si="498"/>
        <v>280000</v>
      </c>
      <c r="H16484" s="65" t="s">
        <v>814</v>
      </c>
      <c r="I16484" s="74"/>
    </row>
    <row r="16485" spans="1:9" x14ac:dyDescent="0.25">
      <c r="A16485" s="144">
        <v>44630</v>
      </c>
      <c r="B16485" s="59" t="s">
        <v>380</v>
      </c>
      <c r="C16485" s="59" t="s">
        <v>140</v>
      </c>
      <c r="D16485" s="60">
        <v>2</v>
      </c>
      <c r="E16485" s="126" t="s">
        <v>26</v>
      </c>
      <c r="F16485" s="73">
        <v>910000</v>
      </c>
      <c r="G16485" s="64">
        <f t="shared" si="498"/>
        <v>1820000</v>
      </c>
      <c r="H16485" s="65" t="s">
        <v>953</v>
      </c>
      <c r="I16485" s="74" t="s">
        <v>12234</v>
      </c>
    </row>
    <row r="16486" spans="1:9" x14ac:dyDescent="0.25">
      <c r="A16486" s="144">
        <v>44630</v>
      </c>
      <c r="B16486" s="59" t="s">
        <v>62</v>
      </c>
      <c r="C16486" s="77" t="s">
        <v>12235</v>
      </c>
      <c r="D16486" s="60">
        <v>1</v>
      </c>
      <c r="E16486" s="126" t="s">
        <v>29</v>
      </c>
      <c r="F16486" s="73">
        <v>2100000</v>
      </c>
      <c r="G16486" s="64">
        <f t="shared" si="498"/>
        <v>2100000</v>
      </c>
      <c r="H16486" s="65" t="s">
        <v>953</v>
      </c>
      <c r="I16486" s="74" t="s">
        <v>12234</v>
      </c>
    </row>
    <row r="16487" spans="1:9" x14ac:dyDescent="0.25">
      <c r="A16487" s="144">
        <v>44630</v>
      </c>
      <c r="B16487" s="59" t="s">
        <v>62</v>
      </c>
      <c r="C16487" s="59" t="s">
        <v>12236</v>
      </c>
      <c r="D16487" s="59">
        <v>1</v>
      </c>
      <c r="E16487" s="59" t="s">
        <v>29</v>
      </c>
      <c r="F16487" s="61">
        <v>2100000</v>
      </c>
      <c r="G16487" s="64">
        <f t="shared" si="498"/>
        <v>2100000</v>
      </c>
      <c r="H16487" s="65" t="s">
        <v>953</v>
      </c>
      <c r="I16487" s="74" t="s">
        <v>12234</v>
      </c>
    </row>
    <row r="16488" spans="1:9" x14ac:dyDescent="0.25">
      <c r="A16488" s="144">
        <v>44630</v>
      </c>
      <c r="B16488" s="58" t="s">
        <v>35</v>
      </c>
      <c r="C16488" s="84" t="s">
        <v>36</v>
      </c>
      <c r="D16488" s="60">
        <v>2</v>
      </c>
      <c r="E16488" s="75" t="s">
        <v>37</v>
      </c>
      <c r="F16488" s="73">
        <v>31000</v>
      </c>
      <c r="G16488" s="64">
        <f t="shared" si="498"/>
        <v>62000</v>
      </c>
      <c r="H16488" s="65" t="s">
        <v>953</v>
      </c>
      <c r="I16488" s="74" t="s">
        <v>12234</v>
      </c>
    </row>
    <row r="16489" spans="1:9" x14ac:dyDescent="0.25">
      <c r="A16489" s="144">
        <v>44630</v>
      </c>
      <c r="B16489" s="59" t="s">
        <v>6533</v>
      </c>
      <c r="C16489" s="59" t="s">
        <v>6534</v>
      </c>
      <c r="D16489" s="60">
        <v>2</v>
      </c>
      <c r="E16489" s="75" t="s">
        <v>26</v>
      </c>
      <c r="F16489" s="210">
        <v>47000</v>
      </c>
      <c r="G16489" s="64">
        <f t="shared" si="498"/>
        <v>94000</v>
      </c>
      <c r="H16489" s="65" t="s">
        <v>3352</v>
      </c>
      <c r="I16489" s="59" t="s">
        <v>12237</v>
      </c>
    </row>
    <row r="16490" spans="1:9" x14ac:dyDescent="0.25">
      <c r="A16490" s="144">
        <v>44630</v>
      </c>
      <c r="B16490" s="59" t="s">
        <v>6297</v>
      </c>
      <c r="C16490" s="59" t="s">
        <v>6298</v>
      </c>
      <c r="D16490" s="60">
        <v>1</v>
      </c>
      <c r="E16490" s="75" t="s">
        <v>26</v>
      </c>
      <c r="F16490" s="63">
        <v>193500</v>
      </c>
      <c r="G16490" s="64">
        <f>F16490*D16490</f>
        <v>193500</v>
      </c>
      <c r="H16490" s="65" t="s">
        <v>3352</v>
      </c>
      <c r="I16490" s="59" t="s">
        <v>12237</v>
      </c>
    </row>
    <row r="16491" spans="1:9" x14ac:dyDescent="0.25">
      <c r="A16491" s="144">
        <v>44630</v>
      </c>
      <c r="B16491" s="59" t="s">
        <v>6393</v>
      </c>
      <c r="C16491" s="59" t="s">
        <v>277</v>
      </c>
      <c r="D16491" s="60">
        <v>1</v>
      </c>
      <c r="E16491" s="75" t="s">
        <v>26</v>
      </c>
      <c r="F16491" s="73">
        <v>22500</v>
      </c>
      <c r="G16491" s="64">
        <f>F16491*D16491</f>
        <v>22500</v>
      </c>
      <c r="H16491" s="65" t="s">
        <v>3352</v>
      </c>
      <c r="I16491" s="59" t="s">
        <v>12237</v>
      </c>
    </row>
    <row r="16492" spans="1:9" x14ac:dyDescent="0.25">
      <c r="A16492" s="144">
        <v>44630</v>
      </c>
      <c r="B16492" s="59" t="s">
        <v>6394</v>
      </c>
      <c r="C16492" s="59" t="s">
        <v>279</v>
      </c>
      <c r="D16492" s="60">
        <v>1</v>
      </c>
      <c r="E16492" s="75" t="s">
        <v>26</v>
      </c>
      <c r="F16492" s="73">
        <v>32500</v>
      </c>
      <c r="G16492" s="64">
        <f t="shared" ref="G16492:G16520" si="499">F16492*D16492</f>
        <v>32500</v>
      </c>
      <c r="H16492" s="65" t="s">
        <v>3352</v>
      </c>
      <c r="I16492" s="59" t="s">
        <v>12237</v>
      </c>
    </row>
    <row r="16493" spans="1:9" x14ac:dyDescent="0.25">
      <c r="A16493" s="144">
        <v>44630</v>
      </c>
      <c r="B16493" s="59" t="s">
        <v>274</v>
      </c>
      <c r="C16493" s="192">
        <v>40493</v>
      </c>
      <c r="D16493" s="59">
        <v>2</v>
      </c>
      <c r="E16493" s="59" t="s">
        <v>26</v>
      </c>
      <c r="F16493" s="73">
        <v>10000</v>
      </c>
      <c r="G16493" s="64">
        <f t="shared" si="499"/>
        <v>20000</v>
      </c>
      <c r="H16493" s="65" t="s">
        <v>3352</v>
      </c>
      <c r="I16493" s="59" t="s">
        <v>12237</v>
      </c>
    </row>
    <row r="16494" spans="1:9" x14ac:dyDescent="0.25">
      <c r="A16494" s="144">
        <v>44630</v>
      </c>
      <c r="B16494" s="59" t="s">
        <v>4073</v>
      </c>
      <c r="C16494" s="59" t="s">
        <v>264</v>
      </c>
      <c r="D16494" s="60">
        <v>2</v>
      </c>
      <c r="E16494" s="126" t="s">
        <v>26</v>
      </c>
      <c r="F16494" s="221">
        <v>5000</v>
      </c>
      <c r="G16494" s="64">
        <f t="shared" si="499"/>
        <v>10000</v>
      </c>
      <c r="H16494" s="65" t="s">
        <v>3352</v>
      </c>
      <c r="I16494" s="59" t="s">
        <v>12237</v>
      </c>
    </row>
    <row r="16495" spans="1:9" x14ac:dyDescent="0.25">
      <c r="A16495" s="144">
        <v>44630</v>
      </c>
      <c r="B16495" s="58" t="s">
        <v>35</v>
      </c>
      <c r="C16495" s="84" t="s">
        <v>36</v>
      </c>
      <c r="D16495" s="60">
        <v>8</v>
      </c>
      <c r="E16495" s="75" t="s">
        <v>37</v>
      </c>
      <c r="F16495" s="73">
        <v>31000</v>
      </c>
      <c r="G16495" s="64">
        <f t="shared" si="499"/>
        <v>248000</v>
      </c>
      <c r="H16495" s="65" t="s">
        <v>3352</v>
      </c>
      <c r="I16495" s="59" t="s">
        <v>12237</v>
      </c>
    </row>
    <row r="16496" spans="1:9" x14ac:dyDescent="0.25">
      <c r="A16496" s="144">
        <v>44630</v>
      </c>
      <c r="B16496" s="59" t="s">
        <v>210</v>
      </c>
      <c r="C16496" s="59" t="s">
        <v>211</v>
      </c>
      <c r="D16496" s="60">
        <v>1</v>
      </c>
      <c r="E16496" s="126" t="s">
        <v>37</v>
      </c>
      <c r="F16496" s="221">
        <v>33000</v>
      </c>
      <c r="G16496" s="64">
        <f t="shared" si="499"/>
        <v>33000</v>
      </c>
      <c r="H16496" s="65" t="s">
        <v>3352</v>
      </c>
      <c r="I16496" s="59" t="s">
        <v>12237</v>
      </c>
    </row>
    <row r="16497" spans="1:9" x14ac:dyDescent="0.25">
      <c r="A16497" s="144">
        <v>44630</v>
      </c>
      <c r="B16497" s="118" t="s">
        <v>288</v>
      </c>
      <c r="C16497" s="85" t="s">
        <v>6497</v>
      </c>
      <c r="D16497" s="59">
        <v>1</v>
      </c>
      <c r="E16497" s="59" t="s">
        <v>26</v>
      </c>
      <c r="F16497" s="73">
        <v>22500</v>
      </c>
      <c r="G16497" s="64">
        <f t="shared" si="499"/>
        <v>22500</v>
      </c>
      <c r="H16497" s="65" t="s">
        <v>3352</v>
      </c>
      <c r="I16497" s="59" t="s">
        <v>12237</v>
      </c>
    </row>
    <row r="16498" spans="1:9" x14ac:dyDescent="0.25">
      <c r="A16498" s="144">
        <v>44630</v>
      </c>
      <c r="B16498" s="59" t="s">
        <v>1792</v>
      </c>
      <c r="C16498" s="59" t="s">
        <v>76</v>
      </c>
      <c r="D16498" s="59">
        <v>0.3</v>
      </c>
      <c r="E16498" s="59" t="s">
        <v>37</v>
      </c>
      <c r="F16498" s="73">
        <v>82500</v>
      </c>
      <c r="G16498" s="64">
        <f t="shared" si="499"/>
        <v>24750</v>
      </c>
      <c r="H16498" s="65" t="s">
        <v>3352</v>
      </c>
      <c r="I16498" s="59" t="s">
        <v>12237</v>
      </c>
    </row>
    <row r="16499" spans="1:9" x14ac:dyDescent="0.25">
      <c r="A16499" s="144">
        <v>44630</v>
      </c>
      <c r="B16499" s="59" t="s">
        <v>199</v>
      </c>
      <c r="C16499" s="59" t="s">
        <v>48</v>
      </c>
      <c r="D16499" s="59">
        <v>1</v>
      </c>
      <c r="E16499" s="59" t="s">
        <v>26</v>
      </c>
      <c r="F16499" s="59">
        <v>65000</v>
      </c>
      <c r="G16499" s="64">
        <f t="shared" si="499"/>
        <v>65000</v>
      </c>
      <c r="H16499" s="65" t="s">
        <v>3352</v>
      </c>
      <c r="I16499" s="59" t="s">
        <v>12237</v>
      </c>
    </row>
    <row r="16500" spans="1:9" x14ac:dyDescent="0.25">
      <c r="A16500" s="144">
        <v>44630</v>
      </c>
      <c r="B16500" s="59" t="s">
        <v>12238</v>
      </c>
      <c r="C16500" s="83" t="s">
        <v>1278</v>
      </c>
      <c r="D16500" s="141">
        <v>1</v>
      </c>
      <c r="E16500" s="75" t="s">
        <v>26</v>
      </c>
      <c r="F16500" s="64">
        <v>230000</v>
      </c>
      <c r="G16500" s="64">
        <f t="shared" si="499"/>
        <v>230000</v>
      </c>
      <c r="H16500" s="65" t="s">
        <v>3352</v>
      </c>
      <c r="I16500" s="59" t="s">
        <v>12237</v>
      </c>
    </row>
    <row r="16501" spans="1:9" x14ac:dyDescent="0.25">
      <c r="A16501" s="144">
        <v>44630</v>
      </c>
      <c r="B16501" s="66" t="s">
        <v>179</v>
      </c>
      <c r="C16501" s="85" t="s">
        <v>180</v>
      </c>
      <c r="D16501" s="59">
        <v>4</v>
      </c>
      <c r="E16501" s="59" t="s">
        <v>26</v>
      </c>
      <c r="F16501" s="59">
        <v>225000</v>
      </c>
      <c r="G16501" s="64">
        <f t="shared" si="499"/>
        <v>900000</v>
      </c>
      <c r="H16501" s="65" t="s">
        <v>5957</v>
      </c>
      <c r="I16501" s="59" t="s">
        <v>12239</v>
      </c>
    </row>
    <row r="16502" spans="1:9" x14ac:dyDescent="0.25">
      <c r="A16502" s="144">
        <v>44630</v>
      </c>
      <c r="B16502" s="71" t="s">
        <v>8335</v>
      </c>
      <c r="C16502" s="59" t="s">
        <v>7260</v>
      </c>
      <c r="D16502" s="60">
        <v>2</v>
      </c>
      <c r="E16502" s="75" t="s">
        <v>26</v>
      </c>
      <c r="F16502" s="64">
        <v>119880</v>
      </c>
      <c r="G16502" s="64">
        <f t="shared" si="499"/>
        <v>239760</v>
      </c>
      <c r="H16502" s="65" t="s">
        <v>5957</v>
      </c>
      <c r="I16502" s="59" t="s">
        <v>12239</v>
      </c>
    </row>
    <row r="16503" spans="1:9" x14ac:dyDescent="0.25">
      <c r="A16503" s="144">
        <v>44630</v>
      </c>
      <c r="B16503" s="81" t="s">
        <v>7259</v>
      </c>
      <c r="C16503" s="93" t="s">
        <v>7260</v>
      </c>
      <c r="D16503" s="60">
        <v>2</v>
      </c>
      <c r="E16503" s="75" t="s">
        <v>26</v>
      </c>
      <c r="F16503" s="63">
        <v>154346</v>
      </c>
      <c r="G16503" s="64">
        <f t="shared" si="499"/>
        <v>308692</v>
      </c>
      <c r="H16503" s="65" t="s">
        <v>5957</v>
      </c>
      <c r="I16503" s="59" t="s">
        <v>12239</v>
      </c>
    </row>
    <row r="16504" spans="1:9" x14ac:dyDescent="0.25">
      <c r="A16504" s="144">
        <v>44630</v>
      </c>
      <c r="B16504" s="58" t="s">
        <v>12240</v>
      </c>
      <c r="C16504" s="59" t="s">
        <v>1316</v>
      </c>
      <c r="D16504" s="60">
        <v>123.5</v>
      </c>
      <c r="E16504" s="75" t="s">
        <v>51</v>
      </c>
      <c r="F16504" s="73">
        <v>19000</v>
      </c>
      <c r="G16504" s="64">
        <f t="shared" si="499"/>
        <v>2346500</v>
      </c>
      <c r="H16504" s="120" t="s">
        <v>6131</v>
      </c>
      <c r="I16504" s="59"/>
    </row>
    <row r="16505" spans="1:9" x14ac:dyDescent="0.25">
      <c r="A16505" s="144">
        <v>44630</v>
      </c>
      <c r="B16505" s="59" t="s">
        <v>11283</v>
      </c>
      <c r="C16505" s="59" t="s">
        <v>905</v>
      </c>
      <c r="D16505" s="60">
        <v>1</v>
      </c>
      <c r="E16505" s="126" t="s">
        <v>25</v>
      </c>
      <c r="F16505" s="73">
        <v>120000</v>
      </c>
      <c r="G16505" s="64">
        <f t="shared" si="499"/>
        <v>120000</v>
      </c>
      <c r="H16505" s="120" t="s">
        <v>763</v>
      </c>
      <c r="I16505" s="59"/>
    </row>
    <row r="16506" spans="1:9" x14ac:dyDescent="0.25">
      <c r="A16506" s="91">
        <v>44630</v>
      </c>
      <c r="B16506" s="58" t="s">
        <v>35</v>
      </c>
      <c r="C16506" s="84" t="s">
        <v>36</v>
      </c>
      <c r="D16506" s="60">
        <v>3</v>
      </c>
      <c r="E16506" s="75" t="s">
        <v>37</v>
      </c>
      <c r="F16506" s="73">
        <v>31000</v>
      </c>
      <c r="G16506" s="64">
        <f t="shared" si="499"/>
        <v>93000</v>
      </c>
      <c r="H16506" s="65" t="s">
        <v>432</v>
      </c>
      <c r="I16506" s="74"/>
    </row>
    <row r="16507" spans="1:9" x14ac:dyDescent="0.25">
      <c r="A16507" s="144">
        <v>44661</v>
      </c>
      <c r="B16507" s="59" t="s">
        <v>210</v>
      </c>
      <c r="C16507" s="59" t="s">
        <v>211</v>
      </c>
      <c r="D16507" s="60">
        <v>1.5</v>
      </c>
      <c r="E16507" s="126" t="s">
        <v>37</v>
      </c>
      <c r="F16507" s="221">
        <v>33000</v>
      </c>
      <c r="G16507" s="64">
        <f t="shared" si="499"/>
        <v>49500</v>
      </c>
      <c r="H16507" s="65" t="s">
        <v>2005</v>
      </c>
      <c r="I16507" s="74"/>
    </row>
    <row r="16508" spans="1:9" x14ac:dyDescent="0.25">
      <c r="A16508" s="144">
        <v>44661</v>
      </c>
      <c r="B16508" s="59" t="s">
        <v>9333</v>
      </c>
      <c r="C16508" s="93" t="s">
        <v>27</v>
      </c>
      <c r="D16508" s="60">
        <v>30</v>
      </c>
      <c r="E16508" s="75" t="s">
        <v>26</v>
      </c>
      <c r="F16508" s="63">
        <v>1000</v>
      </c>
      <c r="G16508" s="64">
        <f t="shared" si="499"/>
        <v>30000</v>
      </c>
      <c r="H16508" s="65" t="s">
        <v>12133</v>
      </c>
      <c r="I16508" s="74"/>
    </row>
    <row r="16509" spans="1:9" x14ac:dyDescent="0.25">
      <c r="A16509" s="144">
        <v>44661</v>
      </c>
      <c r="B16509" s="59" t="s">
        <v>8069</v>
      </c>
      <c r="C16509" s="59" t="s">
        <v>27</v>
      </c>
      <c r="D16509" s="60">
        <v>4</v>
      </c>
      <c r="E16509" s="75" t="s">
        <v>26</v>
      </c>
      <c r="F16509" s="63">
        <v>2625</v>
      </c>
      <c r="G16509" s="64">
        <f t="shared" si="499"/>
        <v>10500</v>
      </c>
      <c r="H16509" s="65" t="s">
        <v>12133</v>
      </c>
      <c r="I16509" s="74"/>
    </row>
    <row r="16510" spans="1:9" x14ac:dyDescent="0.25">
      <c r="A16510" s="144">
        <v>44661</v>
      </c>
      <c r="B16510" s="59" t="s">
        <v>12241</v>
      </c>
      <c r="C16510" s="84" t="s">
        <v>482</v>
      </c>
      <c r="D16510" s="60">
        <v>6</v>
      </c>
      <c r="E16510" s="75" t="s">
        <v>118</v>
      </c>
      <c r="F16510" s="62">
        <v>30000</v>
      </c>
      <c r="G16510" s="64">
        <f t="shared" si="499"/>
        <v>180000</v>
      </c>
      <c r="H16510" s="120" t="s">
        <v>6132</v>
      </c>
      <c r="I16510" s="74"/>
    </row>
    <row r="16511" spans="1:9" x14ac:dyDescent="0.25">
      <c r="A16511" s="144">
        <v>44661</v>
      </c>
      <c r="B16511" s="59" t="s">
        <v>12242</v>
      </c>
      <c r="C16511" s="59" t="s">
        <v>361</v>
      </c>
      <c r="D16511" s="60">
        <v>1</v>
      </c>
      <c r="E16511" s="75" t="s">
        <v>29</v>
      </c>
      <c r="F16511" s="73">
        <v>20000</v>
      </c>
      <c r="G16511" s="210">
        <f t="shared" si="499"/>
        <v>20000</v>
      </c>
      <c r="H16511" s="120" t="s">
        <v>6132</v>
      </c>
      <c r="I16511" s="74"/>
    </row>
    <row r="16512" spans="1:9" x14ac:dyDescent="0.25">
      <c r="A16512" s="144">
        <v>44661</v>
      </c>
      <c r="B16512" s="59" t="s">
        <v>56</v>
      </c>
      <c r="C16512" s="59" t="s">
        <v>57</v>
      </c>
      <c r="D16512" s="60">
        <v>2</v>
      </c>
      <c r="E16512" s="75" t="s">
        <v>37</v>
      </c>
      <c r="F16512" s="63">
        <v>26500</v>
      </c>
      <c r="G16512" s="64">
        <f t="shared" si="499"/>
        <v>53000</v>
      </c>
      <c r="H16512" s="65" t="s">
        <v>710</v>
      </c>
      <c r="I16512" s="74"/>
    </row>
    <row r="16513" spans="1:9" x14ac:dyDescent="0.25">
      <c r="A16513" s="144">
        <v>44661</v>
      </c>
      <c r="B16513" s="66" t="s">
        <v>12243</v>
      </c>
      <c r="C16513" s="83" t="s">
        <v>482</v>
      </c>
      <c r="D16513" s="60">
        <v>1</v>
      </c>
      <c r="E16513" s="75" t="s">
        <v>26</v>
      </c>
      <c r="F16513" s="64">
        <v>45000</v>
      </c>
      <c r="G16513" s="64">
        <f t="shared" si="499"/>
        <v>45000</v>
      </c>
      <c r="H16513" s="120" t="s">
        <v>1068</v>
      </c>
      <c r="I16513" s="74"/>
    </row>
    <row r="16514" spans="1:9" x14ac:dyDescent="0.25">
      <c r="A16514" s="144">
        <v>44661</v>
      </c>
      <c r="B16514" s="59" t="s">
        <v>12070</v>
      </c>
      <c r="C16514" s="60" t="s">
        <v>12244</v>
      </c>
      <c r="D16514" s="60">
        <v>1</v>
      </c>
      <c r="E16514" s="75" t="s">
        <v>26</v>
      </c>
      <c r="F16514" s="210">
        <v>1650000</v>
      </c>
      <c r="G16514" s="64">
        <f t="shared" si="499"/>
        <v>1650000</v>
      </c>
      <c r="H16514" s="120" t="s">
        <v>522</v>
      </c>
      <c r="I16514" s="74" t="s">
        <v>12245</v>
      </c>
    </row>
    <row r="16515" spans="1:9" x14ac:dyDescent="0.25">
      <c r="A16515" s="144">
        <v>44661</v>
      </c>
      <c r="B16515" s="59" t="s">
        <v>12070</v>
      </c>
      <c r="C16515" s="60" t="s">
        <v>12246</v>
      </c>
      <c r="D16515" s="59">
        <v>1</v>
      </c>
      <c r="E16515" s="59" t="s">
        <v>26</v>
      </c>
      <c r="F16515" s="210">
        <v>1650000</v>
      </c>
      <c r="G16515" s="64">
        <f t="shared" si="499"/>
        <v>1650000</v>
      </c>
      <c r="H16515" s="120" t="s">
        <v>522</v>
      </c>
      <c r="I16515" s="74" t="s">
        <v>12245</v>
      </c>
    </row>
    <row r="16516" spans="1:9" x14ac:dyDescent="0.25">
      <c r="A16516" s="144">
        <v>44661</v>
      </c>
      <c r="B16516" s="59" t="s">
        <v>12070</v>
      </c>
      <c r="C16516" s="60" t="s">
        <v>12247</v>
      </c>
      <c r="D16516" s="60">
        <v>1</v>
      </c>
      <c r="E16516" s="75" t="s">
        <v>26</v>
      </c>
      <c r="F16516" s="210">
        <v>1650000</v>
      </c>
      <c r="G16516" s="64">
        <f t="shared" si="499"/>
        <v>1650000</v>
      </c>
      <c r="H16516" s="120" t="s">
        <v>522</v>
      </c>
      <c r="I16516" s="74" t="s">
        <v>12245</v>
      </c>
    </row>
    <row r="16517" spans="1:9" x14ac:dyDescent="0.25">
      <c r="A16517" s="144">
        <v>44661</v>
      </c>
      <c r="B16517" s="59" t="s">
        <v>12070</v>
      </c>
      <c r="C16517" s="60" t="s">
        <v>12248</v>
      </c>
      <c r="D16517" s="60">
        <v>1</v>
      </c>
      <c r="E16517" s="75" t="s">
        <v>26</v>
      </c>
      <c r="F16517" s="210">
        <v>1650000</v>
      </c>
      <c r="G16517" s="64">
        <f t="shared" si="499"/>
        <v>1650000</v>
      </c>
      <c r="H16517" s="120" t="s">
        <v>522</v>
      </c>
      <c r="I16517" s="74" t="s">
        <v>12245</v>
      </c>
    </row>
    <row r="16518" spans="1:9" x14ac:dyDescent="0.25">
      <c r="A16518" s="144">
        <v>44661</v>
      </c>
      <c r="B16518" s="59" t="s">
        <v>1894</v>
      </c>
      <c r="C16518" s="83" t="s">
        <v>695</v>
      </c>
      <c r="D16518" s="60">
        <v>2</v>
      </c>
      <c r="E16518" s="126" t="s">
        <v>26</v>
      </c>
      <c r="F16518" s="73">
        <v>240000</v>
      </c>
      <c r="G16518" s="64">
        <f t="shared" si="499"/>
        <v>480000</v>
      </c>
      <c r="H16518" s="120" t="s">
        <v>522</v>
      </c>
      <c r="I16518" s="74" t="s">
        <v>12245</v>
      </c>
    </row>
    <row r="16519" spans="1:9" x14ac:dyDescent="0.25">
      <c r="A16519" s="144">
        <v>44661</v>
      </c>
      <c r="B16519" s="59" t="s">
        <v>2496</v>
      </c>
      <c r="C16519" s="83" t="s">
        <v>695</v>
      </c>
      <c r="D16519" s="59">
        <v>1</v>
      </c>
      <c r="E16519" s="77" t="s">
        <v>26</v>
      </c>
      <c r="F16519" s="61">
        <v>65000</v>
      </c>
      <c r="G16519" s="64">
        <f t="shared" si="499"/>
        <v>65000</v>
      </c>
      <c r="H16519" s="120" t="s">
        <v>522</v>
      </c>
      <c r="I16519" s="74" t="s">
        <v>12245</v>
      </c>
    </row>
    <row r="16520" spans="1:9" x14ac:dyDescent="0.25">
      <c r="A16520" s="144">
        <v>44661</v>
      </c>
      <c r="B16520" s="59" t="s">
        <v>810</v>
      </c>
      <c r="C16520" s="59" t="s">
        <v>27</v>
      </c>
      <c r="D16520" s="60">
        <v>1</v>
      </c>
      <c r="E16520" s="75" t="s">
        <v>1525</v>
      </c>
      <c r="F16520" s="64">
        <v>75000</v>
      </c>
      <c r="G16520" s="64">
        <f t="shared" si="499"/>
        <v>75000</v>
      </c>
      <c r="H16520" s="120" t="s">
        <v>522</v>
      </c>
      <c r="I16520" s="74" t="s">
        <v>12245</v>
      </c>
    </row>
    <row r="16521" spans="1:9" x14ac:dyDescent="0.25">
      <c r="A16521" s="144">
        <v>44661</v>
      </c>
      <c r="B16521" s="59" t="s">
        <v>12249</v>
      </c>
      <c r="C16521" s="84" t="s">
        <v>12250</v>
      </c>
      <c r="D16521" s="60">
        <v>10</v>
      </c>
      <c r="E16521" s="75" t="s">
        <v>26</v>
      </c>
      <c r="F16521" s="63">
        <v>1500</v>
      </c>
      <c r="G16521" s="64">
        <f>F16521*D16521</f>
        <v>15000</v>
      </c>
      <c r="H16521" s="120" t="s">
        <v>484</v>
      </c>
      <c r="I16521" s="74"/>
    </row>
    <row r="16522" spans="1:9" x14ac:dyDescent="0.25">
      <c r="A16522" s="144">
        <v>44661</v>
      </c>
      <c r="B16522" s="58" t="s">
        <v>35</v>
      </c>
      <c r="C16522" s="84" t="s">
        <v>36</v>
      </c>
      <c r="D16522" s="60">
        <v>2</v>
      </c>
      <c r="E16522" s="75" t="s">
        <v>37</v>
      </c>
      <c r="F16522" s="73">
        <v>31000</v>
      </c>
      <c r="G16522" s="64">
        <f>F16522*D16522</f>
        <v>62000</v>
      </c>
      <c r="H16522" s="65" t="s">
        <v>432</v>
      </c>
      <c r="I16522" s="74"/>
    </row>
    <row r="16523" spans="1:9" x14ac:dyDescent="0.25">
      <c r="A16523" s="144">
        <v>44691</v>
      </c>
      <c r="B16523" s="59" t="s">
        <v>56</v>
      </c>
      <c r="C16523" s="59" t="s">
        <v>57</v>
      </c>
      <c r="D16523" s="60">
        <v>2</v>
      </c>
      <c r="E16523" s="126" t="s">
        <v>37</v>
      </c>
      <c r="F16523" s="221">
        <v>24650</v>
      </c>
      <c r="G16523" s="64">
        <f t="shared" ref="G16523:G16586" si="500">F16523*D16523</f>
        <v>49300</v>
      </c>
      <c r="H16523" s="65" t="s">
        <v>432</v>
      </c>
      <c r="I16523" s="74"/>
    </row>
    <row r="16524" spans="1:9" x14ac:dyDescent="0.25">
      <c r="A16524" s="144">
        <v>44691</v>
      </c>
      <c r="B16524" s="59" t="s">
        <v>5661</v>
      </c>
      <c r="C16524" s="59" t="s">
        <v>147</v>
      </c>
      <c r="D16524" s="60">
        <v>1</v>
      </c>
      <c r="E16524" s="75" t="s">
        <v>26</v>
      </c>
      <c r="F16524" s="63">
        <v>43000</v>
      </c>
      <c r="G16524" s="64">
        <f t="shared" si="500"/>
        <v>43000</v>
      </c>
      <c r="H16524" s="65" t="s">
        <v>623</v>
      </c>
      <c r="I16524" s="74"/>
    </row>
    <row r="16525" spans="1:9" x14ac:dyDescent="0.25">
      <c r="A16525" s="144">
        <v>44691</v>
      </c>
      <c r="B16525" s="59" t="s">
        <v>49</v>
      </c>
      <c r="C16525" s="59" t="s">
        <v>50</v>
      </c>
      <c r="D16525" s="60">
        <v>1</v>
      </c>
      <c r="E16525" s="75" t="s">
        <v>26</v>
      </c>
      <c r="F16525" s="63">
        <v>800000</v>
      </c>
      <c r="G16525" s="64">
        <f t="shared" si="500"/>
        <v>800000</v>
      </c>
      <c r="H16525" s="120" t="s">
        <v>2005</v>
      </c>
      <c r="I16525" s="74"/>
    </row>
    <row r="16526" spans="1:9" x14ac:dyDescent="0.25">
      <c r="A16526" s="144">
        <v>44691</v>
      </c>
      <c r="B16526" s="59" t="s">
        <v>12251</v>
      </c>
      <c r="C16526" s="59" t="s">
        <v>48</v>
      </c>
      <c r="D16526" s="60">
        <v>2</v>
      </c>
      <c r="E16526" s="75" t="s">
        <v>26</v>
      </c>
      <c r="F16526" s="73">
        <v>85000</v>
      </c>
      <c r="G16526" s="64">
        <f t="shared" si="500"/>
        <v>170000</v>
      </c>
      <c r="H16526" s="120" t="s">
        <v>2005</v>
      </c>
      <c r="I16526" s="74"/>
    </row>
    <row r="16527" spans="1:9" x14ac:dyDescent="0.25">
      <c r="A16527" s="144">
        <v>44691</v>
      </c>
      <c r="B16527" s="59" t="s">
        <v>12252</v>
      </c>
      <c r="C16527" s="83" t="s">
        <v>48</v>
      </c>
      <c r="D16527" s="60">
        <v>1</v>
      </c>
      <c r="E16527" s="75" t="s">
        <v>26</v>
      </c>
      <c r="F16527" s="73">
        <v>220000</v>
      </c>
      <c r="G16527" s="210">
        <f t="shared" si="500"/>
        <v>220000</v>
      </c>
      <c r="H16527" s="120" t="s">
        <v>2005</v>
      </c>
      <c r="I16527" s="74"/>
    </row>
    <row r="16528" spans="1:9" x14ac:dyDescent="0.25">
      <c r="A16528" s="144">
        <v>44691</v>
      </c>
      <c r="B16528" s="59" t="s">
        <v>3077</v>
      </c>
      <c r="C16528" s="59" t="s">
        <v>411</v>
      </c>
      <c r="D16528" s="141">
        <v>1</v>
      </c>
      <c r="E16528" s="75" t="s">
        <v>26</v>
      </c>
      <c r="F16528" s="73">
        <v>12500</v>
      </c>
      <c r="G16528" s="64">
        <f t="shared" si="500"/>
        <v>12500</v>
      </c>
      <c r="H16528" s="120" t="s">
        <v>2005</v>
      </c>
      <c r="I16528" s="74"/>
    </row>
    <row r="16529" spans="1:9" x14ac:dyDescent="0.25">
      <c r="A16529" s="144">
        <v>44691</v>
      </c>
      <c r="B16529" s="59" t="s">
        <v>12253</v>
      </c>
      <c r="C16529" s="83" t="s">
        <v>48</v>
      </c>
      <c r="D16529" s="59">
        <v>1</v>
      </c>
      <c r="E16529" s="77" t="s">
        <v>26</v>
      </c>
      <c r="F16529" s="61">
        <v>350000</v>
      </c>
      <c r="G16529" s="64">
        <f t="shared" si="500"/>
        <v>350000</v>
      </c>
      <c r="H16529" s="65" t="s">
        <v>2005</v>
      </c>
      <c r="I16529" s="74"/>
    </row>
    <row r="16530" spans="1:9" x14ac:dyDescent="0.25">
      <c r="A16530" s="144">
        <v>44691</v>
      </c>
      <c r="B16530" s="71" t="s">
        <v>12253</v>
      </c>
      <c r="C16530" s="83" t="s">
        <v>48</v>
      </c>
      <c r="D16530" s="141">
        <v>1</v>
      </c>
      <c r="E16530" s="75" t="s">
        <v>26</v>
      </c>
      <c r="F16530" s="210">
        <v>350000</v>
      </c>
      <c r="G16530" s="64">
        <f t="shared" si="500"/>
        <v>350000</v>
      </c>
      <c r="H16530" s="120" t="s">
        <v>2005</v>
      </c>
      <c r="I16530" s="74"/>
    </row>
    <row r="16531" spans="1:9" x14ac:dyDescent="0.25">
      <c r="A16531" s="144">
        <v>44691</v>
      </c>
      <c r="B16531" s="59" t="s">
        <v>12152</v>
      </c>
      <c r="C16531" s="59">
        <v>106100066</v>
      </c>
      <c r="D16531" s="60">
        <v>1</v>
      </c>
      <c r="E16531" s="75" t="s">
        <v>26</v>
      </c>
      <c r="F16531" s="73">
        <v>1800000</v>
      </c>
      <c r="G16531" s="64">
        <f t="shared" si="500"/>
        <v>1800000</v>
      </c>
      <c r="H16531" s="120" t="s">
        <v>12254</v>
      </c>
      <c r="I16531" s="74"/>
    </row>
    <row r="16532" spans="1:9" x14ac:dyDescent="0.25">
      <c r="A16532" s="144">
        <v>44691</v>
      </c>
      <c r="B16532" s="59" t="s">
        <v>12152</v>
      </c>
      <c r="C16532" s="59">
        <v>106100045</v>
      </c>
      <c r="D16532" s="59">
        <v>1</v>
      </c>
      <c r="E16532" s="59" t="s">
        <v>26</v>
      </c>
      <c r="F16532" s="73">
        <v>1800000</v>
      </c>
      <c r="G16532" s="64">
        <f t="shared" si="500"/>
        <v>1800000</v>
      </c>
      <c r="H16532" s="120" t="s">
        <v>12254</v>
      </c>
      <c r="I16532" s="74"/>
    </row>
    <row r="16533" spans="1:9" x14ac:dyDescent="0.25">
      <c r="A16533" s="144">
        <v>44691</v>
      </c>
      <c r="B16533" s="59" t="s">
        <v>12152</v>
      </c>
      <c r="C16533" s="59">
        <v>106100060</v>
      </c>
      <c r="D16533" s="60">
        <v>1</v>
      </c>
      <c r="E16533" s="75" t="s">
        <v>26</v>
      </c>
      <c r="F16533" s="73">
        <v>1800000</v>
      </c>
      <c r="G16533" s="64">
        <f t="shared" si="500"/>
        <v>1800000</v>
      </c>
      <c r="H16533" s="120" t="s">
        <v>12254</v>
      </c>
      <c r="I16533" s="74"/>
    </row>
    <row r="16534" spans="1:9" x14ac:dyDescent="0.25">
      <c r="A16534" s="144">
        <v>44691</v>
      </c>
      <c r="B16534" s="59" t="s">
        <v>12152</v>
      </c>
      <c r="C16534" s="59">
        <v>106100137</v>
      </c>
      <c r="D16534" s="60">
        <v>1</v>
      </c>
      <c r="E16534" s="75" t="s">
        <v>26</v>
      </c>
      <c r="F16534" s="73">
        <v>1800000</v>
      </c>
      <c r="G16534" s="64">
        <f t="shared" si="500"/>
        <v>1800000</v>
      </c>
      <c r="H16534" s="120" t="s">
        <v>12254</v>
      </c>
      <c r="I16534" s="74"/>
    </row>
    <row r="16535" spans="1:9" x14ac:dyDescent="0.25">
      <c r="A16535" s="144">
        <v>44691</v>
      </c>
      <c r="B16535" s="59" t="s">
        <v>12152</v>
      </c>
      <c r="C16535" s="59">
        <v>105658652</v>
      </c>
      <c r="D16535" s="60">
        <v>1</v>
      </c>
      <c r="E16535" s="126" t="s">
        <v>26</v>
      </c>
      <c r="F16535" s="73">
        <v>1800000</v>
      </c>
      <c r="G16535" s="64">
        <f t="shared" si="500"/>
        <v>1800000</v>
      </c>
      <c r="H16535" s="120" t="s">
        <v>12254</v>
      </c>
      <c r="I16535" s="74"/>
    </row>
    <row r="16536" spans="1:9" x14ac:dyDescent="0.25">
      <c r="A16536" s="144">
        <v>44691</v>
      </c>
      <c r="B16536" s="58" t="s">
        <v>12255</v>
      </c>
      <c r="C16536" s="84" t="s">
        <v>12256</v>
      </c>
      <c r="D16536" s="60">
        <v>1</v>
      </c>
      <c r="E16536" s="75" t="s">
        <v>29</v>
      </c>
      <c r="F16536" s="63">
        <v>6000000</v>
      </c>
      <c r="G16536" s="64">
        <f t="shared" si="500"/>
        <v>6000000</v>
      </c>
      <c r="H16536" s="65" t="s">
        <v>1929</v>
      </c>
      <c r="I16536" s="74" t="s">
        <v>12257</v>
      </c>
    </row>
    <row r="16537" spans="1:9" x14ac:dyDescent="0.25">
      <c r="A16537" s="144">
        <v>44691</v>
      </c>
      <c r="B16537" s="58" t="s">
        <v>12258</v>
      </c>
      <c r="C16537" s="83" t="s">
        <v>48</v>
      </c>
      <c r="D16537" s="59">
        <v>1</v>
      </c>
      <c r="E16537" s="59" t="s">
        <v>26</v>
      </c>
      <c r="F16537" s="61">
        <v>185000</v>
      </c>
      <c r="G16537" s="64">
        <f t="shared" si="500"/>
        <v>185000</v>
      </c>
      <c r="H16537" s="120" t="s">
        <v>1929</v>
      </c>
      <c r="I16537" s="74"/>
    </row>
    <row r="16538" spans="1:9" x14ac:dyDescent="0.25">
      <c r="A16538" s="144">
        <v>44691</v>
      </c>
      <c r="B16538" s="59" t="s">
        <v>12259</v>
      </c>
      <c r="C16538" s="59" t="s">
        <v>48</v>
      </c>
      <c r="D16538" s="60">
        <v>1</v>
      </c>
      <c r="E16538" s="75" t="s">
        <v>26</v>
      </c>
      <c r="F16538" s="73">
        <v>340000</v>
      </c>
      <c r="G16538" s="64">
        <f t="shared" si="500"/>
        <v>340000</v>
      </c>
      <c r="H16538" s="120" t="s">
        <v>1929</v>
      </c>
      <c r="I16538" s="74"/>
    </row>
    <row r="16539" spans="1:9" x14ac:dyDescent="0.25">
      <c r="A16539" s="144">
        <v>44691</v>
      </c>
      <c r="B16539" s="59" t="s">
        <v>12260</v>
      </c>
      <c r="C16539" s="59" t="s">
        <v>48</v>
      </c>
      <c r="D16539" s="60">
        <v>1</v>
      </c>
      <c r="E16539" s="126" t="s">
        <v>25</v>
      </c>
      <c r="F16539" s="73">
        <v>80000</v>
      </c>
      <c r="G16539" s="64">
        <f t="shared" si="500"/>
        <v>80000</v>
      </c>
      <c r="H16539" s="120" t="s">
        <v>1929</v>
      </c>
      <c r="I16539" s="74"/>
    </row>
    <row r="16540" spans="1:9" x14ac:dyDescent="0.25">
      <c r="A16540" s="144">
        <v>44691</v>
      </c>
      <c r="B16540" s="83" t="s">
        <v>12261</v>
      </c>
      <c r="C16540" s="84" t="s">
        <v>361</v>
      </c>
      <c r="D16540" s="60">
        <v>4</v>
      </c>
      <c r="E16540" s="126" t="s">
        <v>26</v>
      </c>
      <c r="F16540" s="73">
        <v>830000</v>
      </c>
      <c r="G16540" s="210">
        <f t="shared" si="500"/>
        <v>3320000</v>
      </c>
      <c r="H16540" s="65" t="s">
        <v>6133</v>
      </c>
      <c r="I16540" s="74" t="s">
        <v>12262</v>
      </c>
    </row>
    <row r="16541" spans="1:9" x14ac:dyDescent="0.25">
      <c r="A16541" s="144">
        <v>44691</v>
      </c>
      <c r="B16541" s="59" t="s">
        <v>1427</v>
      </c>
      <c r="C16541" s="83" t="s">
        <v>1426</v>
      </c>
      <c r="D16541" s="60">
        <v>2</v>
      </c>
      <c r="E16541" s="75" t="s">
        <v>26</v>
      </c>
      <c r="F16541" s="63">
        <v>888079</v>
      </c>
      <c r="G16541" s="64">
        <f>F16541*D16541</f>
        <v>1776158</v>
      </c>
      <c r="H16541" s="65" t="s">
        <v>6133</v>
      </c>
      <c r="I16541" s="74" t="s">
        <v>12262</v>
      </c>
    </row>
    <row r="16542" spans="1:9" x14ac:dyDescent="0.25">
      <c r="A16542" s="144">
        <v>44691</v>
      </c>
      <c r="B16542" s="59" t="s">
        <v>12263</v>
      </c>
      <c r="C16542" s="84" t="s">
        <v>361</v>
      </c>
      <c r="D16542" s="60">
        <v>3</v>
      </c>
      <c r="E16542" s="75" t="s">
        <v>26</v>
      </c>
      <c r="F16542" s="62">
        <v>25000</v>
      </c>
      <c r="G16542" s="64">
        <f t="shared" si="500"/>
        <v>75000</v>
      </c>
      <c r="H16542" s="65" t="s">
        <v>6133</v>
      </c>
      <c r="I16542" s="74" t="s">
        <v>12262</v>
      </c>
    </row>
    <row r="16543" spans="1:9" x14ac:dyDescent="0.25">
      <c r="A16543" s="144">
        <v>44691</v>
      </c>
      <c r="B16543" s="59" t="s">
        <v>11503</v>
      </c>
      <c r="C16543" s="59" t="s">
        <v>361</v>
      </c>
      <c r="D16543" s="141">
        <v>3</v>
      </c>
      <c r="E16543" s="75" t="s">
        <v>26</v>
      </c>
      <c r="F16543" s="73">
        <v>60000</v>
      </c>
      <c r="G16543" s="64">
        <f t="shared" si="500"/>
        <v>180000</v>
      </c>
      <c r="H16543" s="65" t="s">
        <v>6133</v>
      </c>
      <c r="I16543" s="74" t="s">
        <v>12262</v>
      </c>
    </row>
    <row r="16544" spans="1:9" x14ac:dyDescent="0.25">
      <c r="A16544" s="144">
        <v>44691</v>
      </c>
      <c r="B16544" s="59" t="s">
        <v>12076</v>
      </c>
      <c r="C16544" s="83" t="s">
        <v>1228</v>
      </c>
      <c r="D16544" s="60">
        <v>1</v>
      </c>
      <c r="E16544" s="75" t="s">
        <v>118</v>
      </c>
      <c r="F16544" s="64">
        <v>91000</v>
      </c>
      <c r="G16544" s="64">
        <f t="shared" si="500"/>
        <v>91000</v>
      </c>
      <c r="H16544" s="65" t="s">
        <v>6133</v>
      </c>
      <c r="I16544" s="74" t="s">
        <v>12262</v>
      </c>
    </row>
    <row r="16545" spans="1:9" x14ac:dyDescent="0.25">
      <c r="A16545" s="144">
        <v>44691</v>
      </c>
      <c r="B16545" s="58" t="s">
        <v>4727</v>
      </c>
      <c r="C16545" s="83" t="s">
        <v>486</v>
      </c>
      <c r="D16545" s="60">
        <v>6</v>
      </c>
      <c r="E16545" s="75" t="s">
        <v>26</v>
      </c>
      <c r="F16545" s="63">
        <v>6000</v>
      </c>
      <c r="G16545" s="64">
        <f t="shared" si="500"/>
        <v>36000</v>
      </c>
      <c r="H16545" s="65" t="s">
        <v>6133</v>
      </c>
      <c r="I16545" s="74" t="s">
        <v>12262</v>
      </c>
    </row>
    <row r="16546" spans="1:9" x14ac:dyDescent="0.25">
      <c r="A16546" s="144">
        <v>44691</v>
      </c>
      <c r="B16546" s="59" t="s">
        <v>12264</v>
      </c>
      <c r="C16546" s="83" t="s">
        <v>48</v>
      </c>
      <c r="D16546" s="60">
        <v>6</v>
      </c>
      <c r="E16546" s="75" t="s">
        <v>26</v>
      </c>
      <c r="F16546" s="73">
        <v>60000</v>
      </c>
      <c r="G16546" s="64">
        <f t="shared" si="500"/>
        <v>360000</v>
      </c>
      <c r="H16546" s="65" t="s">
        <v>12265</v>
      </c>
      <c r="I16546" s="74" t="s">
        <v>12266</v>
      </c>
    </row>
    <row r="16547" spans="1:9" x14ac:dyDescent="0.25">
      <c r="A16547" s="144">
        <v>44722</v>
      </c>
      <c r="B16547" s="59" t="s">
        <v>9856</v>
      </c>
      <c r="C16547" s="59" t="s">
        <v>9857</v>
      </c>
      <c r="D16547" s="60">
        <v>1</v>
      </c>
      <c r="E16547" s="126" t="s">
        <v>43</v>
      </c>
      <c r="F16547" s="221">
        <v>1500000</v>
      </c>
      <c r="G16547" s="64">
        <f t="shared" si="500"/>
        <v>1500000</v>
      </c>
      <c r="H16547" s="65" t="s">
        <v>814</v>
      </c>
      <c r="I16547" s="74"/>
    </row>
    <row r="16548" spans="1:9" x14ac:dyDescent="0.25">
      <c r="A16548" s="144">
        <v>44722</v>
      </c>
      <c r="B16548" s="59" t="s">
        <v>12267</v>
      </c>
      <c r="C16548" s="59" t="s">
        <v>12268</v>
      </c>
      <c r="D16548" s="60">
        <v>3</v>
      </c>
      <c r="E16548" s="59" t="s">
        <v>25</v>
      </c>
      <c r="F16548" s="63">
        <v>55000</v>
      </c>
      <c r="G16548" s="64">
        <f t="shared" si="500"/>
        <v>165000</v>
      </c>
      <c r="H16548" s="65" t="s">
        <v>2699</v>
      </c>
      <c r="I16548" s="74"/>
    </row>
    <row r="16549" spans="1:9" x14ac:dyDescent="0.25">
      <c r="A16549" s="144">
        <v>44722</v>
      </c>
      <c r="B16549" s="59" t="s">
        <v>728</v>
      </c>
      <c r="C16549" s="59" t="s">
        <v>27</v>
      </c>
      <c r="D16549" s="60">
        <v>20</v>
      </c>
      <c r="E16549" s="75" t="s">
        <v>26</v>
      </c>
      <c r="F16549" s="63">
        <v>1000</v>
      </c>
      <c r="G16549" s="64">
        <f t="shared" si="500"/>
        <v>20000</v>
      </c>
      <c r="H16549" s="65" t="s">
        <v>2699</v>
      </c>
      <c r="I16549" s="74"/>
    </row>
    <row r="16550" spans="1:9" x14ac:dyDescent="0.25">
      <c r="A16550" s="144">
        <v>44722</v>
      </c>
      <c r="B16550" s="66" t="s">
        <v>8068</v>
      </c>
      <c r="C16550" s="83" t="s">
        <v>835</v>
      </c>
      <c r="D16550" s="60">
        <v>1</v>
      </c>
      <c r="E16550" s="75" t="s">
        <v>26</v>
      </c>
      <c r="F16550" s="64">
        <v>11500</v>
      </c>
      <c r="G16550" s="64">
        <f t="shared" si="500"/>
        <v>11500</v>
      </c>
      <c r="H16550" s="120" t="s">
        <v>2699</v>
      </c>
      <c r="I16550" s="74"/>
    </row>
    <row r="16551" spans="1:9" x14ac:dyDescent="0.25">
      <c r="A16551" s="144">
        <v>44722</v>
      </c>
      <c r="B16551" s="59" t="s">
        <v>12269</v>
      </c>
      <c r="C16551" s="83" t="s">
        <v>48</v>
      </c>
      <c r="D16551" s="60">
        <v>1</v>
      </c>
      <c r="E16551" s="75" t="s">
        <v>26</v>
      </c>
      <c r="F16551" s="73">
        <v>915000</v>
      </c>
      <c r="G16551" s="64">
        <f t="shared" si="500"/>
        <v>915000</v>
      </c>
      <c r="H16551" s="120" t="s">
        <v>2005</v>
      </c>
      <c r="I16551" s="74"/>
    </row>
    <row r="16552" spans="1:9" x14ac:dyDescent="0.25">
      <c r="A16552" s="144">
        <v>44722</v>
      </c>
      <c r="B16552" s="59" t="s">
        <v>6663</v>
      </c>
      <c r="C16552" s="171" t="s">
        <v>241</v>
      </c>
      <c r="D16552" s="60">
        <v>1</v>
      </c>
      <c r="E16552" s="75" t="s">
        <v>26</v>
      </c>
      <c r="F16552" s="73">
        <v>195000</v>
      </c>
      <c r="G16552" s="210">
        <f t="shared" si="500"/>
        <v>195000</v>
      </c>
      <c r="H16552" s="120" t="s">
        <v>2005</v>
      </c>
      <c r="I16552" s="74"/>
    </row>
    <row r="16553" spans="1:9" x14ac:dyDescent="0.25">
      <c r="A16553" s="144">
        <v>44722</v>
      </c>
      <c r="B16553" s="59" t="s">
        <v>12270</v>
      </c>
      <c r="C16553" s="83" t="s">
        <v>905</v>
      </c>
      <c r="D16553" s="60">
        <v>1</v>
      </c>
      <c r="E16553" s="75" t="s">
        <v>26</v>
      </c>
      <c r="F16553" s="73">
        <v>600000</v>
      </c>
      <c r="G16553" s="64">
        <f>F16553*D16553</f>
        <v>600000</v>
      </c>
      <c r="H16553" s="120" t="s">
        <v>2005</v>
      </c>
      <c r="I16553" s="74"/>
    </row>
    <row r="16554" spans="1:9" x14ac:dyDescent="0.25">
      <c r="A16554" s="144">
        <v>44722</v>
      </c>
      <c r="B16554" s="59" t="s">
        <v>12271</v>
      </c>
      <c r="C16554" s="84" t="s">
        <v>9934</v>
      </c>
      <c r="D16554" s="60">
        <v>1</v>
      </c>
      <c r="E16554" s="75" t="s">
        <v>26</v>
      </c>
      <c r="F16554" s="62">
        <v>8000</v>
      </c>
      <c r="G16554" s="64">
        <f t="shared" si="500"/>
        <v>8000</v>
      </c>
      <c r="H16554" s="120" t="s">
        <v>484</v>
      </c>
      <c r="I16554" s="74"/>
    </row>
    <row r="16555" spans="1:9" x14ac:dyDescent="0.25">
      <c r="A16555" s="144">
        <v>44722</v>
      </c>
      <c r="B16555" s="66" t="s">
        <v>12272</v>
      </c>
      <c r="C16555" s="83" t="s">
        <v>9934</v>
      </c>
      <c r="D16555" s="60">
        <v>1</v>
      </c>
      <c r="E16555" s="75" t="s">
        <v>26</v>
      </c>
      <c r="F16555" s="64">
        <v>172500</v>
      </c>
      <c r="G16555" s="64">
        <f t="shared" si="500"/>
        <v>172500</v>
      </c>
      <c r="H16555" s="120" t="s">
        <v>484</v>
      </c>
      <c r="I16555" s="74"/>
    </row>
    <row r="16556" spans="1:9" x14ac:dyDescent="0.25">
      <c r="A16556" s="144">
        <v>44722</v>
      </c>
      <c r="B16556" s="58" t="s">
        <v>12273</v>
      </c>
      <c r="C16556" s="84" t="s">
        <v>1777</v>
      </c>
      <c r="D16556" s="60">
        <v>1</v>
      </c>
      <c r="E16556" s="75" t="s">
        <v>26</v>
      </c>
      <c r="F16556" s="63">
        <v>50000</v>
      </c>
      <c r="G16556" s="64">
        <f t="shared" si="500"/>
        <v>50000</v>
      </c>
      <c r="H16556" s="65" t="s">
        <v>484</v>
      </c>
      <c r="I16556" s="74"/>
    </row>
    <row r="16557" spans="1:9" x14ac:dyDescent="0.25">
      <c r="A16557" s="144">
        <v>44722</v>
      </c>
      <c r="B16557" s="58" t="s">
        <v>12274</v>
      </c>
      <c r="C16557" s="83" t="s">
        <v>12275</v>
      </c>
      <c r="D16557" s="60">
        <v>1</v>
      </c>
      <c r="E16557" s="75" t="s">
        <v>26</v>
      </c>
      <c r="F16557" s="64">
        <v>75000</v>
      </c>
      <c r="G16557" s="64">
        <f t="shared" si="500"/>
        <v>75000</v>
      </c>
      <c r="H16557" s="120" t="s">
        <v>484</v>
      </c>
      <c r="I16557" s="74"/>
    </row>
    <row r="16558" spans="1:9" x14ac:dyDescent="0.25">
      <c r="A16558" s="144">
        <v>44722</v>
      </c>
      <c r="B16558" s="66" t="s">
        <v>220</v>
      </c>
      <c r="C16558" s="92" t="s">
        <v>221</v>
      </c>
      <c r="D16558" s="59">
        <v>4</v>
      </c>
      <c r="E16558" s="75" t="s">
        <v>37</v>
      </c>
      <c r="F16558" s="63">
        <v>34689</v>
      </c>
      <c r="G16558" s="64">
        <f t="shared" si="500"/>
        <v>138756</v>
      </c>
      <c r="H16558" s="120" t="s">
        <v>6134</v>
      </c>
      <c r="I16558" s="74" t="s">
        <v>6625</v>
      </c>
    </row>
    <row r="16559" spans="1:9" x14ac:dyDescent="0.25">
      <c r="A16559" s="144">
        <v>44722</v>
      </c>
      <c r="B16559" s="59" t="s">
        <v>12269</v>
      </c>
      <c r="C16559" s="59" t="s">
        <v>361</v>
      </c>
      <c r="D16559" s="141">
        <v>1</v>
      </c>
      <c r="E16559" s="75" t="s">
        <v>26</v>
      </c>
      <c r="F16559" s="73">
        <v>900000</v>
      </c>
      <c r="G16559" s="64">
        <f t="shared" si="500"/>
        <v>900000</v>
      </c>
      <c r="H16559" s="120" t="s">
        <v>6134</v>
      </c>
      <c r="I16559" s="74" t="s">
        <v>6625</v>
      </c>
    </row>
    <row r="16560" spans="1:9" x14ac:dyDescent="0.25">
      <c r="A16560" s="144">
        <v>44722</v>
      </c>
      <c r="B16560" s="59" t="s">
        <v>3077</v>
      </c>
      <c r="C16560" s="59" t="s">
        <v>411</v>
      </c>
      <c r="D16560" s="141">
        <v>1</v>
      </c>
      <c r="E16560" s="75" t="s">
        <v>26</v>
      </c>
      <c r="F16560" s="73">
        <v>12500</v>
      </c>
      <c r="G16560" s="64">
        <f t="shared" si="500"/>
        <v>12500</v>
      </c>
      <c r="H16560" s="65" t="s">
        <v>6134</v>
      </c>
      <c r="I16560" s="74" t="s">
        <v>6625</v>
      </c>
    </row>
    <row r="16561" spans="1:9" x14ac:dyDescent="0.25">
      <c r="A16561" s="144">
        <v>44722</v>
      </c>
      <c r="B16561" s="83" t="s">
        <v>12276</v>
      </c>
      <c r="C16561" s="84" t="s">
        <v>1777</v>
      </c>
      <c r="D16561" s="60">
        <v>1</v>
      </c>
      <c r="E16561" s="126" t="s">
        <v>26</v>
      </c>
      <c r="F16561" s="73">
        <v>4500</v>
      </c>
      <c r="G16561" s="64">
        <f t="shared" si="500"/>
        <v>4500</v>
      </c>
      <c r="H16561" s="120" t="s">
        <v>12277</v>
      </c>
      <c r="I16561" s="74"/>
    </row>
    <row r="16562" spans="1:9" x14ac:dyDescent="0.25">
      <c r="A16562" s="144">
        <v>44722</v>
      </c>
      <c r="B16562" s="59" t="s">
        <v>12278</v>
      </c>
      <c r="C16562" s="83" t="s">
        <v>12279</v>
      </c>
      <c r="D16562" s="141">
        <v>1</v>
      </c>
      <c r="E16562" s="75" t="s">
        <v>119</v>
      </c>
      <c r="F16562" s="64">
        <v>72000</v>
      </c>
      <c r="G16562" s="64">
        <f t="shared" si="500"/>
        <v>72000</v>
      </c>
      <c r="H16562" s="65" t="s">
        <v>6124</v>
      </c>
      <c r="I16562" s="74"/>
    </row>
    <row r="16563" spans="1:9" x14ac:dyDescent="0.25">
      <c r="A16563" s="144">
        <v>44722</v>
      </c>
      <c r="B16563" s="59" t="s">
        <v>12280</v>
      </c>
      <c r="C16563" s="83" t="s">
        <v>501</v>
      </c>
      <c r="D16563" s="59">
        <v>2</v>
      </c>
      <c r="E16563" s="77" t="s">
        <v>51</v>
      </c>
      <c r="F16563" s="61">
        <v>21000</v>
      </c>
      <c r="G16563" s="64">
        <f t="shared" si="500"/>
        <v>42000</v>
      </c>
      <c r="H16563" s="65" t="s">
        <v>1929</v>
      </c>
      <c r="I16563" s="74"/>
    </row>
    <row r="16564" spans="1:9" x14ac:dyDescent="0.25">
      <c r="A16564" s="144">
        <v>44722</v>
      </c>
      <c r="B16564" s="59" t="s">
        <v>7157</v>
      </c>
      <c r="C16564" s="59" t="s">
        <v>27</v>
      </c>
      <c r="D16564" s="60">
        <v>1</v>
      </c>
      <c r="E16564" s="75" t="s">
        <v>1525</v>
      </c>
      <c r="F16564" s="64">
        <v>75000</v>
      </c>
      <c r="G16564" s="64">
        <f t="shared" si="500"/>
        <v>75000</v>
      </c>
      <c r="H16564" s="120" t="s">
        <v>1929</v>
      </c>
      <c r="I16564" s="74"/>
    </row>
    <row r="16565" spans="1:9" x14ac:dyDescent="0.25">
      <c r="A16565" s="144">
        <v>44722</v>
      </c>
      <c r="B16565" s="59" t="s">
        <v>12281</v>
      </c>
      <c r="C16565" s="59" t="s">
        <v>486</v>
      </c>
      <c r="D16565" s="60">
        <v>2</v>
      </c>
      <c r="E16565" s="75" t="s">
        <v>26</v>
      </c>
      <c r="F16565" s="73">
        <v>25000</v>
      </c>
      <c r="G16565" s="64">
        <f t="shared" si="500"/>
        <v>50000</v>
      </c>
      <c r="H16565" s="120" t="s">
        <v>6135</v>
      </c>
      <c r="I16565" s="74"/>
    </row>
    <row r="16566" spans="1:9" x14ac:dyDescent="0.25">
      <c r="A16566" s="144">
        <v>44722</v>
      </c>
      <c r="B16566" s="59" t="s">
        <v>12282</v>
      </c>
      <c r="C16566" s="59" t="s">
        <v>486</v>
      </c>
      <c r="D16566" s="60">
        <v>7</v>
      </c>
      <c r="E16566" s="126" t="s">
        <v>25</v>
      </c>
      <c r="F16566" s="73">
        <v>4000</v>
      </c>
      <c r="G16566" s="64">
        <f t="shared" si="500"/>
        <v>28000</v>
      </c>
      <c r="H16566" s="120" t="s">
        <v>6135</v>
      </c>
      <c r="I16566" s="74"/>
    </row>
    <row r="16567" spans="1:9" x14ac:dyDescent="0.25">
      <c r="A16567" s="144">
        <v>44722</v>
      </c>
      <c r="B16567" s="59" t="s">
        <v>11184</v>
      </c>
      <c r="C16567" s="83" t="s">
        <v>48</v>
      </c>
      <c r="D16567" s="60">
        <v>2</v>
      </c>
      <c r="E16567" s="75" t="s">
        <v>26</v>
      </c>
      <c r="F16567" s="63">
        <v>220000</v>
      </c>
      <c r="G16567" s="64">
        <f t="shared" si="500"/>
        <v>440000</v>
      </c>
      <c r="H16567" s="120" t="s">
        <v>3352</v>
      </c>
      <c r="I16567" s="74"/>
    </row>
    <row r="16568" spans="1:9" x14ac:dyDescent="0.25">
      <c r="A16568" s="144">
        <v>44722</v>
      </c>
      <c r="B16568" s="59" t="s">
        <v>8459</v>
      </c>
      <c r="C16568" s="83" t="s">
        <v>48</v>
      </c>
      <c r="D16568" s="60">
        <v>1</v>
      </c>
      <c r="E16568" s="126" t="s">
        <v>26</v>
      </c>
      <c r="F16568" s="73">
        <v>190000</v>
      </c>
      <c r="G16568" s="64">
        <f t="shared" si="500"/>
        <v>190000</v>
      </c>
      <c r="H16568" s="120" t="s">
        <v>1161</v>
      </c>
      <c r="I16568" s="74" t="s">
        <v>6625</v>
      </c>
    </row>
    <row r="16569" spans="1:9" x14ac:dyDescent="0.25">
      <c r="A16569" s="144">
        <v>44722</v>
      </c>
      <c r="B16569" s="59" t="s">
        <v>1792</v>
      </c>
      <c r="C16569" s="59" t="s">
        <v>76</v>
      </c>
      <c r="D16569" s="60">
        <v>0.6</v>
      </c>
      <c r="E16569" s="75" t="s">
        <v>206</v>
      </c>
      <c r="F16569" s="63">
        <v>82500</v>
      </c>
      <c r="G16569" s="64">
        <f t="shared" si="500"/>
        <v>49500</v>
      </c>
      <c r="H16569" s="65" t="s">
        <v>1161</v>
      </c>
      <c r="I16569" s="74" t="s">
        <v>6625</v>
      </c>
    </row>
    <row r="16570" spans="1:9" x14ac:dyDescent="0.25">
      <c r="A16570" s="144">
        <v>44722</v>
      </c>
      <c r="B16570" s="59" t="s">
        <v>12283</v>
      </c>
      <c r="C16570" s="83" t="s">
        <v>375</v>
      </c>
      <c r="D16570" s="60">
        <v>1</v>
      </c>
      <c r="E16570" s="75" t="s">
        <v>111</v>
      </c>
      <c r="F16570" s="73">
        <v>600000</v>
      </c>
      <c r="G16570" s="64">
        <f t="shared" si="500"/>
        <v>600000</v>
      </c>
      <c r="H16570" s="120" t="s">
        <v>814</v>
      </c>
      <c r="I16570" s="74"/>
    </row>
    <row r="16571" spans="1:9" x14ac:dyDescent="0.25">
      <c r="A16571" s="144">
        <v>44722</v>
      </c>
      <c r="B16571" s="66" t="s">
        <v>8068</v>
      </c>
      <c r="C16571" s="83" t="s">
        <v>835</v>
      </c>
      <c r="D16571" s="60">
        <v>1</v>
      </c>
      <c r="E16571" s="75" t="s">
        <v>26</v>
      </c>
      <c r="F16571" s="64">
        <v>11500</v>
      </c>
      <c r="G16571" s="64">
        <f t="shared" si="500"/>
        <v>11500</v>
      </c>
      <c r="H16571" s="65" t="s">
        <v>623</v>
      </c>
      <c r="I16571" s="74"/>
    </row>
    <row r="16572" spans="1:9" x14ac:dyDescent="0.25">
      <c r="A16572" s="144">
        <v>44752</v>
      </c>
      <c r="B16572" s="59" t="s">
        <v>8069</v>
      </c>
      <c r="C16572" s="59" t="s">
        <v>27</v>
      </c>
      <c r="D16572" s="60">
        <v>1</v>
      </c>
      <c r="E16572" s="75" t="s">
        <v>26</v>
      </c>
      <c r="F16572" s="63">
        <v>2625</v>
      </c>
      <c r="G16572" s="64">
        <f t="shared" si="500"/>
        <v>2625</v>
      </c>
      <c r="H16572" s="65" t="s">
        <v>623</v>
      </c>
      <c r="I16572" s="74"/>
    </row>
    <row r="16573" spans="1:9" x14ac:dyDescent="0.25">
      <c r="A16573" s="144">
        <v>44752</v>
      </c>
      <c r="B16573" s="59" t="s">
        <v>728</v>
      </c>
      <c r="C16573" s="59" t="s">
        <v>27</v>
      </c>
      <c r="D16573" s="60">
        <v>8</v>
      </c>
      <c r="E16573" s="75" t="s">
        <v>26</v>
      </c>
      <c r="F16573" s="63">
        <v>1000</v>
      </c>
      <c r="G16573" s="64">
        <f t="shared" si="500"/>
        <v>8000</v>
      </c>
      <c r="H16573" s="65" t="s">
        <v>623</v>
      </c>
      <c r="I16573" s="74"/>
    </row>
    <row r="16574" spans="1:9" x14ac:dyDescent="0.25">
      <c r="A16574" s="144">
        <v>44752</v>
      </c>
      <c r="B16574" s="59" t="s">
        <v>729</v>
      </c>
      <c r="C16574" s="59" t="s">
        <v>27</v>
      </c>
      <c r="D16574" s="60">
        <v>12</v>
      </c>
      <c r="E16574" s="75" t="s">
        <v>26</v>
      </c>
      <c r="F16574" s="63">
        <v>1565</v>
      </c>
      <c r="G16574" s="64">
        <f t="shared" si="500"/>
        <v>18780</v>
      </c>
      <c r="H16574" s="65" t="s">
        <v>623</v>
      </c>
      <c r="I16574" s="74"/>
    </row>
    <row r="16575" spans="1:9" x14ac:dyDescent="0.25">
      <c r="A16575" s="144">
        <v>44752</v>
      </c>
      <c r="B16575" s="58" t="s">
        <v>6645</v>
      </c>
      <c r="C16575" s="77" t="s">
        <v>74</v>
      </c>
      <c r="D16575" s="60">
        <v>2</v>
      </c>
      <c r="E16575" s="75" t="s">
        <v>26</v>
      </c>
      <c r="F16575" s="63">
        <v>60000</v>
      </c>
      <c r="G16575" s="64">
        <f t="shared" si="500"/>
        <v>120000</v>
      </c>
      <c r="H16575" s="65" t="s">
        <v>998</v>
      </c>
      <c r="I16575" s="74" t="s">
        <v>12284</v>
      </c>
    </row>
    <row r="16576" spans="1:9" x14ac:dyDescent="0.25">
      <c r="A16576" s="144">
        <v>44752</v>
      </c>
      <c r="B16576" s="59" t="s">
        <v>12285</v>
      </c>
      <c r="C16576" s="84" t="s">
        <v>501</v>
      </c>
      <c r="D16576" s="60">
        <v>1</v>
      </c>
      <c r="E16576" s="75" t="s">
        <v>119</v>
      </c>
      <c r="F16576" s="62">
        <v>90000</v>
      </c>
      <c r="G16576" s="64">
        <f t="shared" si="500"/>
        <v>90000</v>
      </c>
      <c r="H16576" s="120" t="s">
        <v>1156</v>
      </c>
      <c r="I16576" s="74"/>
    </row>
    <row r="16577" spans="1:9" x14ac:dyDescent="0.25">
      <c r="A16577" s="144">
        <v>44752</v>
      </c>
      <c r="B16577" s="59" t="s">
        <v>56</v>
      </c>
      <c r="C16577" s="59" t="s">
        <v>57</v>
      </c>
      <c r="D16577" s="60">
        <v>1</v>
      </c>
      <c r="E16577" s="75" t="s">
        <v>37</v>
      </c>
      <c r="F16577" s="73">
        <v>24650</v>
      </c>
      <c r="G16577" s="210">
        <f t="shared" si="500"/>
        <v>24650</v>
      </c>
      <c r="H16577" s="120" t="s">
        <v>794</v>
      </c>
      <c r="I16577" s="74"/>
    </row>
    <row r="16578" spans="1:9" x14ac:dyDescent="0.25">
      <c r="A16578" s="144">
        <v>44752</v>
      </c>
      <c r="B16578" s="58" t="s">
        <v>35</v>
      </c>
      <c r="C16578" s="84" t="s">
        <v>36</v>
      </c>
      <c r="D16578" s="60">
        <v>3</v>
      </c>
      <c r="E16578" s="75" t="s">
        <v>37</v>
      </c>
      <c r="F16578" s="73">
        <v>31000</v>
      </c>
      <c r="G16578" s="64">
        <f t="shared" si="500"/>
        <v>93000</v>
      </c>
      <c r="H16578" s="120" t="s">
        <v>432</v>
      </c>
      <c r="I16578" s="74"/>
    </row>
    <row r="16579" spans="1:9" x14ac:dyDescent="0.25">
      <c r="A16579" s="144">
        <v>44752</v>
      </c>
      <c r="B16579" s="59" t="s">
        <v>274</v>
      </c>
      <c r="C16579" s="192">
        <v>40493</v>
      </c>
      <c r="D16579" s="60">
        <v>4</v>
      </c>
      <c r="E16579" s="75" t="s">
        <v>26</v>
      </c>
      <c r="F16579" s="63">
        <v>10000</v>
      </c>
      <c r="G16579" s="64">
        <f t="shared" si="500"/>
        <v>40000</v>
      </c>
      <c r="H16579" s="120" t="s">
        <v>2005</v>
      </c>
      <c r="I16579" s="74"/>
    </row>
    <row r="16580" spans="1:9" x14ac:dyDescent="0.25">
      <c r="A16580" s="144">
        <v>44752</v>
      </c>
      <c r="B16580" s="59" t="s">
        <v>4073</v>
      </c>
      <c r="C16580" s="59" t="s">
        <v>264</v>
      </c>
      <c r="D16580" s="60">
        <v>4</v>
      </c>
      <c r="E16580" s="75" t="s">
        <v>26</v>
      </c>
      <c r="F16580" s="64">
        <v>5000</v>
      </c>
      <c r="G16580" s="64">
        <f t="shared" si="500"/>
        <v>20000</v>
      </c>
      <c r="H16580" s="120" t="s">
        <v>2005</v>
      </c>
      <c r="I16580" s="74"/>
    </row>
    <row r="16581" spans="1:9" x14ac:dyDescent="0.25">
      <c r="A16581" s="144">
        <v>44752</v>
      </c>
      <c r="B16581" s="59" t="s">
        <v>6394</v>
      </c>
      <c r="C16581" s="59" t="s">
        <v>279</v>
      </c>
      <c r="D16581" s="59">
        <v>1</v>
      </c>
      <c r="E16581" s="75" t="s">
        <v>26</v>
      </c>
      <c r="F16581" s="63">
        <v>32500</v>
      </c>
      <c r="G16581" s="64">
        <f t="shared" si="500"/>
        <v>32500</v>
      </c>
      <c r="H16581" s="120" t="s">
        <v>2005</v>
      </c>
      <c r="I16581" s="74"/>
    </row>
    <row r="16582" spans="1:9" x14ac:dyDescent="0.25">
      <c r="A16582" s="144">
        <v>44752</v>
      </c>
      <c r="B16582" s="59" t="s">
        <v>84</v>
      </c>
      <c r="C16582" s="59" t="s">
        <v>85</v>
      </c>
      <c r="D16582" s="141">
        <v>6</v>
      </c>
      <c r="E16582" s="75" t="s">
        <v>26</v>
      </c>
      <c r="F16582" s="73">
        <v>28000</v>
      </c>
      <c r="G16582" s="64">
        <f t="shared" si="500"/>
        <v>168000</v>
      </c>
      <c r="H16582" s="120" t="s">
        <v>2005</v>
      </c>
      <c r="I16582" s="74"/>
    </row>
    <row r="16583" spans="1:9" x14ac:dyDescent="0.25">
      <c r="A16583" s="144">
        <v>44752</v>
      </c>
      <c r="B16583" s="59" t="s">
        <v>208</v>
      </c>
      <c r="C16583" s="59" t="s">
        <v>209</v>
      </c>
      <c r="D16583" s="141">
        <v>6</v>
      </c>
      <c r="E16583" s="75" t="s">
        <v>26</v>
      </c>
      <c r="F16583" s="73">
        <v>10000</v>
      </c>
      <c r="G16583" s="64">
        <f t="shared" si="500"/>
        <v>60000</v>
      </c>
      <c r="H16583" s="120" t="s">
        <v>2005</v>
      </c>
      <c r="I16583" s="74"/>
    </row>
    <row r="16584" spans="1:9" x14ac:dyDescent="0.25">
      <c r="A16584" s="144">
        <v>44752</v>
      </c>
      <c r="B16584" s="59" t="s">
        <v>290</v>
      </c>
      <c r="C16584" s="93" t="s">
        <v>291</v>
      </c>
      <c r="D16584" s="60">
        <v>6</v>
      </c>
      <c r="E16584" s="126" t="s">
        <v>26</v>
      </c>
      <c r="F16584" s="73">
        <v>26000</v>
      </c>
      <c r="G16584" s="64">
        <f t="shared" si="500"/>
        <v>156000</v>
      </c>
      <c r="H16584" s="120" t="s">
        <v>2005</v>
      </c>
      <c r="I16584" s="74"/>
    </row>
    <row r="16585" spans="1:9" x14ac:dyDescent="0.25">
      <c r="A16585" s="144">
        <v>44752</v>
      </c>
      <c r="B16585" s="59" t="s">
        <v>1792</v>
      </c>
      <c r="C16585" s="59" t="s">
        <v>76</v>
      </c>
      <c r="D16585" s="60">
        <v>0.6</v>
      </c>
      <c r="E16585" s="75" t="s">
        <v>206</v>
      </c>
      <c r="F16585" s="63">
        <v>82500</v>
      </c>
      <c r="G16585" s="64">
        <f t="shared" si="500"/>
        <v>49500</v>
      </c>
      <c r="H16585" s="120" t="s">
        <v>2005</v>
      </c>
      <c r="I16585" s="74"/>
    </row>
    <row r="16586" spans="1:9" x14ac:dyDescent="0.25">
      <c r="A16586" s="144">
        <v>44752</v>
      </c>
      <c r="B16586" s="59" t="s">
        <v>7648</v>
      </c>
      <c r="C16586" s="59" t="s">
        <v>12286</v>
      </c>
      <c r="D16586" s="59">
        <v>1</v>
      </c>
      <c r="E16586" s="77" t="s">
        <v>26</v>
      </c>
      <c r="F16586" s="61">
        <v>1400000</v>
      </c>
      <c r="G16586" s="64">
        <f t="shared" si="500"/>
        <v>1400000</v>
      </c>
      <c r="H16586" s="65" t="s">
        <v>553</v>
      </c>
      <c r="I16586" s="74" t="s">
        <v>12287</v>
      </c>
    </row>
    <row r="16587" spans="1:9" x14ac:dyDescent="0.25">
      <c r="A16587" s="144">
        <v>44752</v>
      </c>
      <c r="B16587" s="71" t="s">
        <v>6463</v>
      </c>
      <c r="C16587" s="59" t="s">
        <v>434</v>
      </c>
      <c r="D16587" s="141">
        <v>1</v>
      </c>
      <c r="E16587" s="75" t="s">
        <v>26</v>
      </c>
      <c r="F16587" s="210">
        <v>500000</v>
      </c>
      <c r="G16587" s="64">
        <f t="shared" ref="G16587:G16650" si="501">F16587*D16587</f>
        <v>500000</v>
      </c>
      <c r="H16587" s="120" t="s">
        <v>553</v>
      </c>
      <c r="I16587" s="74" t="s">
        <v>12287</v>
      </c>
    </row>
    <row r="16588" spans="1:9" x14ac:dyDescent="0.25">
      <c r="A16588" s="144">
        <v>44752</v>
      </c>
      <c r="B16588" s="59" t="s">
        <v>210</v>
      </c>
      <c r="C16588" s="59" t="s">
        <v>211</v>
      </c>
      <c r="D16588" s="60">
        <v>9</v>
      </c>
      <c r="E16588" s="126" t="s">
        <v>37</v>
      </c>
      <c r="F16588" s="73">
        <v>33000</v>
      </c>
      <c r="G16588" s="64">
        <f t="shared" si="501"/>
        <v>297000</v>
      </c>
      <c r="H16588" s="120" t="s">
        <v>1653</v>
      </c>
      <c r="I16588" s="74" t="s">
        <v>12288</v>
      </c>
    </row>
    <row r="16589" spans="1:9" x14ac:dyDescent="0.25">
      <c r="A16589" s="144">
        <v>44752</v>
      </c>
      <c r="B16589" s="66" t="s">
        <v>6412</v>
      </c>
      <c r="C16589" s="121" t="s">
        <v>65</v>
      </c>
      <c r="D16589" s="60">
        <v>2</v>
      </c>
      <c r="E16589" s="75" t="s">
        <v>26</v>
      </c>
      <c r="F16589" s="63">
        <v>60000</v>
      </c>
      <c r="G16589" s="64">
        <f t="shared" si="501"/>
        <v>120000</v>
      </c>
      <c r="H16589" s="120" t="s">
        <v>1653</v>
      </c>
      <c r="I16589" s="74" t="s">
        <v>12288</v>
      </c>
    </row>
    <row r="16590" spans="1:9" x14ac:dyDescent="0.25">
      <c r="A16590" s="144">
        <v>44752</v>
      </c>
      <c r="B16590" s="59" t="s">
        <v>11153</v>
      </c>
      <c r="C16590" s="59" t="s">
        <v>217</v>
      </c>
      <c r="D16590" s="60">
        <v>1</v>
      </c>
      <c r="E16590" s="126" t="s">
        <v>26</v>
      </c>
      <c r="F16590" s="73">
        <v>95000</v>
      </c>
      <c r="G16590" s="64">
        <f t="shared" si="501"/>
        <v>95000</v>
      </c>
      <c r="H16590" s="120" t="s">
        <v>1653</v>
      </c>
      <c r="I16590" s="74" t="s">
        <v>12288</v>
      </c>
    </row>
    <row r="16591" spans="1:9" x14ac:dyDescent="0.25">
      <c r="A16591" s="144">
        <v>44752</v>
      </c>
      <c r="B16591" s="66" t="s">
        <v>220</v>
      </c>
      <c r="C16591" s="92" t="s">
        <v>221</v>
      </c>
      <c r="D16591" s="59">
        <v>1</v>
      </c>
      <c r="E16591" s="75" t="s">
        <v>37</v>
      </c>
      <c r="F16591" s="63">
        <v>34689</v>
      </c>
      <c r="G16591" s="64">
        <f t="shared" si="501"/>
        <v>34689</v>
      </c>
      <c r="H16591" s="120" t="s">
        <v>1653</v>
      </c>
      <c r="I16591" s="74" t="s">
        <v>12288</v>
      </c>
    </row>
    <row r="16592" spans="1:9" x14ac:dyDescent="0.25">
      <c r="A16592" s="144">
        <v>44752</v>
      </c>
      <c r="B16592" s="59" t="s">
        <v>728</v>
      </c>
      <c r="C16592" s="59" t="s">
        <v>27</v>
      </c>
      <c r="D16592" s="60">
        <v>20</v>
      </c>
      <c r="E16592" s="75" t="s">
        <v>26</v>
      </c>
      <c r="F16592" s="63">
        <v>1000</v>
      </c>
      <c r="G16592" s="64">
        <f t="shared" si="501"/>
        <v>20000</v>
      </c>
      <c r="H16592" s="65" t="s">
        <v>6141</v>
      </c>
      <c r="I16592" s="74"/>
    </row>
    <row r="16593" spans="1:9" x14ac:dyDescent="0.25">
      <c r="A16593" s="144">
        <v>44752</v>
      </c>
      <c r="B16593" s="83" t="s">
        <v>12289</v>
      </c>
      <c r="C16593" s="84" t="s">
        <v>636</v>
      </c>
      <c r="D16593" s="60">
        <v>1</v>
      </c>
      <c r="E16593" s="126" t="s">
        <v>26</v>
      </c>
      <c r="F16593" s="73">
        <v>45000</v>
      </c>
      <c r="G16593" s="210">
        <f t="shared" si="501"/>
        <v>45000</v>
      </c>
      <c r="H16593" s="65" t="s">
        <v>6141</v>
      </c>
      <c r="I16593" s="74"/>
    </row>
    <row r="16594" spans="1:9" x14ac:dyDescent="0.25">
      <c r="A16594" s="144">
        <v>44752</v>
      </c>
      <c r="B16594" s="59" t="s">
        <v>12289</v>
      </c>
      <c r="C16594" s="83" t="s">
        <v>636</v>
      </c>
      <c r="D16594" s="59">
        <v>2</v>
      </c>
      <c r="E16594" s="77" t="s">
        <v>26</v>
      </c>
      <c r="F16594" s="61">
        <v>45000</v>
      </c>
      <c r="G16594" s="64">
        <f t="shared" si="501"/>
        <v>90000</v>
      </c>
      <c r="H16594" s="65" t="s">
        <v>6141</v>
      </c>
      <c r="I16594" s="74"/>
    </row>
    <row r="16595" spans="1:9" x14ac:dyDescent="0.25">
      <c r="A16595" s="144">
        <v>44752</v>
      </c>
      <c r="B16595" s="59" t="s">
        <v>12070</v>
      </c>
      <c r="C16595" s="60" t="s">
        <v>12290</v>
      </c>
      <c r="D16595" s="141">
        <v>1</v>
      </c>
      <c r="E16595" s="75" t="s">
        <v>26</v>
      </c>
      <c r="F16595" s="210">
        <v>1650000</v>
      </c>
      <c r="G16595" s="64">
        <f t="shared" si="501"/>
        <v>1650000</v>
      </c>
      <c r="H16595" s="65" t="s">
        <v>522</v>
      </c>
      <c r="I16595" s="74" t="s">
        <v>12291</v>
      </c>
    </row>
    <row r="16596" spans="1:9" x14ac:dyDescent="0.25">
      <c r="A16596" s="144">
        <v>44752</v>
      </c>
      <c r="B16596" s="59" t="s">
        <v>12070</v>
      </c>
      <c r="C16596" s="60" t="s">
        <v>12292</v>
      </c>
      <c r="D16596" s="59">
        <v>1</v>
      </c>
      <c r="E16596" s="77" t="s">
        <v>26</v>
      </c>
      <c r="F16596" s="210">
        <v>1650000</v>
      </c>
      <c r="G16596" s="64">
        <f t="shared" si="501"/>
        <v>1650000</v>
      </c>
      <c r="H16596" s="65" t="s">
        <v>522</v>
      </c>
      <c r="I16596" s="74" t="s">
        <v>12291</v>
      </c>
    </row>
    <row r="16597" spans="1:9" x14ac:dyDescent="0.25">
      <c r="A16597" s="144">
        <v>44752</v>
      </c>
      <c r="B16597" s="59" t="s">
        <v>12070</v>
      </c>
      <c r="C16597" s="627" t="s">
        <v>12293</v>
      </c>
      <c r="D16597" s="60">
        <v>1</v>
      </c>
      <c r="E16597" s="126" t="s">
        <v>26</v>
      </c>
      <c r="F16597" s="210">
        <v>1650000</v>
      </c>
      <c r="G16597" s="64">
        <f t="shared" si="501"/>
        <v>1650000</v>
      </c>
      <c r="H16597" s="65" t="s">
        <v>522</v>
      </c>
      <c r="I16597" s="74" t="s">
        <v>12291</v>
      </c>
    </row>
    <row r="16598" spans="1:9" x14ac:dyDescent="0.25">
      <c r="A16598" s="144">
        <v>44752</v>
      </c>
      <c r="B16598" s="59" t="s">
        <v>12070</v>
      </c>
      <c r="C16598" s="627" t="s">
        <v>12293</v>
      </c>
      <c r="D16598" s="60">
        <v>1</v>
      </c>
      <c r="E16598" s="126" t="s">
        <v>26</v>
      </c>
      <c r="F16598" s="210">
        <v>1650000</v>
      </c>
      <c r="G16598" s="64">
        <f t="shared" si="501"/>
        <v>1650000</v>
      </c>
      <c r="H16598" s="65" t="s">
        <v>522</v>
      </c>
      <c r="I16598" s="74" t="s">
        <v>12291</v>
      </c>
    </row>
    <row r="16599" spans="1:9" x14ac:dyDescent="0.25">
      <c r="A16599" s="144">
        <v>44752</v>
      </c>
      <c r="B16599" s="59" t="s">
        <v>1894</v>
      </c>
      <c r="C16599" s="83" t="s">
        <v>695</v>
      </c>
      <c r="D16599" s="60">
        <v>2</v>
      </c>
      <c r="E16599" s="126" t="s">
        <v>26</v>
      </c>
      <c r="F16599" s="73">
        <v>240000</v>
      </c>
      <c r="G16599" s="64">
        <f t="shared" si="501"/>
        <v>480000</v>
      </c>
      <c r="H16599" s="65" t="s">
        <v>522</v>
      </c>
      <c r="I16599" s="74" t="s">
        <v>12291</v>
      </c>
    </row>
    <row r="16600" spans="1:9" x14ac:dyDescent="0.25">
      <c r="A16600" s="144">
        <v>44752</v>
      </c>
      <c r="B16600" s="66" t="s">
        <v>220</v>
      </c>
      <c r="C16600" s="92" t="s">
        <v>221</v>
      </c>
      <c r="D16600" s="59">
        <v>18</v>
      </c>
      <c r="E16600" s="75" t="s">
        <v>37</v>
      </c>
      <c r="F16600" s="63">
        <v>34689</v>
      </c>
      <c r="G16600" s="64">
        <f t="shared" si="501"/>
        <v>624402</v>
      </c>
      <c r="H16600" s="65" t="s">
        <v>522</v>
      </c>
      <c r="I16600" s="59" t="s">
        <v>12294</v>
      </c>
    </row>
    <row r="16601" spans="1:9" x14ac:dyDescent="0.25">
      <c r="A16601" s="144">
        <v>44752</v>
      </c>
      <c r="B16601" s="59" t="s">
        <v>5173</v>
      </c>
      <c r="C16601" s="83" t="s">
        <v>11623</v>
      </c>
      <c r="D16601" s="60">
        <v>1</v>
      </c>
      <c r="E16601" s="75" t="s">
        <v>26</v>
      </c>
      <c r="F16601" s="64">
        <v>78000</v>
      </c>
      <c r="G16601" s="64">
        <f t="shared" si="501"/>
        <v>78000</v>
      </c>
      <c r="H16601" s="65" t="s">
        <v>2085</v>
      </c>
      <c r="I16601" s="74"/>
    </row>
    <row r="16602" spans="1:9" x14ac:dyDescent="0.25">
      <c r="A16602" s="144">
        <v>44844</v>
      </c>
      <c r="B16602" s="59" t="s">
        <v>12295</v>
      </c>
      <c r="C16602" s="59" t="s">
        <v>11623</v>
      </c>
      <c r="D16602" s="60">
        <v>1</v>
      </c>
      <c r="E16602" s="75" t="s">
        <v>26</v>
      </c>
      <c r="F16602" s="63">
        <v>97500</v>
      </c>
      <c r="G16602" s="64">
        <f t="shared" si="501"/>
        <v>97500</v>
      </c>
      <c r="H16602" s="65" t="s">
        <v>892</v>
      </c>
      <c r="I16602" s="74" t="s">
        <v>12296</v>
      </c>
    </row>
    <row r="16603" spans="1:9" x14ac:dyDescent="0.25">
      <c r="A16603" s="144">
        <v>44844</v>
      </c>
      <c r="B16603" s="59" t="s">
        <v>210</v>
      </c>
      <c r="C16603" s="59" t="s">
        <v>211</v>
      </c>
      <c r="D16603" s="60">
        <v>8</v>
      </c>
      <c r="E16603" s="126" t="s">
        <v>37</v>
      </c>
      <c r="F16603" s="73">
        <v>33000</v>
      </c>
      <c r="G16603" s="64">
        <f t="shared" si="501"/>
        <v>264000</v>
      </c>
      <c r="H16603" s="65" t="s">
        <v>427</v>
      </c>
      <c r="I16603" s="279">
        <v>44783</v>
      </c>
    </row>
    <row r="16604" spans="1:9" x14ac:dyDescent="0.25">
      <c r="A16604" s="144">
        <v>44844</v>
      </c>
      <c r="B16604" s="58" t="s">
        <v>71</v>
      </c>
      <c r="C16604" s="77" t="s">
        <v>181</v>
      </c>
      <c r="D16604" s="60">
        <v>3</v>
      </c>
      <c r="E16604" s="75" t="s">
        <v>26</v>
      </c>
      <c r="F16604" s="63">
        <v>36000</v>
      </c>
      <c r="G16604" s="64">
        <f t="shared" si="501"/>
        <v>108000</v>
      </c>
      <c r="H16604" s="65" t="s">
        <v>466</v>
      </c>
      <c r="I16604" s="74" t="s">
        <v>12297</v>
      </c>
    </row>
    <row r="16605" spans="1:9" x14ac:dyDescent="0.25">
      <c r="A16605" s="144">
        <v>44844</v>
      </c>
      <c r="B16605" s="59" t="s">
        <v>56</v>
      </c>
      <c r="C16605" s="59" t="s">
        <v>57</v>
      </c>
      <c r="D16605" s="60">
        <v>1.5</v>
      </c>
      <c r="E16605" s="75" t="s">
        <v>37</v>
      </c>
      <c r="F16605" s="63">
        <v>24650</v>
      </c>
      <c r="G16605" s="64">
        <f t="shared" si="501"/>
        <v>36975</v>
      </c>
      <c r="H16605" s="65" t="s">
        <v>466</v>
      </c>
      <c r="I16605" s="74" t="s">
        <v>12297</v>
      </c>
    </row>
    <row r="16606" spans="1:9" x14ac:dyDescent="0.25">
      <c r="A16606" s="91">
        <v>44844</v>
      </c>
      <c r="B16606" s="59" t="s">
        <v>9870</v>
      </c>
      <c r="C16606" s="59" t="s">
        <v>10784</v>
      </c>
      <c r="D16606" s="60">
        <v>1</v>
      </c>
      <c r="E16606" s="75" t="s">
        <v>26</v>
      </c>
      <c r="F16606" s="62">
        <v>126156</v>
      </c>
      <c r="G16606" s="64">
        <f t="shared" si="501"/>
        <v>126156</v>
      </c>
      <c r="H16606" s="120" t="s">
        <v>763</v>
      </c>
      <c r="I16606" s="74" t="s">
        <v>12298</v>
      </c>
    </row>
    <row r="16607" spans="1:9" x14ac:dyDescent="0.25">
      <c r="A16607" s="144">
        <v>44844</v>
      </c>
      <c r="B16607" s="59" t="s">
        <v>12299</v>
      </c>
      <c r="C16607" s="59" t="s">
        <v>12300</v>
      </c>
      <c r="D16607" s="60">
        <v>1</v>
      </c>
      <c r="E16607" s="75" t="s">
        <v>26</v>
      </c>
      <c r="F16607" s="73">
        <v>150000</v>
      </c>
      <c r="G16607" s="210">
        <f t="shared" si="501"/>
        <v>150000</v>
      </c>
      <c r="H16607" s="120" t="s">
        <v>710</v>
      </c>
      <c r="I16607" s="74" t="s">
        <v>12301</v>
      </c>
    </row>
    <row r="16608" spans="1:9" x14ac:dyDescent="0.25">
      <c r="A16608" s="144">
        <v>44844</v>
      </c>
      <c r="B16608" s="71" t="s">
        <v>6463</v>
      </c>
      <c r="C16608" s="59" t="s">
        <v>434</v>
      </c>
      <c r="D16608" s="141">
        <v>1</v>
      </c>
      <c r="E16608" s="75" t="s">
        <v>26</v>
      </c>
      <c r="F16608" s="210">
        <v>500000</v>
      </c>
      <c r="G16608" s="64">
        <f>F16608*D16608</f>
        <v>500000</v>
      </c>
      <c r="H16608" s="120" t="s">
        <v>1873</v>
      </c>
      <c r="I16608" s="74" t="s">
        <v>12302</v>
      </c>
    </row>
    <row r="16609" spans="1:9" x14ac:dyDescent="0.25">
      <c r="A16609" s="144">
        <v>44844</v>
      </c>
      <c r="B16609" s="85" t="s">
        <v>12303</v>
      </c>
      <c r="C16609" s="59" t="s">
        <v>140</v>
      </c>
      <c r="D16609" s="60">
        <v>2</v>
      </c>
      <c r="E16609" s="126" t="s">
        <v>26</v>
      </c>
      <c r="F16609" s="73">
        <v>715000</v>
      </c>
      <c r="G16609" s="64">
        <f t="shared" si="501"/>
        <v>1430000</v>
      </c>
      <c r="H16609" s="120" t="s">
        <v>6499</v>
      </c>
      <c r="I16609" s="74"/>
    </row>
    <row r="16610" spans="1:9" x14ac:dyDescent="0.25">
      <c r="A16610" s="144">
        <v>44844</v>
      </c>
      <c r="B16610" s="59" t="s">
        <v>210</v>
      </c>
      <c r="C16610" s="59" t="s">
        <v>211</v>
      </c>
      <c r="D16610" s="60">
        <v>1</v>
      </c>
      <c r="E16610" s="126" t="s">
        <v>37</v>
      </c>
      <c r="F16610" s="73">
        <v>33000</v>
      </c>
      <c r="G16610" s="64">
        <f t="shared" si="501"/>
        <v>33000</v>
      </c>
      <c r="H16610" s="120" t="s">
        <v>414</v>
      </c>
      <c r="I16610" s="74"/>
    </row>
    <row r="16611" spans="1:9" x14ac:dyDescent="0.25">
      <c r="A16611" s="144">
        <v>44844</v>
      </c>
      <c r="B16611" s="59" t="s">
        <v>8069</v>
      </c>
      <c r="C16611" s="59" t="s">
        <v>27</v>
      </c>
      <c r="D16611" s="60">
        <v>1</v>
      </c>
      <c r="E16611" s="75" t="s">
        <v>26</v>
      </c>
      <c r="F16611" s="63">
        <v>2625</v>
      </c>
      <c r="G16611" s="64">
        <f t="shared" si="501"/>
        <v>2625</v>
      </c>
      <c r="H16611" s="65" t="s">
        <v>6141</v>
      </c>
      <c r="I16611" s="74"/>
    </row>
    <row r="16612" spans="1:9" x14ac:dyDescent="0.25">
      <c r="A16612" s="144">
        <v>44844</v>
      </c>
      <c r="B16612" s="59" t="s">
        <v>832</v>
      </c>
      <c r="C16612" s="83" t="s">
        <v>501</v>
      </c>
      <c r="D16612" s="60">
        <v>1</v>
      </c>
      <c r="E16612" s="75" t="s">
        <v>26</v>
      </c>
      <c r="F16612" s="73">
        <v>7500</v>
      </c>
      <c r="G16612" s="64">
        <f t="shared" si="501"/>
        <v>7500</v>
      </c>
      <c r="H16612" s="65" t="s">
        <v>6141</v>
      </c>
      <c r="I16612" s="74"/>
    </row>
    <row r="16613" spans="1:9" x14ac:dyDescent="0.25">
      <c r="A16613" s="144">
        <v>44844</v>
      </c>
      <c r="B16613" s="66" t="s">
        <v>6412</v>
      </c>
      <c r="C16613" s="121" t="s">
        <v>65</v>
      </c>
      <c r="D16613" s="141">
        <v>2</v>
      </c>
      <c r="E16613" s="75" t="s">
        <v>26</v>
      </c>
      <c r="F16613" s="73">
        <v>60000</v>
      </c>
      <c r="G16613" s="64">
        <f t="shared" si="501"/>
        <v>120000</v>
      </c>
      <c r="H16613" s="120" t="s">
        <v>665</v>
      </c>
      <c r="I16613" s="74" t="s">
        <v>12304</v>
      </c>
    </row>
    <row r="16614" spans="1:9" x14ac:dyDescent="0.25">
      <c r="A16614" s="144">
        <v>44844</v>
      </c>
      <c r="B16614" s="59" t="s">
        <v>210</v>
      </c>
      <c r="C16614" s="59" t="s">
        <v>211</v>
      </c>
      <c r="D16614" s="60">
        <v>8</v>
      </c>
      <c r="E16614" s="126" t="s">
        <v>37</v>
      </c>
      <c r="F16614" s="73">
        <v>33000</v>
      </c>
      <c r="G16614" s="64">
        <f t="shared" si="501"/>
        <v>264000</v>
      </c>
      <c r="H16614" s="120" t="s">
        <v>665</v>
      </c>
      <c r="I16614" s="74" t="s">
        <v>12304</v>
      </c>
    </row>
    <row r="16615" spans="1:9" x14ac:dyDescent="0.25">
      <c r="A16615" s="144">
        <v>44844</v>
      </c>
      <c r="B16615" s="59" t="s">
        <v>9870</v>
      </c>
      <c r="C16615" s="59" t="s">
        <v>10784</v>
      </c>
      <c r="D16615" s="60">
        <v>1</v>
      </c>
      <c r="E16615" s="75" t="s">
        <v>26</v>
      </c>
      <c r="F16615" s="63">
        <v>126156</v>
      </c>
      <c r="G16615" s="64">
        <f t="shared" si="501"/>
        <v>126156</v>
      </c>
      <c r="H16615" s="120" t="s">
        <v>665</v>
      </c>
      <c r="I16615" s="74" t="s">
        <v>12304</v>
      </c>
    </row>
    <row r="16616" spans="1:9" x14ac:dyDescent="0.25">
      <c r="A16616" s="144">
        <v>44844</v>
      </c>
      <c r="B16616" s="59" t="s">
        <v>172</v>
      </c>
      <c r="C16616" s="93" t="s">
        <v>173</v>
      </c>
      <c r="D16616" s="59">
        <v>1</v>
      </c>
      <c r="E16616" s="77" t="s">
        <v>26</v>
      </c>
      <c r="F16616" s="61">
        <v>39000</v>
      </c>
      <c r="G16616" s="64">
        <f t="shared" si="501"/>
        <v>39000</v>
      </c>
      <c r="H16616" s="120" t="s">
        <v>665</v>
      </c>
      <c r="I16616" s="74" t="s">
        <v>12304</v>
      </c>
    </row>
    <row r="16617" spans="1:9" x14ac:dyDescent="0.25">
      <c r="A16617" s="144">
        <v>44844</v>
      </c>
      <c r="B16617" s="59" t="s">
        <v>6323</v>
      </c>
      <c r="C16617" s="59" t="s">
        <v>6324</v>
      </c>
      <c r="D16617" s="141">
        <v>1</v>
      </c>
      <c r="E16617" s="75" t="s">
        <v>26</v>
      </c>
      <c r="F16617" s="210">
        <v>93000</v>
      </c>
      <c r="G16617" s="64">
        <f t="shared" si="501"/>
        <v>93000</v>
      </c>
      <c r="H16617" s="120" t="s">
        <v>665</v>
      </c>
      <c r="I16617" s="74" t="s">
        <v>12304</v>
      </c>
    </row>
    <row r="16618" spans="1:9" x14ac:dyDescent="0.25">
      <c r="A16618" s="144">
        <v>44844</v>
      </c>
      <c r="B16618" s="59" t="s">
        <v>12305</v>
      </c>
      <c r="C16618" s="83" t="s">
        <v>48</v>
      </c>
      <c r="D16618" s="141">
        <v>1</v>
      </c>
      <c r="E16618" s="75" t="s">
        <v>29</v>
      </c>
      <c r="F16618" s="64">
        <v>300000</v>
      </c>
      <c r="G16618" s="64">
        <f t="shared" si="501"/>
        <v>300000</v>
      </c>
      <c r="H16618" s="120" t="s">
        <v>749</v>
      </c>
      <c r="I16618" s="74" t="s">
        <v>12306</v>
      </c>
    </row>
    <row r="16619" spans="1:9" x14ac:dyDescent="0.25">
      <c r="A16619" s="144">
        <v>44844</v>
      </c>
      <c r="B16619" s="59" t="s">
        <v>210</v>
      </c>
      <c r="C16619" s="59" t="s">
        <v>211</v>
      </c>
      <c r="D16619" s="60">
        <v>9</v>
      </c>
      <c r="E16619" s="126" t="s">
        <v>37</v>
      </c>
      <c r="F16619" s="73">
        <v>33000</v>
      </c>
      <c r="G16619" s="64">
        <f t="shared" si="501"/>
        <v>297000</v>
      </c>
      <c r="H16619" s="120" t="s">
        <v>749</v>
      </c>
      <c r="I16619" s="74" t="s">
        <v>12306</v>
      </c>
    </row>
    <row r="16620" spans="1:9" x14ac:dyDescent="0.25">
      <c r="A16620" s="144">
        <v>44844</v>
      </c>
      <c r="B16620" s="59" t="s">
        <v>11153</v>
      </c>
      <c r="C16620" s="59" t="s">
        <v>217</v>
      </c>
      <c r="D16620" s="60">
        <v>1</v>
      </c>
      <c r="E16620" s="126" t="s">
        <v>26</v>
      </c>
      <c r="F16620" s="73">
        <v>95000</v>
      </c>
      <c r="G16620" s="64">
        <f t="shared" si="501"/>
        <v>95000</v>
      </c>
      <c r="H16620" s="120" t="s">
        <v>749</v>
      </c>
      <c r="I16620" s="74" t="s">
        <v>12306</v>
      </c>
    </row>
    <row r="16621" spans="1:9" x14ac:dyDescent="0.25">
      <c r="A16621" s="144">
        <v>44844</v>
      </c>
      <c r="B16621" s="59" t="s">
        <v>380</v>
      </c>
      <c r="C16621" s="59" t="s">
        <v>140</v>
      </c>
      <c r="D16621" s="60">
        <v>1</v>
      </c>
      <c r="E16621" s="126" t="s">
        <v>26</v>
      </c>
      <c r="F16621" s="73">
        <v>910000</v>
      </c>
      <c r="G16621" s="64">
        <f t="shared" si="501"/>
        <v>910000</v>
      </c>
      <c r="H16621" s="120" t="s">
        <v>749</v>
      </c>
      <c r="I16621" s="74" t="s">
        <v>12306</v>
      </c>
    </row>
    <row r="16622" spans="1:9" x14ac:dyDescent="0.25">
      <c r="A16622" s="144">
        <v>44844</v>
      </c>
      <c r="B16622" s="66" t="s">
        <v>6412</v>
      </c>
      <c r="C16622" s="121" t="s">
        <v>65</v>
      </c>
      <c r="D16622" s="59">
        <v>1</v>
      </c>
      <c r="E16622" s="75" t="s">
        <v>26</v>
      </c>
      <c r="F16622" s="63">
        <v>60000</v>
      </c>
      <c r="G16622" s="64">
        <f t="shared" si="501"/>
        <v>60000</v>
      </c>
      <c r="H16622" s="120" t="s">
        <v>749</v>
      </c>
      <c r="I16622" s="74" t="s">
        <v>12306</v>
      </c>
    </row>
    <row r="16623" spans="1:9" x14ac:dyDescent="0.25">
      <c r="A16623" s="144">
        <v>44844</v>
      </c>
      <c r="B16623" s="59" t="s">
        <v>6299</v>
      </c>
      <c r="C16623" s="59" t="s">
        <v>89</v>
      </c>
      <c r="D16623" s="60">
        <v>1</v>
      </c>
      <c r="E16623" s="75" t="s">
        <v>26</v>
      </c>
      <c r="F16623" s="78">
        <v>193500</v>
      </c>
      <c r="G16623" s="64">
        <f t="shared" si="501"/>
        <v>193500</v>
      </c>
      <c r="H16623" s="65" t="s">
        <v>3421</v>
      </c>
      <c r="I16623" s="74" t="s">
        <v>12307</v>
      </c>
    </row>
    <row r="16624" spans="1:9" x14ac:dyDescent="0.25">
      <c r="A16624" s="144">
        <v>44844</v>
      </c>
      <c r="B16624" s="71" t="s">
        <v>9833</v>
      </c>
      <c r="C16624" s="59" t="s">
        <v>9834</v>
      </c>
      <c r="D16624" s="60">
        <v>1</v>
      </c>
      <c r="E16624" s="126" t="s">
        <v>26</v>
      </c>
      <c r="F16624" s="78">
        <v>187035</v>
      </c>
      <c r="G16624" s="210">
        <f t="shared" si="501"/>
        <v>187035</v>
      </c>
      <c r="H16624" s="65" t="s">
        <v>3421</v>
      </c>
      <c r="I16624" s="74" t="s">
        <v>12307</v>
      </c>
    </row>
    <row r="16625" spans="1:10" x14ac:dyDescent="0.25">
      <c r="A16625" s="144">
        <v>44844</v>
      </c>
      <c r="B16625" s="59" t="s">
        <v>634</v>
      </c>
      <c r="C16625" s="59" t="s">
        <v>99</v>
      </c>
      <c r="D16625" s="59">
        <v>1</v>
      </c>
      <c r="E16625" s="77" t="s">
        <v>26</v>
      </c>
      <c r="F16625" s="61">
        <v>37500</v>
      </c>
      <c r="G16625" s="64">
        <f t="shared" si="501"/>
        <v>37500</v>
      </c>
      <c r="H16625" s="65" t="s">
        <v>3421</v>
      </c>
      <c r="I16625" s="74" t="s">
        <v>12307</v>
      </c>
    </row>
    <row r="16626" spans="1:10" x14ac:dyDescent="0.25">
      <c r="A16626" s="144">
        <v>44844</v>
      </c>
      <c r="B16626" s="59" t="s">
        <v>1427</v>
      </c>
      <c r="C16626" s="83" t="s">
        <v>1426</v>
      </c>
      <c r="D16626" s="59">
        <v>1</v>
      </c>
      <c r="E16626" s="75" t="s">
        <v>26</v>
      </c>
      <c r="F16626" s="63">
        <v>888079</v>
      </c>
      <c r="G16626" s="64">
        <f t="shared" si="501"/>
        <v>888079</v>
      </c>
      <c r="H16626" s="65" t="s">
        <v>3421</v>
      </c>
      <c r="I16626" s="74" t="s">
        <v>12307</v>
      </c>
    </row>
    <row r="16627" spans="1:10" x14ac:dyDescent="0.25">
      <c r="A16627" s="144">
        <v>44844</v>
      </c>
      <c r="B16627" s="118" t="s">
        <v>11619</v>
      </c>
      <c r="C16627" s="59" t="s">
        <v>48</v>
      </c>
      <c r="D16627" s="60">
        <v>1</v>
      </c>
      <c r="E16627" s="75" t="s">
        <v>26</v>
      </c>
      <c r="F16627" s="63">
        <v>85000</v>
      </c>
      <c r="G16627" s="64">
        <f t="shared" si="501"/>
        <v>85000</v>
      </c>
      <c r="H16627" s="65" t="s">
        <v>1500</v>
      </c>
      <c r="I16627" s="74" t="s">
        <v>12308</v>
      </c>
    </row>
    <row r="16628" spans="1:10" x14ac:dyDescent="0.25">
      <c r="A16628" s="144">
        <v>44844</v>
      </c>
      <c r="B16628" s="59" t="s">
        <v>10200</v>
      </c>
      <c r="C16628" s="59" t="s">
        <v>10201</v>
      </c>
      <c r="D16628" s="60">
        <v>1</v>
      </c>
      <c r="E16628" s="126" t="s">
        <v>26</v>
      </c>
      <c r="F16628" s="210">
        <v>45000</v>
      </c>
      <c r="G16628" s="64">
        <f t="shared" si="501"/>
        <v>45000</v>
      </c>
      <c r="H16628" s="65" t="s">
        <v>1500</v>
      </c>
      <c r="I16628" s="74" t="s">
        <v>12308</v>
      </c>
    </row>
    <row r="16629" spans="1:10" x14ac:dyDescent="0.25">
      <c r="A16629" s="144">
        <v>44844</v>
      </c>
      <c r="B16629" s="58" t="s">
        <v>7708</v>
      </c>
      <c r="C16629" s="59" t="s">
        <v>48</v>
      </c>
      <c r="D16629" s="60">
        <v>1</v>
      </c>
      <c r="E16629" s="75" t="s">
        <v>26</v>
      </c>
      <c r="F16629" s="63">
        <v>100000</v>
      </c>
      <c r="G16629" s="64">
        <f t="shared" si="501"/>
        <v>100000</v>
      </c>
      <c r="H16629" s="65" t="s">
        <v>3801</v>
      </c>
      <c r="I16629" s="74" t="s">
        <v>12309</v>
      </c>
    </row>
    <row r="16630" spans="1:10" x14ac:dyDescent="0.25">
      <c r="A16630" s="144">
        <v>44844</v>
      </c>
      <c r="B16630" s="71" t="s">
        <v>6687</v>
      </c>
      <c r="C16630" s="90" t="s">
        <v>237</v>
      </c>
      <c r="D16630" s="60">
        <v>1</v>
      </c>
      <c r="E16630" s="126" t="s">
        <v>26</v>
      </c>
      <c r="F16630" s="73">
        <v>230000</v>
      </c>
      <c r="G16630" s="64">
        <f t="shared" si="501"/>
        <v>230000</v>
      </c>
      <c r="H16630" s="65" t="s">
        <v>3801</v>
      </c>
      <c r="I16630" s="74" t="s">
        <v>12309</v>
      </c>
    </row>
    <row r="16631" spans="1:10" x14ac:dyDescent="0.25">
      <c r="A16631" s="144">
        <v>44844</v>
      </c>
      <c r="B16631" s="58" t="s">
        <v>35</v>
      </c>
      <c r="C16631" s="84" t="s">
        <v>36</v>
      </c>
      <c r="D16631" s="60">
        <v>5</v>
      </c>
      <c r="E16631" s="75" t="s">
        <v>37</v>
      </c>
      <c r="F16631" s="210">
        <v>31000</v>
      </c>
      <c r="G16631" s="64">
        <f t="shared" si="501"/>
        <v>155000</v>
      </c>
      <c r="H16631" s="65" t="s">
        <v>3801</v>
      </c>
      <c r="I16631" s="74" t="s">
        <v>12309</v>
      </c>
    </row>
    <row r="16632" spans="1:10" x14ac:dyDescent="0.25">
      <c r="A16632" s="144">
        <v>44844</v>
      </c>
      <c r="B16632" s="59" t="s">
        <v>10727</v>
      </c>
      <c r="C16632" s="59" t="s">
        <v>12310</v>
      </c>
      <c r="D16632" s="60">
        <v>1</v>
      </c>
      <c r="E16632" s="75" t="s">
        <v>26</v>
      </c>
      <c r="F16632" s="73">
        <v>1700000</v>
      </c>
      <c r="G16632" s="64">
        <f t="shared" si="501"/>
        <v>1700000</v>
      </c>
      <c r="H16632" s="65" t="s">
        <v>1653</v>
      </c>
      <c r="I16632" s="59" t="s">
        <v>12311</v>
      </c>
      <c r="J16632" s="4">
        <v>1</v>
      </c>
    </row>
    <row r="16633" spans="1:10" x14ac:dyDescent="0.25">
      <c r="A16633" s="144">
        <v>44844</v>
      </c>
      <c r="B16633" s="59" t="s">
        <v>10727</v>
      </c>
      <c r="C16633" s="59" t="s">
        <v>12312</v>
      </c>
      <c r="D16633" s="60">
        <v>1</v>
      </c>
      <c r="E16633" s="75" t="s">
        <v>26</v>
      </c>
      <c r="F16633" s="73">
        <v>1700000</v>
      </c>
      <c r="G16633" s="64">
        <f t="shared" si="501"/>
        <v>1700000</v>
      </c>
      <c r="H16633" s="65" t="s">
        <v>1653</v>
      </c>
      <c r="I16633" s="59" t="s">
        <v>12311</v>
      </c>
    </row>
    <row r="16634" spans="1:10" x14ac:dyDescent="0.25">
      <c r="A16634" s="144">
        <v>44844</v>
      </c>
      <c r="B16634" s="71" t="s">
        <v>10036</v>
      </c>
      <c r="C16634" s="77" t="s">
        <v>10333</v>
      </c>
      <c r="D16634" s="59">
        <v>2</v>
      </c>
      <c r="E16634" s="59" t="s">
        <v>26</v>
      </c>
      <c r="F16634" s="73">
        <v>175000</v>
      </c>
      <c r="G16634" s="64">
        <f t="shared" si="501"/>
        <v>350000</v>
      </c>
      <c r="H16634" s="65" t="s">
        <v>1653</v>
      </c>
      <c r="I16634" s="59" t="s">
        <v>12311</v>
      </c>
    </row>
    <row r="16635" spans="1:10" x14ac:dyDescent="0.25">
      <c r="A16635" s="144">
        <v>44844</v>
      </c>
      <c r="B16635" s="59" t="s">
        <v>11628</v>
      </c>
      <c r="C16635" s="59" t="s">
        <v>10333</v>
      </c>
      <c r="D16635" s="60">
        <v>2</v>
      </c>
      <c r="E16635" s="126" t="s">
        <v>26</v>
      </c>
      <c r="F16635" s="221">
        <v>40000</v>
      </c>
      <c r="G16635" s="64">
        <f t="shared" si="501"/>
        <v>80000</v>
      </c>
      <c r="H16635" s="65" t="s">
        <v>1653</v>
      </c>
      <c r="I16635" s="59" t="s">
        <v>12311</v>
      </c>
    </row>
    <row r="16636" spans="1:10" x14ac:dyDescent="0.25">
      <c r="A16636" s="144">
        <v>44844</v>
      </c>
      <c r="B16636" s="59" t="s">
        <v>7648</v>
      </c>
      <c r="C16636" s="59" t="s">
        <v>12313</v>
      </c>
      <c r="D16636" s="60">
        <v>1</v>
      </c>
      <c r="E16636" s="126" t="s">
        <v>26</v>
      </c>
      <c r="F16636" s="221">
        <v>1400000</v>
      </c>
      <c r="G16636" s="64">
        <f t="shared" si="501"/>
        <v>1400000</v>
      </c>
      <c r="H16636" s="65" t="s">
        <v>665</v>
      </c>
      <c r="I16636" s="59" t="s">
        <v>12314</v>
      </c>
    </row>
    <row r="16637" spans="1:10" x14ac:dyDescent="0.25">
      <c r="A16637" s="144">
        <v>44844</v>
      </c>
      <c r="B16637" s="83" t="s">
        <v>9844</v>
      </c>
      <c r="C16637" s="77" t="s">
        <v>10333</v>
      </c>
      <c r="D16637" s="59">
        <v>1</v>
      </c>
      <c r="E16637" s="59" t="s">
        <v>26</v>
      </c>
      <c r="F16637" s="73">
        <v>165000</v>
      </c>
      <c r="G16637" s="64">
        <f t="shared" si="501"/>
        <v>165000</v>
      </c>
      <c r="H16637" s="65" t="s">
        <v>665</v>
      </c>
      <c r="I16637" s="59" t="s">
        <v>12314</v>
      </c>
    </row>
    <row r="16638" spans="1:10" x14ac:dyDescent="0.25">
      <c r="A16638" s="144">
        <v>44844</v>
      </c>
      <c r="B16638" s="59" t="s">
        <v>11628</v>
      </c>
      <c r="C16638" s="59" t="s">
        <v>10333</v>
      </c>
      <c r="D16638" s="59">
        <v>1</v>
      </c>
      <c r="E16638" s="59" t="s">
        <v>26</v>
      </c>
      <c r="F16638" s="73">
        <v>40000</v>
      </c>
      <c r="G16638" s="64">
        <f t="shared" si="501"/>
        <v>40000</v>
      </c>
      <c r="H16638" s="65" t="s">
        <v>665</v>
      </c>
      <c r="I16638" s="59" t="s">
        <v>12314</v>
      </c>
    </row>
    <row r="16639" spans="1:10" x14ac:dyDescent="0.25">
      <c r="A16639" s="144">
        <v>44844</v>
      </c>
      <c r="B16639" s="59" t="s">
        <v>12315</v>
      </c>
      <c r="C16639" s="84" t="s">
        <v>48</v>
      </c>
      <c r="D16639" s="141">
        <v>1</v>
      </c>
      <c r="E16639" s="75" t="s">
        <v>29</v>
      </c>
      <c r="F16639" s="73">
        <v>650000</v>
      </c>
      <c r="G16639" s="64">
        <f t="shared" si="501"/>
        <v>650000</v>
      </c>
      <c r="H16639" s="120" t="s">
        <v>882</v>
      </c>
      <c r="I16639" s="59" t="s">
        <v>12316</v>
      </c>
    </row>
    <row r="16640" spans="1:10" x14ac:dyDescent="0.25">
      <c r="A16640" s="144">
        <v>44844</v>
      </c>
      <c r="B16640" s="59" t="s">
        <v>7648</v>
      </c>
      <c r="C16640" s="59" t="s">
        <v>12317</v>
      </c>
      <c r="D16640" s="59">
        <v>1</v>
      </c>
      <c r="E16640" s="59" t="s">
        <v>26</v>
      </c>
      <c r="F16640" s="221">
        <v>1400000</v>
      </c>
      <c r="G16640" s="64">
        <f t="shared" si="501"/>
        <v>1400000</v>
      </c>
      <c r="H16640" s="120" t="s">
        <v>12318</v>
      </c>
      <c r="I16640" s="59" t="s">
        <v>12316</v>
      </c>
    </row>
    <row r="16641" spans="1:9" x14ac:dyDescent="0.25">
      <c r="A16641" s="144">
        <v>44844</v>
      </c>
      <c r="B16641" s="83" t="s">
        <v>9844</v>
      </c>
      <c r="C16641" s="77" t="s">
        <v>10333</v>
      </c>
      <c r="D16641" s="59">
        <v>1</v>
      </c>
      <c r="E16641" s="59" t="s">
        <v>26</v>
      </c>
      <c r="F16641" s="73">
        <v>165000</v>
      </c>
      <c r="G16641" s="64">
        <f t="shared" si="501"/>
        <v>165000</v>
      </c>
      <c r="H16641" s="120" t="s">
        <v>12318</v>
      </c>
      <c r="I16641" s="59" t="s">
        <v>12316</v>
      </c>
    </row>
    <row r="16642" spans="1:9" x14ac:dyDescent="0.25">
      <c r="A16642" s="144">
        <v>44844</v>
      </c>
      <c r="B16642" s="59" t="s">
        <v>11628</v>
      </c>
      <c r="C16642" s="59" t="s">
        <v>10333</v>
      </c>
      <c r="D16642" s="59">
        <v>1</v>
      </c>
      <c r="E16642" s="59" t="s">
        <v>26</v>
      </c>
      <c r="F16642" s="73">
        <v>40000</v>
      </c>
      <c r="G16642" s="64">
        <f t="shared" si="501"/>
        <v>40000</v>
      </c>
      <c r="H16642" s="120" t="s">
        <v>12318</v>
      </c>
      <c r="I16642" s="59" t="s">
        <v>12316</v>
      </c>
    </row>
    <row r="16643" spans="1:9" x14ac:dyDescent="0.25">
      <c r="A16643" s="144">
        <v>44844</v>
      </c>
      <c r="B16643" s="59" t="s">
        <v>10727</v>
      </c>
      <c r="C16643" s="84" t="s">
        <v>12319</v>
      </c>
      <c r="D16643" s="141">
        <v>1</v>
      </c>
      <c r="E16643" s="75" t="s">
        <v>26</v>
      </c>
      <c r="F16643" s="73">
        <v>1700000</v>
      </c>
      <c r="G16643" s="64">
        <f t="shared" si="501"/>
        <v>1700000</v>
      </c>
      <c r="H16643" s="120" t="s">
        <v>1873</v>
      </c>
      <c r="I16643" s="59" t="s">
        <v>12320</v>
      </c>
    </row>
    <row r="16644" spans="1:9" x14ac:dyDescent="0.25">
      <c r="A16644" s="144">
        <v>44844</v>
      </c>
      <c r="B16644" s="59" t="s">
        <v>10727</v>
      </c>
      <c r="C16644" s="59" t="s">
        <v>12321</v>
      </c>
      <c r="D16644" s="59">
        <v>1</v>
      </c>
      <c r="E16644" s="59" t="s">
        <v>26</v>
      </c>
      <c r="F16644" s="73">
        <v>1700000</v>
      </c>
      <c r="G16644" s="64">
        <f t="shared" si="501"/>
        <v>1700000</v>
      </c>
      <c r="H16644" s="120" t="s">
        <v>1873</v>
      </c>
      <c r="I16644" s="59" t="s">
        <v>12320</v>
      </c>
    </row>
    <row r="16645" spans="1:9" x14ac:dyDescent="0.25">
      <c r="A16645" s="144">
        <v>44844</v>
      </c>
      <c r="B16645" s="59" t="s">
        <v>11628</v>
      </c>
      <c r="C16645" s="59" t="s">
        <v>10333</v>
      </c>
      <c r="D16645" s="59">
        <v>2</v>
      </c>
      <c r="E16645" s="59" t="s">
        <v>26</v>
      </c>
      <c r="F16645" s="73">
        <v>40000</v>
      </c>
      <c r="G16645" s="64">
        <f t="shared" si="501"/>
        <v>80000</v>
      </c>
      <c r="H16645" s="120" t="s">
        <v>1873</v>
      </c>
      <c r="I16645" s="59" t="s">
        <v>12320</v>
      </c>
    </row>
    <row r="16646" spans="1:9" x14ac:dyDescent="0.25">
      <c r="A16646" s="144">
        <v>44844</v>
      </c>
      <c r="B16646" s="71" t="s">
        <v>10036</v>
      </c>
      <c r="C16646" s="77" t="s">
        <v>10333</v>
      </c>
      <c r="D16646" s="59">
        <v>2</v>
      </c>
      <c r="E16646" s="59" t="s">
        <v>26</v>
      </c>
      <c r="F16646" s="59">
        <v>175000</v>
      </c>
      <c r="G16646" s="64">
        <f t="shared" si="501"/>
        <v>350000</v>
      </c>
      <c r="H16646" s="120" t="s">
        <v>1873</v>
      </c>
      <c r="I16646" s="59" t="s">
        <v>12320</v>
      </c>
    </row>
    <row r="16647" spans="1:9" x14ac:dyDescent="0.25">
      <c r="A16647" s="144">
        <v>44844</v>
      </c>
      <c r="B16647" s="59" t="s">
        <v>10727</v>
      </c>
      <c r="C16647" s="59" t="s">
        <v>12322</v>
      </c>
      <c r="D16647" s="59">
        <v>1</v>
      </c>
      <c r="E16647" s="59" t="s">
        <v>26</v>
      </c>
      <c r="F16647" s="73">
        <v>1700000</v>
      </c>
      <c r="G16647" s="64">
        <f t="shared" si="501"/>
        <v>1700000</v>
      </c>
      <c r="H16647" s="120" t="s">
        <v>455</v>
      </c>
      <c r="I16647" s="59" t="s">
        <v>12323</v>
      </c>
    </row>
    <row r="16648" spans="1:9" x14ac:dyDescent="0.25">
      <c r="A16648" s="144">
        <v>44844</v>
      </c>
      <c r="B16648" s="59" t="s">
        <v>10727</v>
      </c>
      <c r="C16648" s="59" t="s">
        <v>12324</v>
      </c>
      <c r="D16648" s="59">
        <v>1</v>
      </c>
      <c r="E16648" s="59" t="s">
        <v>26</v>
      </c>
      <c r="F16648" s="73">
        <v>1700000</v>
      </c>
      <c r="G16648" s="64">
        <f t="shared" si="501"/>
        <v>1700000</v>
      </c>
      <c r="H16648" s="120" t="s">
        <v>455</v>
      </c>
      <c r="I16648" s="59" t="s">
        <v>12323</v>
      </c>
    </row>
    <row r="16649" spans="1:9" x14ac:dyDescent="0.25">
      <c r="A16649" s="144">
        <v>44844</v>
      </c>
      <c r="B16649" s="71" t="s">
        <v>10036</v>
      </c>
      <c r="C16649" s="77" t="s">
        <v>10333</v>
      </c>
      <c r="D16649" s="59">
        <v>2</v>
      </c>
      <c r="E16649" s="59" t="s">
        <v>26</v>
      </c>
      <c r="F16649" s="59">
        <v>175000</v>
      </c>
      <c r="G16649" s="64">
        <f t="shared" si="501"/>
        <v>350000</v>
      </c>
      <c r="H16649" s="120" t="s">
        <v>455</v>
      </c>
      <c r="I16649" s="59" t="s">
        <v>12323</v>
      </c>
    </row>
    <row r="16650" spans="1:9" x14ac:dyDescent="0.25">
      <c r="A16650" s="144">
        <v>44844</v>
      </c>
      <c r="B16650" s="59" t="s">
        <v>810</v>
      </c>
      <c r="C16650" s="59" t="s">
        <v>27</v>
      </c>
      <c r="D16650" s="59">
        <v>1</v>
      </c>
      <c r="E16650" s="59" t="s">
        <v>1525</v>
      </c>
      <c r="F16650" s="59">
        <v>75000</v>
      </c>
      <c r="G16650" s="64">
        <f t="shared" si="501"/>
        <v>75000</v>
      </c>
      <c r="H16650" s="120" t="s">
        <v>522</v>
      </c>
      <c r="I16650" s="59" t="s">
        <v>12325</v>
      </c>
    </row>
    <row r="16651" spans="1:9" x14ac:dyDescent="0.25">
      <c r="A16651" s="144">
        <v>44844</v>
      </c>
      <c r="B16651" s="58" t="s">
        <v>35</v>
      </c>
      <c r="C16651" s="84" t="s">
        <v>36</v>
      </c>
      <c r="D16651" s="60">
        <v>1</v>
      </c>
      <c r="E16651" s="126" t="s">
        <v>102</v>
      </c>
      <c r="F16651" s="73">
        <v>6450000</v>
      </c>
      <c r="G16651" s="64">
        <f t="shared" ref="G16651:G16712" si="502">F16651*D16651</f>
        <v>6450000</v>
      </c>
      <c r="H16651" s="120" t="s">
        <v>522</v>
      </c>
      <c r="I16651" s="59" t="s">
        <v>12325</v>
      </c>
    </row>
    <row r="16652" spans="1:9" x14ac:dyDescent="0.25">
      <c r="A16652" s="144">
        <v>44844</v>
      </c>
      <c r="B16652" s="59" t="s">
        <v>62</v>
      </c>
      <c r="C16652" s="59" t="s">
        <v>10516</v>
      </c>
      <c r="D16652" s="59">
        <v>1</v>
      </c>
      <c r="E16652" s="59" t="s">
        <v>29</v>
      </c>
      <c r="F16652" s="61">
        <v>2100000</v>
      </c>
      <c r="G16652" s="64">
        <f t="shared" si="502"/>
        <v>2100000</v>
      </c>
      <c r="H16652" s="120" t="s">
        <v>2085</v>
      </c>
      <c r="I16652" s="59" t="s">
        <v>12326</v>
      </c>
    </row>
    <row r="16653" spans="1:9" x14ac:dyDescent="0.25">
      <c r="A16653" s="144">
        <v>44844</v>
      </c>
      <c r="B16653" s="59" t="s">
        <v>62</v>
      </c>
      <c r="C16653" s="59" t="s">
        <v>10022</v>
      </c>
      <c r="D16653" s="59">
        <v>1</v>
      </c>
      <c r="E16653" s="59" t="s">
        <v>29</v>
      </c>
      <c r="F16653" s="61">
        <v>2100000</v>
      </c>
      <c r="G16653" s="64">
        <f t="shared" si="502"/>
        <v>2100000</v>
      </c>
      <c r="H16653" s="120" t="s">
        <v>2085</v>
      </c>
      <c r="I16653" s="59" t="s">
        <v>12326</v>
      </c>
    </row>
    <row r="16654" spans="1:9" x14ac:dyDescent="0.25">
      <c r="A16654" s="144">
        <v>44844</v>
      </c>
      <c r="B16654" s="66" t="s">
        <v>8068</v>
      </c>
      <c r="C16654" s="83" t="s">
        <v>835</v>
      </c>
      <c r="D16654" s="60">
        <v>1</v>
      </c>
      <c r="E16654" s="75" t="s">
        <v>26</v>
      </c>
      <c r="F16654" s="64">
        <v>11500</v>
      </c>
      <c r="G16654" s="64">
        <f t="shared" si="502"/>
        <v>11500</v>
      </c>
      <c r="H16654" s="120" t="s">
        <v>2085</v>
      </c>
      <c r="I16654" s="59" t="s">
        <v>12326</v>
      </c>
    </row>
    <row r="16655" spans="1:9" x14ac:dyDescent="0.25">
      <c r="A16655" s="144">
        <v>44844</v>
      </c>
      <c r="B16655" s="59" t="s">
        <v>62</v>
      </c>
      <c r="C16655" s="59" t="s">
        <v>12327</v>
      </c>
      <c r="D16655" s="59">
        <v>1</v>
      </c>
      <c r="E16655" s="59" t="s">
        <v>29</v>
      </c>
      <c r="F16655" s="61">
        <v>2100000</v>
      </c>
      <c r="G16655" s="64">
        <f t="shared" si="502"/>
        <v>2100000</v>
      </c>
      <c r="H16655" s="120" t="s">
        <v>1918</v>
      </c>
      <c r="I16655" s="59" t="s">
        <v>12328</v>
      </c>
    </row>
    <row r="16656" spans="1:9" x14ac:dyDescent="0.25">
      <c r="A16656" s="144">
        <v>44844</v>
      </c>
      <c r="B16656" s="59" t="s">
        <v>62</v>
      </c>
      <c r="C16656" s="59" t="s">
        <v>12329</v>
      </c>
      <c r="D16656" s="59">
        <v>1</v>
      </c>
      <c r="E16656" s="59" t="s">
        <v>29</v>
      </c>
      <c r="F16656" s="61">
        <v>2100000</v>
      </c>
      <c r="G16656" s="64">
        <f t="shared" si="502"/>
        <v>2100000</v>
      </c>
      <c r="H16656" s="120" t="s">
        <v>1918</v>
      </c>
      <c r="I16656" s="59" t="s">
        <v>12328</v>
      </c>
    </row>
    <row r="16657" spans="1:9" x14ac:dyDescent="0.25">
      <c r="A16657" s="144">
        <v>44844</v>
      </c>
      <c r="B16657" s="59" t="s">
        <v>62</v>
      </c>
      <c r="C16657" s="59" t="s">
        <v>12330</v>
      </c>
      <c r="D16657" s="59">
        <v>1</v>
      </c>
      <c r="E16657" s="59" t="s">
        <v>29</v>
      </c>
      <c r="F16657" s="61">
        <v>2100000</v>
      </c>
      <c r="G16657" s="64">
        <f t="shared" si="502"/>
        <v>2100000</v>
      </c>
      <c r="H16657" s="120" t="s">
        <v>1918</v>
      </c>
      <c r="I16657" s="59" t="s">
        <v>12328</v>
      </c>
    </row>
    <row r="16658" spans="1:9" x14ac:dyDescent="0.25">
      <c r="A16658" s="144">
        <v>44844</v>
      </c>
      <c r="B16658" s="59" t="s">
        <v>62</v>
      </c>
      <c r="C16658" s="59" t="s">
        <v>12331</v>
      </c>
      <c r="D16658" s="59">
        <v>1</v>
      </c>
      <c r="E16658" s="59" t="s">
        <v>29</v>
      </c>
      <c r="F16658" s="61">
        <v>2100000</v>
      </c>
      <c r="G16658" s="64">
        <f t="shared" si="502"/>
        <v>2100000</v>
      </c>
      <c r="H16658" s="120" t="s">
        <v>1918</v>
      </c>
      <c r="I16658" s="59" t="s">
        <v>12328</v>
      </c>
    </row>
    <row r="16659" spans="1:9" x14ac:dyDescent="0.25">
      <c r="A16659" s="144">
        <v>44844</v>
      </c>
      <c r="B16659" s="71" t="s">
        <v>54</v>
      </c>
      <c r="C16659" s="276" t="s">
        <v>12332</v>
      </c>
      <c r="D16659" s="60">
        <v>1</v>
      </c>
      <c r="E16659" s="75" t="s">
        <v>26</v>
      </c>
      <c r="F16659" s="61">
        <v>3400000</v>
      </c>
      <c r="G16659" s="64">
        <f t="shared" si="502"/>
        <v>3400000</v>
      </c>
      <c r="H16659" s="59" t="s">
        <v>12333</v>
      </c>
      <c r="I16659" s="59" t="s">
        <v>12334</v>
      </c>
    </row>
    <row r="16660" spans="1:9" x14ac:dyDescent="0.25">
      <c r="A16660" s="144">
        <v>44844</v>
      </c>
      <c r="B16660" s="71" t="s">
        <v>54</v>
      </c>
      <c r="C16660" s="59" t="s">
        <v>12335</v>
      </c>
      <c r="D16660" s="60">
        <v>1</v>
      </c>
      <c r="E16660" s="75" t="s">
        <v>26</v>
      </c>
      <c r="F16660" s="61">
        <v>3400000</v>
      </c>
      <c r="G16660" s="64">
        <f t="shared" si="502"/>
        <v>3400000</v>
      </c>
      <c r="H16660" s="59" t="s">
        <v>12333</v>
      </c>
      <c r="I16660" s="59" t="s">
        <v>12334</v>
      </c>
    </row>
    <row r="16661" spans="1:9" x14ac:dyDescent="0.25">
      <c r="A16661" s="144">
        <v>44844</v>
      </c>
      <c r="B16661" s="59" t="s">
        <v>10727</v>
      </c>
      <c r="C16661" s="59" t="s">
        <v>12336</v>
      </c>
      <c r="D16661" s="59">
        <v>1</v>
      </c>
      <c r="E16661" s="59" t="s">
        <v>26</v>
      </c>
      <c r="F16661" s="73">
        <v>1700000</v>
      </c>
      <c r="G16661" s="64">
        <f t="shared" si="502"/>
        <v>1700000</v>
      </c>
      <c r="H16661" s="59" t="s">
        <v>12337</v>
      </c>
      <c r="I16661" s="59" t="s">
        <v>12334</v>
      </c>
    </row>
    <row r="16662" spans="1:9" x14ac:dyDescent="0.25">
      <c r="A16662" s="144">
        <v>44844</v>
      </c>
      <c r="B16662" s="59" t="s">
        <v>7648</v>
      </c>
      <c r="C16662" s="59" t="s">
        <v>9676</v>
      </c>
      <c r="D16662" s="59">
        <v>1</v>
      </c>
      <c r="E16662" s="59" t="s">
        <v>26</v>
      </c>
      <c r="F16662" s="61">
        <v>1400000</v>
      </c>
      <c r="G16662" s="64">
        <f t="shared" si="502"/>
        <v>1400000</v>
      </c>
      <c r="H16662" s="81" t="s">
        <v>4144</v>
      </c>
      <c r="I16662" s="59" t="s">
        <v>12334</v>
      </c>
    </row>
    <row r="16663" spans="1:9" x14ac:dyDescent="0.25">
      <c r="A16663" s="144">
        <v>44844</v>
      </c>
      <c r="B16663" s="59" t="s">
        <v>7648</v>
      </c>
      <c r="C16663" s="59" t="s">
        <v>6717</v>
      </c>
      <c r="D16663" s="59">
        <v>1</v>
      </c>
      <c r="E16663" s="59" t="s">
        <v>26</v>
      </c>
      <c r="F16663" s="61">
        <v>1400000</v>
      </c>
      <c r="G16663" s="64">
        <f t="shared" si="502"/>
        <v>1400000</v>
      </c>
      <c r="H16663" s="81" t="s">
        <v>4144</v>
      </c>
      <c r="I16663" s="59" t="s">
        <v>12334</v>
      </c>
    </row>
    <row r="16664" spans="1:9" x14ac:dyDescent="0.25">
      <c r="A16664" s="144">
        <v>44844</v>
      </c>
      <c r="B16664" s="58" t="s">
        <v>35</v>
      </c>
      <c r="C16664" s="84" t="s">
        <v>36</v>
      </c>
      <c r="D16664" s="60">
        <v>1</v>
      </c>
      <c r="E16664" s="126" t="s">
        <v>102</v>
      </c>
      <c r="F16664" s="73">
        <v>6450000</v>
      </c>
      <c r="G16664" s="64">
        <f t="shared" si="502"/>
        <v>6450000</v>
      </c>
      <c r="H16664" s="59" t="s">
        <v>535</v>
      </c>
      <c r="I16664" s="59" t="s">
        <v>12334</v>
      </c>
    </row>
    <row r="16665" spans="1:9" x14ac:dyDescent="0.25">
      <c r="A16665" s="144">
        <v>44844</v>
      </c>
      <c r="B16665" s="71" t="s">
        <v>6463</v>
      </c>
      <c r="C16665" s="59" t="s">
        <v>434</v>
      </c>
      <c r="D16665" s="141">
        <v>1</v>
      </c>
      <c r="E16665" s="75" t="s">
        <v>26</v>
      </c>
      <c r="F16665" s="210">
        <v>500000</v>
      </c>
      <c r="G16665" s="64">
        <f t="shared" si="502"/>
        <v>500000</v>
      </c>
      <c r="H16665" s="59" t="s">
        <v>535</v>
      </c>
      <c r="I16665" s="59" t="s">
        <v>12334</v>
      </c>
    </row>
    <row r="16666" spans="1:9" x14ac:dyDescent="0.25">
      <c r="A16666" s="144">
        <v>44844</v>
      </c>
      <c r="B16666" s="59" t="s">
        <v>10727</v>
      </c>
      <c r="C16666" s="124" t="s">
        <v>12338</v>
      </c>
      <c r="D16666" s="141">
        <v>1</v>
      </c>
      <c r="E16666" s="75" t="s">
        <v>26</v>
      </c>
      <c r="F16666" s="73">
        <v>1700000</v>
      </c>
      <c r="G16666" s="64">
        <f t="shared" si="502"/>
        <v>1700000</v>
      </c>
      <c r="H16666" s="59" t="s">
        <v>1120</v>
      </c>
      <c r="I16666" s="59" t="s">
        <v>12339</v>
      </c>
    </row>
    <row r="16667" spans="1:9" x14ac:dyDescent="0.25">
      <c r="A16667" s="144">
        <v>44844</v>
      </c>
      <c r="B16667" s="59" t="s">
        <v>10727</v>
      </c>
      <c r="C16667" s="124" t="s">
        <v>12340</v>
      </c>
      <c r="D16667" s="141">
        <v>1</v>
      </c>
      <c r="E16667" s="75" t="s">
        <v>26</v>
      </c>
      <c r="F16667" s="73">
        <v>1700000</v>
      </c>
      <c r="G16667" s="64">
        <f t="shared" si="502"/>
        <v>1700000</v>
      </c>
      <c r="H16667" s="59" t="s">
        <v>1120</v>
      </c>
      <c r="I16667" s="59" t="s">
        <v>12339</v>
      </c>
    </row>
    <row r="16668" spans="1:9" x14ac:dyDescent="0.25">
      <c r="A16668" s="144">
        <v>44844</v>
      </c>
      <c r="B16668" s="59" t="s">
        <v>10727</v>
      </c>
      <c r="C16668" s="124" t="s">
        <v>12341</v>
      </c>
      <c r="D16668" s="141">
        <v>1</v>
      </c>
      <c r="E16668" s="75" t="s">
        <v>26</v>
      </c>
      <c r="F16668" s="73">
        <v>1700000</v>
      </c>
      <c r="G16668" s="64">
        <f t="shared" si="502"/>
        <v>1700000</v>
      </c>
      <c r="H16668" s="59" t="s">
        <v>1120</v>
      </c>
      <c r="I16668" s="59" t="s">
        <v>12339</v>
      </c>
    </row>
    <row r="16669" spans="1:9" x14ac:dyDescent="0.25">
      <c r="A16669" s="144">
        <v>44844</v>
      </c>
      <c r="B16669" s="59" t="s">
        <v>10727</v>
      </c>
      <c r="C16669" s="124" t="s">
        <v>12342</v>
      </c>
      <c r="D16669" s="141">
        <v>1</v>
      </c>
      <c r="E16669" s="75" t="s">
        <v>26</v>
      </c>
      <c r="F16669" s="73">
        <v>1700000</v>
      </c>
      <c r="G16669" s="64">
        <f t="shared" si="502"/>
        <v>1700000</v>
      </c>
      <c r="H16669" s="59" t="s">
        <v>1120</v>
      </c>
      <c r="I16669" s="59" t="s">
        <v>12339</v>
      </c>
    </row>
    <row r="16670" spans="1:9" x14ac:dyDescent="0.25">
      <c r="A16670" s="144">
        <v>44844</v>
      </c>
      <c r="B16670" s="59" t="s">
        <v>10727</v>
      </c>
      <c r="C16670" s="124" t="s">
        <v>12343</v>
      </c>
      <c r="D16670" s="141">
        <v>1</v>
      </c>
      <c r="E16670" s="75" t="s">
        <v>26</v>
      </c>
      <c r="F16670" s="73">
        <v>1700000</v>
      </c>
      <c r="G16670" s="64">
        <f t="shared" si="502"/>
        <v>1700000</v>
      </c>
      <c r="H16670" s="59" t="s">
        <v>1120</v>
      </c>
      <c r="I16670" s="59" t="s">
        <v>12339</v>
      </c>
    </row>
    <row r="16671" spans="1:9" x14ac:dyDescent="0.25">
      <c r="A16671" s="144">
        <v>44844</v>
      </c>
      <c r="B16671" s="59" t="s">
        <v>10727</v>
      </c>
      <c r="C16671" s="124" t="s">
        <v>12344</v>
      </c>
      <c r="D16671" s="141">
        <v>1</v>
      </c>
      <c r="E16671" s="75" t="s">
        <v>26</v>
      </c>
      <c r="F16671" s="73">
        <v>1700000</v>
      </c>
      <c r="G16671" s="64">
        <f t="shared" si="502"/>
        <v>1700000</v>
      </c>
      <c r="H16671" s="59" t="s">
        <v>1120</v>
      </c>
      <c r="I16671" s="59" t="s">
        <v>12339</v>
      </c>
    </row>
    <row r="16672" spans="1:9" x14ac:dyDescent="0.25">
      <c r="A16672" s="144">
        <v>44844</v>
      </c>
      <c r="B16672" s="59" t="s">
        <v>10727</v>
      </c>
      <c r="C16672" s="124" t="s">
        <v>12345</v>
      </c>
      <c r="D16672" s="141">
        <v>1</v>
      </c>
      <c r="E16672" s="75" t="s">
        <v>26</v>
      </c>
      <c r="F16672" s="73">
        <v>1700000</v>
      </c>
      <c r="G16672" s="64">
        <f t="shared" si="502"/>
        <v>1700000</v>
      </c>
      <c r="H16672" s="59" t="s">
        <v>1120</v>
      </c>
      <c r="I16672" s="59" t="s">
        <v>12339</v>
      </c>
    </row>
    <row r="16673" spans="1:9" x14ac:dyDescent="0.25">
      <c r="A16673" s="144">
        <v>44844</v>
      </c>
      <c r="B16673" s="59" t="s">
        <v>10727</v>
      </c>
      <c r="C16673" s="124" t="s">
        <v>12346</v>
      </c>
      <c r="D16673" s="141">
        <v>1</v>
      </c>
      <c r="E16673" s="75" t="s">
        <v>26</v>
      </c>
      <c r="F16673" s="73">
        <v>1700000</v>
      </c>
      <c r="G16673" s="64">
        <f t="shared" si="502"/>
        <v>1700000</v>
      </c>
      <c r="H16673" s="59" t="s">
        <v>1120</v>
      </c>
      <c r="I16673" s="59" t="s">
        <v>12339</v>
      </c>
    </row>
    <row r="16674" spans="1:9" x14ac:dyDescent="0.25">
      <c r="A16674" s="144">
        <v>44844</v>
      </c>
      <c r="B16674" s="59" t="s">
        <v>10727</v>
      </c>
      <c r="C16674" s="124" t="s">
        <v>12347</v>
      </c>
      <c r="D16674" s="141">
        <v>1</v>
      </c>
      <c r="E16674" s="75" t="s">
        <v>26</v>
      </c>
      <c r="F16674" s="73">
        <v>1700000</v>
      </c>
      <c r="G16674" s="64">
        <f t="shared" si="502"/>
        <v>1700000</v>
      </c>
      <c r="H16674" s="59" t="s">
        <v>1120</v>
      </c>
      <c r="I16674" s="59" t="s">
        <v>12339</v>
      </c>
    </row>
    <row r="16675" spans="1:9" x14ac:dyDescent="0.25">
      <c r="A16675" s="144">
        <v>44844</v>
      </c>
      <c r="B16675" s="59" t="s">
        <v>10727</v>
      </c>
      <c r="C16675" s="124" t="s">
        <v>12348</v>
      </c>
      <c r="D16675" s="141">
        <v>1</v>
      </c>
      <c r="E16675" s="75" t="s">
        <v>26</v>
      </c>
      <c r="F16675" s="73">
        <v>1700000</v>
      </c>
      <c r="G16675" s="64">
        <f t="shared" si="502"/>
        <v>1700000</v>
      </c>
      <c r="H16675" s="59" t="s">
        <v>1120</v>
      </c>
      <c r="I16675" s="59" t="s">
        <v>12339</v>
      </c>
    </row>
    <row r="16676" spans="1:9" x14ac:dyDescent="0.25">
      <c r="A16676" s="144">
        <v>44844</v>
      </c>
      <c r="B16676" s="59" t="s">
        <v>10036</v>
      </c>
      <c r="C16676" s="77" t="s">
        <v>10333</v>
      </c>
      <c r="D16676" s="141">
        <v>10</v>
      </c>
      <c r="E16676" s="625" t="s">
        <v>26</v>
      </c>
      <c r="F16676" s="549">
        <v>175000</v>
      </c>
      <c r="G16676" s="64">
        <f t="shared" si="502"/>
        <v>1750000</v>
      </c>
      <c r="H16676" s="59" t="s">
        <v>1120</v>
      </c>
      <c r="I16676" s="59" t="s">
        <v>12339</v>
      </c>
    </row>
    <row r="16677" spans="1:9" x14ac:dyDescent="0.25">
      <c r="A16677" s="144">
        <v>44844</v>
      </c>
      <c r="B16677" s="59" t="s">
        <v>12349</v>
      </c>
      <c r="C16677" s="59" t="s">
        <v>10333</v>
      </c>
      <c r="D16677" s="59">
        <v>10</v>
      </c>
      <c r="E16677" s="77" t="s">
        <v>26</v>
      </c>
      <c r="F16677" s="61">
        <v>45000</v>
      </c>
      <c r="G16677" s="64">
        <f t="shared" si="502"/>
        <v>450000</v>
      </c>
      <c r="H16677" s="59" t="s">
        <v>1120</v>
      </c>
      <c r="I16677" s="59" t="s">
        <v>12339</v>
      </c>
    </row>
    <row r="16678" spans="1:9" x14ac:dyDescent="0.25">
      <c r="A16678" s="144">
        <v>44844</v>
      </c>
      <c r="B16678" s="59" t="s">
        <v>7648</v>
      </c>
      <c r="C16678" s="59" t="s">
        <v>12350</v>
      </c>
      <c r="D16678" s="59">
        <v>1</v>
      </c>
      <c r="E16678" s="59" t="s">
        <v>26</v>
      </c>
      <c r="F16678" s="61">
        <v>1400000</v>
      </c>
      <c r="G16678" s="64">
        <f t="shared" si="502"/>
        <v>1400000</v>
      </c>
      <c r="H16678" s="59" t="s">
        <v>1120</v>
      </c>
      <c r="I16678" s="59" t="s">
        <v>12351</v>
      </c>
    </row>
    <row r="16679" spans="1:9" x14ac:dyDescent="0.25">
      <c r="A16679" s="144">
        <v>44844</v>
      </c>
      <c r="B16679" s="59" t="s">
        <v>7648</v>
      </c>
      <c r="C16679" s="59" t="s">
        <v>7930</v>
      </c>
      <c r="D16679" s="59">
        <v>1</v>
      </c>
      <c r="E16679" s="59" t="s">
        <v>26</v>
      </c>
      <c r="F16679" s="61">
        <v>1400000</v>
      </c>
      <c r="G16679" s="64">
        <f t="shared" si="502"/>
        <v>1400000</v>
      </c>
      <c r="H16679" s="59" t="s">
        <v>1120</v>
      </c>
      <c r="I16679" s="59" t="s">
        <v>12351</v>
      </c>
    </row>
    <row r="16680" spans="1:9" x14ac:dyDescent="0.25">
      <c r="A16680" s="144">
        <v>44844</v>
      </c>
      <c r="B16680" s="59" t="s">
        <v>7648</v>
      </c>
      <c r="C16680" s="59" t="s">
        <v>6717</v>
      </c>
      <c r="D16680" s="59">
        <v>1</v>
      </c>
      <c r="E16680" s="59" t="s">
        <v>26</v>
      </c>
      <c r="F16680" s="61">
        <v>1400000</v>
      </c>
      <c r="G16680" s="64">
        <f t="shared" si="502"/>
        <v>1400000</v>
      </c>
      <c r="H16680" s="59" t="s">
        <v>1120</v>
      </c>
      <c r="I16680" s="59" t="s">
        <v>12351</v>
      </c>
    </row>
    <row r="16681" spans="1:9" x14ac:dyDescent="0.25">
      <c r="A16681" s="144">
        <v>44844</v>
      </c>
      <c r="B16681" s="59" t="s">
        <v>7648</v>
      </c>
      <c r="C16681" s="59" t="s">
        <v>12352</v>
      </c>
      <c r="D16681" s="59">
        <v>1</v>
      </c>
      <c r="E16681" s="59" t="s">
        <v>26</v>
      </c>
      <c r="F16681" s="61">
        <v>1400000</v>
      </c>
      <c r="G16681" s="64">
        <f t="shared" si="502"/>
        <v>1400000</v>
      </c>
      <c r="H16681" s="59" t="s">
        <v>1120</v>
      </c>
      <c r="I16681" s="59" t="s">
        <v>12351</v>
      </c>
    </row>
    <row r="16682" spans="1:9" x14ac:dyDescent="0.25">
      <c r="A16682" s="144">
        <v>44844</v>
      </c>
      <c r="B16682" s="59" t="s">
        <v>12353</v>
      </c>
      <c r="C16682" s="59" t="s">
        <v>12354</v>
      </c>
      <c r="D16682" s="59">
        <v>2</v>
      </c>
      <c r="E16682" s="59" t="s">
        <v>26</v>
      </c>
      <c r="F16682" s="61">
        <v>250000</v>
      </c>
      <c r="G16682" s="64">
        <f t="shared" si="502"/>
        <v>500000</v>
      </c>
      <c r="H16682" s="59" t="s">
        <v>1120</v>
      </c>
      <c r="I16682" s="59" t="s">
        <v>12351</v>
      </c>
    </row>
    <row r="16683" spans="1:9" x14ac:dyDescent="0.25">
      <c r="A16683" s="144">
        <v>44844</v>
      </c>
      <c r="B16683" s="59" t="s">
        <v>11229</v>
      </c>
      <c r="C16683" s="59" t="s">
        <v>319</v>
      </c>
      <c r="D16683" s="59">
        <v>2</v>
      </c>
      <c r="E16683" s="59" t="s">
        <v>26</v>
      </c>
      <c r="F16683" s="61">
        <v>318500</v>
      </c>
      <c r="G16683" s="64">
        <f t="shared" si="502"/>
        <v>637000</v>
      </c>
      <c r="H16683" s="59" t="s">
        <v>1120</v>
      </c>
      <c r="I16683" s="59" t="s">
        <v>12351</v>
      </c>
    </row>
    <row r="16684" spans="1:9" x14ac:dyDescent="0.25">
      <c r="A16684" s="144">
        <v>44844</v>
      </c>
      <c r="B16684" s="59" t="s">
        <v>12355</v>
      </c>
      <c r="C16684" s="59" t="s">
        <v>48</v>
      </c>
      <c r="D16684" s="141">
        <v>2</v>
      </c>
      <c r="E16684" s="75" t="s">
        <v>26</v>
      </c>
      <c r="F16684" s="73">
        <v>40000</v>
      </c>
      <c r="G16684" s="64">
        <f t="shared" si="502"/>
        <v>80000</v>
      </c>
      <c r="H16684" s="120" t="s">
        <v>629</v>
      </c>
      <c r="I16684" s="59" t="s">
        <v>12356</v>
      </c>
    </row>
    <row r="16685" spans="1:9" x14ac:dyDescent="0.25">
      <c r="A16685" s="144">
        <v>44844</v>
      </c>
      <c r="B16685" s="58" t="s">
        <v>1818</v>
      </c>
      <c r="C16685" s="83" t="s">
        <v>48</v>
      </c>
      <c r="D16685" s="60">
        <v>5</v>
      </c>
      <c r="E16685" s="75" t="s">
        <v>26</v>
      </c>
      <c r="F16685" s="64">
        <v>10000</v>
      </c>
      <c r="G16685" s="64">
        <f t="shared" si="502"/>
        <v>50000</v>
      </c>
      <c r="H16685" s="120" t="s">
        <v>2005</v>
      </c>
      <c r="I16685" s="59" t="s">
        <v>12357</v>
      </c>
    </row>
    <row r="16686" spans="1:9" x14ac:dyDescent="0.25">
      <c r="A16686" s="144">
        <v>44844</v>
      </c>
      <c r="B16686" s="59" t="s">
        <v>210</v>
      </c>
      <c r="C16686" s="59" t="s">
        <v>211</v>
      </c>
      <c r="D16686" s="60">
        <v>1</v>
      </c>
      <c r="E16686" s="75" t="s">
        <v>37</v>
      </c>
      <c r="F16686" s="64">
        <v>33000</v>
      </c>
      <c r="G16686" s="64">
        <f t="shared" si="502"/>
        <v>33000</v>
      </c>
      <c r="H16686" s="65" t="s">
        <v>12358</v>
      </c>
      <c r="I16686" s="74"/>
    </row>
    <row r="16687" spans="1:9" x14ac:dyDescent="0.25">
      <c r="A16687" s="144">
        <v>44875</v>
      </c>
      <c r="B16687" s="59" t="s">
        <v>210</v>
      </c>
      <c r="C16687" s="59" t="s">
        <v>211</v>
      </c>
      <c r="D16687" s="60">
        <v>2</v>
      </c>
      <c r="E16687" s="75" t="s">
        <v>37</v>
      </c>
      <c r="F16687" s="64">
        <v>33000</v>
      </c>
      <c r="G16687" s="64">
        <f t="shared" si="502"/>
        <v>66000</v>
      </c>
      <c r="H16687" s="65" t="s">
        <v>432</v>
      </c>
      <c r="I16687" s="74"/>
    </row>
    <row r="16688" spans="1:9" x14ac:dyDescent="0.25">
      <c r="A16688" s="144">
        <v>44875</v>
      </c>
      <c r="B16688" s="58" t="s">
        <v>35</v>
      </c>
      <c r="C16688" s="84" t="s">
        <v>36</v>
      </c>
      <c r="D16688" s="60">
        <v>3</v>
      </c>
      <c r="E16688" s="75" t="s">
        <v>37</v>
      </c>
      <c r="F16688" s="73">
        <v>31000</v>
      </c>
      <c r="G16688" s="64">
        <f t="shared" si="502"/>
        <v>93000</v>
      </c>
      <c r="H16688" s="120" t="s">
        <v>432</v>
      </c>
      <c r="I16688" s="279"/>
    </row>
    <row r="16689" spans="1:9" x14ac:dyDescent="0.25">
      <c r="A16689" s="144">
        <v>44875</v>
      </c>
      <c r="B16689" s="58" t="s">
        <v>810</v>
      </c>
      <c r="C16689" s="84" t="s">
        <v>27</v>
      </c>
      <c r="D16689" s="60">
        <v>1</v>
      </c>
      <c r="E16689" s="75" t="s">
        <v>1525</v>
      </c>
      <c r="F16689" s="102">
        <v>75000</v>
      </c>
      <c r="G16689" s="64">
        <f t="shared" si="502"/>
        <v>75000</v>
      </c>
      <c r="H16689" s="120" t="s">
        <v>432</v>
      </c>
      <c r="I16689" s="279"/>
    </row>
    <row r="16690" spans="1:9" x14ac:dyDescent="0.25">
      <c r="A16690" s="144">
        <v>44875</v>
      </c>
      <c r="B16690" s="59" t="s">
        <v>172</v>
      </c>
      <c r="C16690" s="93" t="s">
        <v>173</v>
      </c>
      <c r="D16690" s="60">
        <v>1</v>
      </c>
      <c r="E16690" s="75" t="s">
        <v>26</v>
      </c>
      <c r="F16690" s="63">
        <v>39000</v>
      </c>
      <c r="G16690" s="64">
        <f t="shared" si="502"/>
        <v>39000</v>
      </c>
      <c r="H16690" s="65" t="s">
        <v>890</v>
      </c>
      <c r="I16690" s="74" t="s">
        <v>12359</v>
      </c>
    </row>
    <row r="16691" spans="1:9" x14ac:dyDescent="0.25">
      <c r="A16691" s="144">
        <v>44875</v>
      </c>
      <c r="B16691" s="58" t="s">
        <v>12360</v>
      </c>
      <c r="C16691" s="84" t="s">
        <v>48</v>
      </c>
      <c r="D16691" s="60">
        <v>1</v>
      </c>
      <c r="E16691" s="126" t="s">
        <v>26</v>
      </c>
      <c r="F16691" s="73">
        <v>1500000</v>
      </c>
      <c r="G16691" s="64">
        <f>F16691*D16691</f>
        <v>1500000</v>
      </c>
      <c r="H16691" s="120" t="s">
        <v>890</v>
      </c>
      <c r="I16691" s="74" t="s">
        <v>12359</v>
      </c>
    </row>
    <row r="16692" spans="1:9" x14ac:dyDescent="0.25">
      <c r="A16692" s="144">
        <v>44875</v>
      </c>
      <c r="B16692" s="59" t="s">
        <v>12361</v>
      </c>
      <c r="C16692" s="84" t="s">
        <v>929</v>
      </c>
      <c r="D16692" s="60">
        <v>4</v>
      </c>
      <c r="E16692" s="75" t="s">
        <v>26</v>
      </c>
      <c r="F16692" s="62">
        <v>25000</v>
      </c>
      <c r="G16692" s="64">
        <f>F16692*D16692</f>
        <v>100000</v>
      </c>
      <c r="H16692" s="120" t="s">
        <v>890</v>
      </c>
      <c r="I16692" s="74" t="s">
        <v>12359</v>
      </c>
    </row>
    <row r="16693" spans="1:9" x14ac:dyDescent="0.25">
      <c r="A16693" s="144">
        <v>44875</v>
      </c>
      <c r="B16693" s="66" t="s">
        <v>12362</v>
      </c>
      <c r="C16693" s="84" t="s">
        <v>929</v>
      </c>
      <c r="D16693" s="60">
        <v>4</v>
      </c>
      <c r="E16693" s="75" t="s">
        <v>26</v>
      </c>
      <c r="F16693" s="64">
        <v>425000</v>
      </c>
      <c r="G16693" s="64">
        <f>F16693*D16693</f>
        <v>1700000</v>
      </c>
      <c r="H16693" s="120" t="s">
        <v>890</v>
      </c>
      <c r="I16693" s="74" t="s">
        <v>12359</v>
      </c>
    </row>
    <row r="16694" spans="1:9" x14ac:dyDescent="0.25">
      <c r="A16694" s="144">
        <v>44875</v>
      </c>
      <c r="B16694" s="66" t="s">
        <v>8068</v>
      </c>
      <c r="C16694" s="83" t="s">
        <v>835</v>
      </c>
      <c r="D16694" s="60">
        <v>1</v>
      </c>
      <c r="E16694" s="75" t="s">
        <v>26</v>
      </c>
      <c r="F16694" s="64">
        <v>11500</v>
      </c>
      <c r="G16694" s="64">
        <f t="shared" si="502"/>
        <v>11500</v>
      </c>
      <c r="H16694" s="65" t="s">
        <v>6141</v>
      </c>
      <c r="I16694" s="74"/>
    </row>
    <row r="16695" spans="1:9" x14ac:dyDescent="0.25">
      <c r="A16695" s="144">
        <v>44875</v>
      </c>
      <c r="B16695" s="59" t="s">
        <v>11787</v>
      </c>
      <c r="C16695" s="59" t="s">
        <v>864</v>
      </c>
      <c r="D16695" s="60">
        <v>2</v>
      </c>
      <c r="E16695" s="83" t="s">
        <v>25</v>
      </c>
      <c r="F16695" s="210">
        <v>40000</v>
      </c>
      <c r="G16695" s="64">
        <f t="shared" si="502"/>
        <v>80000</v>
      </c>
      <c r="H16695" s="65" t="s">
        <v>6141</v>
      </c>
      <c r="I16695" s="74"/>
    </row>
    <row r="16696" spans="1:9" x14ac:dyDescent="0.25">
      <c r="A16696" s="144">
        <v>44875</v>
      </c>
      <c r="B16696" s="59" t="s">
        <v>12363</v>
      </c>
      <c r="C16696" s="84" t="s">
        <v>12197</v>
      </c>
      <c r="D16696" s="141">
        <v>2</v>
      </c>
      <c r="E16696" s="75" t="s">
        <v>26</v>
      </c>
      <c r="F16696" s="73">
        <v>30000</v>
      </c>
      <c r="G16696" s="64">
        <f t="shared" si="502"/>
        <v>60000</v>
      </c>
      <c r="H16696" s="65" t="s">
        <v>6141</v>
      </c>
      <c r="I16696" s="74"/>
    </row>
    <row r="16697" spans="1:9" x14ac:dyDescent="0.25">
      <c r="A16697" s="144">
        <v>44875</v>
      </c>
      <c r="B16697" s="83" t="s">
        <v>10696</v>
      </c>
      <c r="C16697" s="59" t="s">
        <v>482</v>
      </c>
      <c r="D16697" s="141">
        <v>3</v>
      </c>
      <c r="E16697" s="75" t="s">
        <v>25</v>
      </c>
      <c r="F16697" s="210">
        <v>28000</v>
      </c>
      <c r="G16697" s="64">
        <f t="shared" si="502"/>
        <v>84000</v>
      </c>
      <c r="H16697" s="65" t="s">
        <v>6141</v>
      </c>
      <c r="I16697" s="74"/>
    </row>
    <row r="16698" spans="1:9" x14ac:dyDescent="0.25">
      <c r="A16698" s="144">
        <v>44875</v>
      </c>
      <c r="B16698" s="58" t="s">
        <v>6582</v>
      </c>
      <c r="C16698" s="59" t="s">
        <v>6583</v>
      </c>
      <c r="D16698" s="141">
        <v>1</v>
      </c>
      <c r="E16698" s="75" t="s">
        <v>26</v>
      </c>
      <c r="F16698" s="73">
        <v>31000</v>
      </c>
      <c r="G16698" s="64">
        <f t="shared" si="502"/>
        <v>31000</v>
      </c>
      <c r="H16698" s="120" t="s">
        <v>2148</v>
      </c>
      <c r="I16698" s="74"/>
    </row>
    <row r="16699" spans="1:9" x14ac:dyDescent="0.25">
      <c r="A16699" s="144">
        <v>44875</v>
      </c>
      <c r="B16699" s="59" t="s">
        <v>210</v>
      </c>
      <c r="C16699" s="59" t="s">
        <v>211</v>
      </c>
      <c r="D16699" s="60">
        <v>9</v>
      </c>
      <c r="E16699" s="75" t="s">
        <v>37</v>
      </c>
      <c r="F16699" s="64">
        <v>33000</v>
      </c>
      <c r="G16699" s="64">
        <f t="shared" si="502"/>
        <v>297000</v>
      </c>
      <c r="H16699" s="120" t="s">
        <v>508</v>
      </c>
      <c r="I16699" s="74" t="s">
        <v>12364</v>
      </c>
    </row>
    <row r="16700" spans="1:9" x14ac:dyDescent="0.25">
      <c r="A16700" s="144">
        <v>44875</v>
      </c>
      <c r="B16700" s="59" t="s">
        <v>11153</v>
      </c>
      <c r="C16700" s="59" t="s">
        <v>217</v>
      </c>
      <c r="D16700" s="59">
        <v>1</v>
      </c>
      <c r="E16700" s="77" t="s">
        <v>26</v>
      </c>
      <c r="F16700" s="61">
        <v>95000</v>
      </c>
      <c r="G16700" s="64">
        <f t="shared" si="502"/>
        <v>95000</v>
      </c>
      <c r="H16700" s="120" t="s">
        <v>508</v>
      </c>
      <c r="I16700" s="74" t="s">
        <v>12364</v>
      </c>
    </row>
    <row r="16701" spans="1:9" x14ac:dyDescent="0.25">
      <c r="A16701" s="144">
        <v>44875</v>
      </c>
      <c r="B16701" s="59" t="s">
        <v>6323</v>
      </c>
      <c r="C16701" s="59" t="s">
        <v>6324</v>
      </c>
      <c r="D16701" s="141">
        <v>1</v>
      </c>
      <c r="E16701" s="75" t="s">
        <v>26</v>
      </c>
      <c r="F16701" s="210">
        <v>93000</v>
      </c>
      <c r="G16701" s="64">
        <f t="shared" si="502"/>
        <v>93000</v>
      </c>
      <c r="H16701" s="120" t="s">
        <v>508</v>
      </c>
      <c r="I16701" s="74" t="s">
        <v>12364</v>
      </c>
    </row>
    <row r="16702" spans="1:9" x14ac:dyDescent="0.25">
      <c r="A16702" s="144">
        <v>44875</v>
      </c>
      <c r="B16702" s="59" t="s">
        <v>172</v>
      </c>
      <c r="C16702" s="93" t="s">
        <v>173</v>
      </c>
      <c r="D16702" s="141">
        <v>1</v>
      </c>
      <c r="E16702" s="75" t="s">
        <v>26</v>
      </c>
      <c r="F16702" s="64">
        <v>39000</v>
      </c>
      <c r="G16702" s="64">
        <f t="shared" si="502"/>
        <v>39000</v>
      </c>
      <c r="H16702" s="120" t="s">
        <v>508</v>
      </c>
      <c r="I16702" s="74" t="s">
        <v>12364</v>
      </c>
    </row>
    <row r="16703" spans="1:9" x14ac:dyDescent="0.25">
      <c r="A16703" s="144">
        <v>44875</v>
      </c>
      <c r="B16703" s="59" t="s">
        <v>6299</v>
      </c>
      <c r="C16703" s="59" t="s">
        <v>89</v>
      </c>
      <c r="D16703" s="60">
        <v>1</v>
      </c>
      <c r="E16703" s="75" t="s">
        <v>26</v>
      </c>
      <c r="F16703" s="78">
        <v>193500</v>
      </c>
      <c r="G16703" s="64">
        <f t="shared" si="502"/>
        <v>193500</v>
      </c>
      <c r="H16703" s="120" t="s">
        <v>508</v>
      </c>
      <c r="I16703" s="74" t="s">
        <v>12364</v>
      </c>
    </row>
    <row r="16704" spans="1:9" x14ac:dyDescent="0.25">
      <c r="A16704" s="144">
        <v>44875</v>
      </c>
      <c r="B16704" s="71" t="s">
        <v>9833</v>
      </c>
      <c r="C16704" s="59" t="s">
        <v>9834</v>
      </c>
      <c r="D16704" s="60">
        <v>1</v>
      </c>
      <c r="E16704" s="126" t="s">
        <v>26</v>
      </c>
      <c r="F16704" s="78">
        <v>187035</v>
      </c>
      <c r="G16704" s="64">
        <f t="shared" si="502"/>
        <v>187035</v>
      </c>
      <c r="H16704" s="120" t="s">
        <v>508</v>
      </c>
      <c r="I16704" s="74" t="s">
        <v>12364</v>
      </c>
    </row>
    <row r="16705" spans="1:9" x14ac:dyDescent="0.25">
      <c r="A16705" s="144">
        <v>44875</v>
      </c>
      <c r="B16705" s="59" t="s">
        <v>634</v>
      </c>
      <c r="C16705" s="59" t="s">
        <v>99</v>
      </c>
      <c r="D16705" s="60">
        <v>1</v>
      </c>
      <c r="E16705" s="126" t="s">
        <v>26</v>
      </c>
      <c r="F16705" s="73">
        <v>37500</v>
      </c>
      <c r="G16705" s="64">
        <f t="shared" si="502"/>
        <v>37500</v>
      </c>
      <c r="H16705" s="120" t="s">
        <v>508</v>
      </c>
      <c r="I16705" s="74" t="s">
        <v>12364</v>
      </c>
    </row>
    <row r="16706" spans="1:9" x14ac:dyDescent="0.25">
      <c r="A16706" s="144">
        <v>44875</v>
      </c>
      <c r="B16706" s="59" t="s">
        <v>6300</v>
      </c>
      <c r="C16706" s="59" t="s">
        <v>434</v>
      </c>
      <c r="D16706" s="60">
        <v>1</v>
      </c>
      <c r="E16706" s="75" t="s">
        <v>26</v>
      </c>
      <c r="F16706" s="63">
        <v>100000</v>
      </c>
      <c r="G16706" s="64">
        <f t="shared" si="502"/>
        <v>100000</v>
      </c>
      <c r="H16706" s="120" t="s">
        <v>508</v>
      </c>
      <c r="I16706" s="74" t="s">
        <v>12364</v>
      </c>
    </row>
    <row r="16707" spans="1:9" x14ac:dyDescent="0.25">
      <c r="A16707" s="144">
        <v>44875</v>
      </c>
      <c r="B16707" s="83" t="s">
        <v>10485</v>
      </c>
      <c r="C16707" s="84" t="s">
        <v>364</v>
      </c>
      <c r="D16707" s="60">
        <v>1</v>
      </c>
      <c r="E16707" s="126" t="s">
        <v>26</v>
      </c>
      <c r="F16707" s="73">
        <v>308000</v>
      </c>
      <c r="G16707" s="210">
        <f t="shared" si="502"/>
        <v>308000</v>
      </c>
      <c r="H16707" s="65" t="s">
        <v>794</v>
      </c>
      <c r="I16707" s="74" t="s">
        <v>12365</v>
      </c>
    </row>
    <row r="16708" spans="1:9" x14ac:dyDescent="0.25">
      <c r="A16708" s="144">
        <v>44875</v>
      </c>
      <c r="B16708" s="59" t="s">
        <v>12366</v>
      </c>
      <c r="C16708" s="83" t="s">
        <v>48</v>
      </c>
      <c r="D16708" s="141">
        <v>5</v>
      </c>
      <c r="E16708" s="75" t="s">
        <v>26</v>
      </c>
      <c r="F16708" s="64">
        <v>5500</v>
      </c>
      <c r="G16708" s="64">
        <f t="shared" si="502"/>
        <v>27500</v>
      </c>
      <c r="H16708" s="65" t="s">
        <v>710</v>
      </c>
      <c r="I16708" s="74" t="s">
        <v>12367</v>
      </c>
    </row>
    <row r="16709" spans="1:9" x14ac:dyDescent="0.25">
      <c r="A16709" s="144">
        <v>44875</v>
      </c>
      <c r="B16709" s="58" t="s">
        <v>1818</v>
      </c>
      <c r="C16709" s="83" t="s">
        <v>48</v>
      </c>
      <c r="D16709" s="60">
        <v>1</v>
      </c>
      <c r="E16709" s="75" t="s">
        <v>26</v>
      </c>
      <c r="F16709" s="64">
        <v>10000</v>
      </c>
      <c r="G16709" s="64">
        <f t="shared" si="502"/>
        <v>10000</v>
      </c>
      <c r="H16709" s="65" t="s">
        <v>710</v>
      </c>
      <c r="I16709" s="74" t="s">
        <v>12367</v>
      </c>
    </row>
    <row r="16710" spans="1:9" x14ac:dyDescent="0.25">
      <c r="A16710" s="144">
        <v>44875</v>
      </c>
      <c r="B16710" s="59" t="s">
        <v>210</v>
      </c>
      <c r="C16710" s="59" t="s">
        <v>211</v>
      </c>
      <c r="D16710" s="60">
        <v>9</v>
      </c>
      <c r="E16710" s="75" t="s">
        <v>37</v>
      </c>
      <c r="F16710" s="64">
        <v>33000</v>
      </c>
      <c r="G16710" s="64">
        <f t="shared" si="502"/>
        <v>297000</v>
      </c>
      <c r="H16710" s="65" t="s">
        <v>3126</v>
      </c>
      <c r="I16710" s="74" t="s">
        <v>12368</v>
      </c>
    </row>
    <row r="16711" spans="1:9" x14ac:dyDescent="0.25">
      <c r="A16711" s="144">
        <v>44875</v>
      </c>
      <c r="B16711" s="59" t="s">
        <v>6307</v>
      </c>
      <c r="C16711" s="59" t="s">
        <v>217</v>
      </c>
      <c r="D16711" s="60">
        <v>1</v>
      </c>
      <c r="E16711" s="126" t="s">
        <v>26</v>
      </c>
      <c r="F16711" s="73">
        <v>83000</v>
      </c>
      <c r="G16711" s="64">
        <f t="shared" si="502"/>
        <v>83000</v>
      </c>
      <c r="H16711" s="65" t="s">
        <v>3126</v>
      </c>
      <c r="I16711" s="74" t="s">
        <v>12368</v>
      </c>
    </row>
    <row r="16712" spans="1:9" x14ac:dyDescent="0.25">
      <c r="A16712" s="144">
        <v>44875</v>
      </c>
      <c r="B16712" s="59" t="s">
        <v>172</v>
      </c>
      <c r="C16712" s="93" t="s">
        <v>173</v>
      </c>
      <c r="D16712" s="60">
        <v>1</v>
      </c>
      <c r="E16712" s="75" t="s">
        <v>26</v>
      </c>
      <c r="F16712" s="210">
        <v>39000</v>
      </c>
      <c r="G16712" s="64">
        <f t="shared" si="502"/>
        <v>39000</v>
      </c>
      <c r="H16712" s="65" t="s">
        <v>3126</v>
      </c>
      <c r="I16712" s="74" t="s">
        <v>12368</v>
      </c>
    </row>
    <row r="16713" spans="1:9" x14ac:dyDescent="0.25">
      <c r="A16713" s="144">
        <v>44875</v>
      </c>
      <c r="B16713" s="59" t="s">
        <v>6323</v>
      </c>
      <c r="C16713" s="59" t="s">
        <v>6324</v>
      </c>
      <c r="D16713" s="60">
        <v>1</v>
      </c>
      <c r="E16713" s="75" t="s">
        <v>26</v>
      </c>
      <c r="F16713" s="73">
        <v>93000</v>
      </c>
      <c r="G16713" s="64">
        <f>F16713*D16713</f>
        <v>93000</v>
      </c>
      <c r="H16713" s="65" t="s">
        <v>3126</v>
      </c>
      <c r="I16713" s="74" t="s">
        <v>12368</v>
      </c>
    </row>
    <row r="16714" spans="1:9" x14ac:dyDescent="0.25">
      <c r="A16714" s="144">
        <v>44875</v>
      </c>
      <c r="B16714" s="71" t="s">
        <v>9833</v>
      </c>
      <c r="C16714" s="59" t="s">
        <v>9834</v>
      </c>
      <c r="D16714" s="60">
        <v>1</v>
      </c>
      <c r="E16714" s="75" t="s">
        <v>26</v>
      </c>
      <c r="F16714" s="73">
        <v>187035</v>
      </c>
      <c r="G16714" s="64">
        <f t="shared" ref="G16714:G16726" si="503">F16714*D16714</f>
        <v>187035</v>
      </c>
      <c r="H16714" s="65" t="s">
        <v>3126</v>
      </c>
      <c r="I16714" s="74" t="s">
        <v>12368</v>
      </c>
    </row>
    <row r="16715" spans="1:9" x14ac:dyDescent="0.25">
      <c r="A16715" s="144">
        <v>44875</v>
      </c>
      <c r="B16715" s="59" t="s">
        <v>210</v>
      </c>
      <c r="C16715" s="59" t="s">
        <v>211</v>
      </c>
      <c r="D16715" s="60">
        <v>8</v>
      </c>
      <c r="E16715" s="75" t="s">
        <v>37</v>
      </c>
      <c r="F16715" s="64">
        <v>33000</v>
      </c>
      <c r="G16715" s="64">
        <f t="shared" si="503"/>
        <v>264000</v>
      </c>
      <c r="H16715" s="65" t="s">
        <v>2626</v>
      </c>
      <c r="I16715" s="59" t="s">
        <v>12369</v>
      </c>
    </row>
    <row r="16716" spans="1:9" x14ac:dyDescent="0.25">
      <c r="A16716" s="144">
        <v>44875</v>
      </c>
      <c r="B16716" s="59" t="s">
        <v>172</v>
      </c>
      <c r="C16716" s="93" t="s">
        <v>173</v>
      </c>
      <c r="D16716" s="60">
        <v>1</v>
      </c>
      <c r="E16716" s="126" t="s">
        <v>26</v>
      </c>
      <c r="F16716" s="221">
        <v>39000</v>
      </c>
      <c r="G16716" s="64">
        <f t="shared" si="503"/>
        <v>39000</v>
      </c>
      <c r="H16716" s="65" t="s">
        <v>2626</v>
      </c>
      <c r="I16716" s="59" t="s">
        <v>12369</v>
      </c>
    </row>
    <row r="16717" spans="1:9" x14ac:dyDescent="0.25">
      <c r="A16717" s="144">
        <v>44875</v>
      </c>
      <c r="B16717" s="59" t="s">
        <v>6323</v>
      </c>
      <c r="C16717" s="59" t="s">
        <v>6324</v>
      </c>
      <c r="D16717" s="59">
        <v>1</v>
      </c>
      <c r="E16717" s="59" t="s">
        <v>26</v>
      </c>
      <c r="F16717" s="73">
        <v>93000</v>
      </c>
      <c r="G16717" s="64">
        <f t="shared" si="503"/>
        <v>93000</v>
      </c>
      <c r="H16717" s="65" t="s">
        <v>2626</v>
      </c>
      <c r="I16717" s="59" t="s">
        <v>12369</v>
      </c>
    </row>
    <row r="16718" spans="1:9" x14ac:dyDescent="0.25">
      <c r="A16718" s="144">
        <v>44875</v>
      </c>
      <c r="B16718" s="58" t="s">
        <v>6645</v>
      </c>
      <c r="C16718" s="77" t="s">
        <v>74</v>
      </c>
      <c r="D16718" s="59">
        <v>1</v>
      </c>
      <c r="E16718" s="59" t="s">
        <v>26</v>
      </c>
      <c r="F16718" s="73">
        <v>60000</v>
      </c>
      <c r="G16718" s="64">
        <f t="shared" si="503"/>
        <v>60000</v>
      </c>
      <c r="H16718" s="65" t="s">
        <v>2626</v>
      </c>
      <c r="I16718" s="59" t="s">
        <v>12369</v>
      </c>
    </row>
    <row r="16719" spans="1:9" x14ac:dyDescent="0.25">
      <c r="A16719" s="144">
        <v>44875</v>
      </c>
      <c r="B16719" s="59" t="s">
        <v>32</v>
      </c>
      <c r="C16719" s="59" t="s">
        <v>33</v>
      </c>
      <c r="D16719" s="141">
        <v>1</v>
      </c>
      <c r="E16719" s="75" t="s">
        <v>26</v>
      </c>
      <c r="F16719" s="73">
        <v>210000</v>
      </c>
      <c r="G16719" s="64">
        <f t="shared" si="503"/>
        <v>210000</v>
      </c>
      <c r="H16719" s="65" t="s">
        <v>2626</v>
      </c>
      <c r="I16719" s="59" t="s">
        <v>12369</v>
      </c>
    </row>
    <row r="16720" spans="1:9" x14ac:dyDescent="0.25">
      <c r="A16720" s="144">
        <v>44875</v>
      </c>
      <c r="B16720" s="59" t="s">
        <v>12263</v>
      </c>
      <c r="C16720" s="84" t="s">
        <v>361</v>
      </c>
      <c r="D16720" s="60">
        <v>1</v>
      </c>
      <c r="E16720" s="75" t="s">
        <v>26</v>
      </c>
      <c r="F16720" s="62">
        <v>25000</v>
      </c>
      <c r="G16720" s="64">
        <f t="shared" si="503"/>
        <v>25000</v>
      </c>
      <c r="H16720" s="65" t="s">
        <v>2626</v>
      </c>
      <c r="I16720" s="59" t="s">
        <v>12369</v>
      </c>
    </row>
    <row r="16721" spans="1:9" x14ac:dyDescent="0.25">
      <c r="A16721" s="144">
        <v>44875</v>
      </c>
      <c r="B16721" s="58" t="s">
        <v>6645</v>
      </c>
      <c r="C16721" s="77" t="s">
        <v>74</v>
      </c>
      <c r="D16721" s="72">
        <v>2</v>
      </c>
      <c r="E16721" s="88" t="s">
        <v>25</v>
      </c>
      <c r="F16721" s="73">
        <v>60000</v>
      </c>
      <c r="G16721" s="64">
        <f t="shared" si="503"/>
        <v>120000</v>
      </c>
      <c r="H16721" s="120" t="s">
        <v>553</v>
      </c>
      <c r="I16721" s="59" t="s">
        <v>12370</v>
      </c>
    </row>
    <row r="16722" spans="1:9" x14ac:dyDescent="0.25">
      <c r="A16722" s="144">
        <v>44875</v>
      </c>
      <c r="B16722" s="59" t="s">
        <v>729</v>
      </c>
      <c r="C16722" s="59" t="s">
        <v>27</v>
      </c>
      <c r="D16722" s="60">
        <v>12</v>
      </c>
      <c r="E16722" s="75" t="s">
        <v>26</v>
      </c>
      <c r="F16722" s="63">
        <v>1565</v>
      </c>
      <c r="G16722" s="64">
        <f t="shared" si="503"/>
        <v>18780</v>
      </c>
      <c r="H16722" s="120" t="s">
        <v>1929</v>
      </c>
      <c r="I16722" s="59"/>
    </row>
    <row r="16723" spans="1:9" x14ac:dyDescent="0.25">
      <c r="A16723" s="144">
        <v>44875</v>
      </c>
      <c r="B16723" s="66" t="s">
        <v>6412</v>
      </c>
      <c r="C16723" s="121" t="s">
        <v>65</v>
      </c>
      <c r="D16723" s="59">
        <v>1</v>
      </c>
      <c r="E16723" s="59" t="s">
        <v>26</v>
      </c>
      <c r="F16723" s="73">
        <v>60000</v>
      </c>
      <c r="G16723" s="64">
        <f t="shared" si="503"/>
        <v>60000</v>
      </c>
      <c r="H16723" s="120" t="s">
        <v>1656</v>
      </c>
      <c r="I16723" s="59" t="s">
        <v>12371</v>
      </c>
    </row>
    <row r="16724" spans="1:9" x14ac:dyDescent="0.25">
      <c r="A16724" s="144">
        <v>44875</v>
      </c>
      <c r="B16724" s="59" t="s">
        <v>6299</v>
      </c>
      <c r="C16724" s="59" t="s">
        <v>89</v>
      </c>
      <c r="D16724" s="60">
        <v>1</v>
      </c>
      <c r="E16724" s="75" t="s">
        <v>26</v>
      </c>
      <c r="F16724" s="78">
        <v>193500</v>
      </c>
      <c r="G16724" s="64">
        <f t="shared" si="503"/>
        <v>193500</v>
      </c>
      <c r="H16724" s="120" t="s">
        <v>1656</v>
      </c>
      <c r="I16724" s="59" t="s">
        <v>12371</v>
      </c>
    </row>
    <row r="16725" spans="1:9" x14ac:dyDescent="0.25">
      <c r="A16725" s="144">
        <v>44875</v>
      </c>
      <c r="B16725" s="71" t="s">
        <v>9833</v>
      </c>
      <c r="C16725" s="59" t="s">
        <v>9834</v>
      </c>
      <c r="D16725" s="60">
        <v>1</v>
      </c>
      <c r="E16725" s="126" t="s">
        <v>26</v>
      </c>
      <c r="F16725" s="78">
        <v>187035</v>
      </c>
      <c r="G16725" s="64">
        <f t="shared" si="503"/>
        <v>187035</v>
      </c>
      <c r="H16725" s="120" t="s">
        <v>1656</v>
      </c>
      <c r="I16725" s="59" t="s">
        <v>12371</v>
      </c>
    </row>
    <row r="16726" spans="1:9" x14ac:dyDescent="0.25">
      <c r="A16726" s="144">
        <v>44875</v>
      </c>
      <c r="B16726" s="59" t="s">
        <v>6299</v>
      </c>
      <c r="C16726" s="59" t="s">
        <v>89</v>
      </c>
      <c r="D16726" s="60">
        <v>1</v>
      </c>
      <c r="E16726" s="75" t="s">
        <v>26</v>
      </c>
      <c r="F16726" s="78">
        <v>193500</v>
      </c>
      <c r="G16726" s="64">
        <f t="shared" si="503"/>
        <v>193500</v>
      </c>
      <c r="H16726" s="120" t="s">
        <v>1918</v>
      </c>
      <c r="I16726" s="59" t="s">
        <v>12372</v>
      </c>
    </row>
    <row r="16727" spans="1:9" x14ac:dyDescent="0.25">
      <c r="A16727" s="144">
        <v>44875</v>
      </c>
      <c r="B16727" s="71" t="s">
        <v>6463</v>
      </c>
      <c r="C16727" s="59" t="s">
        <v>434</v>
      </c>
      <c r="D16727" s="141">
        <v>1</v>
      </c>
      <c r="E16727" s="75" t="s">
        <v>26</v>
      </c>
      <c r="F16727" s="210">
        <v>500000</v>
      </c>
      <c r="G16727" s="64">
        <f>F16727*D16727</f>
        <v>500000</v>
      </c>
      <c r="H16727" s="120" t="s">
        <v>1918</v>
      </c>
      <c r="I16727" s="59" t="s">
        <v>12372</v>
      </c>
    </row>
    <row r="16728" spans="1:9" x14ac:dyDescent="0.25">
      <c r="A16728" s="144">
        <v>44875</v>
      </c>
      <c r="B16728" s="58" t="s">
        <v>7708</v>
      </c>
      <c r="C16728" s="84" t="s">
        <v>48</v>
      </c>
      <c r="D16728" s="60">
        <v>1</v>
      </c>
      <c r="E16728" s="126" t="s">
        <v>26</v>
      </c>
      <c r="F16728" s="63">
        <v>95000</v>
      </c>
      <c r="G16728" s="64">
        <f t="shared" ref="G16728:G16753" si="504">F16728*D16728</f>
        <v>95000</v>
      </c>
      <c r="H16728" s="120" t="s">
        <v>12373</v>
      </c>
      <c r="I16728" s="59" t="s">
        <v>12374</v>
      </c>
    </row>
    <row r="16729" spans="1:9" x14ac:dyDescent="0.25">
      <c r="A16729" s="144">
        <v>44875</v>
      </c>
      <c r="B16729" s="59" t="s">
        <v>12375</v>
      </c>
      <c r="C16729" s="83" t="s">
        <v>4456</v>
      </c>
      <c r="D16729" s="141">
        <v>1</v>
      </c>
      <c r="E16729" s="75" t="s">
        <v>473</v>
      </c>
      <c r="F16729" s="64">
        <v>471000</v>
      </c>
      <c r="G16729" s="64">
        <f t="shared" si="504"/>
        <v>471000</v>
      </c>
      <c r="H16729" s="65" t="s">
        <v>6124</v>
      </c>
      <c r="I16729" s="59"/>
    </row>
    <row r="16730" spans="1:9" x14ac:dyDescent="0.25">
      <c r="A16730" s="144">
        <v>44875</v>
      </c>
      <c r="B16730" s="66" t="s">
        <v>12376</v>
      </c>
      <c r="C16730" s="83" t="s">
        <v>361</v>
      </c>
      <c r="D16730" s="60">
        <v>1</v>
      </c>
      <c r="E16730" s="75" t="s">
        <v>29</v>
      </c>
      <c r="F16730" s="64">
        <v>20000</v>
      </c>
      <c r="G16730" s="64">
        <f t="shared" si="504"/>
        <v>20000</v>
      </c>
      <c r="H16730" s="120" t="s">
        <v>2148</v>
      </c>
      <c r="I16730" s="59"/>
    </row>
    <row r="16731" spans="1:9" x14ac:dyDescent="0.25">
      <c r="A16731" s="144">
        <v>44875</v>
      </c>
      <c r="B16731" s="58" t="s">
        <v>35</v>
      </c>
      <c r="C16731" s="84" t="s">
        <v>36</v>
      </c>
      <c r="D16731" s="60">
        <v>20</v>
      </c>
      <c r="E16731" s="75" t="s">
        <v>37</v>
      </c>
      <c r="F16731" s="73">
        <v>31000</v>
      </c>
      <c r="G16731" s="64">
        <f t="shared" si="504"/>
        <v>620000</v>
      </c>
      <c r="H16731" s="65" t="s">
        <v>5989</v>
      </c>
      <c r="I16731" s="74"/>
    </row>
    <row r="16732" spans="1:9" x14ac:dyDescent="0.25">
      <c r="A16732" s="144">
        <v>44905</v>
      </c>
      <c r="B16732" s="59" t="s">
        <v>2693</v>
      </c>
      <c r="C16732" s="59" t="s">
        <v>27</v>
      </c>
      <c r="D16732" s="60">
        <v>95</v>
      </c>
      <c r="E16732" s="75" t="s">
        <v>26</v>
      </c>
      <c r="F16732" s="64">
        <v>1565</v>
      </c>
      <c r="G16732" s="64">
        <f t="shared" si="504"/>
        <v>148675</v>
      </c>
      <c r="H16732" s="65" t="s">
        <v>432</v>
      </c>
      <c r="I16732" s="74"/>
    </row>
    <row r="16733" spans="1:9" x14ac:dyDescent="0.25">
      <c r="A16733" s="144">
        <v>44905</v>
      </c>
      <c r="B16733" s="58" t="s">
        <v>4004</v>
      </c>
      <c r="C16733" s="84" t="s">
        <v>27</v>
      </c>
      <c r="D16733" s="60">
        <v>30</v>
      </c>
      <c r="E16733" s="75" t="s">
        <v>26</v>
      </c>
      <c r="F16733" s="73">
        <v>1000</v>
      </c>
      <c r="G16733" s="64">
        <f t="shared" si="504"/>
        <v>30000</v>
      </c>
      <c r="H16733" s="120" t="s">
        <v>432</v>
      </c>
      <c r="I16733" s="279"/>
    </row>
    <row r="16734" spans="1:9" x14ac:dyDescent="0.25">
      <c r="A16734" s="144">
        <v>44905</v>
      </c>
      <c r="B16734" s="59" t="s">
        <v>11314</v>
      </c>
      <c r="C16734" s="59" t="s">
        <v>1106</v>
      </c>
      <c r="D16734" s="60">
        <v>20</v>
      </c>
      <c r="E16734" s="75" t="s">
        <v>34</v>
      </c>
      <c r="F16734" s="73">
        <v>1632</v>
      </c>
      <c r="G16734" s="64">
        <f t="shared" si="504"/>
        <v>32640</v>
      </c>
      <c r="H16734" s="120" t="s">
        <v>432</v>
      </c>
      <c r="I16734" s="279"/>
    </row>
    <row r="16735" spans="1:9" x14ac:dyDescent="0.25">
      <c r="A16735" s="144">
        <v>44905</v>
      </c>
      <c r="B16735" s="59" t="s">
        <v>274</v>
      </c>
      <c r="C16735" s="192">
        <v>40493</v>
      </c>
      <c r="D16735" s="60">
        <v>8</v>
      </c>
      <c r="E16735" s="75" t="s">
        <v>26</v>
      </c>
      <c r="F16735" s="63">
        <v>10000</v>
      </c>
      <c r="G16735" s="64">
        <f t="shared" si="504"/>
        <v>80000</v>
      </c>
      <c r="H16735" s="65" t="s">
        <v>629</v>
      </c>
      <c r="I16735" s="74" t="s">
        <v>12377</v>
      </c>
    </row>
    <row r="16736" spans="1:9" x14ac:dyDescent="0.25">
      <c r="A16736" s="144">
        <v>44905</v>
      </c>
      <c r="B16736" s="59" t="s">
        <v>4073</v>
      </c>
      <c r="C16736" s="59" t="s">
        <v>264</v>
      </c>
      <c r="D16736" s="60">
        <v>8</v>
      </c>
      <c r="E16736" s="126" t="s">
        <v>26</v>
      </c>
      <c r="F16736" s="73">
        <v>5000</v>
      </c>
      <c r="G16736" s="64">
        <f>F16736*D16736</f>
        <v>40000</v>
      </c>
      <c r="H16736" s="120" t="s">
        <v>629</v>
      </c>
      <c r="I16736" s="74" t="s">
        <v>12377</v>
      </c>
    </row>
    <row r="16737" spans="1:9" x14ac:dyDescent="0.25">
      <c r="A16737" s="144">
        <v>44905</v>
      </c>
      <c r="B16737" s="59" t="s">
        <v>11229</v>
      </c>
      <c r="C16737" s="59" t="s">
        <v>319</v>
      </c>
      <c r="D16737" s="60">
        <v>1</v>
      </c>
      <c r="E16737" s="75" t="s">
        <v>26</v>
      </c>
      <c r="F16737" s="62">
        <v>318500</v>
      </c>
      <c r="G16737" s="64">
        <f>F16737*D16737</f>
        <v>318500</v>
      </c>
      <c r="H16737" s="120" t="s">
        <v>7303</v>
      </c>
      <c r="I16737" s="74" t="s">
        <v>12378</v>
      </c>
    </row>
    <row r="16738" spans="1:9" x14ac:dyDescent="0.25">
      <c r="A16738" s="144">
        <v>44905</v>
      </c>
      <c r="B16738" s="59" t="s">
        <v>7648</v>
      </c>
      <c r="C16738" s="59" t="s">
        <v>12379</v>
      </c>
      <c r="D16738" s="60">
        <v>1</v>
      </c>
      <c r="E16738" s="75" t="s">
        <v>26</v>
      </c>
      <c r="F16738" s="64">
        <v>1400000</v>
      </c>
      <c r="G16738" s="64">
        <f>F16738*D16738</f>
        <v>1400000</v>
      </c>
      <c r="H16738" s="120" t="s">
        <v>414</v>
      </c>
      <c r="I16738" s="74" t="s">
        <v>12380</v>
      </c>
    </row>
    <row r="16739" spans="1:9" x14ac:dyDescent="0.25">
      <c r="A16739" s="144">
        <v>44905</v>
      </c>
      <c r="B16739" s="83" t="s">
        <v>6450</v>
      </c>
      <c r="C16739" s="83" t="s">
        <v>1426</v>
      </c>
      <c r="D16739" s="60">
        <v>2</v>
      </c>
      <c r="E16739" s="83" t="s">
        <v>25</v>
      </c>
      <c r="F16739" s="210">
        <v>1655242</v>
      </c>
      <c r="G16739" s="64">
        <f t="shared" si="504"/>
        <v>3310484</v>
      </c>
      <c r="H16739" s="65" t="s">
        <v>1537</v>
      </c>
      <c r="I16739" s="74" t="s">
        <v>12381</v>
      </c>
    </row>
    <row r="16740" spans="1:9" x14ac:dyDescent="0.25">
      <c r="A16740" s="144">
        <v>44905</v>
      </c>
      <c r="B16740" s="59" t="s">
        <v>10971</v>
      </c>
      <c r="C16740" s="59" t="s">
        <v>10333</v>
      </c>
      <c r="D16740" s="141">
        <v>5</v>
      </c>
      <c r="E16740" s="75" t="s">
        <v>26</v>
      </c>
      <c r="F16740" s="73">
        <v>85000</v>
      </c>
      <c r="G16740" s="64">
        <f t="shared" si="504"/>
        <v>425000</v>
      </c>
      <c r="H16740" s="65" t="s">
        <v>522</v>
      </c>
      <c r="I16740" s="74" t="s">
        <v>12381</v>
      </c>
    </row>
    <row r="16741" spans="1:9" x14ac:dyDescent="0.25">
      <c r="A16741" s="144">
        <v>44905</v>
      </c>
      <c r="B16741" s="59" t="s">
        <v>10969</v>
      </c>
      <c r="C16741" s="59" t="s">
        <v>10333</v>
      </c>
      <c r="D16741" s="141">
        <v>3</v>
      </c>
      <c r="E16741" s="75" t="s">
        <v>25</v>
      </c>
      <c r="F16741" s="210">
        <v>290000</v>
      </c>
      <c r="G16741" s="64">
        <f t="shared" si="504"/>
        <v>870000</v>
      </c>
      <c r="H16741" s="65" t="s">
        <v>522</v>
      </c>
      <c r="I16741" s="74" t="s">
        <v>12381</v>
      </c>
    </row>
    <row r="16742" spans="1:9" x14ac:dyDescent="0.25">
      <c r="A16742" s="144">
        <v>44905</v>
      </c>
      <c r="B16742" s="59" t="s">
        <v>10727</v>
      </c>
      <c r="C16742" s="59" t="s">
        <v>12382</v>
      </c>
      <c r="D16742" s="141">
        <v>1</v>
      </c>
      <c r="E16742" s="75" t="s">
        <v>26</v>
      </c>
      <c r="F16742" s="73">
        <v>1700000</v>
      </c>
      <c r="G16742" s="64">
        <f t="shared" si="504"/>
        <v>1700000</v>
      </c>
      <c r="H16742" s="120" t="s">
        <v>3328</v>
      </c>
      <c r="I16742" s="74" t="s">
        <v>12381</v>
      </c>
    </row>
    <row r="16743" spans="1:9" x14ac:dyDescent="0.25">
      <c r="A16743" s="144">
        <v>44905</v>
      </c>
      <c r="B16743" s="71" t="s">
        <v>10036</v>
      </c>
      <c r="C16743" s="77" t="s">
        <v>10333</v>
      </c>
      <c r="D16743" s="60">
        <v>1</v>
      </c>
      <c r="E16743" s="75" t="s">
        <v>26</v>
      </c>
      <c r="F16743" s="64">
        <v>175000</v>
      </c>
      <c r="G16743" s="64">
        <f t="shared" si="504"/>
        <v>175000</v>
      </c>
      <c r="H16743" s="120" t="s">
        <v>3328</v>
      </c>
      <c r="I16743" s="74" t="s">
        <v>12381</v>
      </c>
    </row>
    <row r="16744" spans="1:9" x14ac:dyDescent="0.25">
      <c r="A16744" s="144">
        <v>44905</v>
      </c>
      <c r="B16744" s="59" t="s">
        <v>11628</v>
      </c>
      <c r="C16744" s="59" t="s">
        <v>10333</v>
      </c>
      <c r="D16744" s="59">
        <v>1</v>
      </c>
      <c r="E16744" s="77" t="s">
        <v>26</v>
      </c>
      <c r="F16744" s="61">
        <v>40000</v>
      </c>
      <c r="G16744" s="64">
        <f t="shared" si="504"/>
        <v>40000</v>
      </c>
      <c r="H16744" s="120" t="s">
        <v>3328</v>
      </c>
      <c r="I16744" s="74" t="s">
        <v>12381</v>
      </c>
    </row>
    <row r="16745" spans="1:9" x14ac:dyDescent="0.25">
      <c r="A16745" s="144">
        <v>44905</v>
      </c>
      <c r="B16745" s="58" t="s">
        <v>932</v>
      </c>
      <c r="C16745" s="83" t="s">
        <v>27</v>
      </c>
      <c r="D16745" s="59">
        <v>1</v>
      </c>
      <c r="E16745" s="59" t="s">
        <v>1525</v>
      </c>
      <c r="F16745" s="61">
        <v>375000</v>
      </c>
      <c r="G16745" s="64">
        <f t="shared" si="504"/>
        <v>375000</v>
      </c>
      <c r="H16745" s="120" t="s">
        <v>1929</v>
      </c>
      <c r="I16745" s="74"/>
    </row>
    <row r="16746" spans="1:9" x14ac:dyDescent="0.25">
      <c r="A16746" s="144">
        <v>44905</v>
      </c>
      <c r="B16746" s="59" t="s">
        <v>12383</v>
      </c>
      <c r="C16746" s="59" t="s">
        <v>48</v>
      </c>
      <c r="D16746" s="60">
        <v>1</v>
      </c>
      <c r="E16746" s="75" t="s">
        <v>26</v>
      </c>
      <c r="F16746" s="73">
        <v>200000</v>
      </c>
      <c r="G16746" s="64">
        <f t="shared" si="504"/>
        <v>200000</v>
      </c>
      <c r="H16746" s="120" t="s">
        <v>1929</v>
      </c>
      <c r="I16746" s="74"/>
    </row>
    <row r="16747" spans="1:9" x14ac:dyDescent="0.25">
      <c r="A16747" s="144">
        <v>44905</v>
      </c>
      <c r="B16747" s="59" t="s">
        <v>12384</v>
      </c>
      <c r="C16747" s="59" t="s">
        <v>1106</v>
      </c>
      <c r="D16747" s="60">
        <v>1</v>
      </c>
      <c r="E16747" s="126" t="s">
        <v>25</v>
      </c>
      <c r="F16747" s="73">
        <v>15000</v>
      </c>
      <c r="G16747" s="64">
        <f t="shared" si="504"/>
        <v>15000</v>
      </c>
      <c r="H16747" s="120" t="s">
        <v>6139</v>
      </c>
      <c r="I16747" s="74"/>
    </row>
    <row r="16748" spans="1:9" x14ac:dyDescent="0.25">
      <c r="A16748" s="144">
        <v>44905</v>
      </c>
      <c r="B16748" s="59" t="s">
        <v>4159</v>
      </c>
      <c r="C16748" s="83" t="s">
        <v>411</v>
      </c>
      <c r="D16748" s="141">
        <v>5</v>
      </c>
      <c r="E16748" s="75" t="s">
        <v>26</v>
      </c>
      <c r="F16748" s="64">
        <v>15000</v>
      </c>
      <c r="G16748" s="64">
        <f t="shared" si="504"/>
        <v>75000</v>
      </c>
      <c r="H16748" s="65" t="s">
        <v>6138</v>
      </c>
      <c r="I16748" s="74"/>
    </row>
    <row r="16749" spans="1:9" x14ac:dyDescent="0.25">
      <c r="A16749" s="144">
        <v>44905</v>
      </c>
      <c r="B16749" s="71" t="s">
        <v>2157</v>
      </c>
      <c r="C16749" s="59" t="s">
        <v>416</v>
      </c>
      <c r="D16749" s="60">
        <v>5</v>
      </c>
      <c r="E16749" s="126" t="s">
        <v>25</v>
      </c>
      <c r="F16749" s="73">
        <v>3000</v>
      </c>
      <c r="G16749" s="64">
        <f t="shared" si="504"/>
        <v>15000</v>
      </c>
      <c r="H16749" s="120" t="s">
        <v>6138</v>
      </c>
      <c r="I16749" s="74"/>
    </row>
    <row r="16750" spans="1:9" x14ac:dyDescent="0.25">
      <c r="A16750" s="144">
        <v>44905</v>
      </c>
      <c r="B16750" s="71" t="s">
        <v>12385</v>
      </c>
      <c r="C16750" s="59" t="s">
        <v>416</v>
      </c>
      <c r="D16750" s="141">
        <v>5</v>
      </c>
      <c r="E16750" s="75" t="s">
        <v>26</v>
      </c>
      <c r="F16750" s="210">
        <v>2000</v>
      </c>
      <c r="G16750" s="64">
        <f t="shared" si="504"/>
        <v>10000</v>
      </c>
      <c r="H16750" s="120" t="s">
        <v>6138</v>
      </c>
      <c r="I16750" s="74"/>
    </row>
    <row r="16751" spans="1:9" x14ac:dyDescent="0.25">
      <c r="A16751" s="144">
        <v>44905</v>
      </c>
      <c r="B16751" s="59" t="s">
        <v>12386</v>
      </c>
      <c r="C16751" s="59" t="s">
        <v>416</v>
      </c>
      <c r="D16751" s="60">
        <v>10</v>
      </c>
      <c r="E16751" s="75" t="s">
        <v>26</v>
      </c>
      <c r="F16751" s="63">
        <v>600</v>
      </c>
      <c r="G16751" s="64">
        <f t="shared" si="504"/>
        <v>6000</v>
      </c>
      <c r="H16751" s="120" t="s">
        <v>6138</v>
      </c>
      <c r="I16751" s="74"/>
    </row>
    <row r="16752" spans="1:9" x14ac:dyDescent="0.25">
      <c r="A16752" s="144">
        <v>44905</v>
      </c>
      <c r="B16752" s="66" t="s">
        <v>220</v>
      </c>
      <c r="C16752" s="92" t="s">
        <v>221</v>
      </c>
      <c r="D16752" s="60">
        <v>1.5</v>
      </c>
      <c r="E16752" s="126" t="s">
        <v>37</v>
      </c>
      <c r="F16752" s="73">
        <v>34689</v>
      </c>
      <c r="G16752" s="64">
        <f t="shared" si="504"/>
        <v>52033.5</v>
      </c>
      <c r="H16752" s="65" t="s">
        <v>466</v>
      </c>
      <c r="I16752" s="74"/>
    </row>
    <row r="16753" spans="1:9" x14ac:dyDescent="0.25">
      <c r="A16753" s="144">
        <v>44905</v>
      </c>
      <c r="B16753" s="71" t="s">
        <v>6463</v>
      </c>
      <c r="C16753" s="59" t="s">
        <v>434</v>
      </c>
      <c r="D16753" s="141">
        <v>1</v>
      </c>
      <c r="E16753" s="75" t="s">
        <v>26</v>
      </c>
      <c r="F16753" s="210">
        <v>500000</v>
      </c>
      <c r="G16753" s="64">
        <f t="shared" si="504"/>
        <v>500000</v>
      </c>
      <c r="H16753" s="65" t="s">
        <v>1656</v>
      </c>
      <c r="I16753" s="74"/>
    </row>
    <row r="16754" spans="1:9" x14ac:dyDescent="0.25">
      <c r="A16754" s="144">
        <v>44905</v>
      </c>
      <c r="B16754" s="59" t="s">
        <v>11540</v>
      </c>
      <c r="C16754" s="59" t="s">
        <v>482</v>
      </c>
      <c r="D16754" s="59">
        <v>1</v>
      </c>
      <c r="E16754" s="59" t="s">
        <v>26</v>
      </c>
      <c r="F16754" s="61">
        <v>35000</v>
      </c>
      <c r="G16754" s="64">
        <f>F16754*D16754</f>
        <v>35000</v>
      </c>
      <c r="H16754" s="65" t="s">
        <v>6139</v>
      </c>
      <c r="I16754" s="74"/>
    </row>
    <row r="16755" spans="1:9" x14ac:dyDescent="0.25">
      <c r="A16755" s="144">
        <v>44905</v>
      </c>
      <c r="B16755" s="59" t="s">
        <v>210</v>
      </c>
      <c r="C16755" s="59" t="s">
        <v>211</v>
      </c>
      <c r="D16755" s="60">
        <v>1.5</v>
      </c>
      <c r="E16755" s="75" t="s">
        <v>37</v>
      </c>
      <c r="F16755" s="64">
        <v>33000</v>
      </c>
      <c r="G16755" s="64">
        <f t="shared" ref="G16755:G16818" si="505">F16755*D16755</f>
        <v>49500</v>
      </c>
      <c r="H16755" s="65" t="s">
        <v>2005</v>
      </c>
      <c r="I16755" s="74"/>
    </row>
    <row r="16756" spans="1:9" x14ac:dyDescent="0.25">
      <c r="A16756" s="59" t="s">
        <v>12387</v>
      </c>
      <c r="B16756" s="59" t="s">
        <v>12388</v>
      </c>
      <c r="C16756" s="59" t="s">
        <v>411</v>
      </c>
      <c r="D16756" s="60">
        <v>1</v>
      </c>
      <c r="E16756" s="126" t="s">
        <v>26</v>
      </c>
      <c r="F16756" s="73">
        <v>12500</v>
      </c>
      <c r="G16756" s="64">
        <f t="shared" si="505"/>
        <v>12500</v>
      </c>
      <c r="H16756" s="120" t="s">
        <v>957</v>
      </c>
      <c r="I16756" s="279"/>
    </row>
    <row r="16757" spans="1:9" x14ac:dyDescent="0.25">
      <c r="A16757" s="59" t="s">
        <v>12387</v>
      </c>
      <c r="B16757" s="59" t="s">
        <v>12389</v>
      </c>
      <c r="C16757" s="59" t="s">
        <v>419</v>
      </c>
      <c r="D16757" s="60">
        <v>10</v>
      </c>
      <c r="E16757" s="75" t="s">
        <v>26</v>
      </c>
      <c r="F16757" s="63">
        <v>6200</v>
      </c>
      <c r="G16757" s="64">
        <f t="shared" si="505"/>
        <v>62000</v>
      </c>
      <c r="H16757" s="120" t="s">
        <v>814</v>
      </c>
      <c r="I16757" s="279"/>
    </row>
    <row r="16758" spans="1:9" x14ac:dyDescent="0.25">
      <c r="A16758" s="59" t="s">
        <v>12387</v>
      </c>
      <c r="B16758" s="59" t="s">
        <v>1723</v>
      </c>
      <c r="C16758" s="59" t="s">
        <v>419</v>
      </c>
      <c r="D16758" s="60">
        <v>10</v>
      </c>
      <c r="E16758" s="75" t="s">
        <v>26</v>
      </c>
      <c r="F16758" s="73">
        <v>1000</v>
      </c>
      <c r="G16758" s="64">
        <f t="shared" si="505"/>
        <v>10000</v>
      </c>
      <c r="H16758" s="120" t="s">
        <v>814</v>
      </c>
      <c r="I16758" s="279"/>
    </row>
    <row r="16759" spans="1:9" x14ac:dyDescent="0.25">
      <c r="A16759" s="59" t="s">
        <v>12387</v>
      </c>
      <c r="B16759" s="59" t="s">
        <v>11472</v>
      </c>
      <c r="C16759" s="84" t="s">
        <v>482</v>
      </c>
      <c r="D16759" s="60">
        <v>4</v>
      </c>
      <c r="E16759" s="75" t="s">
        <v>26</v>
      </c>
      <c r="F16759" s="62">
        <v>7000</v>
      </c>
      <c r="G16759" s="64">
        <f t="shared" si="505"/>
        <v>28000</v>
      </c>
      <c r="H16759" s="65" t="s">
        <v>814</v>
      </c>
      <c r="I16759" s="74"/>
    </row>
    <row r="16760" spans="1:9" x14ac:dyDescent="0.25">
      <c r="A16760" s="59" t="s">
        <v>12387</v>
      </c>
      <c r="B16760" s="66" t="s">
        <v>12390</v>
      </c>
      <c r="C16760" s="84" t="s">
        <v>482</v>
      </c>
      <c r="D16760" s="60">
        <v>4</v>
      </c>
      <c r="E16760" s="75" t="s">
        <v>26</v>
      </c>
      <c r="F16760" s="64">
        <v>14500</v>
      </c>
      <c r="G16760" s="64">
        <f t="shared" si="505"/>
        <v>58000</v>
      </c>
      <c r="H16760" s="65" t="s">
        <v>814</v>
      </c>
      <c r="I16760" s="74"/>
    </row>
    <row r="16761" spans="1:9" x14ac:dyDescent="0.25">
      <c r="A16761" s="59" t="s">
        <v>12387</v>
      </c>
      <c r="B16761" s="83" t="s">
        <v>3502</v>
      </c>
      <c r="C16761" s="84" t="s">
        <v>419</v>
      </c>
      <c r="D16761" s="60">
        <v>3</v>
      </c>
      <c r="E16761" s="126" t="s">
        <v>26</v>
      </c>
      <c r="F16761" s="73">
        <v>7500</v>
      </c>
      <c r="G16761" s="210">
        <f t="shared" si="505"/>
        <v>22500</v>
      </c>
      <c r="H16761" s="65" t="s">
        <v>814</v>
      </c>
      <c r="I16761" s="74"/>
    </row>
    <row r="16762" spans="1:9" x14ac:dyDescent="0.25">
      <c r="A16762" s="59" t="s">
        <v>12387</v>
      </c>
      <c r="B16762" s="59" t="s">
        <v>11981</v>
      </c>
      <c r="C16762" s="84" t="s">
        <v>419</v>
      </c>
      <c r="D16762" s="59">
        <v>3</v>
      </c>
      <c r="E16762" s="77" t="s">
        <v>26</v>
      </c>
      <c r="F16762" s="61">
        <v>17500</v>
      </c>
      <c r="G16762" s="64">
        <f t="shared" si="505"/>
        <v>52500</v>
      </c>
      <c r="H16762" s="65" t="s">
        <v>814</v>
      </c>
      <c r="I16762" s="74"/>
    </row>
    <row r="16763" spans="1:9" x14ac:dyDescent="0.25">
      <c r="A16763" s="59" t="s">
        <v>12387</v>
      </c>
      <c r="B16763" s="59" t="s">
        <v>11525</v>
      </c>
      <c r="C16763" s="59" t="s">
        <v>411</v>
      </c>
      <c r="D16763" s="60">
        <v>1</v>
      </c>
      <c r="E16763" s="75" t="s">
        <v>26</v>
      </c>
      <c r="F16763" s="62">
        <v>15000</v>
      </c>
      <c r="G16763" s="64">
        <f t="shared" si="505"/>
        <v>15000</v>
      </c>
      <c r="H16763" s="65" t="s">
        <v>763</v>
      </c>
      <c r="I16763" s="74" t="s">
        <v>12391</v>
      </c>
    </row>
    <row r="16764" spans="1:9" x14ac:dyDescent="0.25">
      <c r="A16764" s="59" t="s">
        <v>12387</v>
      </c>
      <c r="B16764" s="118" t="s">
        <v>7515</v>
      </c>
      <c r="C16764" s="85" t="s">
        <v>48</v>
      </c>
      <c r="D16764" s="60">
        <v>1</v>
      </c>
      <c r="E16764" s="75" t="s">
        <v>26</v>
      </c>
      <c r="F16764" s="64">
        <v>35000</v>
      </c>
      <c r="G16764" s="64">
        <f t="shared" si="505"/>
        <v>35000</v>
      </c>
      <c r="H16764" s="65" t="s">
        <v>763</v>
      </c>
      <c r="I16764" s="74" t="s">
        <v>12391</v>
      </c>
    </row>
    <row r="16765" spans="1:9" x14ac:dyDescent="0.25">
      <c r="A16765" s="59" t="s">
        <v>12387</v>
      </c>
      <c r="B16765" s="66" t="s">
        <v>8068</v>
      </c>
      <c r="C16765" s="83" t="s">
        <v>835</v>
      </c>
      <c r="D16765" s="60">
        <v>1</v>
      </c>
      <c r="E16765" s="75" t="s">
        <v>26</v>
      </c>
      <c r="F16765" s="64">
        <v>11500</v>
      </c>
      <c r="G16765" s="64">
        <f t="shared" si="505"/>
        <v>11500</v>
      </c>
      <c r="H16765" s="65" t="s">
        <v>763</v>
      </c>
      <c r="I16765" s="74" t="s">
        <v>12391</v>
      </c>
    </row>
    <row r="16766" spans="1:9" x14ac:dyDescent="0.25">
      <c r="A16766" s="59" t="s">
        <v>12387</v>
      </c>
      <c r="B16766" s="59" t="s">
        <v>11314</v>
      </c>
      <c r="C16766" s="59" t="s">
        <v>1106</v>
      </c>
      <c r="D16766" s="60">
        <v>10</v>
      </c>
      <c r="E16766" s="75" t="s">
        <v>26</v>
      </c>
      <c r="F16766" s="73">
        <v>1632</v>
      </c>
      <c r="G16766" s="64">
        <f t="shared" si="505"/>
        <v>16320</v>
      </c>
      <c r="H16766" s="65" t="s">
        <v>763</v>
      </c>
      <c r="I16766" s="74" t="s">
        <v>12391</v>
      </c>
    </row>
    <row r="16767" spans="1:9" x14ac:dyDescent="0.25">
      <c r="A16767" s="59" t="s">
        <v>12387</v>
      </c>
      <c r="B16767" s="59" t="s">
        <v>6297</v>
      </c>
      <c r="C16767" s="59" t="s">
        <v>6298</v>
      </c>
      <c r="D16767" s="60">
        <v>2</v>
      </c>
      <c r="E16767" s="75" t="s">
        <v>26</v>
      </c>
      <c r="F16767" s="73">
        <v>193500</v>
      </c>
      <c r="G16767" s="64">
        <f t="shared" si="505"/>
        <v>387000</v>
      </c>
      <c r="H16767" s="65" t="s">
        <v>763</v>
      </c>
      <c r="I16767" s="74" t="s">
        <v>12391</v>
      </c>
    </row>
    <row r="16768" spans="1:9" x14ac:dyDescent="0.25">
      <c r="A16768" s="59" t="s">
        <v>12387</v>
      </c>
      <c r="B16768" s="71" t="s">
        <v>9833</v>
      </c>
      <c r="C16768" s="59" t="s">
        <v>12392</v>
      </c>
      <c r="D16768" s="60">
        <v>2</v>
      </c>
      <c r="E16768" s="75" t="s">
        <v>26</v>
      </c>
      <c r="F16768" s="73">
        <v>205000</v>
      </c>
      <c r="G16768" s="64">
        <f t="shared" si="505"/>
        <v>410000</v>
      </c>
      <c r="H16768" s="65" t="s">
        <v>763</v>
      </c>
      <c r="I16768" s="74" t="s">
        <v>12391</v>
      </c>
    </row>
    <row r="16769" spans="1:9" x14ac:dyDescent="0.25">
      <c r="A16769" s="59" t="s">
        <v>12387</v>
      </c>
      <c r="B16769" s="59" t="s">
        <v>1792</v>
      </c>
      <c r="C16769" s="59" t="s">
        <v>76</v>
      </c>
      <c r="D16769" s="60">
        <v>0.6</v>
      </c>
      <c r="E16769" s="75" t="s">
        <v>37</v>
      </c>
      <c r="F16769" s="73">
        <v>82500</v>
      </c>
      <c r="G16769" s="64">
        <f t="shared" si="505"/>
        <v>49500</v>
      </c>
      <c r="H16769" s="65" t="s">
        <v>763</v>
      </c>
      <c r="I16769" s="74" t="s">
        <v>12391</v>
      </c>
    </row>
    <row r="16770" spans="1:9" x14ac:dyDescent="0.25">
      <c r="A16770" s="59" t="s">
        <v>12387</v>
      </c>
      <c r="B16770" s="59" t="s">
        <v>210</v>
      </c>
      <c r="C16770" s="59" t="s">
        <v>211</v>
      </c>
      <c r="D16770" s="60">
        <v>8</v>
      </c>
      <c r="E16770" s="75" t="s">
        <v>37</v>
      </c>
      <c r="F16770" s="64">
        <v>33000</v>
      </c>
      <c r="G16770" s="64">
        <f t="shared" si="505"/>
        <v>264000</v>
      </c>
      <c r="H16770" s="65" t="s">
        <v>763</v>
      </c>
      <c r="I16770" s="74" t="s">
        <v>12391</v>
      </c>
    </row>
    <row r="16771" spans="1:9" x14ac:dyDescent="0.25">
      <c r="A16771" s="59" t="s">
        <v>12387</v>
      </c>
      <c r="B16771" s="59" t="s">
        <v>12393</v>
      </c>
      <c r="C16771" s="83" t="s">
        <v>27</v>
      </c>
      <c r="D16771" s="60">
        <v>1</v>
      </c>
      <c r="E16771" s="75" t="s">
        <v>29</v>
      </c>
      <c r="F16771" s="73">
        <v>3500000</v>
      </c>
      <c r="G16771" s="64">
        <f t="shared" si="505"/>
        <v>3500000</v>
      </c>
      <c r="H16771" s="65" t="s">
        <v>763</v>
      </c>
      <c r="I16771" s="74" t="s">
        <v>12391</v>
      </c>
    </row>
    <row r="16772" spans="1:9" x14ac:dyDescent="0.25">
      <c r="A16772" s="59" t="s">
        <v>12387</v>
      </c>
      <c r="B16772" s="59" t="s">
        <v>8069</v>
      </c>
      <c r="C16772" s="59" t="s">
        <v>27</v>
      </c>
      <c r="D16772" s="60">
        <v>4</v>
      </c>
      <c r="E16772" s="75" t="s">
        <v>26</v>
      </c>
      <c r="F16772" s="63">
        <v>2625</v>
      </c>
      <c r="G16772" s="64">
        <f t="shared" si="505"/>
        <v>10500</v>
      </c>
      <c r="H16772" s="65" t="s">
        <v>6149</v>
      </c>
      <c r="I16772" s="74"/>
    </row>
    <row r="16773" spans="1:9" x14ac:dyDescent="0.25">
      <c r="A16773" s="59" t="s">
        <v>12387</v>
      </c>
      <c r="B16773" s="58" t="s">
        <v>12394</v>
      </c>
      <c r="C16773" s="84" t="s">
        <v>835</v>
      </c>
      <c r="D16773" s="60">
        <v>1</v>
      </c>
      <c r="E16773" s="126" t="s">
        <v>26</v>
      </c>
      <c r="F16773" s="63">
        <v>25000</v>
      </c>
      <c r="G16773" s="64">
        <f t="shared" si="505"/>
        <v>25000</v>
      </c>
      <c r="H16773" s="65" t="s">
        <v>6149</v>
      </c>
      <c r="I16773" s="74"/>
    </row>
    <row r="16774" spans="1:9" x14ac:dyDescent="0.25">
      <c r="A16774" s="59" t="s">
        <v>12387</v>
      </c>
      <c r="B16774" s="59" t="s">
        <v>12395</v>
      </c>
      <c r="C16774" s="83" t="s">
        <v>361</v>
      </c>
      <c r="D16774" s="141">
        <v>1</v>
      </c>
      <c r="E16774" s="75" t="s">
        <v>26</v>
      </c>
      <c r="F16774" s="64">
        <v>850000</v>
      </c>
      <c r="G16774" s="64">
        <f t="shared" si="505"/>
        <v>850000</v>
      </c>
      <c r="H16774" s="65" t="s">
        <v>6141</v>
      </c>
      <c r="I16774" s="74"/>
    </row>
    <row r="16775" spans="1:9" x14ac:dyDescent="0.25">
      <c r="A16775" s="59" t="s">
        <v>12387</v>
      </c>
      <c r="B16775" s="66" t="s">
        <v>1014</v>
      </c>
      <c r="C16775" s="84" t="s">
        <v>636</v>
      </c>
      <c r="D16775" s="60">
        <v>3</v>
      </c>
      <c r="E16775" s="75" t="s">
        <v>51</v>
      </c>
      <c r="F16775" s="64">
        <v>73000</v>
      </c>
      <c r="G16775" s="64">
        <f t="shared" si="505"/>
        <v>219000</v>
      </c>
      <c r="H16775" s="65" t="s">
        <v>6141</v>
      </c>
      <c r="I16775" s="74"/>
    </row>
    <row r="16776" spans="1:9" x14ac:dyDescent="0.25">
      <c r="A16776" s="59" t="s">
        <v>12387</v>
      </c>
      <c r="B16776" s="71" t="s">
        <v>1013</v>
      </c>
      <c r="C16776" s="59" t="s">
        <v>864</v>
      </c>
      <c r="D16776" s="60">
        <v>15</v>
      </c>
      <c r="E16776" s="126" t="s">
        <v>37</v>
      </c>
      <c r="F16776" s="73">
        <v>17000</v>
      </c>
      <c r="G16776" s="64">
        <f t="shared" si="505"/>
        <v>255000</v>
      </c>
      <c r="H16776" s="120" t="s">
        <v>6141</v>
      </c>
      <c r="I16776" s="74"/>
    </row>
    <row r="16777" spans="1:9" x14ac:dyDescent="0.25">
      <c r="A16777" s="59" t="s">
        <v>12387</v>
      </c>
      <c r="B16777" s="207" t="s">
        <v>12396</v>
      </c>
      <c r="C16777" s="84" t="s">
        <v>1523</v>
      </c>
      <c r="D16777" s="96">
        <v>1</v>
      </c>
      <c r="E16777" s="541" t="s">
        <v>26</v>
      </c>
      <c r="F16777" s="143">
        <v>2000000</v>
      </c>
      <c r="G16777" s="269">
        <f t="shared" si="505"/>
        <v>2000000</v>
      </c>
      <c r="H16777" s="289" t="s">
        <v>6142</v>
      </c>
      <c r="I16777" s="74" t="s">
        <v>11312</v>
      </c>
    </row>
    <row r="16778" spans="1:9" x14ac:dyDescent="0.25">
      <c r="A16778" s="59" t="s">
        <v>12387</v>
      </c>
      <c r="B16778" s="59" t="s">
        <v>10925</v>
      </c>
      <c r="C16778" s="59" t="s">
        <v>636</v>
      </c>
      <c r="D16778" s="60">
        <v>1</v>
      </c>
      <c r="E16778" s="75" t="s">
        <v>51</v>
      </c>
      <c r="F16778" s="73">
        <v>76000</v>
      </c>
      <c r="G16778" s="64">
        <f t="shared" si="505"/>
        <v>76000</v>
      </c>
      <c r="H16778" s="65" t="s">
        <v>6141</v>
      </c>
      <c r="I16778" s="74"/>
    </row>
    <row r="16779" spans="1:9" x14ac:dyDescent="0.25">
      <c r="A16779" s="59" t="s">
        <v>12387</v>
      </c>
      <c r="B16779" s="59" t="s">
        <v>12397</v>
      </c>
      <c r="C16779" s="59" t="s">
        <v>4898</v>
      </c>
      <c r="D16779" s="60">
        <v>1</v>
      </c>
      <c r="E16779" s="126" t="s">
        <v>25</v>
      </c>
      <c r="F16779" s="73">
        <v>17000</v>
      </c>
      <c r="G16779" s="64">
        <f t="shared" si="505"/>
        <v>17000</v>
      </c>
      <c r="H16779" s="120" t="s">
        <v>1172</v>
      </c>
      <c r="I16779" s="74"/>
    </row>
    <row r="16780" spans="1:9" x14ac:dyDescent="0.25">
      <c r="A16780" s="59" t="s">
        <v>12387</v>
      </c>
      <c r="B16780" s="59" t="s">
        <v>12398</v>
      </c>
      <c r="C16780" s="59" t="s">
        <v>4898</v>
      </c>
      <c r="D16780" s="60">
        <v>1</v>
      </c>
      <c r="E16780" s="75" t="s">
        <v>26</v>
      </c>
      <c r="F16780" s="73">
        <v>12000</v>
      </c>
      <c r="G16780" s="64">
        <f t="shared" si="505"/>
        <v>12000</v>
      </c>
      <c r="H16780" s="120" t="s">
        <v>6143</v>
      </c>
      <c r="I16780" s="74"/>
    </row>
    <row r="16781" spans="1:9" x14ac:dyDescent="0.25">
      <c r="A16781" s="59" t="s">
        <v>12387</v>
      </c>
      <c r="B16781" s="59" t="s">
        <v>12152</v>
      </c>
      <c r="C16781" s="59">
        <v>106011849</v>
      </c>
      <c r="D16781" s="60">
        <v>1</v>
      </c>
      <c r="E16781" s="292" t="s">
        <v>25</v>
      </c>
      <c r="F16781" s="73">
        <v>1800000</v>
      </c>
      <c r="G16781" s="64">
        <f t="shared" si="505"/>
        <v>1800000</v>
      </c>
      <c r="H16781" s="120" t="s">
        <v>6143</v>
      </c>
      <c r="I16781" s="74"/>
    </row>
    <row r="16782" spans="1:9" x14ac:dyDescent="0.25">
      <c r="A16782" s="59" t="s">
        <v>12387</v>
      </c>
      <c r="B16782" s="59" t="s">
        <v>12152</v>
      </c>
      <c r="C16782" s="59">
        <v>106100057</v>
      </c>
      <c r="D16782" s="60">
        <v>1</v>
      </c>
      <c r="E16782" s="631" t="s">
        <v>26</v>
      </c>
      <c r="F16782" s="73">
        <v>1800000</v>
      </c>
      <c r="G16782" s="64">
        <f t="shared" si="505"/>
        <v>1800000</v>
      </c>
      <c r="H16782" s="120" t="s">
        <v>6143</v>
      </c>
      <c r="I16782" s="74"/>
    </row>
    <row r="16783" spans="1:9" x14ac:dyDescent="0.25">
      <c r="A16783" s="59" t="s">
        <v>12387</v>
      </c>
      <c r="B16783" s="59" t="s">
        <v>12152</v>
      </c>
      <c r="C16783" s="59">
        <v>106100062</v>
      </c>
      <c r="D16783" s="60">
        <v>1</v>
      </c>
      <c r="E16783" s="631" t="s">
        <v>26</v>
      </c>
      <c r="F16783" s="73">
        <v>1800000</v>
      </c>
      <c r="G16783" s="64">
        <f t="shared" si="505"/>
        <v>1800000</v>
      </c>
      <c r="H16783" s="120" t="s">
        <v>6143</v>
      </c>
      <c r="I16783" s="74"/>
    </row>
    <row r="16784" spans="1:9" x14ac:dyDescent="0.25">
      <c r="A16784" s="59" t="s">
        <v>12387</v>
      </c>
      <c r="B16784" s="59" t="s">
        <v>12152</v>
      </c>
      <c r="C16784" s="59">
        <v>106099293</v>
      </c>
      <c r="D16784" s="60">
        <v>1</v>
      </c>
      <c r="E16784" s="292" t="s">
        <v>25</v>
      </c>
      <c r="F16784" s="73">
        <v>1800000</v>
      </c>
      <c r="G16784" s="64">
        <f t="shared" si="505"/>
        <v>1800000</v>
      </c>
      <c r="H16784" s="120" t="s">
        <v>6143</v>
      </c>
      <c r="I16784" s="74"/>
    </row>
    <row r="16785" spans="1:9" x14ac:dyDescent="0.25">
      <c r="A16785" s="59" t="s">
        <v>12387</v>
      </c>
      <c r="B16785" s="59" t="s">
        <v>12152</v>
      </c>
      <c r="C16785" s="59">
        <v>106100166</v>
      </c>
      <c r="D16785" s="60">
        <v>1</v>
      </c>
      <c r="E16785" s="631" t="s">
        <v>26</v>
      </c>
      <c r="F16785" s="73">
        <v>1800000</v>
      </c>
      <c r="G16785" s="64">
        <f t="shared" si="505"/>
        <v>1800000</v>
      </c>
      <c r="H16785" s="120" t="s">
        <v>6143</v>
      </c>
      <c r="I16785" s="74"/>
    </row>
    <row r="16786" spans="1:9" x14ac:dyDescent="0.25">
      <c r="A16786" s="59" t="s">
        <v>12387</v>
      </c>
      <c r="B16786" s="59" t="s">
        <v>6681</v>
      </c>
      <c r="C16786" s="84" t="s">
        <v>6682</v>
      </c>
      <c r="D16786" s="60">
        <v>25</v>
      </c>
      <c r="E16786" s="75" t="s">
        <v>118</v>
      </c>
      <c r="F16786" s="62">
        <v>150000</v>
      </c>
      <c r="G16786" s="64">
        <f t="shared" si="505"/>
        <v>3750000</v>
      </c>
      <c r="H16786" s="120" t="s">
        <v>1755</v>
      </c>
      <c r="I16786" s="74" t="s">
        <v>7571</v>
      </c>
    </row>
    <row r="16787" spans="1:9" x14ac:dyDescent="0.25">
      <c r="A16787" s="59" t="s">
        <v>12387</v>
      </c>
      <c r="B16787" s="71" t="s">
        <v>12399</v>
      </c>
      <c r="C16787" s="59" t="s">
        <v>636</v>
      </c>
      <c r="D16787" s="141">
        <v>1</v>
      </c>
      <c r="E16787" s="75" t="s">
        <v>51</v>
      </c>
      <c r="F16787" s="210">
        <v>110000</v>
      </c>
      <c r="G16787" s="64">
        <f t="shared" si="505"/>
        <v>110000</v>
      </c>
      <c r="H16787" s="120" t="s">
        <v>6141</v>
      </c>
      <c r="I16787" s="74"/>
    </row>
    <row r="16788" spans="1:9" x14ac:dyDescent="0.25">
      <c r="A16788" s="59" t="s">
        <v>12387</v>
      </c>
      <c r="B16788" s="58" t="s">
        <v>35</v>
      </c>
      <c r="C16788" s="84" t="s">
        <v>36</v>
      </c>
      <c r="D16788" s="60">
        <v>3</v>
      </c>
      <c r="E16788" s="75" t="s">
        <v>37</v>
      </c>
      <c r="F16788" s="73">
        <v>31000</v>
      </c>
      <c r="G16788" s="64">
        <f t="shared" si="505"/>
        <v>93000</v>
      </c>
      <c r="H16788" s="65" t="s">
        <v>432</v>
      </c>
      <c r="I16788" s="74"/>
    </row>
    <row r="16789" spans="1:9" x14ac:dyDescent="0.25">
      <c r="A16789" s="59" t="s">
        <v>12400</v>
      </c>
      <c r="B16789" s="59" t="s">
        <v>56</v>
      </c>
      <c r="C16789" s="59" t="s">
        <v>57</v>
      </c>
      <c r="D16789" s="60">
        <v>5</v>
      </c>
      <c r="E16789" s="75" t="s">
        <v>37</v>
      </c>
      <c r="F16789" s="73">
        <v>24650</v>
      </c>
      <c r="G16789" s="64">
        <f t="shared" si="505"/>
        <v>123250</v>
      </c>
      <c r="H16789" s="65" t="s">
        <v>432</v>
      </c>
      <c r="I16789" s="74"/>
    </row>
    <row r="16790" spans="1:9" x14ac:dyDescent="0.25">
      <c r="A16790" s="59" t="s">
        <v>12400</v>
      </c>
      <c r="B16790" s="66" t="s">
        <v>8068</v>
      </c>
      <c r="C16790" s="83" t="s">
        <v>835</v>
      </c>
      <c r="D16790" s="60">
        <v>1</v>
      </c>
      <c r="E16790" s="75" t="s">
        <v>26</v>
      </c>
      <c r="F16790" s="64">
        <v>11500</v>
      </c>
      <c r="G16790" s="64">
        <f t="shared" si="505"/>
        <v>11500</v>
      </c>
      <c r="H16790" s="65" t="s">
        <v>6149</v>
      </c>
      <c r="I16790" s="279"/>
    </row>
    <row r="16791" spans="1:9" x14ac:dyDescent="0.25">
      <c r="A16791" s="59" t="s">
        <v>12400</v>
      </c>
      <c r="B16791" s="59" t="s">
        <v>8069</v>
      </c>
      <c r="C16791" s="59" t="s">
        <v>27</v>
      </c>
      <c r="D16791" s="60">
        <v>4</v>
      </c>
      <c r="E16791" s="75" t="s">
        <v>26</v>
      </c>
      <c r="F16791" s="63">
        <v>2625</v>
      </c>
      <c r="G16791" s="64">
        <f t="shared" si="505"/>
        <v>10500</v>
      </c>
      <c r="H16791" s="65" t="s">
        <v>6149</v>
      </c>
      <c r="I16791" s="279"/>
    </row>
    <row r="16792" spans="1:9" x14ac:dyDescent="0.25">
      <c r="A16792" s="59" t="s">
        <v>12400</v>
      </c>
      <c r="B16792" s="59" t="s">
        <v>8069</v>
      </c>
      <c r="C16792" s="59" t="s">
        <v>533</v>
      </c>
      <c r="D16792" s="60">
        <v>1</v>
      </c>
      <c r="E16792" s="75" t="s">
        <v>26</v>
      </c>
      <c r="F16792" s="63">
        <v>2800</v>
      </c>
      <c r="G16792" s="64">
        <f t="shared" si="505"/>
        <v>2800</v>
      </c>
      <c r="H16792" s="65" t="s">
        <v>6149</v>
      </c>
      <c r="I16792" s="74"/>
    </row>
    <row r="16793" spans="1:9" x14ac:dyDescent="0.25">
      <c r="A16793" s="59" t="s">
        <v>12400</v>
      </c>
      <c r="B16793" s="66" t="s">
        <v>12401</v>
      </c>
      <c r="C16793" s="59" t="s">
        <v>48</v>
      </c>
      <c r="D16793" s="60">
        <v>1</v>
      </c>
      <c r="E16793" s="126" t="s">
        <v>29</v>
      </c>
      <c r="F16793" s="73">
        <v>400000</v>
      </c>
      <c r="G16793" s="64">
        <f t="shared" si="505"/>
        <v>400000</v>
      </c>
      <c r="H16793" s="65" t="s">
        <v>6149</v>
      </c>
      <c r="I16793" s="74"/>
    </row>
    <row r="16794" spans="1:9" x14ac:dyDescent="0.25">
      <c r="A16794" s="59" t="s">
        <v>12400</v>
      </c>
      <c r="B16794" s="58" t="s">
        <v>4004</v>
      </c>
      <c r="C16794" s="84" t="s">
        <v>27</v>
      </c>
      <c r="D16794" s="60">
        <v>10</v>
      </c>
      <c r="E16794" s="75" t="s">
        <v>26</v>
      </c>
      <c r="F16794" s="73">
        <v>1000</v>
      </c>
      <c r="G16794" s="64">
        <f t="shared" si="505"/>
        <v>10000</v>
      </c>
      <c r="H16794" s="65" t="s">
        <v>6149</v>
      </c>
      <c r="I16794" s="74"/>
    </row>
    <row r="16795" spans="1:9" x14ac:dyDescent="0.25">
      <c r="A16795" s="59" t="s">
        <v>12400</v>
      </c>
      <c r="B16795" s="59" t="s">
        <v>8069</v>
      </c>
      <c r="C16795" s="59" t="s">
        <v>27</v>
      </c>
      <c r="D16795" s="60">
        <v>4</v>
      </c>
      <c r="E16795" s="75" t="s">
        <v>26</v>
      </c>
      <c r="F16795" s="63">
        <v>2625</v>
      </c>
      <c r="G16795" s="64">
        <f t="shared" si="505"/>
        <v>10500</v>
      </c>
      <c r="H16795" s="65" t="s">
        <v>6124</v>
      </c>
      <c r="I16795" s="74"/>
    </row>
    <row r="16796" spans="1:9" x14ac:dyDescent="0.25">
      <c r="A16796" s="59" t="s">
        <v>12400</v>
      </c>
      <c r="B16796" s="58" t="s">
        <v>4004</v>
      </c>
      <c r="C16796" s="84" t="s">
        <v>27</v>
      </c>
      <c r="D16796" s="60">
        <v>20</v>
      </c>
      <c r="E16796" s="75" t="s">
        <v>26</v>
      </c>
      <c r="F16796" s="73">
        <v>1000</v>
      </c>
      <c r="G16796" s="64">
        <f t="shared" si="505"/>
        <v>20000</v>
      </c>
      <c r="H16796" s="65" t="s">
        <v>6124</v>
      </c>
      <c r="I16796" s="74"/>
    </row>
    <row r="16797" spans="1:9" x14ac:dyDescent="0.25">
      <c r="A16797" s="59" t="s">
        <v>12400</v>
      </c>
      <c r="B16797" s="59" t="s">
        <v>1427</v>
      </c>
      <c r="C16797" s="83" t="s">
        <v>1426</v>
      </c>
      <c r="D16797" s="60">
        <v>1</v>
      </c>
      <c r="E16797" s="126" t="s">
        <v>26</v>
      </c>
      <c r="F16797" s="73">
        <v>888079</v>
      </c>
      <c r="G16797" s="210">
        <f t="shared" si="505"/>
        <v>888079</v>
      </c>
      <c r="H16797" s="65" t="s">
        <v>2626</v>
      </c>
      <c r="I16797" s="74" t="s">
        <v>12369</v>
      </c>
    </row>
    <row r="16798" spans="1:9" x14ac:dyDescent="0.25">
      <c r="A16798" s="59" t="s">
        <v>12400</v>
      </c>
      <c r="B16798" s="59" t="s">
        <v>10674</v>
      </c>
      <c r="C16798" s="84" t="s">
        <v>27</v>
      </c>
      <c r="D16798" s="59">
        <v>4</v>
      </c>
      <c r="E16798" s="77" t="s">
        <v>26</v>
      </c>
      <c r="F16798" s="61">
        <v>750</v>
      </c>
      <c r="G16798" s="64">
        <f t="shared" si="505"/>
        <v>3000</v>
      </c>
      <c r="H16798" s="65" t="s">
        <v>1929</v>
      </c>
      <c r="I16798" s="74"/>
    </row>
    <row r="16799" spans="1:9" x14ac:dyDescent="0.25">
      <c r="A16799" s="59" t="s">
        <v>12400</v>
      </c>
      <c r="B16799" s="59" t="s">
        <v>2173</v>
      </c>
      <c r="C16799" s="83" t="s">
        <v>654</v>
      </c>
      <c r="D16799" s="141">
        <v>1</v>
      </c>
      <c r="E16799" s="75" t="s">
        <v>119</v>
      </c>
      <c r="F16799" s="64">
        <v>2711000</v>
      </c>
      <c r="G16799" s="64">
        <f t="shared" si="505"/>
        <v>2711000</v>
      </c>
      <c r="H16799" s="65" t="s">
        <v>6144</v>
      </c>
      <c r="I16799" s="74"/>
    </row>
    <row r="16800" spans="1:9" x14ac:dyDescent="0.25">
      <c r="A16800" s="59" t="s">
        <v>12400</v>
      </c>
      <c r="B16800" s="83" t="s">
        <v>12402</v>
      </c>
      <c r="C16800" s="84" t="s">
        <v>375</v>
      </c>
      <c r="D16800" s="60">
        <v>1</v>
      </c>
      <c r="E16800" s="126" t="s">
        <v>26</v>
      </c>
      <c r="F16800" s="73">
        <v>500000</v>
      </c>
      <c r="G16800" s="210">
        <f t="shared" si="505"/>
        <v>500000</v>
      </c>
      <c r="H16800" s="65" t="s">
        <v>814</v>
      </c>
      <c r="I16800" s="74"/>
    </row>
    <row r="16801" spans="1:9" x14ac:dyDescent="0.25">
      <c r="A16801" s="59" t="s">
        <v>12400</v>
      </c>
      <c r="B16801" s="59" t="s">
        <v>12403</v>
      </c>
      <c r="C16801" s="84" t="s">
        <v>375</v>
      </c>
      <c r="D16801" s="59">
        <v>1</v>
      </c>
      <c r="E16801" s="77" t="s">
        <v>26</v>
      </c>
      <c r="F16801" s="61">
        <v>40000</v>
      </c>
      <c r="G16801" s="64">
        <f t="shared" si="505"/>
        <v>40000</v>
      </c>
      <c r="H16801" s="65" t="s">
        <v>814</v>
      </c>
      <c r="I16801" s="74"/>
    </row>
    <row r="16802" spans="1:9" x14ac:dyDescent="0.25">
      <c r="A16802" s="59" t="s">
        <v>12400</v>
      </c>
      <c r="B16802" s="66" t="s">
        <v>12401</v>
      </c>
      <c r="C16802" s="59" t="s">
        <v>48</v>
      </c>
      <c r="D16802" s="60">
        <v>1</v>
      </c>
      <c r="E16802" s="126" t="s">
        <v>29</v>
      </c>
      <c r="F16802" s="73">
        <v>400000</v>
      </c>
      <c r="G16802" s="64">
        <f t="shared" si="505"/>
        <v>400000</v>
      </c>
      <c r="H16802" s="65" t="s">
        <v>6141</v>
      </c>
      <c r="I16802" s="74"/>
    </row>
    <row r="16803" spans="1:9" x14ac:dyDescent="0.25">
      <c r="A16803" s="59" t="s">
        <v>12400</v>
      </c>
      <c r="B16803" s="59" t="s">
        <v>1683</v>
      </c>
      <c r="C16803" s="84" t="s">
        <v>636</v>
      </c>
      <c r="D16803" s="60">
        <v>2</v>
      </c>
      <c r="E16803" s="75" t="s">
        <v>51</v>
      </c>
      <c r="F16803" s="62">
        <v>77500</v>
      </c>
      <c r="G16803" s="64">
        <f t="shared" si="505"/>
        <v>155000</v>
      </c>
      <c r="H16803" s="65" t="s">
        <v>6141</v>
      </c>
      <c r="I16803" s="74"/>
    </row>
    <row r="16804" spans="1:9" x14ac:dyDescent="0.25">
      <c r="A16804" s="59" t="s">
        <v>12400</v>
      </c>
      <c r="B16804" s="59" t="s">
        <v>10925</v>
      </c>
      <c r="C16804" s="84" t="s">
        <v>864</v>
      </c>
      <c r="D16804" s="60">
        <v>3</v>
      </c>
      <c r="E16804" s="75" t="s">
        <v>51</v>
      </c>
      <c r="F16804" s="62">
        <v>83000</v>
      </c>
      <c r="G16804" s="64">
        <f>F16804*D16804</f>
        <v>249000</v>
      </c>
      <c r="H16804" s="65" t="s">
        <v>6141</v>
      </c>
      <c r="I16804" s="74"/>
    </row>
    <row r="16805" spans="1:9" x14ac:dyDescent="0.25">
      <c r="A16805" s="59" t="s">
        <v>12400</v>
      </c>
      <c r="B16805" s="58" t="s">
        <v>292</v>
      </c>
      <c r="C16805" s="59" t="s">
        <v>48</v>
      </c>
      <c r="D16805" s="60">
        <v>2</v>
      </c>
      <c r="E16805" s="75" t="s">
        <v>26</v>
      </c>
      <c r="F16805" s="64">
        <v>45000</v>
      </c>
      <c r="G16805" s="64">
        <f>F16805*D16805</f>
        <v>90000</v>
      </c>
      <c r="H16805" s="65" t="s">
        <v>6141</v>
      </c>
      <c r="I16805" s="74"/>
    </row>
    <row r="16806" spans="1:9" x14ac:dyDescent="0.25">
      <c r="A16806" s="59" t="s">
        <v>12400</v>
      </c>
      <c r="B16806" s="58" t="s">
        <v>12404</v>
      </c>
      <c r="C16806" s="84" t="s">
        <v>636</v>
      </c>
      <c r="D16806" s="60">
        <v>2</v>
      </c>
      <c r="E16806" s="126" t="s">
        <v>29</v>
      </c>
      <c r="F16806" s="63">
        <v>222500</v>
      </c>
      <c r="G16806" s="64">
        <f>F16806*D16806</f>
        <v>445000</v>
      </c>
      <c r="H16806" s="65" t="s">
        <v>6141</v>
      </c>
      <c r="I16806" s="74"/>
    </row>
    <row r="16807" spans="1:9" x14ac:dyDescent="0.25">
      <c r="A16807" s="59" t="s">
        <v>12400</v>
      </c>
      <c r="B16807" s="59" t="s">
        <v>4851</v>
      </c>
      <c r="C16807" s="59" t="s">
        <v>12106</v>
      </c>
      <c r="D16807" s="60">
        <v>1</v>
      </c>
      <c r="E16807" s="75" t="s">
        <v>26</v>
      </c>
      <c r="F16807" s="73">
        <v>145000</v>
      </c>
      <c r="G16807" s="64">
        <f t="shared" ref="G16807:G16813" si="506">F16807*D16807</f>
        <v>145000</v>
      </c>
      <c r="H16807" s="65" t="s">
        <v>6141</v>
      </c>
      <c r="I16807" s="74"/>
    </row>
    <row r="16808" spans="1:9" x14ac:dyDescent="0.25">
      <c r="A16808" s="59" t="s">
        <v>12400</v>
      </c>
      <c r="B16808" s="59" t="s">
        <v>4851</v>
      </c>
      <c r="C16808" s="84" t="s">
        <v>48</v>
      </c>
      <c r="D16808" s="60">
        <v>1</v>
      </c>
      <c r="E16808" s="75" t="s">
        <v>26</v>
      </c>
      <c r="F16808" s="62">
        <v>145000</v>
      </c>
      <c r="G16808" s="64">
        <f t="shared" si="506"/>
        <v>145000</v>
      </c>
      <c r="H16808" s="65" t="s">
        <v>6141</v>
      </c>
      <c r="I16808" s="74"/>
    </row>
    <row r="16809" spans="1:9" x14ac:dyDescent="0.25">
      <c r="A16809" s="59" t="s">
        <v>12400</v>
      </c>
      <c r="B16809" s="59" t="s">
        <v>84</v>
      </c>
      <c r="C16809" s="59" t="s">
        <v>85</v>
      </c>
      <c r="D16809" s="60">
        <v>8</v>
      </c>
      <c r="E16809" s="75" t="s">
        <v>26</v>
      </c>
      <c r="F16809" s="62">
        <v>28000</v>
      </c>
      <c r="G16809" s="64">
        <f t="shared" si="506"/>
        <v>224000</v>
      </c>
      <c r="H16809" s="65" t="s">
        <v>6141</v>
      </c>
      <c r="I16809" s="74"/>
    </row>
    <row r="16810" spans="1:9" x14ac:dyDescent="0.25">
      <c r="A16810" s="59" t="s">
        <v>12400</v>
      </c>
      <c r="B16810" s="59" t="s">
        <v>208</v>
      </c>
      <c r="C16810" s="59" t="s">
        <v>209</v>
      </c>
      <c r="D16810" s="60">
        <v>8</v>
      </c>
      <c r="E16810" s="75" t="s">
        <v>26</v>
      </c>
      <c r="F16810" s="62">
        <v>10000</v>
      </c>
      <c r="G16810" s="64">
        <f t="shared" si="506"/>
        <v>80000</v>
      </c>
      <c r="H16810" s="65" t="s">
        <v>6141</v>
      </c>
      <c r="I16810" s="74"/>
    </row>
    <row r="16811" spans="1:9" x14ac:dyDescent="0.25">
      <c r="A16811" s="59" t="s">
        <v>12400</v>
      </c>
      <c r="B16811" s="59" t="s">
        <v>290</v>
      </c>
      <c r="C16811" s="93" t="s">
        <v>291</v>
      </c>
      <c r="D16811" s="60">
        <v>8</v>
      </c>
      <c r="E16811" s="75" t="s">
        <v>26</v>
      </c>
      <c r="F16811" s="62">
        <v>26000</v>
      </c>
      <c r="G16811" s="64">
        <f t="shared" si="506"/>
        <v>208000</v>
      </c>
      <c r="H16811" s="65" t="s">
        <v>6141</v>
      </c>
      <c r="I16811" s="74"/>
    </row>
    <row r="16812" spans="1:9" x14ac:dyDescent="0.25">
      <c r="A16812" s="59" t="s">
        <v>12400</v>
      </c>
      <c r="B16812" s="59" t="s">
        <v>3951</v>
      </c>
      <c r="C16812" s="84" t="s">
        <v>864</v>
      </c>
      <c r="D16812" s="141">
        <v>6</v>
      </c>
      <c r="E16812" s="75" t="s">
        <v>37</v>
      </c>
      <c r="F16812" s="73">
        <v>17000</v>
      </c>
      <c r="G16812" s="64">
        <f t="shared" si="506"/>
        <v>102000</v>
      </c>
      <c r="H16812" s="65" t="s">
        <v>6141</v>
      </c>
      <c r="I16812" s="74"/>
    </row>
    <row r="16813" spans="1:9" x14ac:dyDescent="0.25">
      <c r="A16813" s="59" t="s">
        <v>12400</v>
      </c>
      <c r="B16813" s="58" t="s">
        <v>12405</v>
      </c>
      <c r="C16813" s="84" t="s">
        <v>864</v>
      </c>
      <c r="D16813" s="60">
        <v>9</v>
      </c>
      <c r="E16813" s="126" t="s">
        <v>37</v>
      </c>
      <c r="F16813" s="63">
        <v>17500</v>
      </c>
      <c r="G16813" s="64">
        <f t="shared" si="506"/>
        <v>157500</v>
      </c>
      <c r="H16813" s="65" t="s">
        <v>6141</v>
      </c>
      <c r="I16813" s="74"/>
    </row>
    <row r="16814" spans="1:9" x14ac:dyDescent="0.25">
      <c r="A16814" s="59" t="s">
        <v>12400</v>
      </c>
      <c r="B16814" s="59" t="s">
        <v>210</v>
      </c>
      <c r="C16814" s="59" t="s">
        <v>211</v>
      </c>
      <c r="D16814" s="60">
        <v>3</v>
      </c>
      <c r="E16814" s="75" t="s">
        <v>37</v>
      </c>
      <c r="F16814" s="64">
        <v>33000</v>
      </c>
      <c r="G16814" s="64">
        <f>F16814*D16814</f>
        <v>99000</v>
      </c>
      <c r="H16814" s="65" t="s">
        <v>1529</v>
      </c>
      <c r="I16814" s="74"/>
    </row>
    <row r="16815" spans="1:9" x14ac:dyDescent="0.25">
      <c r="A16815" s="59" t="s">
        <v>12400</v>
      </c>
      <c r="B16815" s="81" t="s">
        <v>6759</v>
      </c>
      <c r="C16815" s="59" t="s">
        <v>27</v>
      </c>
      <c r="D16815" s="60">
        <v>1</v>
      </c>
      <c r="E16815" s="126" t="s">
        <v>26</v>
      </c>
      <c r="F16815" s="73">
        <v>120000</v>
      </c>
      <c r="G16815" s="64">
        <f t="shared" si="505"/>
        <v>120000</v>
      </c>
      <c r="H16815" s="65" t="s">
        <v>1468</v>
      </c>
      <c r="I16815" s="74"/>
    </row>
    <row r="16816" spans="1:9" x14ac:dyDescent="0.25">
      <c r="A16816" s="59" t="s">
        <v>12400</v>
      </c>
      <c r="B16816" s="59" t="s">
        <v>210</v>
      </c>
      <c r="C16816" s="59" t="s">
        <v>211</v>
      </c>
      <c r="D16816" s="60">
        <v>1</v>
      </c>
      <c r="E16816" s="75" t="s">
        <v>37</v>
      </c>
      <c r="F16816" s="64">
        <v>33000</v>
      </c>
      <c r="G16816" s="64">
        <f t="shared" si="505"/>
        <v>33000</v>
      </c>
      <c r="H16816" s="65" t="s">
        <v>466</v>
      </c>
      <c r="I16816" s="74"/>
    </row>
    <row r="16817" spans="1:9" x14ac:dyDescent="0.25">
      <c r="A16817" s="59" t="s">
        <v>12400</v>
      </c>
      <c r="B16817" s="58" t="s">
        <v>5237</v>
      </c>
      <c r="C16817" s="84" t="s">
        <v>859</v>
      </c>
      <c r="D16817" s="60">
        <v>1</v>
      </c>
      <c r="E16817" s="126" t="s">
        <v>26</v>
      </c>
      <c r="F16817" s="73">
        <v>550000</v>
      </c>
      <c r="G16817" s="269">
        <f t="shared" si="505"/>
        <v>550000</v>
      </c>
      <c r="H16817" s="289" t="s">
        <v>6143</v>
      </c>
      <c r="I16817" s="74" t="s">
        <v>12406</v>
      </c>
    </row>
    <row r="16818" spans="1:9" x14ac:dyDescent="0.25">
      <c r="A16818" s="59" t="s">
        <v>12400</v>
      </c>
      <c r="B16818" s="59" t="s">
        <v>12407</v>
      </c>
      <c r="C16818" s="83" t="s">
        <v>4456</v>
      </c>
      <c r="D16818" s="60">
        <v>0.25</v>
      </c>
      <c r="E16818" s="75" t="s">
        <v>118</v>
      </c>
      <c r="F16818" s="73">
        <v>300000</v>
      </c>
      <c r="G16818" s="64">
        <f t="shared" si="505"/>
        <v>75000</v>
      </c>
      <c r="H16818" s="289" t="s">
        <v>6143</v>
      </c>
      <c r="I16818" s="74" t="s">
        <v>12406</v>
      </c>
    </row>
    <row r="16819" spans="1:9" x14ac:dyDescent="0.25">
      <c r="A16819" s="59" t="s">
        <v>12400</v>
      </c>
      <c r="B16819" s="59" t="s">
        <v>274</v>
      </c>
      <c r="C16819" s="192">
        <v>40493</v>
      </c>
      <c r="D16819" s="60">
        <v>4</v>
      </c>
      <c r="E16819" s="75" t="s">
        <v>26</v>
      </c>
      <c r="F16819" s="73">
        <v>10000</v>
      </c>
      <c r="G16819" s="64">
        <f t="shared" ref="G16819:G16868" si="507">F16819*D16819</f>
        <v>40000</v>
      </c>
      <c r="H16819" s="120" t="s">
        <v>1156</v>
      </c>
      <c r="I16819" s="74"/>
    </row>
    <row r="16820" spans="1:9" x14ac:dyDescent="0.25">
      <c r="A16820" s="59" t="s">
        <v>12400</v>
      </c>
      <c r="B16820" s="59" t="s">
        <v>6533</v>
      </c>
      <c r="C16820" s="59" t="s">
        <v>6534</v>
      </c>
      <c r="D16820" s="60">
        <v>2</v>
      </c>
      <c r="E16820" s="292" t="s">
        <v>25</v>
      </c>
      <c r="F16820" s="73">
        <v>47000</v>
      </c>
      <c r="G16820" s="64">
        <f t="shared" si="507"/>
        <v>94000</v>
      </c>
      <c r="H16820" s="120" t="s">
        <v>1156</v>
      </c>
      <c r="I16820" s="74"/>
    </row>
    <row r="16821" spans="1:9" x14ac:dyDescent="0.25">
      <c r="A16821" s="59" t="s">
        <v>12400</v>
      </c>
      <c r="B16821" s="59" t="s">
        <v>210</v>
      </c>
      <c r="C16821" s="59" t="s">
        <v>211</v>
      </c>
      <c r="D16821" s="60">
        <v>9</v>
      </c>
      <c r="E16821" s="75" t="s">
        <v>37</v>
      </c>
      <c r="F16821" s="64">
        <v>33000</v>
      </c>
      <c r="G16821" s="64">
        <f t="shared" si="507"/>
        <v>297000</v>
      </c>
      <c r="H16821" s="120" t="s">
        <v>998</v>
      </c>
      <c r="I16821" s="74" t="s">
        <v>12408</v>
      </c>
    </row>
    <row r="16822" spans="1:9" x14ac:dyDescent="0.25">
      <c r="A16822" s="59" t="s">
        <v>12400</v>
      </c>
      <c r="B16822" s="59" t="s">
        <v>6307</v>
      </c>
      <c r="C16822" s="59" t="s">
        <v>217</v>
      </c>
      <c r="D16822" s="60">
        <v>1</v>
      </c>
      <c r="E16822" s="631" t="s">
        <v>26</v>
      </c>
      <c r="F16822" s="73">
        <v>83000</v>
      </c>
      <c r="G16822" s="64">
        <f t="shared" si="507"/>
        <v>83000</v>
      </c>
      <c r="H16822" s="120" t="s">
        <v>998</v>
      </c>
      <c r="I16822" s="74" t="s">
        <v>12408</v>
      </c>
    </row>
    <row r="16823" spans="1:9" x14ac:dyDescent="0.25">
      <c r="A16823" s="59" t="s">
        <v>12400</v>
      </c>
      <c r="B16823" s="83" t="s">
        <v>11056</v>
      </c>
      <c r="C16823" s="84" t="s">
        <v>636</v>
      </c>
      <c r="D16823" s="60">
        <v>1</v>
      </c>
      <c r="E16823" s="126" t="s">
        <v>51</v>
      </c>
      <c r="F16823" s="73">
        <v>77500</v>
      </c>
      <c r="G16823" s="64">
        <f t="shared" si="507"/>
        <v>77500</v>
      </c>
      <c r="H16823" s="65" t="s">
        <v>6141</v>
      </c>
      <c r="I16823" s="74"/>
    </row>
    <row r="16824" spans="1:9" x14ac:dyDescent="0.25">
      <c r="A16824" s="59" t="s">
        <v>12409</v>
      </c>
      <c r="B16824" s="59" t="s">
        <v>1874</v>
      </c>
      <c r="C16824" s="58" t="s">
        <v>1950</v>
      </c>
      <c r="D16824" s="60">
        <v>1</v>
      </c>
      <c r="E16824" s="126" t="s">
        <v>26</v>
      </c>
      <c r="F16824" s="73">
        <v>13000</v>
      </c>
      <c r="G16824" s="64">
        <f t="shared" si="507"/>
        <v>13000</v>
      </c>
      <c r="H16824" s="65" t="s">
        <v>6141</v>
      </c>
      <c r="I16824" s="74"/>
    </row>
    <row r="16825" spans="1:9" x14ac:dyDescent="0.25">
      <c r="A16825" s="59" t="s">
        <v>12409</v>
      </c>
      <c r="B16825" s="66" t="s">
        <v>12410</v>
      </c>
      <c r="C16825" s="84" t="s">
        <v>3609</v>
      </c>
      <c r="D16825" s="60">
        <v>1</v>
      </c>
      <c r="E16825" s="75" t="s">
        <v>26</v>
      </c>
      <c r="F16825" s="64">
        <v>10000</v>
      </c>
      <c r="G16825" s="64">
        <f t="shared" si="507"/>
        <v>10000</v>
      </c>
      <c r="H16825" s="65" t="s">
        <v>6141</v>
      </c>
      <c r="I16825" s="279"/>
    </row>
    <row r="16826" spans="1:9" x14ac:dyDescent="0.25">
      <c r="A16826" s="59" t="s">
        <v>12409</v>
      </c>
      <c r="B16826" s="58" t="s">
        <v>11499</v>
      </c>
      <c r="C16826" s="124" t="s">
        <v>12411</v>
      </c>
      <c r="D16826" s="60">
        <v>1</v>
      </c>
      <c r="E16826" s="75" t="s">
        <v>26</v>
      </c>
      <c r="F16826" s="64">
        <v>475000</v>
      </c>
      <c r="G16826" s="64">
        <f t="shared" si="507"/>
        <v>475000</v>
      </c>
      <c r="H16826" s="65" t="s">
        <v>6141</v>
      </c>
      <c r="I16826" s="279"/>
    </row>
    <row r="16827" spans="1:9" x14ac:dyDescent="0.25">
      <c r="A16827" s="59" t="s">
        <v>12409</v>
      </c>
      <c r="B16827" s="83" t="s">
        <v>9844</v>
      </c>
      <c r="C16827" s="77" t="s">
        <v>10333</v>
      </c>
      <c r="D16827" s="60">
        <v>1</v>
      </c>
      <c r="E16827" s="75" t="s">
        <v>26</v>
      </c>
      <c r="F16827" s="64">
        <v>165000</v>
      </c>
      <c r="G16827" s="64">
        <f t="shared" si="507"/>
        <v>165000</v>
      </c>
      <c r="H16827" s="65" t="s">
        <v>6141</v>
      </c>
      <c r="I16827" s="74"/>
    </row>
    <row r="16828" spans="1:9" x14ac:dyDescent="0.25">
      <c r="A16828" s="59" t="s">
        <v>12409</v>
      </c>
      <c r="B16828" s="59" t="s">
        <v>11628</v>
      </c>
      <c r="C16828" s="59" t="s">
        <v>10333</v>
      </c>
      <c r="D16828" s="60">
        <v>1</v>
      </c>
      <c r="E16828" s="75" t="s">
        <v>26</v>
      </c>
      <c r="F16828" s="64">
        <v>40000</v>
      </c>
      <c r="G16828" s="64">
        <f t="shared" si="507"/>
        <v>40000</v>
      </c>
      <c r="H16828" s="65" t="s">
        <v>6141</v>
      </c>
      <c r="I16828" s="74"/>
    </row>
    <row r="16829" spans="1:9" x14ac:dyDescent="0.25">
      <c r="A16829" s="59" t="s">
        <v>12409</v>
      </c>
      <c r="B16829" s="59" t="s">
        <v>12412</v>
      </c>
      <c r="C16829" s="84" t="s">
        <v>361</v>
      </c>
      <c r="D16829" s="141">
        <v>1</v>
      </c>
      <c r="E16829" s="75" t="s">
        <v>26</v>
      </c>
      <c r="F16829" s="73">
        <v>785000</v>
      </c>
      <c r="G16829" s="64">
        <f t="shared" si="507"/>
        <v>785000</v>
      </c>
      <c r="H16829" s="65" t="s">
        <v>6141</v>
      </c>
      <c r="I16829" s="74"/>
    </row>
    <row r="16830" spans="1:9" x14ac:dyDescent="0.25">
      <c r="A16830" s="59" t="s">
        <v>12409</v>
      </c>
      <c r="B16830" s="83" t="s">
        <v>12413</v>
      </c>
      <c r="C16830" s="84" t="s">
        <v>361</v>
      </c>
      <c r="D16830" s="60">
        <v>1</v>
      </c>
      <c r="E16830" s="126" t="s">
        <v>26</v>
      </c>
      <c r="F16830" s="73">
        <v>82500</v>
      </c>
      <c r="G16830" s="64">
        <f t="shared" si="507"/>
        <v>82500</v>
      </c>
      <c r="H16830" s="65" t="s">
        <v>6141</v>
      </c>
      <c r="I16830" s="74"/>
    </row>
    <row r="16831" spans="1:9" x14ac:dyDescent="0.25">
      <c r="A16831" s="59" t="s">
        <v>12409</v>
      </c>
      <c r="B16831" s="59" t="s">
        <v>172</v>
      </c>
      <c r="C16831" s="93" t="s">
        <v>173</v>
      </c>
      <c r="D16831" s="60">
        <v>1</v>
      </c>
      <c r="E16831" s="126" t="s">
        <v>26</v>
      </c>
      <c r="F16831" s="73">
        <v>39000</v>
      </c>
      <c r="G16831" s="64">
        <f t="shared" si="507"/>
        <v>39000</v>
      </c>
      <c r="H16831" s="65" t="s">
        <v>6141</v>
      </c>
      <c r="I16831" s="74"/>
    </row>
    <row r="16832" spans="1:9" x14ac:dyDescent="0.25">
      <c r="A16832" s="59" t="s">
        <v>12409</v>
      </c>
      <c r="B16832" s="59" t="s">
        <v>210</v>
      </c>
      <c r="C16832" s="59" t="s">
        <v>211</v>
      </c>
      <c r="D16832" s="60">
        <v>9</v>
      </c>
      <c r="E16832" s="126" t="s">
        <v>37</v>
      </c>
      <c r="F16832" s="73">
        <v>33000</v>
      </c>
      <c r="G16832" s="64">
        <f t="shared" si="507"/>
        <v>297000</v>
      </c>
      <c r="H16832" s="65" t="s">
        <v>6141</v>
      </c>
      <c r="I16832" s="74"/>
    </row>
    <row r="16833" spans="1:9" x14ac:dyDescent="0.25">
      <c r="A16833" s="59" t="s">
        <v>12409</v>
      </c>
      <c r="B16833" s="66" t="s">
        <v>220</v>
      </c>
      <c r="C16833" s="92" t="s">
        <v>221</v>
      </c>
      <c r="D16833" s="60">
        <v>1</v>
      </c>
      <c r="E16833" s="75" t="s">
        <v>37</v>
      </c>
      <c r="F16833" s="64">
        <v>34689</v>
      </c>
      <c r="G16833" s="64">
        <f t="shared" si="507"/>
        <v>34689</v>
      </c>
      <c r="H16833" s="65" t="s">
        <v>6141</v>
      </c>
      <c r="I16833" s="74"/>
    </row>
    <row r="16834" spans="1:9" x14ac:dyDescent="0.25">
      <c r="A16834" s="59" t="s">
        <v>12409</v>
      </c>
      <c r="B16834" s="58" t="s">
        <v>35</v>
      </c>
      <c r="C16834" s="84" t="s">
        <v>36</v>
      </c>
      <c r="D16834" s="60">
        <v>3</v>
      </c>
      <c r="E16834" s="75" t="s">
        <v>37</v>
      </c>
      <c r="F16834" s="73">
        <v>31000</v>
      </c>
      <c r="G16834" s="64">
        <f t="shared" si="507"/>
        <v>93000</v>
      </c>
      <c r="H16834" s="65" t="s">
        <v>432</v>
      </c>
      <c r="I16834" s="74"/>
    </row>
    <row r="16835" spans="1:9" x14ac:dyDescent="0.25">
      <c r="A16835" s="59" t="s">
        <v>12409</v>
      </c>
      <c r="B16835" s="59" t="s">
        <v>56</v>
      </c>
      <c r="C16835" s="59" t="s">
        <v>57</v>
      </c>
      <c r="D16835" s="60">
        <v>3</v>
      </c>
      <c r="E16835" s="75" t="s">
        <v>37</v>
      </c>
      <c r="F16835" s="73">
        <v>24650</v>
      </c>
      <c r="G16835" s="64">
        <f t="shared" si="507"/>
        <v>73950</v>
      </c>
      <c r="H16835" s="65" t="s">
        <v>432</v>
      </c>
      <c r="I16835" s="74"/>
    </row>
    <row r="16836" spans="1:9" x14ac:dyDescent="0.25">
      <c r="A16836" s="59" t="s">
        <v>12409</v>
      </c>
      <c r="B16836" s="481" t="s">
        <v>62</v>
      </c>
      <c r="C16836" s="481" t="s">
        <v>12414</v>
      </c>
      <c r="D16836" s="482">
        <v>1</v>
      </c>
      <c r="E16836" s="544" t="s">
        <v>26</v>
      </c>
      <c r="F16836" s="485">
        <v>2100000</v>
      </c>
      <c r="G16836" s="485">
        <f t="shared" si="507"/>
        <v>2100000</v>
      </c>
      <c r="H16836" s="486" t="s">
        <v>12415</v>
      </c>
      <c r="I16836" s="487" t="s">
        <v>12416</v>
      </c>
    </row>
    <row r="16837" spans="1:9" x14ac:dyDescent="0.25">
      <c r="A16837" s="59" t="s">
        <v>12409</v>
      </c>
      <c r="B16837" s="481" t="s">
        <v>62</v>
      </c>
      <c r="C16837" s="481" t="s">
        <v>12417</v>
      </c>
      <c r="D16837" s="482">
        <v>1</v>
      </c>
      <c r="E16837" s="544" t="s">
        <v>26</v>
      </c>
      <c r="F16837" s="485">
        <v>2100000</v>
      </c>
      <c r="G16837" s="485">
        <f t="shared" si="507"/>
        <v>2100000</v>
      </c>
      <c r="H16837" s="486" t="s">
        <v>12415</v>
      </c>
      <c r="I16837" s="487" t="s">
        <v>12416</v>
      </c>
    </row>
    <row r="16838" spans="1:9" x14ac:dyDescent="0.25">
      <c r="A16838" s="59" t="s">
        <v>12409</v>
      </c>
      <c r="B16838" s="481" t="s">
        <v>62</v>
      </c>
      <c r="C16838" s="481" t="s">
        <v>12418</v>
      </c>
      <c r="D16838" s="482">
        <v>1</v>
      </c>
      <c r="E16838" s="544" t="s">
        <v>26</v>
      </c>
      <c r="F16838" s="485">
        <v>2100000</v>
      </c>
      <c r="G16838" s="485">
        <f t="shared" si="507"/>
        <v>2100000</v>
      </c>
      <c r="H16838" s="486" t="s">
        <v>12415</v>
      </c>
      <c r="I16838" s="487" t="s">
        <v>12416</v>
      </c>
    </row>
    <row r="16839" spans="1:9" x14ac:dyDescent="0.25">
      <c r="A16839" s="59" t="s">
        <v>12409</v>
      </c>
      <c r="B16839" s="481" t="s">
        <v>62</v>
      </c>
      <c r="C16839" s="481" t="s">
        <v>12216</v>
      </c>
      <c r="D16839" s="482">
        <v>1</v>
      </c>
      <c r="E16839" s="483" t="s">
        <v>26</v>
      </c>
      <c r="F16839" s="485">
        <v>2100000</v>
      </c>
      <c r="G16839" s="537">
        <f t="shared" si="507"/>
        <v>2100000</v>
      </c>
      <c r="H16839" s="486" t="s">
        <v>12415</v>
      </c>
      <c r="I16839" s="487" t="s">
        <v>12416</v>
      </c>
    </row>
    <row r="16840" spans="1:9" x14ac:dyDescent="0.25">
      <c r="A16840" s="59" t="s">
        <v>12409</v>
      </c>
      <c r="B16840" s="59" t="s">
        <v>12419</v>
      </c>
      <c r="C16840" s="59" t="s">
        <v>48</v>
      </c>
      <c r="D16840" s="60">
        <v>0.5</v>
      </c>
      <c r="E16840" s="126" t="s">
        <v>29</v>
      </c>
      <c r="F16840" s="73">
        <v>155000</v>
      </c>
      <c r="G16840" s="64">
        <f t="shared" si="507"/>
        <v>77500</v>
      </c>
      <c r="H16840" s="65" t="s">
        <v>3421</v>
      </c>
      <c r="I16840" s="74" t="s">
        <v>12420</v>
      </c>
    </row>
    <row r="16841" spans="1:9" x14ac:dyDescent="0.25">
      <c r="A16841" s="59" t="s">
        <v>12409</v>
      </c>
      <c r="B16841" s="59" t="s">
        <v>62</v>
      </c>
      <c r="C16841" s="83" t="s">
        <v>12216</v>
      </c>
      <c r="D16841" s="141">
        <v>1</v>
      </c>
      <c r="E16841" s="75" t="s">
        <v>29</v>
      </c>
      <c r="F16841" s="64">
        <v>2100000</v>
      </c>
      <c r="G16841" s="64">
        <f t="shared" si="507"/>
        <v>2100000</v>
      </c>
      <c r="H16841" s="65" t="s">
        <v>3801</v>
      </c>
      <c r="I16841" s="74" t="s">
        <v>12421</v>
      </c>
    </row>
    <row r="16842" spans="1:9" x14ac:dyDescent="0.25">
      <c r="A16842" s="59" t="s">
        <v>12409</v>
      </c>
      <c r="B16842" s="59" t="s">
        <v>62</v>
      </c>
      <c r="C16842" s="84" t="s">
        <v>12417</v>
      </c>
      <c r="D16842" s="60">
        <v>1</v>
      </c>
      <c r="E16842" s="126" t="s">
        <v>29</v>
      </c>
      <c r="F16842" s="73">
        <v>2100000</v>
      </c>
      <c r="G16842" s="210">
        <f t="shared" si="507"/>
        <v>2100000</v>
      </c>
      <c r="H16842" s="65" t="s">
        <v>3801</v>
      </c>
      <c r="I16842" s="74" t="s">
        <v>12421</v>
      </c>
    </row>
    <row r="16843" spans="1:9" x14ac:dyDescent="0.25">
      <c r="A16843" s="59" t="s">
        <v>12409</v>
      </c>
      <c r="B16843" s="83" t="s">
        <v>12413</v>
      </c>
      <c r="C16843" s="84" t="s">
        <v>361</v>
      </c>
      <c r="D16843" s="60">
        <v>1</v>
      </c>
      <c r="E16843" s="126" t="s">
        <v>26</v>
      </c>
      <c r="F16843" s="73">
        <v>82500</v>
      </c>
      <c r="G16843" s="64">
        <f t="shared" si="507"/>
        <v>82500</v>
      </c>
      <c r="H16843" s="65" t="s">
        <v>6149</v>
      </c>
      <c r="I16843" s="74"/>
    </row>
    <row r="16844" spans="1:9" x14ac:dyDescent="0.25">
      <c r="A16844" s="59" t="s">
        <v>12409</v>
      </c>
      <c r="B16844" s="85" t="s">
        <v>12422</v>
      </c>
      <c r="C16844" s="59" t="s">
        <v>12423</v>
      </c>
      <c r="D16844" s="60">
        <v>4</v>
      </c>
      <c r="E16844" s="126" t="s">
        <v>26</v>
      </c>
      <c r="F16844" s="73">
        <v>40000</v>
      </c>
      <c r="G16844" s="114">
        <f t="shared" si="507"/>
        <v>160000</v>
      </c>
      <c r="H16844" s="65" t="s">
        <v>6147</v>
      </c>
      <c r="I16844" s="74"/>
    </row>
    <row r="16845" spans="1:9" x14ac:dyDescent="0.25">
      <c r="A16845" s="59" t="s">
        <v>12409</v>
      </c>
      <c r="B16845" s="59" t="s">
        <v>8069</v>
      </c>
      <c r="C16845" s="59" t="s">
        <v>533</v>
      </c>
      <c r="D16845" s="60">
        <v>1</v>
      </c>
      <c r="E16845" s="75" t="s">
        <v>26</v>
      </c>
      <c r="F16845" s="63">
        <v>2800</v>
      </c>
      <c r="G16845" s="64">
        <f t="shared" si="507"/>
        <v>2800</v>
      </c>
      <c r="H16845" s="65" t="s">
        <v>2897</v>
      </c>
      <c r="I16845" s="74"/>
    </row>
    <row r="16846" spans="1:9" x14ac:dyDescent="0.25">
      <c r="A16846" s="59" t="s">
        <v>12409</v>
      </c>
      <c r="B16846" s="59" t="s">
        <v>11314</v>
      </c>
      <c r="C16846" s="59" t="s">
        <v>1106</v>
      </c>
      <c r="D16846" s="60">
        <v>20</v>
      </c>
      <c r="E16846" s="75" t="s">
        <v>26</v>
      </c>
      <c r="F16846" s="73">
        <v>1632</v>
      </c>
      <c r="G16846" s="64">
        <f>F16846*D16846</f>
        <v>32640</v>
      </c>
      <c r="H16846" s="65" t="s">
        <v>2897</v>
      </c>
      <c r="I16846" s="74"/>
    </row>
    <row r="16847" spans="1:9" x14ac:dyDescent="0.25">
      <c r="A16847" s="59" t="s">
        <v>12409</v>
      </c>
      <c r="B16847" s="66" t="s">
        <v>8068</v>
      </c>
      <c r="C16847" s="83" t="s">
        <v>835</v>
      </c>
      <c r="D16847" s="60">
        <v>1</v>
      </c>
      <c r="E16847" s="75" t="s">
        <v>26</v>
      </c>
      <c r="F16847" s="64">
        <v>11500</v>
      </c>
      <c r="G16847" s="64">
        <f>F16847*D16847</f>
        <v>11500</v>
      </c>
      <c r="H16847" s="65" t="s">
        <v>2897</v>
      </c>
      <c r="I16847" s="74"/>
    </row>
    <row r="16848" spans="1:9" x14ac:dyDescent="0.25">
      <c r="A16848" s="59" t="s">
        <v>12409</v>
      </c>
      <c r="B16848" s="85" t="s">
        <v>12424</v>
      </c>
      <c r="C16848" s="59" t="s">
        <v>12425</v>
      </c>
      <c r="D16848" s="60">
        <v>1</v>
      </c>
      <c r="E16848" s="126" t="s">
        <v>29</v>
      </c>
      <c r="F16848" s="73">
        <v>300000</v>
      </c>
      <c r="G16848" s="114">
        <f t="shared" ref="G16848:G16858" si="508">F16848*D16848</f>
        <v>300000</v>
      </c>
      <c r="H16848" s="65" t="s">
        <v>6146</v>
      </c>
      <c r="I16848" s="74"/>
    </row>
    <row r="16849" spans="1:9" x14ac:dyDescent="0.25">
      <c r="A16849" s="59" t="s">
        <v>12409</v>
      </c>
      <c r="B16849" s="59" t="s">
        <v>12426</v>
      </c>
      <c r="C16849" s="84" t="s">
        <v>416</v>
      </c>
      <c r="D16849" s="59">
        <v>20</v>
      </c>
      <c r="E16849" s="77" t="s">
        <v>26</v>
      </c>
      <c r="F16849" s="61">
        <v>1000</v>
      </c>
      <c r="G16849" s="64">
        <f t="shared" si="508"/>
        <v>20000</v>
      </c>
      <c r="H16849" s="65" t="s">
        <v>6146</v>
      </c>
      <c r="I16849" s="74"/>
    </row>
    <row r="16850" spans="1:9" x14ac:dyDescent="0.25">
      <c r="A16850" s="59" t="s">
        <v>12409</v>
      </c>
      <c r="B16850" s="59" t="s">
        <v>12427</v>
      </c>
      <c r="C16850" s="84" t="s">
        <v>416</v>
      </c>
      <c r="D16850" s="141">
        <v>20</v>
      </c>
      <c r="E16850" s="77" t="s">
        <v>26</v>
      </c>
      <c r="F16850" s="64">
        <v>700</v>
      </c>
      <c r="G16850" s="64">
        <f t="shared" si="508"/>
        <v>14000</v>
      </c>
      <c r="H16850" s="65" t="s">
        <v>6146</v>
      </c>
      <c r="I16850" s="74"/>
    </row>
    <row r="16851" spans="1:9" x14ac:dyDescent="0.25">
      <c r="A16851" s="59" t="s">
        <v>12409</v>
      </c>
      <c r="B16851" s="58" t="s">
        <v>12428</v>
      </c>
      <c r="C16851" s="84" t="s">
        <v>416</v>
      </c>
      <c r="D16851" s="60">
        <v>20</v>
      </c>
      <c r="E16851" s="77" t="s">
        <v>26</v>
      </c>
      <c r="F16851" s="73">
        <v>350</v>
      </c>
      <c r="G16851" s="64">
        <f t="shared" si="508"/>
        <v>7000</v>
      </c>
      <c r="H16851" s="65" t="s">
        <v>6146</v>
      </c>
      <c r="I16851" s="74"/>
    </row>
    <row r="16852" spans="1:9" x14ac:dyDescent="0.25">
      <c r="A16852" s="59" t="s">
        <v>12409</v>
      </c>
      <c r="B16852" s="71" t="s">
        <v>12429</v>
      </c>
      <c r="C16852" s="84" t="s">
        <v>416</v>
      </c>
      <c r="D16852" s="60">
        <v>40</v>
      </c>
      <c r="E16852" s="77" t="s">
        <v>26</v>
      </c>
      <c r="F16852" s="63">
        <v>100</v>
      </c>
      <c r="G16852" s="64">
        <f t="shared" si="508"/>
        <v>4000</v>
      </c>
      <c r="H16852" s="65" t="s">
        <v>6146</v>
      </c>
      <c r="I16852" s="74"/>
    </row>
    <row r="16853" spans="1:9" x14ac:dyDescent="0.25">
      <c r="A16853" s="59" t="s">
        <v>12409</v>
      </c>
      <c r="B16853" s="71" t="s">
        <v>3742</v>
      </c>
      <c r="C16853" s="59" t="s">
        <v>48</v>
      </c>
      <c r="D16853" s="60">
        <v>2</v>
      </c>
      <c r="E16853" s="75" t="s">
        <v>26</v>
      </c>
      <c r="F16853" s="73">
        <v>125000</v>
      </c>
      <c r="G16853" s="64">
        <f t="shared" si="508"/>
        <v>250000</v>
      </c>
      <c r="H16853" s="65" t="s">
        <v>6146</v>
      </c>
      <c r="I16853" s="74"/>
    </row>
    <row r="16854" spans="1:9" x14ac:dyDescent="0.25">
      <c r="A16854" s="59" t="s">
        <v>12409</v>
      </c>
      <c r="B16854" s="85" t="s">
        <v>12430</v>
      </c>
      <c r="C16854" s="59" t="s">
        <v>361</v>
      </c>
      <c r="D16854" s="60">
        <v>5</v>
      </c>
      <c r="E16854" s="126" t="s">
        <v>26</v>
      </c>
      <c r="F16854" s="73">
        <v>15000</v>
      </c>
      <c r="G16854" s="114">
        <f t="shared" si="508"/>
        <v>75000</v>
      </c>
      <c r="H16854" s="65" t="s">
        <v>6146</v>
      </c>
      <c r="I16854" s="74"/>
    </row>
    <row r="16855" spans="1:9" x14ac:dyDescent="0.25">
      <c r="A16855" s="59" t="s">
        <v>12409</v>
      </c>
      <c r="B16855" s="59" t="s">
        <v>12431</v>
      </c>
      <c r="C16855" s="59" t="s">
        <v>48</v>
      </c>
      <c r="D16855" s="60">
        <v>1</v>
      </c>
      <c r="E16855" s="126" t="s">
        <v>29</v>
      </c>
      <c r="F16855" s="73">
        <v>115000</v>
      </c>
      <c r="G16855" s="64">
        <f t="shared" si="508"/>
        <v>115000</v>
      </c>
      <c r="H16855" s="120" t="s">
        <v>2651</v>
      </c>
      <c r="I16855" s="74" t="s">
        <v>7571</v>
      </c>
    </row>
    <row r="16856" spans="1:9" x14ac:dyDescent="0.25">
      <c r="A16856" s="59" t="s">
        <v>12409</v>
      </c>
      <c r="B16856" s="59" t="s">
        <v>320</v>
      </c>
      <c r="C16856" s="59" t="s">
        <v>48</v>
      </c>
      <c r="D16856" s="60">
        <v>1</v>
      </c>
      <c r="E16856" s="126" t="s">
        <v>29</v>
      </c>
      <c r="F16856" s="73">
        <v>85000</v>
      </c>
      <c r="G16856" s="64">
        <f t="shared" si="508"/>
        <v>85000</v>
      </c>
      <c r="H16856" s="120" t="s">
        <v>2651</v>
      </c>
      <c r="I16856" s="74" t="s">
        <v>7571</v>
      </c>
    </row>
    <row r="16857" spans="1:9" x14ac:dyDescent="0.25">
      <c r="A16857" s="59" t="s">
        <v>12409</v>
      </c>
      <c r="B16857" s="71" t="s">
        <v>12432</v>
      </c>
      <c r="C16857" s="59" t="s">
        <v>48</v>
      </c>
      <c r="D16857" s="141">
        <v>1</v>
      </c>
      <c r="E16857" s="75" t="s">
        <v>26</v>
      </c>
      <c r="F16857" s="210">
        <v>1500000</v>
      </c>
      <c r="G16857" s="64">
        <f t="shared" si="508"/>
        <v>1500000</v>
      </c>
      <c r="H16857" s="120" t="s">
        <v>2651</v>
      </c>
      <c r="I16857" s="74" t="s">
        <v>7571</v>
      </c>
    </row>
    <row r="16858" spans="1:9" x14ac:dyDescent="0.25">
      <c r="A16858" s="59" t="s">
        <v>12409</v>
      </c>
      <c r="B16858" s="59" t="s">
        <v>12433</v>
      </c>
      <c r="C16858" s="59" t="s">
        <v>48</v>
      </c>
      <c r="D16858" s="60">
        <v>1</v>
      </c>
      <c r="E16858" s="75" t="s">
        <v>26</v>
      </c>
      <c r="F16858" s="63">
        <v>250000</v>
      </c>
      <c r="G16858" s="64">
        <f t="shared" si="508"/>
        <v>250000</v>
      </c>
      <c r="H16858" s="120" t="s">
        <v>2651</v>
      </c>
      <c r="I16858" s="74" t="s">
        <v>7571</v>
      </c>
    </row>
    <row r="16859" spans="1:9" x14ac:dyDescent="0.25">
      <c r="A16859" s="59" t="s">
        <v>12409</v>
      </c>
      <c r="B16859" s="59" t="s">
        <v>210</v>
      </c>
      <c r="C16859" s="59" t="s">
        <v>211</v>
      </c>
      <c r="D16859" s="60">
        <v>8</v>
      </c>
      <c r="E16859" s="126" t="s">
        <v>37</v>
      </c>
      <c r="F16859" s="73">
        <v>33000</v>
      </c>
      <c r="G16859" s="64">
        <f t="shared" si="507"/>
        <v>264000</v>
      </c>
      <c r="H16859" s="289" t="s">
        <v>957</v>
      </c>
      <c r="I16859" s="74" t="s">
        <v>12434</v>
      </c>
    </row>
    <row r="16860" spans="1:9" x14ac:dyDescent="0.25">
      <c r="A16860" s="59" t="s">
        <v>12409</v>
      </c>
      <c r="B16860" s="58" t="s">
        <v>292</v>
      </c>
      <c r="C16860" s="84" t="s">
        <v>361</v>
      </c>
      <c r="D16860" s="60">
        <v>2</v>
      </c>
      <c r="E16860" s="126" t="s">
        <v>26</v>
      </c>
      <c r="F16860" s="63">
        <v>40000</v>
      </c>
      <c r="G16860" s="64">
        <f t="shared" si="507"/>
        <v>80000</v>
      </c>
      <c r="H16860" s="289" t="s">
        <v>957</v>
      </c>
      <c r="I16860" s="74" t="s">
        <v>12434</v>
      </c>
    </row>
    <row r="16861" spans="1:9" x14ac:dyDescent="0.25">
      <c r="A16861" s="59" t="s">
        <v>12409</v>
      </c>
      <c r="B16861" s="59" t="s">
        <v>172</v>
      </c>
      <c r="C16861" s="93" t="s">
        <v>173</v>
      </c>
      <c r="D16861" s="60">
        <v>1</v>
      </c>
      <c r="E16861" s="292" t="s">
        <v>25</v>
      </c>
      <c r="F16861" s="73">
        <v>39000</v>
      </c>
      <c r="G16861" s="64">
        <f t="shared" si="507"/>
        <v>39000</v>
      </c>
      <c r="H16861" s="289" t="s">
        <v>957</v>
      </c>
      <c r="I16861" s="74" t="s">
        <v>12434</v>
      </c>
    </row>
    <row r="16862" spans="1:9" x14ac:dyDescent="0.25">
      <c r="A16862" s="59" t="s">
        <v>12409</v>
      </c>
      <c r="B16862" s="59" t="s">
        <v>6323</v>
      </c>
      <c r="C16862" s="59" t="s">
        <v>6324</v>
      </c>
      <c r="D16862" s="60">
        <v>1</v>
      </c>
      <c r="E16862" s="75" t="s">
        <v>26</v>
      </c>
      <c r="F16862" s="64">
        <v>93000</v>
      </c>
      <c r="G16862" s="64">
        <f t="shared" si="507"/>
        <v>93000</v>
      </c>
      <c r="H16862" s="289" t="s">
        <v>957</v>
      </c>
      <c r="I16862" s="74" t="s">
        <v>12434</v>
      </c>
    </row>
    <row r="16863" spans="1:9" x14ac:dyDescent="0.25">
      <c r="A16863" s="59" t="s">
        <v>12409</v>
      </c>
      <c r="B16863" s="71" t="s">
        <v>4535</v>
      </c>
      <c r="C16863" s="77" t="s">
        <v>4536</v>
      </c>
      <c r="D16863" s="60">
        <v>1</v>
      </c>
      <c r="E16863" s="631" t="s">
        <v>26</v>
      </c>
      <c r="F16863" s="73">
        <v>380000</v>
      </c>
      <c r="G16863" s="64">
        <f t="shared" si="507"/>
        <v>380000</v>
      </c>
      <c r="H16863" s="120" t="s">
        <v>504</v>
      </c>
      <c r="I16863" s="74" t="s">
        <v>12435</v>
      </c>
    </row>
    <row r="16864" spans="1:9" x14ac:dyDescent="0.25">
      <c r="A16864" s="59" t="s">
        <v>12409</v>
      </c>
      <c r="B16864" s="66" t="s">
        <v>12436</v>
      </c>
      <c r="C16864" s="84" t="s">
        <v>48</v>
      </c>
      <c r="D16864" s="60">
        <v>1</v>
      </c>
      <c r="E16864" s="75" t="s">
        <v>26</v>
      </c>
      <c r="F16864" s="64">
        <v>40000</v>
      </c>
      <c r="G16864" s="64">
        <f t="shared" si="507"/>
        <v>40000</v>
      </c>
      <c r="H16864" s="120" t="s">
        <v>504</v>
      </c>
      <c r="I16864" s="74" t="s">
        <v>12435</v>
      </c>
    </row>
    <row r="16865" spans="1:9" x14ac:dyDescent="0.25">
      <c r="A16865" s="59" t="s">
        <v>12409</v>
      </c>
      <c r="B16865" s="59" t="s">
        <v>210</v>
      </c>
      <c r="C16865" s="59" t="s">
        <v>211</v>
      </c>
      <c r="D16865" s="60">
        <v>8</v>
      </c>
      <c r="E16865" s="126" t="s">
        <v>37</v>
      </c>
      <c r="F16865" s="73">
        <v>33000</v>
      </c>
      <c r="G16865" s="64">
        <f t="shared" si="507"/>
        <v>264000</v>
      </c>
      <c r="H16865" s="120" t="s">
        <v>504</v>
      </c>
      <c r="I16865" s="74" t="s">
        <v>12435</v>
      </c>
    </row>
    <row r="16866" spans="1:9" x14ac:dyDescent="0.25">
      <c r="A16866" s="59" t="s">
        <v>12409</v>
      </c>
      <c r="B16866" s="59" t="s">
        <v>172</v>
      </c>
      <c r="C16866" s="93" t="s">
        <v>173</v>
      </c>
      <c r="D16866" s="60">
        <v>1</v>
      </c>
      <c r="E16866" s="292" t="s">
        <v>25</v>
      </c>
      <c r="F16866" s="73">
        <v>39000</v>
      </c>
      <c r="G16866" s="64">
        <f t="shared" si="507"/>
        <v>39000</v>
      </c>
      <c r="H16866" s="120" t="s">
        <v>504</v>
      </c>
      <c r="I16866" s="74" t="s">
        <v>12435</v>
      </c>
    </row>
    <row r="16867" spans="1:9" x14ac:dyDescent="0.25">
      <c r="A16867" s="59" t="s">
        <v>12409</v>
      </c>
      <c r="B16867" s="59" t="s">
        <v>6323</v>
      </c>
      <c r="C16867" s="59" t="s">
        <v>6324</v>
      </c>
      <c r="D16867" s="60">
        <v>1</v>
      </c>
      <c r="E16867" s="75" t="s">
        <v>26</v>
      </c>
      <c r="F16867" s="64">
        <v>93000</v>
      </c>
      <c r="G16867" s="64">
        <f t="shared" si="507"/>
        <v>93000</v>
      </c>
      <c r="H16867" s="120" t="s">
        <v>504</v>
      </c>
      <c r="I16867" s="74" t="s">
        <v>12435</v>
      </c>
    </row>
    <row r="16868" spans="1:9" x14ac:dyDescent="0.25">
      <c r="A16868" s="59" t="s">
        <v>12409</v>
      </c>
      <c r="B16868" s="59" t="s">
        <v>7648</v>
      </c>
      <c r="C16868" s="93" t="s">
        <v>12437</v>
      </c>
      <c r="D16868" s="60">
        <v>1</v>
      </c>
      <c r="E16868" s="75" t="s">
        <v>26</v>
      </c>
      <c r="F16868" s="210">
        <v>1400000</v>
      </c>
      <c r="G16868" s="64">
        <f t="shared" si="507"/>
        <v>1400000</v>
      </c>
      <c r="H16868" s="65" t="s">
        <v>894</v>
      </c>
      <c r="I16868" s="59" t="s">
        <v>12438</v>
      </c>
    </row>
    <row r="16869" spans="1:9" x14ac:dyDescent="0.25">
      <c r="A16869" s="59" t="s">
        <v>12409</v>
      </c>
      <c r="B16869" s="59" t="s">
        <v>62</v>
      </c>
      <c r="C16869" s="59" t="s">
        <v>12439</v>
      </c>
      <c r="D16869" s="60">
        <v>1</v>
      </c>
      <c r="E16869" s="75" t="s">
        <v>29</v>
      </c>
      <c r="F16869" s="64">
        <v>2100000</v>
      </c>
      <c r="G16869" s="64">
        <f>F16869*D16869</f>
        <v>2100000</v>
      </c>
      <c r="H16869" s="65" t="s">
        <v>894</v>
      </c>
      <c r="I16869" s="59" t="s">
        <v>12438</v>
      </c>
    </row>
    <row r="16870" spans="1:9" x14ac:dyDescent="0.25">
      <c r="A16870" s="59" t="s">
        <v>12409</v>
      </c>
      <c r="B16870" s="59" t="s">
        <v>62</v>
      </c>
      <c r="C16870" s="59" t="s">
        <v>12414</v>
      </c>
      <c r="D16870" s="60">
        <v>1</v>
      </c>
      <c r="E16870" s="75" t="s">
        <v>29</v>
      </c>
      <c r="F16870" s="64">
        <v>2100000</v>
      </c>
      <c r="G16870" s="64">
        <f t="shared" ref="G16870:G16887" si="509">F16870*D16870</f>
        <v>2100000</v>
      </c>
      <c r="H16870" s="65" t="s">
        <v>894</v>
      </c>
      <c r="I16870" s="59" t="s">
        <v>12438</v>
      </c>
    </row>
    <row r="16871" spans="1:9" x14ac:dyDescent="0.25">
      <c r="A16871" s="59" t="s">
        <v>12409</v>
      </c>
      <c r="B16871" s="58" t="s">
        <v>4366</v>
      </c>
      <c r="C16871" s="59" t="s">
        <v>12440</v>
      </c>
      <c r="D16871" s="60">
        <v>2</v>
      </c>
      <c r="E16871" s="126" t="s">
        <v>26</v>
      </c>
      <c r="F16871" s="73">
        <v>272000</v>
      </c>
      <c r="G16871" s="64">
        <f t="shared" si="509"/>
        <v>544000</v>
      </c>
      <c r="H16871" s="65" t="s">
        <v>814</v>
      </c>
      <c r="I16871" s="59"/>
    </row>
    <row r="16872" spans="1:9" x14ac:dyDescent="0.25">
      <c r="A16872" s="59" t="s">
        <v>12409</v>
      </c>
      <c r="B16872" s="59" t="s">
        <v>4368</v>
      </c>
      <c r="C16872" s="59" t="s">
        <v>12440</v>
      </c>
      <c r="D16872" s="60">
        <v>2</v>
      </c>
      <c r="E16872" s="126" t="s">
        <v>26</v>
      </c>
      <c r="F16872" s="73">
        <v>546000</v>
      </c>
      <c r="G16872" s="64">
        <f t="shared" si="509"/>
        <v>1092000</v>
      </c>
      <c r="H16872" s="65" t="s">
        <v>814</v>
      </c>
      <c r="I16872" s="59"/>
    </row>
    <row r="16873" spans="1:9" x14ac:dyDescent="0.25">
      <c r="A16873" s="59" t="s">
        <v>12409</v>
      </c>
      <c r="B16873" s="58" t="s">
        <v>5237</v>
      </c>
      <c r="C16873" s="84" t="s">
        <v>859</v>
      </c>
      <c r="D16873" s="60">
        <v>1</v>
      </c>
      <c r="E16873" s="126" t="s">
        <v>26</v>
      </c>
      <c r="F16873" s="73">
        <v>550000</v>
      </c>
      <c r="G16873" s="64">
        <f t="shared" si="509"/>
        <v>550000</v>
      </c>
      <c r="H16873" s="65" t="s">
        <v>12441</v>
      </c>
      <c r="I16873" s="59" t="s">
        <v>12442</v>
      </c>
    </row>
    <row r="16874" spans="1:9" x14ac:dyDescent="0.25">
      <c r="A16874" s="59" t="s">
        <v>12409</v>
      </c>
      <c r="B16874" s="59" t="s">
        <v>12407</v>
      </c>
      <c r="C16874" s="83" t="s">
        <v>4456</v>
      </c>
      <c r="D16874" s="60">
        <v>0.25</v>
      </c>
      <c r="E16874" s="75" t="s">
        <v>473</v>
      </c>
      <c r="F16874" s="73">
        <v>300000</v>
      </c>
      <c r="G16874" s="64">
        <f t="shared" si="509"/>
        <v>75000</v>
      </c>
      <c r="H16874" s="65" t="s">
        <v>12441</v>
      </c>
      <c r="I16874" s="59" t="s">
        <v>12442</v>
      </c>
    </row>
    <row r="16875" spans="1:9" x14ac:dyDescent="0.25">
      <c r="A16875" s="59" t="s">
        <v>12409</v>
      </c>
      <c r="B16875" s="85" t="s">
        <v>12443</v>
      </c>
      <c r="C16875" s="59" t="s">
        <v>361</v>
      </c>
      <c r="D16875" s="60">
        <v>1</v>
      </c>
      <c r="E16875" s="126" t="s">
        <v>607</v>
      </c>
      <c r="F16875" s="73">
        <v>375000</v>
      </c>
      <c r="G16875" s="114">
        <f t="shared" si="509"/>
        <v>375000</v>
      </c>
      <c r="H16875" s="65" t="s">
        <v>6148</v>
      </c>
      <c r="I16875" s="59"/>
    </row>
    <row r="16876" spans="1:9" x14ac:dyDescent="0.25">
      <c r="A16876" s="59" t="s">
        <v>12409</v>
      </c>
      <c r="B16876" s="59" t="s">
        <v>11084</v>
      </c>
      <c r="C16876" s="575" t="s">
        <v>12444</v>
      </c>
      <c r="D16876" s="60">
        <v>1</v>
      </c>
      <c r="E16876" s="75" t="s">
        <v>26</v>
      </c>
      <c r="F16876" s="62">
        <v>3700000</v>
      </c>
      <c r="G16876" s="64">
        <f t="shared" si="509"/>
        <v>3700000</v>
      </c>
      <c r="H16876" s="65" t="s">
        <v>12445</v>
      </c>
      <c r="I16876" s="59" t="s">
        <v>12446</v>
      </c>
    </row>
    <row r="16877" spans="1:9" x14ac:dyDescent="0.25">
      <c r="A16877" s="59" t="s">
        <v>12409</v>
      </c>
      <c r="B16877" s="59" t="s">
        <v>11084</v>
      </c>
      <c r="C16877" s="487" t="s">
        <v>12447</v>
      </c>
      <c r="D16877" s="60">
        <v>1</v>
      </c>
      <c r="E16877" s="59" t="s">
        <v>25</v>
      </c>
      <c r="F16877" s="73">
        <v>3700000</v>
      </c>
      <c r="G16877" s="64">
        <f t="shared" si="509"/>
        <v>3700000</v>
      </c>
      <c r="H16877" s="120" t="s">
        <v>12445</v>
      </c>
      <c r="I16877" s="59" t="s">
        <v>12446</v>
      </c>
    </row>
    <row r="16878" spans="1:9" x14ac:dyDescent="0.25">
      <c r="A16878" s="59" t="s">
        <v>12409</v>
      </c>
      <c r="B16878" s="59" t="s">
        <v>913</v>
      </c>
      <c r="C16878" s="59" t="s">
        <v>140</v>
      </c>
      <c r="D16878" s="60">
        <v>1</v>
      </c>
      <c r="E16878" s="114" t="s">
        <v>914</v>
      </c>
      <c r="F16878" s="111">
        <v>1525000</v>
      </c>
      <c r="G16878" s="64">
        <f t="shared" si="509"/>
        <v>1525000</v>
      </c>
      <c r="H16878" s="120" t="s">
        <v>535</v>
      </c>
      <c r="I16878" s="59" t="s">
        <v>12446</v>
      </c>
    </row>
    <row r="16879" spans="1:9" x14ac:dyDescent="0.25">
      <c r="A16879" s="59" t="s">
        <v>12409</v>
      </c>
      <c r="B16879" s="71" t="s">
        <v>1247</v>
      </c>
      <c r="C16879" s="59" t="s">
        <v>1523</v>
      </c>
      <c r="D16879" s="60">
        <v>2</v>
      </c>
      <c r="E16879" s="75" t="s">
        <v>26</v>
      </c>
      <c r="F16879" s="63">
        <v>120000</v>
      </c>
      <c r="G16879" s="64">
        <f t="shared" si="509"/>
        <v>240000</v>
      </c>
      <c r="H16879" s="120" t="s">
        <v>641</v>
      </c>
      <c r="I16879" s="59" t="s">
        <v>12448</v>
      </c>
    </row>
    <row r="16880" spans="1:9" x14ac:dyDescent="0.25">
      <c r="A16880" s="59" t="s">
        <v>12409</v>
      </c>
      <c r="B16880" s="58" t="s">
        <v>12449</v>
      </c>
      <c r="C16880" s="84" t="s">
        <v>1418</v>
      </c>
      <c r="D16880" s="60">
        <v>6</v>
      </c>
      <c r="E16880" s="126" t="s">
        <v>26</v>
      </c>
      <c r="F16880" s="73">
        <v>19600</v>
      </c>
      <c r="G16880" s="64">
        <f t="shared" si="509"/>
        <v>117600</v>
      </c>
      <c r="H16880" s="120" t="s">
        <v>641</v>
      </c>
      <c r="I16880" s="59" t="s">
        <v>12448</v>
      </c>
    </row>
    <row r="16881" spans="1:9" x14ac:dyDescent="0.25">
      <c r="A16881" s="59" t="s">
        <v>12409</v>
      </c>
      <c r="B16881" s="59" t="s">
        <v>12450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09"/>
        <v>1</v>
      </c>
      <c r="H16881" s="120" t="s">
        <v>641</v>
      </c>
      <c r="I16881" s="59" t="s">
        <v>12448</v>
      </c>
    </row>
    <row r="16882" spans="1:9" x14ac:dyDescent="0.25">
      <c r="A16882" s="59" t="s">
        <v>12409</v>
      </c>
      <c r="B16882" s="59" t="s">
        <v>12451</v>
      </c>
      <c r="C16882" s="59" t="s">
        <v>27</v>
      </c>
      <c r="D16882" s="59">
        <v>1</v>
      </c>
      <c r="E16882" s="59" t="s">
        <v>26</v>
      </c>
      <c r="F16882" s="59">
        <v>1</v>
      </c>
      <c r="G16882" s="64">
        <f t="shared" si="509"/>
        <v>1</v>
      </c>
      <c r="H16882" s="120" t="s">
        <v>641</v>
      </c>
      <c r="I16882" s="59" t="s">
        <v>12448</v>
      </c>
    </row>
    <row r="16883" spans="1:9" x14ac:dyDescent="0.25">
      <c r="A16883" s="59" t="s">
        <v>12409</v>
      </c>
      <c r="B16883" s="59" t="s">
        <v>12452</v>
      </c>
      <c r="C16883" s="59" t="s">
        <v>48</v>
      </c>
      <c r="D16883" s="60">
        <v>1</v>
      </c>
      <c r="E16883" s="126" t="s">
        <v>25</v>
      </c>
      <c r="F16883" s="73">
        <v>380000</v>
      </c>
      <c r="G16883" s="64">
        <f t="shared" si="509"/>
        <v>380000</v>
      </c>
      <c r="H16883" s="120" t="s">
        <v>1877</v>
      </c>
      <c r="I16883" s="59" t="s">
        <v>12453</v>
      </c>
    </row>
    <row r="16884" spans="1:9" x14ac:dyDescent="0.25">
      <c r="A16884" s="59" t="s">
        <v>12409</v>
      </c>
      <c r="B16884" s="71" t="s">
        <v>12454</v>
      </c>
      <c r="C16884" s="59" t="s">
        <v>48</v>
      </c>
      <c r="D16884" s="60">
        <v>2</v>
      </c>
      <c r="E16884" s="126" t="s">
        <v>26</v>
      </c>
      <c r="F16884" s="73">
        <v>60000</v>
      </c>
      <c r="G16884" s="64">
        <f t="shared" si="509"/>
        <v>120000</v>
      </c>
      <c r="H16884" s="120" t="s">
        <v>1877</v>
      </c>
      <c r="I16884" s="59" t="s">
        <v>12453</v>
      </c>
    </row>
    <row r="16885" spans="1:9" x14ac:dyDescent="0.25">
      <c r="A16885" s="59" t="s">
        <v>12409</v>
      </c>
      <c r="B16885" s="59" t="s">
        <v>7648</v>
      </c>
      <c r="C16885" s="59" t="s">
        <v>12455</v>
      </c>
      <c r="D16885" s="60">
        <v>1</v>
      </c>
      <c r="E16885" s="126" t="s">
        <v>26</v>
      </c>
      <c r="F16885" s="73">
        <v>1400000</v>
      </c>
      <c r="G16885" s="64">
        <f t="shared" si="509"/>
        <v>1400000</v>
      </c>
      <c r="H16885" s="120" t="s">
        <v>1877</v>
      </c>
      <c r="I16885" s="59" t="s">
        <v>12453</v>
      </c>
    </row>
    <row r="16886" spans="1:9" x14ac:dyDescent="0.25">
      <c r="A16886" s="59" t="s">
        <v>12409</v>
      </c>
      <c r="B16886" s="83" t="s">
        <v>9844</v>
      </c>
      <c r="C16886" s="77" t="s">
        <v>10333</v>
      </c>
      <c r="D16886" s="60">
        <v>1</v>
      </c>
      <c r="E16886" s="75" t="s">
        <v>26</v>
      </c>
      <c r="F16886" s="63">
        <v>165000</v>
      </c>
      <c r="G16886" s="64">
        <f t="shared" si="509"/>
        <v>165000</v>
      </c>
      <c r="H16886" s="120" t="s">
        <v>1877</v>
      </c>
      <c r="I16886" s="59" t="s">
        <v>12453</v>
      </c>
    </row>
    <row r="16887" spans="1:9" x14ac:dyDescent="0.25">
      <c r="A16887" s="59" t="s">
        <v>12409</v>
      </c>
      <c r="B16887" s="59" t="s">
        <v>11628</v>
      </c>
      <c r="C16887" s="59" t="s">
        <v>10333</v>
      </c>
      <c r="D16887" s="60">
        <v>1</v>
      </c>
      <c r="E16887" s="75" t="s">
        <v>26</v>
      </c>
      <c r="F16887" s="73">
        <v>40000</v>
      </c>
      <c r="G16887" s="64">
        <f t="shared" si="509"/>
        <v>40000</v>
      </c>
      <c r="H16887" s="120" t="s">
        <v>1877</v>
      </c>
      <c r="I16887" s="59" t="s">
        <v>12453</v>
      </c>
    </row>
    <row r="16888" spans="1:9" x14ac:dyDescent="0.25">
      <c r="A16888" s="59" t="s">
        <v>12409</v>
      </c>
      <c r="B16888" s="59" t="s">
        <v>606</v>
      </c>
      <c r="C16888" s="84" t="s">
        <v>501</v>
      </c>
      <c r="D16888" s="141">
        <v>1</v>
      </c>
      <c r="E16888" s="75" t="s">
        <v>607</v>
      </c>
      <c r="F16888" s="73">
        <v>111000</v>
      </c>
      <c r="G16888" s="64">
        <f>F16888*D16888</f>
        <v>111000</v>
      </c>
      <c r="H16888" s="65" t="s">
        <v>6149</v>
      </c>
      <c r="I16888" s="74"/>
    </row>
    <row r="16889" spans="1:9" x14ac:dyDescent="0.25">
      <c r="A16889" s="59" t="s">
        <v>12456</v>
      </c>
      <c r="B16889" s="58" t="s">
        <v>12394</v>
      </c>
      <c r="C16889" s="84" t="s">
        <v>835</v>
      </c>
      <c r="D16889" s="60">
        <v>2</v>
      </c>
      <c r="E16889" s="126" t="s">
        <v>26</v>
      </c>
      <c r="F16889" s="63">
        <v>25000</v>
      </c>
      <c r="G16889" s="64">
        <f>F16889*D16889</f>
        <v>50000</v>
      </c>
      <c r="H16889" s="65" t="s">
        <v>6149</v>
      </c>
      <c r="I16889" s="279"/>
    </row>
    <row r="16890" spans="1:9" x14ac:dyDescent="0.25">
      <c r="A16890" s="59" t="s">
        <v>12456</v>
      </c>
      <c r="B16890" s="58" t="s">
        <v>4727</v>
      </c>
      <c r="C16890" s="83" t="s">
        <v>486</v>
      </c>
      <c r="D16890" s="60">
        <v>4</v>
      </c>
      <c r="E16890" s="75" t="s">
        <v>26</v>
      </c>
      <c r="F16890" s="63">
        <v>6000</v>
      </c>
      <c r="G16890" s="64">
        <f>F16890*D16890</f>
        <v>24000</v>
      </c>
      <c r="H16890" s="65" t="s">
        <v>6149</v>
      </c>
      <c r="I16890" s="279"/>
    </row>
    <row r="16891" spans="1:9" x14ac:dyDescent="0.25">
      <c r="A16891" s="59" t="s">
        <v>12456</v>
      </c>
      <c r="B16891" s="59" t="s">
        <v>12263</v>
      </c>
      <c r="C16891" s="84" t="s">
        <v>361</v>
      </c>
      <c r="D16891" s="60">
        <v>2</v>
      </c>
      <c r="E16891" s="75" t="s">
        <v>29</v>
      </c>
      <c r="F16891" s="62">
        <v>25000</v>
      </c>
      <c r="G16891" s="64">
        <f>F16891*D16891</f>
        <v>50000</v>
      </c>
      <c r="H16891" s="65" t="s">
        <v>6149</v>
      </c>
      <c r="I16891" s="74"/>
    </row>
    <row r="16892" spans="1:9" x14ac:dyDescent="0.25">
      <c r="A16892" s="59" t="s">
        <v>12456</v>
      </c>
      <c r="B16892" s="59" t="s">
        <v>12457</v>
      </c>
      <c r="C16892" s="84" t="s">
        <v>482</v>
      </c>
      <c r="D16892" s="60">
        <v>2</v>
      </c>
      <c r="E16892" s="75" t="s">
        <v>26</v>
      </c>
      <c r="F16892" s="62">
        <v>50000</v>
      </c>
      <c r="G16892" s="64">
        <f>F16892*D16892</f>
        <v>100000</v>
      </c>
      <c r="H16892" s="65" t="s">
        <v>6149</v>
      </c>
      <c r="I16892" s="74"/>
    </row>
    <row r="16893" spans="1:9" x14ac:dyDescent="0.25">
      <c r="A16893" s="59" t="s">
        <v>12456</v>
      </c>
      <c r="B16893" s="59" t="s">
        <v>606</v>
      </c>
      <c r="C16893" s="84" t="s">
        <v>501</v>
      </c>
      <c r="D16893" s="141">
        <v>1</v>
      </c>
      <c r="E16893" s="75" t="s">
        <v>607</v>
      </c>
      <c r="F16893" s="73">
        <v>111000</v>
      </c>
      <c r="G16893" s="64">
        <f t="shared" ref="G16893:G16953" si="510">F16893*D16893</f>
        <v>111000</v>
      </c>
      <c r="H16893" s="65" t="s">
        <v>6149</v>
      </c>
      <c r="I16893" s="74"/>
    </row>
    <row r="16894" spans="1:9" x14ac:dyDescent="0.25">
      <c r="A16894" s="59" t="s">
        <v>12456</v>
      </c>
      <c r="B16894" s="58" t="s">
        <v>6820</v>
      </c>
      <c r="C16894" s="84" t="s">
        <v>2136</v>
      </c>
      <c r="D16894" s="60">
        <v>2</v>
      </c>
      <c r="E16894" s="77" t="s">
        <v>26</v>
      </c>
      <c r="F16894" s="73">
        <v>82500</v>
      </c>
      <c r="G16894" s="64">
        <f t="shared" si="510"/>
        <v>165000</v>
      </c>
      <c r="H16894" s="65" t="s">
        <v>6146</v>
      </c>
      <c r="I16894" s="74"/>
    </row>
    <row r="16895" spans="1:9" x14ac:dyDescent="0.25">
      <c r="A16895" s="59" t="s">
        <v>12456</v>
      </c>
      <c r="B16895" s="59" t="s">
        <v>6533</v>
      </c>
      <c r="C16895" s="59" t="s">
        <v>6534</v>
      </c>
      <c r="D16895" s="60">
        <v>4</v>
      </c>
      <c r="E16895" s="126" t="s">
        <v>26</v>
      </c>
      <c r="F16895" s="73">
        <v>47000</v>
      </c>
      <c r="G16895" s="64">
        <f t="shared" si="510"/>
        <v>188000</v>
      </c>
      <c r="H16895" s="65" t="s">
        <v>953</v>
      </c>
      <c r="I16895" s="74" t="s">
        <v>12458</v>
      </c>
    </row>
    <row r="16896" spans="1:9" x14ac:dyDescent="0.25">
      <c r="A16896" s="59" t="s">
        <v>12456</v>
      </c>
      <c r="B16896" s="59" t="s">
        <v>274</v>
      </c>
      <c r="C16896" s="192">
        <v>40493</v>
      </c>
      <c r="D16896" s="60">
        <v>6</v>
      </c>
      <c r="E16896" s="126" t="s">
        <v>26</v>
      </c>
      <c r="F16896" s="73">
        <v>10000</v>
      </c>
      <c r="G16896" s="64">
        <f t="shared" si="510"/>
        <v>60000</v>
      </c>
      <c r="H16896" s="65" t="s">
        <v>953</v>
      </c>
      <c r="I16896" s="74" t="s">
        <v>12458</v>
      </c>
    </row>
    <row r="16897" spans="1:9" x14ac:dyDescent="0.25">
      <c r="A16897" s="59" t="s">
        <v>12456</v>
      </c>
      <c r="B16897" s="59" t="s">
        <v>4073</v>
      </c>
      <c r="C16897" s="59" t="s">
        <v>264</v>
      </c>
      <c r="D16897" s="60">
        <v>6</v>
      </c>
      <c r="E16897" s="126" t="s">
        <v>26</v>
      </c>
      <c r="F16897" s="73">
        <v>5000</v>
      </c>
      <c r="G16897" s="64">
        <f t="shared" si="510"/>
        <v>30000</v>
      </c>
      <c r="H16897" s="65" t="s">
        <v>953</v>
      </c>
      <c r="I16897" s="74" t="s">
        <v>12458</v>
      </c>
    </row>
    <row r="16898" spans="1:9" x14ac:dyDescent="0.25">
      <c r="A16898" s="59" t="s">
        <v>12456</v>
      </c>
      <c r="B16898" s="59" t="s">
        <v>634</v>
      </c>
      <c r="C16898" s="59" t="s">
        <v>99</v>
      </c>
      <c r="D16898" s="60">
        <v>2</v>
      </c>
      <c r="E16898" s="126" t="s">
        <v>26</v>
      </c>
      <c r="F16898" s="73">
        <v>40000</v>
      </c>
      <c r="G16898" s="64">
        <f t="shared" si="510"/>
        <v>80000</v>
      </c>
      <c r="H16898" s="65" t="s">
        <v>953</v>
      </c>
      <c r="I16898" s="74" t="s">
        <v>12458</v>
      </c>
    </row>
    <row r="16899" spans="1:9" x14ac:dyDescent="0.25">
      <c r="A16899" s="59" t="s">
        <v>12456</v>
      </c>
      <c r="B16899" s="59" t="s">
        <v>6423</v>
      </c>
      <c r="C16899" s="93" t="s">
        <v>6424</v>
      </c>
      <c r="D16899" s="60">
        <v>0.6</v>
      </c>
      <c r="E16899" s="126" t="s">
        <v>37</v>
      </c>
      <c r="F16899" s="73">
        <v>82500</v>
      </c>
      <c r="G16899" s="64">
        <f t="shared" si="510"/>
        <v>49500</v>
      </c>
      <c r="H16899" s="65" t="s">
        <v>953</v>
      </c>
      <c r="I16899" s="74" t="s">
        <v>12458</v>
      </c>
    </row>
    <row r="16900" spans="1:9" x14ac:dyDescent="0.25">
      <c r="A16900" s="59" t="s">
        <v>12456</v>
      </c>
      <c r="B16900" s="58" t="s">
        <v>7803</v>
      </c>
      <c r="C16900" s="59" t="s">
        <v>10888</v>
      </c>
      <c r="D16900" s="60">
        <v>1</v>
      </c>
      <c r="E16900" s="75" t="s">
        <v>25</v>
      </c>
      <c r="F16900" s="73">
        <v>650000</v>
      </c>
      <c r="G16900" s="64">
        <f t="shared" si="510"/>
        <v>650000</v>
      </c>
      <c r="H16900" s="65" t="s">
        <v>953</v>
      </c>
      <c r="I16900" s="74" t="s">
        <v>12458</v>
      </c>
    </row>
    <row r="16901" spans="1:9" x14ac:dyDescent="0.25">
      <c r="A16901" s="59" t="s">
        <v>12456</v>
      </c>
      <c r="B16901" s="58" t="s">
        <v>4004</v>
      </c>
      <c r="C16901" s="84" t="s">
        <v>27</v>
      </c>
      <c r="D16901" s="60">
        <v>10</v>
      </c>
      <c r="E16901" s="75" t="s">
        <v>26</v>
      </c>
      <c r="F16901" s="73">
        <v>1000</v>
      </c>
      <c r="G16901" s="64">
        <f t="shared" si="510"/>
        <v>10000</v>
      </c>
      <c r="H16901" s="65" t="s">
        <v>814</v>
      </c>
      <c r="I16901" s="74"/>
    </row>
    <row r="16902" spans="1:9" x14ac:dyDescent="0.25">
      <c r="A16902" s="59" t="s">
        <v>12456</v>
      </c>
      <c r="B16902" s="59" t="s">
        <v>56</v>
      </c>
      <c r="C16902" s="59" t="s">
        <v>57</v>
      </c>
      <c r="D16902" s="60">
        <v>1.5</v>
      </c>
      <c r="E16902" s="126" t="s">
        <v>37</v>
      </c>
      <c r="F16902" s="73">
        <v>24650</v>
      </c>
      <c r="G16902" s="64">
        <f t="shared" si="510"/>
        <v>36975</v>
      </c>
      <c r="H16902" s="65" t="s">
        <v>466</v>
      </c>
      <c r="I16902" s="74" t="s">
        <v>8580</v>
      </c>
    </row>
    <row r="16903" spans="1:9" x14ac:dyDescent="0.25">
      <c r="A16903" s="60" t="s">
        <v>12456</v>
      </c>
      <c r="B16903" s="59" t="s">
        <v>6643</v>
      </c>
      <c r="C16903" s="83" t="s">
        <v>6424</v>
      </c>
      <c r="D16903" s="141">
        <v>0.6</v>
      </c>
      <c r="E16903" s="75" t="s">
        <v>37</v>
      </c>
      <c r="F16903" s="64">
        <v>82500</v>
      </c>
      <c r="G16903" s="64">
        <f t="shared" si="510"/>
        <v>49500</v>
      </c>
      <c r="H16903" s="65" t="s">
        <v>466</v>
      </c>
      <c r="I16903" s="74" t="s">
        <v>8580</v>
      </c>
    </row>
    <row r="16904" spans="1:9" x14ac:dyDescent="0.25">
      <c r="A16904" s="59" t="s">
        <v>12456</v>
      </c>
      <c r="B16904" s="59" t="s">
        <v>294</v>
      </c>
      <c r="C16904" s="59" t="s">
        <v>298</v>
      </c>
      <c r="D16904" s="60">
        <v>1</v>
      </c>
      <c r="E16904" s="126" t="s">
        <v>26</v>
      </c>
      <c r="F16904" s="73">
        <v>393545</v>
      </c>
      <c r="G16904" s="210">
        <f t="shared" si="510"/>
        <v>393545</v>
      </c>
      <c r="H16904" s="65" t="s">
        <v>466</v>
      </c>
      <c r="I16904" s="74" t="s">
        <v>8580</v>
      </c>
    </row>
    <row r="16905" spans="1:9" x14ac:dyDescent="0.25">
      <c r="A16905" s="59" t="s">
        <v>12456</v>
      </c>
      <c r="B16905" s="59" t="s">
        <v>7648</v>
      </c>
      <c r="C16905" s="59" t="s">
        <v>12459</v>
      </c>
      <c r="D16905" s="60">
        <v>1</v>
      </c>
      <c r="E16905" s="126" t="s">
        <v>26</v>
      </c>
      <c r="F16905" s="73">
        <v>1400000</v>
      </c>
      <c r="G16905" s="114">
        <f t="shared" si="510"/>
        <v>1400000</v>
      </c>
      <c r="H16905" s="65" t="s">
        <v>1784</v>
      </c>
      <c r="I16905" s="74" t="s">
        <v>12460</v>
      </c>
    </row>
    <row r="16906" spans="1:9" x14ac:dyDescent="0.25">
      <c r="A16906" s="59" t="s">
        <v>12456</v>
      </c>
      <c r="B16906" s="83" t="s">
        <v>9844</v>
      </c>
      <c r="C16906" s="77" t="s">
        <v>10333</v>
      </c>
      <c r="D16906" s="60">
        <v>1</v>
      </c>
      <c r="E16906" s="75" t="s">
        <v>26</v>
      </c>
      <c r="F16906" s="63">
        <v>165000</v>
      </c>
      <c r="G16906" s="64">
        <f t="shared" si="510"/>
        <v>165000</v>
      </c>
      <c r="H16906" s="65" t="s">
        <v>1784</v>
      </c>
      <c r="I16906" s="74" t="s">
        <v>12460</v>
      </c>
    </row>
    <row r="16907" spans="1:9" x14ac:dyDescent="0.25">
      <c r="A16907" s="59" t="s">
        <v>12456</v>
      </c>
      <c r="B16907" s="59" t="s">
        <v>11628</v>
      </c>
      <c r="C16907" s="59" t="s">
        <v>10333</v>
      </c>
      <c r="D16907" s="60">
        <v>1</v>
      </c>
      <c r="E16907" s="75" t="s">
        <v>26</v>
      </c>
      <c r="F16907" s="73">
        <v>40000</v>
      </c>
      <c r="G16907" s="64">
        <f t="shared" si="510"/>
        <v>40000</v>
      </c>
      <c r="H16907" s="65" t="s">
        <v>1784</v>
      </c>
      <c r="I16907" s="74" t="s">
        <v>12460</v>
      </c>
    </row>
    <row r="16908" spans="1:9" x14ac:dyDescent="0.25">
      <c r="A16908" s="59" t="s">
        <v>12456</v>
      </c>
      <c r="B16908" s="71" t="s">
        <v>6463</v>
      </c>
      <c r="C16908" s="59" t="s">
        <v>434</v>
      </c>
      <c r="D16908" s="141">
        <v>1</v>
      </c>
      <c r="E16908" s="75" t="s">
        <v>26</v>
      </c>
      <c r="F16908" s="210">
        <v>500000</v>
      </c>
      <c r="G16908" s="64">
        <f t="shared" si="510"/>
        <v>500000</v>
      </c>
      <c r="H16908" s="65" t="s">
        <v>1784</v>
      </c>
      <c r="I16908" s="74" t="s">
        <v>12460</v>
      </c>
    </row>
    <row r="16909" spans="1:9" x14ac:dyDescent="0.25">
      <c r="A16909" s="59" t="s">
        <v>12456</v>
      </c>
      <c r="B16909" s="83" t="s">
        <v>12461</v>
      </c>
      <c r="C16909" s="84" t="s">
        <v>636</v>
      </c>
      <c r="D16909" s="60">
        <v>2</v>
      </c>
      <c r="E16909" s="126" t="s">
        <v>26</v>
      </c>
      <c r="F16909" s="73">
        <v>25000</v>
      </c>
      <c r="G16909" s="64">
        <f t="shared" si="510"/>
        <v>50000</v>
      </c>
      <c r="H16909" s="65" t="s">
        <v>6149</v>
      </c>
      <c r="I16909" s="74"/>
    </row>
    <row r="16910" spans="1:9" x14ac:dyDescent="0.25">
      <c r="A16910" s="59" t="s">
        <v>12462</v>
      </c>
      <c r="B16910" s="59" t="s">
        <v>11314</v>
      </c>
      <c r="C16910" s="59" t="s">
        <v>1106</v>
      </c>
      <c r="D16910" s="60">
        <v>16</v>
      </c>
      <c r="E16910" s="75" t="s">
        <v>26</v>
      </c>
      <c r="F16910" s="73">
        <v>1632</v>
      </c>
      <c r="G16910" s="64">
        <f>F16910*D16910</f>
        <v>26112</v>
      </c>
      <c r="H16910" s="65" t="s">
        <v>6149</v>
      </c>
      <c r="I16910" s="74"/>
    </row>
    <row r="16911" spans="1:9" x14ac:dyDescent="0.25">
      <c r="A16911" s="59" t="s">
        <v>12462</v>
      </c>
      <c r="B16911" s="59" t="s">
        <v>8069</v>
      </c>
      <c r="C16911" s="59" t="s">
        <v>27</v>
      </c>
      <c r="D16911" s="60">
        <v>2</v>
      </c>
      <c r="E16911" s="75" t="s">
        <v>26</v>
      </c>
      <c r="F16911" s="63">
        <v>2625</v>
      </c>
      <c r="G16911" s="64">
        <f t="shared" si="510"/>
        <v>5250</v>
      </c>
      <c r="H16911" s="65" t="s">
        <v>6149</v>
      </c>
      <c r="I16911" s="279"/>
    </row>
    <row r="16912" spans="1:9" x14ac:dyDescent="0.25">
      <c r="A16912" s="59" t="s">
        <v>12462</v>
      </c>
      <c r="B16912" s="59" t="s">
        <v>8069</v>
      </c>
      <c r="C16912" s="59" t="s">
        <v>533</v>
      </c>
      <c r="D16912" s="60">
        <v>1</v>
      </c>
      <c r="E16912" s="75" t="s">
        <v>26</v>
      </c>
      <c r="F16912" s="63">
        <v>2800</v>
      </c>
      <c r="G16912" s="64">
        <f t="shared" si="510"/>
        <v>2800</v>
      </c>
      <c r="H16912" s="65" t="s">
        <v>6149</v>
      </c>
      <c r="I16912" s="279"/>
    </row>
    <row r="16913" spans="1:9" x14ac:dyDescent="0.25">
      <c r="A16913" s="59" t="s">
        <v>12462</v>
      </c>
      <c r="B16913" s="59" t="s">
        <v>12463</v>
      </c>
      <c r="C16913" s="84" t="s">
        <v>416</v>
      </c>
      <c r="D16913" s="141">
        <v>20</v>
      </c>
      <c r="E16913" s="75" t="s">
        <v>607</v>
      </c>
      <c r="F16913" s="73">
        <v>2100</v>
      </c>
      <c r="G16913" s="64">
        <f t="shared" si="510"/>
        <v>42000</v>
      </c>
      <c r="H16913" s="65" t="s">
        <v>6149</v>
      </c>
      <c r="I16913" s="279"/>
    </row>
    <row r="16914" spans="1:9" x14ac:dyDescent="0.25">
      <c r="A16914" s="59" t="s">
        <v>12462</v>
      </c>
      <c r="B16914" s="58" t="s">
        <v>11772</v>
      </c>
      <c r="C16914" s="84" t="s">
        <v>416</v>
      </c>
      <c r="D16914" s="60">
        <v>20</v>
      </c>
      <c r="E16914" s="126" t="s">
        <v>26</v>
      </c>
      <c r="F16914" s="63">
        <v>400</v>
      </c>
      <c r="G16914" s="64">
        <f t="shared" si="510"/>
        <v>8000</v>
      </c>
      <c r="H16914" s="65" t="s">
        <v>6149</v>
      </c>
      <c r="I16914" s="279"/>
    </row>
    <row r="16915" spans="1:9" x14ac:dyDescent="0.25">
      <c r="A16915" s="59" t="s">
        <v>12462</v>
      </c>
      <c r="B16915" s="83" t="s">
        <v>11773</v>
      </c>
      <c r="C16915" s="84" t="s">
        <v>416</v>
      </c>
      <c r="D16915" s="60">
        <v>20</v>
      </c>
      <c r="E16915" s="126" t="s">
        <v>26</v>
      </c>
      <c r="F16915" s="73">
        <v>150</v>
      </c>
      <c r="G16915" s="210">
        <f t="shared" si="510"/>
        <v>3000</v>
      </c>
      <c r="H16915" s="65" t="s">
        <v>6149</v>
      </c>
      <c r="I16915" s="74"/>
    </row>
    <row r="16916" spans="1:9" x14ac:dyDescent="0.25">
      <c r="A16916" s="59" t="s">
        <v>12462</v>
      </c>
      <c r="B16916" s="59" t="s">
        <v>606</v>
      </c>
      <c r="C16916" s="84" t="s">
        <v>501</v>
      </c>
      <c r="D16916" s="141">
        <v>1</v>
      </c>
      <c r="E16916" s="75" t="s">
        <v>607</v>
      </c>
      <c r="F16916" s="73">
        <v>111000</v>
      </c>
      <c r="G16916" s="64">
        <f>F16916*D16916</f>
        <v>111000</v>
      </c>
      <c r="H16916" s="65" t="s">
        <v>6149</v>
      </c>
      <c r="I16916" s="74"/>
    </row>
    <row r="16917" spans="1:9" x14ac:dyDescent="0.25">
      <c r="A16917" s="59" t="s">
        <v>12462</v>
      </c>
      <c r="B16917" s="59" t="s">
        <v>210</v>
      </c>
      <c r="C16917" s="59" t="s">
        <v>211</v>
      </c>
      <c r="D16917" s="141">
        <v>1.5</v>
      </c>
      <c r="E16917" s="75" t="s">
        <v>37</v>
      </c>
      <c r="F16917" s="73">
        <v>33000</v>
      </c>
      <c r="G16917" s="64">
        <f t="shared" si="510"/>
        <v>49500</v>
      </c>
      <c r="H16917" s="65" t="s">
        <v>890</v>
      </c>
      <c r="I16917" s="74"/>
    </row>
    <row r="16918" spans="1:9" x14ac:dyDescent="0.25">
      <c r="A16918" s="59" t="s">
        <v>12462</v>
      </c>
      <c r="B16918" s="58" t="s">
        <v>35</v>
      </c>
      <c r="C16918" s="84" t="s">
        <v>36</v>
      </c>
      <c r="D16918" s="60">
        <v>1.5</v>
      </c>
      <c r="E16918" s="77" t="s">
        <v>37</v>
      </c>
      <c r="F16918" s="73">
        <v>31000</v>
      </c>
      <c r="G16918" s="64">
        <f t="shared" si="510"/>
        <v>46500</v>
      </c>
      <c r="H16918" s="65" t="s">
        <v>890</v>
      </c>
      <c r="I16918" s="74"/>
    </row>
    <row r="16919" spans="1:9" x14ac:dyDescent="0.25">
      <c r="A16919" s="59" t="s">
        <v>12462</v>
      </c>
      <c r="B16919" s="58" t="s">
        <v>12464</v>
      </c>
      <c r="C16919" s="84" t="s">
        <v>864</v>
      </c>
      <c r="D16919" s="60">
        <v>1</v>
      </c>
      <c r="E16919" s="75" t="s">
        <v>29</v>
      </c>
      <c r="F16919" s="64">
        <v>30000</v>
      </c>
      <c r="G16919" s="64">
        <f t="shared" si="510"/>
        <v>30000</v>
      </c>
      <c r="H16919" s="65" t="s">
        <v>6150</v>
      </c>
      <c r="I16919" s="74"/>
    </row>
    <row r="16920" spans="1:9" x14ac:dyDescent="0.25">
      <c r="A16920" s="59" t="s">
        <v>12462</v>
      </c>
      <c r="B16920" s="59" t="s">
        <v>12070</v>
      </c>
      <c r="C16920" s="81" t="s">
        <v>12465</v>
      </c>
      <c r="D16920" s="60">
        <v>1</v>
      </c>
      <c r="E16920" s="126" t="s">
        <v>26</v>
      </c>
      <c r="F16920" s="61">
        <v>1650000</v>
      </c>
      <c r="G16920" s="64">
        <f t="shared" si="510"/>
        <v>1650000</v>
      </c>
      <c r="H16920" s="65" t="s">
        <v>522</v>
      </c>
      <c r="I16920" s="74" t="s">
        <v>12466</v>
      </c>
    </row>
    <row r="16921" spans="1:9" x14ac:dyDescent="0.25">
      <c r="A16921" s="59" t="s">
        <v>12462</v>
      </c>
      <c r="B16921" s="59" t="s">
        <v>12070</v>
      </c>
      <c r="C16921" s="81" t="s">
        <v>12467</v>
      </c>
      <c r="D16921" s="60">
        <v>1</v>
      </c>
      <c r="E16921" s="126" t="s">
        <v>26</v>
      </c>
      <c r="F16921" s="61">
        <v>1650000</v>
      </c>
      <c r="G16921" s="64">
        <f t="shared" si="510"/>
        <v>1650000</v>
      </c>
      <c r="H16921" s="65" t="s">
        <v>522</v>
      </c>
      <c r="I16921" s="74" t="s">
        <v>12466</v>
      </c>
    </row>
    <row r="16922" spans="1:9" x14ac:dyDescent="0.25">
      <c r="A16922" s="59" t="s">
        <v>12462</v>
      </c>
      <c r="B16922" s="59" t="s">
        <v>12070</v>
      </c>
      <c r="C16922" s="81" t="s">
        <v>12468</v>
      </c>
      <c r="D16922" s="60">
        <v>1</v>
      </c>
      <c r="E16922" s="126" t="s">
        <v>26</v>
      </c>
      <c r="F16922" s="61">
        <v>1650000</v>
      </c>
      <c r="G16922" s="64">
        <f t="shared" si="510"/>
        <v>1650000</v>
      </c>
      <c r="H16922" s="65" t="s">
        <v>522</v>
      </c>
      <c r="I16922" s="74" t="s">
        <v>12466</v>
      </c>
    </row>
    <row r="16923" spans="1:9" x14ac:dyDescent="0.25">
      <c r="A16923" s="59" t="s">
        <v>12462</v>
      </c>
      <c r="B16923" s="59" t="s">
        <v>12070</v>
      </c>
      <c r="C16923" s="81" t="s">
        <v>12469</v>
      </c>
      <c r="D16923" s="60">
        <v>1</v>
      </c>
      <c r="E16923" s="126" t="s">
        <v>26</v>
      </c>
      <c r="F16923" s="61">
        <v>1650000</v>
      </c>
      <c r="G16923" s="64">
        <f t="shared" si="510"/>
        <v>1650000</v>
      </c>
      <c r="H16923" s="65" t="s">
        <v>522</v>
      </c>
      <c r="I16923" s="74" t="s">
        <v>12466</v>
      </c>
    </row>
    <row r="16924" spans="1:9" x14ac:dyDescent="0.25">
      <c r="A16924" s="59" t="s">
        <v>12462</v>
      </c>
      <c r="B16924" s="58" t="s">
        <v>810</v>
      </c>
      <c r="C16924" s="59" t="s">
        <v>27</v>
      </c>
      <c r="D16924" s="60">
        <v>1</v>
      </c>
      <c r="E16924" s="75" t="s">
        <v>1525</v>
      </c>
      <c r="F16924" s="73">
        <v>75000</v>
      </c>
      <c r="G16924" s="64">
        <f t="shared" si="510"/>
        <v>75000</v>
      </c>
      <c r="H16924" s="65" t="s">
        <v>522</v>
      </c>
      <c r="I16924" s="74" t="s">
        <v>12466</v>
      </c>
    </row>
    <row r="16925" spans="1:9" x14ac:dyDescent="0.25">
      <c r="A16925" s="59" t="s">
        <v>12462</v>
      </c>
      <c r="B16925" s="59" t="s">
        <v>274</v>
      </c>
      <c r="C16925" s="192">
        <v>40493</v>
      </c>
      <c r="D16925" s="60">
        <v>12</v>
      </c>
      <c r="E16925" s="75" t="s">
        <v>26</v>
      </c>
      <c r="F16925" s="73">
        <v>10000</v>
      </c>
      <c r="G16925" s="64">
        <f t="shared" si="510"/>
        <v>120000</v>
      </c>
      <c r="H16925" s="65" t="s">
        <v>1908</v>
      </c>
      <c r="I16925" s="74" t="s">
        <v>12470</v>
      </c>
    </row>
    <row r="16926" spans="1:9" x14ac:dyDescent="0.25">
      <c r="A16926" s="59" t="s">
        <v>12462</v>
      </c>
      <c r="B16926" s="59" t="s">
        <v>4073</v>
      </c>
      <c r="C16926" s="59" t="s">
        <v>264</v>
      </c>
      <c r="D16926" s="60">
        <v>4</v>
      </c>
      <c r="E16926" s="126" t="s">
        <v>26</v>
      </c>
      <c r="F16926" s="73">
        <v>5000</v>
      </c>
      <c r="G16926" s="64">
        <f t="shared" si="510"/>
        <v>20000</v>
      </c>
      <c r="H16926" s="65" t="s">
        <v>1908</v>
      </c>
      <c r="I16926" s="74" t="s">
        <v>12470</v>
      </c>
    </row>
    <row r="16927" spans="1:9" x14ac:dyDescent="0.25">
      <c r="A16927" s="59" t="s">
        <v>12462</v>
      </c>
      <c r="B16927" s="59" t="s">
        <v>12471</v>
      </c>
      <c r="C16927" s="84" t="s">
        <v>48</v>
      </c>
      <c r="D16927" s="141">
        <v>1</v>
      </c>
      <c r="E16927" s="75" t="s">
        <v>26</v>
      </c>
      <c r="F16927" s="64">
        <v>22500</v>
      </c>
      <c r="G16927" s="64">
        <f t="shared" si="510"/>
        <v>22500</v>
      </c>
      <c r="H16927" s="65" t="s">
        <v>1908</v>
      </c>
      <c r="I16927" s="74" t="s">
        <v>12470</v>
      </c>
    </row>
    <row r="16928" spans="1:9" x14ac:dyDescent="0.25">
      <c r="A16928" s="59" t="s">
        <v>12462</v>
      </c>
      <c r="B16928" s="59" t="s">
        <v>1792</v>
      </c>
      <c r="C16928" s="59" t="s">
        <v>76</v>
      </c>
      <c r="D16928" s="60">
        <v>0.75</v>
      </c>
      <c r="E16928" s="126" t="s">
        <v>26</v>
      </c>
      <c r="F16928" s="73">
        <v>82500</v>
      </c>
      <c r="G16928" s="210">
        <f t="shared" si="510"/>
        <v>61875</v>
      </c>
      <c r="H16928" s="65" t="s">
        <v>1908</v>
      </c>
      <c r="I16928" s="74" t="s">
        <v>12470</v>
      </c>
    </row>
    <row r="16929" spans="1:9" x14ac:dyDescent="0.25">
      <c r="A16929" s="59" t="s">
        <v>12462</v>
      </c>
      <c r="B16929" s="58" t="s">
        <v>35</v>
      </c>
      <c r="C16929" s="84" t="s">
        <v>36</v>
      </c>
      <c r="D16929" s="60">
        <v>1</v>
      </c>
      <c r="E16929" s="126" t="s">
        <v>37</v>
      </c>
      <c r="F16929" s="73">
        <v>31000</v>
      </c>
      <c r="G16929" s="114">
        <f t="shared" si="510"/>
        <v>31000</v>
      </c>
      <c r="H16929" s="65" t="s">
        <v>1908</v>
      </c>
      <c r="I16929" s="74" t="s">
        <v>12470</v>
      </c>
    </row>
    <row r="16930" spans="1:9" x14ac:dyDescent="0.25">
      <c r="A16930" s="59" t="s">
        <v>12462</v>
      </c>
      <c r="B16930" s="66" t="s">
        <v>220</v>
      </c>
      <c r="C16930" s="92" t="s">
        <v>221</v>
      </c>
      <c r="D16930" s="60">
        <v>1</v>
      </c>
      <c r="E16930" s="75" t="s">
        <v>37</v>
      </c>
      <c r="F16930" s="63">
        <v>34689</v>
      </c>
      <c r="G16930" s="64">
        <f t="shared" si="510"/>
        <v>34689</v>
      </c>
      <c r="H16930" s="65" t="s">
        <v>1908</v>
      </c>
      <c r="I16930" s="74" t="s">
        <v>12470</v>
      </c>
    </row>
    <row r="16931" spans="1:9" x14ac:dyDescent="0.25">
      <c r="A16931" s="59" t="s">
        <v>12462</v>
      </c>
      <c r="B16931" s="59" t="s">
        <v>2185</v>
      </c>
      <c r="C16931" s="83" t="s">
        <v>411</v>
      </c>
      <c r="D16931" s="60">
        <v>1</v>
      </c>
      <c r="E16931" s="75" t="s">
        <v>26</v>
      </c>
      <c r="F16931" s="73">
        <v>55000</v>
      </c>
      <c r="G16931" s="64">
        <f>F16931*D16931</f>
        <v>55000</v>
      </c>
      <c r="H16931" s="65" t="s">
        <v>1908</v>
      </c>
      <c r="I16931" s="74" t="s">
        <v>12470</v>
      </c>
    </row>
    <row r="16932" spans="1:9" x14ac:dyDescent="0.25">
      <c r="A16932" s="59" t="s">
        <v>12462</v>
      </c>
      <c r="B16932" s="59" t="s">
        <v>10727</v>
      </c>
      <c r="C16932" s="83" t="s">
        <v>12472</v>
      </c>
      <c r="D16932" s="60">
        <v>1</v>
      </c>
      <c r="E16932" s="75" t="s">
        <v>26</v>
      </c>
      <c r="F16932" s="64">
        <v>1700000</v>
      </c>
      <c r="G16932" s="64">
        <f>F16932*D16932</f>
        <v>1700000</v>
      </c>
      <c r="H16932" s="65" t="s">
        <v>1908</v>
      </c>
      <c r="I16932" s="74" t="s">
        <v>12473</v>
      </c>
    </row>
    <row r="16933" spans="1:9" x14ac:dyDescent="0.25">
      <c r="A16933" s="59" t="s">
        <v>12462</v>
      </c>
      <c r="B16933" s="59" t="s">
        <v>10727</v>
      </c>
      <c r="C16933" s="59" t="s">
        <v>12474</v>
      </c>
      <c r="D16933" s="60">
        <v>1</v>
      </c>
      <c r="E16933" s="126" t="s">
        <v>26</v>
      </c>
      <c r="F16933" s="73">
        <v>1700000</v>
      </c>
      <c r="G16933" s="114">
        <f t="shared" ref="G16933:G16943" si="511">F16933*D16933</f>
        <v>1700000</v>
      </c>
      <c r="H16933" s="65" t="s">
        <v>1908</v>
      </c>
      <c r="I16933" s="74" t="s">
        <v>12473</v>
      </c>
    </row>
    <row r="16934" spans="1:9" x14ac:dyDescent="0.25">
      <c r="A16934" s="59" t="s">
        <v>12462</v>
      </c>
      <c r="B16934" s="59" t="s">
        <v>11628</v>
      </c>
      <c r="C16934" s="59" t="s">
        <v>10333</v>
      </c>
      <c r="D16934" s="59">
        <v>2</v>
      </c>
      <c r="E16934" s="77" t="s">
        <v>26</v>
      </c>
      <c r="F16934" s="61">
        <v>40000</v>
      </c>
      <c r="G16934" s="64">
        <f t="shared" si="511"/>
        <v>80000</v>
      </c>
      <c r="H16934" s="65" t="s">
        <v>1908</v>
      </c>
      <c r="I16934" s="74" t="s">
        <v>12473</v>
      </c>
    </row>
    <row r="16935" spans="1:9" x14ac:dyDescent="0.25">
      <c r="A16935" s="59" t="s">
        <v>12462</v>
      </c>
      <c r="B16935" s="71" t="s">
        <v>10036</v>
      </c>
      <c r="C16935" s="77" t="s">
        <v>10333</v>
      </c>
      <c r="D16935" s="141">
        <v>2</v>
      </c>
      <c r="E16935" s="77" t="s">
        <v>26</v>
      </c>
      <c r="F16935" s="64">
        <v>175000</v>
      </c>
      <c r="G16935" s="64">
        <f t="shared" si="511"/>
        <v>350000</v>
      </c>
      <c r="H16935" s="65" t="s">
        <v>1908</v>
      </c>
      <c r="I16935" s="74" t="s">
        <v>12473</v>
      </c>
    </row>
    <row r="16936" spans="1:9" x14ac:dyDescent="0.25">
      <c r="A16936" s="59" t="s">
        <v>12462</v>
      </c>
      <c r="B16936" s="71" t="s">
        <v>1014</v>
      </c>
      <c r="C16936" s="59" t="s">
        <v>1311</v>
      </c>
      <c r="D16936" s="60">
        <v>1</v>
      </c>
      <c r="E16936" s="75" t="s">
        <v>51</v>
      </c>
      <c r="F16936" s="64">
        <v>73000</v>
      </c>
      <c r="G16936" s="64">
        <f t="shared" si="511"/>
        <v>73000</v>
      </c>
      <c r="H16936" s="65" t="s">
        <v>8483</v>
      </c>
      <c r="I16936" s="74"/>
    </row>
    <row r="16937" spans="1:9" x14ac:dyDescent="0.25">
      <c r="A16937" s="59" t="s">
        <v>12462</v>
      </c>
      <c r="B16937" s="59" t="s">
        <v>12419</v>
      </c>
      <c r="C16937" s="59" t="s">
        <v>48</v>
      </c>
      <c r="D16937" s="60">
        <v>0.5</v>
      </c>
      <c r="E16937" s="77" t="s">
        <v>29</v>
      </c>
      <c r="F16937" s="63">
        <v>155000</v>
      </c>
      <c r="G16937" s="64">
        <f t="shared" si="511"/>
        <v>77500</v>
      </c>
      <c r="H16937" s="65" t="s">
        <v>3126</v>
      </c>
      <c r="I16937" s="74" t="s">
        <v>12475</v>
      </c>
    </row>
    <row r="16938" spans="1:9" x14ac:dyDescent="0.25">
      <c r="A16938" s="59" t="s">
        <v>12462</v>
      </c>
      <c r="B16938" s="71" t="s">
        <v>9830</v>
      </c>
      <c r="C16938" s="59" t="s">
        <v>48</v>
      </c>
      <c r="D16938" s="60">
        <v>1</v>
      </c>
      <c r="E16938" s="75" t="s">
        <v>26</v>
      </c>
      <c r="F16938" s="73">
        <v>60000</v>
      </c>
      <c r="G16938" s="64">
        <f t="shared" si="511"/>
        <v>60000</v>
      </c>
      <c r="H16938" s="65" t="s">
        <v>1500</v>
      </c>
      <c r="I16938" s="74" t="s">
        <v>12476</v>
      </c>
    </row>
    <row r="16939" spans="1:9" x14ac:dyDescent="0.25">
      <c r="A16939" s="59" t="s">
        <v>12462</v>
      </c>
      <c r="B16939" s="71" t="s">
        <v>12454</v>
      </c>
      <c r="C16939" s="59" t="s">
        <v>48</v>
      </c>
      <c r="D16939" s="60">
        <v>1</v>
      </c>
      <c r="E16939" s="126" t="s">
        <v>26</v>
      </c>
      <c r="F16939" s="73">
        <v>60000</v>
      </c>
      <c r="G16939" s="114">
        <f t="shared" si="511"/>
        <v>60000</v>
      </c>
      <c r="H16939" s="65" t="s">
        <v>1500</v>
      </c>
      <c r="I16939" s="74" t="s">
        <v>12476</v>
      </c>
    </row>
    <row r="16940" spans="1:9" x14ac:dyDescent="0.25">
      <c r="A16940" s="59" t="s">
        <v>12462</v>
      </c>
      <c r="B16940" s="59" t="s">
        <v>274</v>
      </c>
      <c r="C16940" s="192">
        <v>40493</v>
      </c>
      <c r="D16940" s="60">
        <v>4</v>
      </c>
      <c r="E16940" s="126" t="s">
        <v>25</v>
      </c>
      <c r="F16940" s="73">
        <v>10000</v>
      </c>
      <c r="G16940" s="64">
        <f t="shared" si="511"/>
        <v>40000</v>
      </c>
      <c r="H16940" s="120" t="s">
        <v>892</v>
      </c>
      <c r="I16940" s="74" t="s">
        <v>12477</v>
      </c>
    </row>
    <row r="16941" spans="1:9" x14ac:dyDescent="0.25">
      <c r="A16941" s="59" t="s">
        <v>12462</v>
      </c>
      <c r="B16941" s="59" t="s">
        <v>1792</v>
      </c>
      <c r="C16941" s="59"/>
      <c r="D16941" s="60">
        <v>0.6</v>
      </c>
      <c r="E16941" s="126" t="s">
        <v>206</v>
      </c>
      <c r="F16941" s="73">
        <v>82500</v>
      </c>
      <c r="G16941" s="64">
        <f t="shared" si="511"/>
        <v>49500</v>
      </c>
      <c r="H16941" s="120" t="s">
        <v>892</v>
      </c>
      <c r="I16941" s="74" t="s">
        <v>12477</v>
      </c>
    </row>
    <row r="16942" spans="1:9" x14ac:dyDescent="0.25">
      <c r="A16942" s="59" t="s">
        <v>12462</v>
      </c>
      <c r="B16942" s="59" t="s">
        <v>210</v>
      </c>
      <c r="C16942" s="59" t="s">
        <v>211</v>
      </c>
      <c r="D16942" s="60">
        <v>8</v>
      </c>
      <c r="E16942" s="631" t="s">
        <v>37</v>
      </c>
      <c r="F16942" s="73">
        <v>33000</v>
      </c>
      <c r="G16942" s="64">
        <f t="shared" si="511"/>
        <v>264000</v>
      </c>
      <c r="H16942" s="120" t="s">
        <v>882</v>
      </c>
      <c r="I16942" s="74" t="s">
        <v>12478</v>
      </c>
    </row>
    <row r="16943" spans="1:9" x14ac:dyDescent="0.25">
      <c r="A16943" s="59" t="s">
        <v>12462</v>
      </c>
      <c r="B16943" s="59" t="s">
        <v>62</v>
      </c>
      <c r="C16943" s="59" t="s">
        <v>12479</v>
      </c>
      <c r="D16943" s="60">
        <v>1</v>
      </c>
      <c r="E16943" s="75" t="s">
        <v>29</v>
      </c>
      <c r="F16943" s="63">
        <v>2100000</v>
      </c>
      <c r="G16943" s="64">
        <f t="shared" si="511"/>
        <v>2100000</v>
      </c>
      <c r="H16943" s="120" t="s">
        <v>947</v>
      </c>
      <c r="I16943" s="74" t="s">
        <v>12480</v>
      </c>
    </row>
    <row r="16944" spans="1:9" x14ac:dyDescent="0.25">
      <c r="A16944" s="59" t="s">
        <v>12462</v>
      </c>
      <c r="B16944" s="59" t="s">
        <v>62</v>
      </c>
      <c r="C16944" s="59" t="s">
        <v>12481</v>
      </c>
      <c r="D16944" s="60">
        <v>1</v>
      </c>
      <c r="E16944" s="126" t="s">
        <v>29</v>
      </c>
      <c r="F16944" s="73">
        <v>2100000</v>
      </c>
      <c r="G16944" s="64">
        <f t="shared" si="510"/>
        <v>2100000</v>
      </c>
      <c r="H16944" s="289" t="s">
        <v>947</v>
      </c>
      <c r="I16944" s="74" t="s">
        <v>12480</v>
      </c>
    </row>
    <row r="16945" spans="1:9" x14ac:dyDescent="0.25">
      <c r="A16945" s="59" t="s">
        <v>12462</v>
      </c>
      <c r="B16945" s="58" t="s">
        <v>4004</v>
      </c>
      <c r="C16945" s="84" t="s">
        <v>27</v>
      </c>
      <c r="D16945" s="60">
        <v>20</v>
      </c>
      <c r="E16945" s="75" t="s">
        <v>26</v>
      </c>
      <c r="F16945" s="73">
        <v>1000</v>
      </c>
      <c r="G16945" s="64">
        <f t="shared" si="510"/>
        <v>20000</v>
      </c>
      <c r="H16945" s="289" t="s">
        <v>814</v>
      </c>
      <c r="I16945" s="74"/>
    </row>
    <row r="16946" spans="1:9" x14ac:dyDescent="0.25">
      <c r="A16946" s="59" t="s">
        <v>12462</v>
      </c>
      <c r="B16946" s="59" t="s">
        <v>1427</v>
      </c>
      <c r="C16946" s="83" t="s">
        <v>1426</v>
      </c>
      <c r="D16946" s="60">
        <v>1</v>
      </c>
      <c r="E16946" s="126" t="s">
        <v>26</v>
      </c>
      <c r="F16946" s="73">
        <v>888079</v>
      </c>
      <c r="G16946" s="64">
        <f>F16946*D16946</f>
        <v>888079</v>
      </c>
      <c r="H16946" s="65" t="s">
        <v>1156</v>
      </c>
      <c r="I16946" s="74" t="s">
        <v>12482</v>
      </c>
    </row>
    <row r="16947" spans="1:9" x14ac:dyDescent="0.25">
      <c r="A16947" s="59" t="s">
        <v>12462</v>
      </c>
      <c r="B16947" s="58" t="s">
        <v>12483</v>
      </c>
      <c r="C16947" s="59" t="s">
        <v>7927</v>
      </c>
      <c r="D16947" s="60">
        <v>1</v>
      </c>
      <c r="E16947" s="75" t="s">
        <v>26</v>
      </c>
      <c r="F16947" s="64">
        <v>60000</v>
      </c>
      <c r="G16947" s="64">
        <f t="shared" si="510"/>
        <v>60000</v>
      </c>
      <c r="H16947" s="289" t="s">
        <v>1918</v>
      </c>
      <c r="I16947" s="74" t="s">
        <v>12484</v>
      </c>
    </row>
    <row r="16948" spans="1:9" x14ac:dyDescent="0.25">
      <c r="A16948" s="59" t="s">
        <v>12462</v>
      </c>
      <c r="B16948" s="59" t="s">
        <v>210</v>
      </c>
      <c r="C16948" s="59" t="s">
        <v>211</v>
      </c>
      <c r="D16948" s="60">
        <v>8</v>
      </c>
      <c r="E16948" s="631" t="s">
        <v>37</v>
      </c>
      <c r="F16948" s="73">
        <v>33000</v>
      </c>
      <c r="G16948" s="64">
        <f t="shared" si="510"/>
        <v>264000</v>
      </c>
      <c r="H16948" s="289" t="s">
        <v>1918</v>
      </c>
      <c r="I16948" s="74" t="s">
        <v>12484</v>
      </c>
    </row>
    <row r="16949" spans="1:9" x14ac:dyDescent="0.25">
      <c r="A16949" s="59" t="s">
        <v>12462</v>
      </c>
      <c r="B16949" s="71" t="s">
        <v>9830</v>
      </c>
      <c r="C16949" s="59" t="s">
        <v>48</v>
      </c>
      <c r="D16949" s="60">
        <v>1</v>
      </c>
      <c r="E16949" s="75" t="s">
        <v>26</v>
      </c>
      <c r="F16949" s="73">
        <v>60000</v>
      </c>
      <c r="G16949" s="64">
        <f t="shared" si="510"/>
        <v>60000</v>
      </c>
      <c r="H16949" s="120" t="s">
        <v>894</v>
      </c>
      <c r="I16949" s="74" t="s">
        <v>12485</v>
      </c>
    </row>
    <row r="16950" spans="1:9" x14ac:dyDescent="0.25">
      <c r="A16950" s="59" t="s">
        <v>12462</v>
      </c>
      <c r="B16950" s="59" t="s">
        <v>12388</v>
      </c>
      <c r="C16950" s="59" t="s">
        <v>411</v>
      </c>
      <c r="D16950" s="60">
        <v>1</v>
      </c>
      <c r="E16950" s="126" t="s">
        <v>26</v>
      </c>
      <c r="F16950" s="73">
        <v>12500</v>
      </c>
      <c r="G16950" s="64">
        <f t="shared" si="510"/>
        <v>12500</v>
      </c>
      <c r="H16950" s="120" t="s">
        <v>894</v>
      </c>
      <c r="I16950" s="74" t="s">
        <v>12485</v>
      </c>
    </row>
    <row r="16951" spans="1:9" x14ac:dyDescent="0.25">
      <c r="A16951" s="59" t="s">
        <v>12462</v>
      </c>
      <c r="B16951" s="66" t="s">
        <v>220</v>
      </c>
      <c r="C16951" s="92" t="s">
        <v>221</v>
      </c>
      <c r="D16951" s="60">
        <v>4.5</v>
      </c>
      <c r="E16951" s="75" t="s">
        <v>37</v>
      </c>
      <c r="F16951" s="63">
        <v>34689</v>
      </c>
      <c r="G16951" s="64">
        <f t="shared" si="510"/>
        <v>156100.5</v>
      </c>
      <c r="H16951" s="120" t="s">
        <v>894</v>
      </c>
      <c r="I16951" s="74" t="s">
        <v>12485</v>
      </c>
    </row>
    <row r="16952" spans="1:9" x14ac:dyDescent="0.25">
      <c r="A16952" s="59" t="s">
        <v>12462</v>
      </c>
      <c r="B16952" s="59" t="s">
        <v>6533</v>
      </c>
      <c r="C16952" s="59" t="s">
        <v>6534</v>
      </c>
      <c r="D16952" s="60">
        <v>2</v>
      </c>
      <c r="E16952" s="75" t="s">
        <v>26</v>
      </c>
      <c r="F16952" s="64">
        <v>47000</v>
      </c>
      <c r="G16952" s="64">
        <f t="shared" si="510"/>
        <v>94000</v>
      </c>
      <c r="H16952" s="120" t="s">
        <v>894</v>
      </c>
      <c r="I16952" s="74" t="s">
        <v>12485</v>
      </c>
    </row>
    <row r="16953" spans="1:9" x14ac:dyDescent="0.25">
      <c r="A16953" s="59" t="s">
        <v>12462</v>
      </c>
      <c r="B16953" s="59" t="s">
        <v>210</v>
      </c>
      <c r="C16953" s="59" t="s">
        <v>211</v>
      </c>
      <c r="D16953" s="60">
        <v>2.5</v>
      </c>
      <c r="E16953" s="631" t="s">
        <v>37</v>
      </c>
      <c r="F16953" s="73">
        <v>33000</v>
      </c>
      <c r="G16953" s="64">
        <f t="shared" si="510"/>
        <v>82500</v>
      </c>
      <c r="H16953" s="120" t="s">
        <v>894</v>
      </c>
      <c r="I16953" s="74" t="s">
        <v>12485</v>
      </c>
    </row>
    <row r="16954" spans="1:9" x14ac:dyDescent="0.25">
      <c r="A16954" s="59" t="s">
        <v>12462</v>
      </c>
      <c r="B16954" s="59" t="s">
        <v>62</v>
      </c>
      <c r="C16954" s="59" t="s">
        <v>12486</v>
      </c>
      <c r="D16954" s="60">
        <v>1</v>
      </c>
      <c r="E16954" s="75" t="s">
        <v>29</v>
      </c>
      <c r="F16954" s="63">
        <v>2100000</v>
      </c>
      <c r="G16954" s="64">
        <f>F16954*D16954</f>
        <v>2100000</v>
      </c>
      <c r="H16954" s="65" t="s">
        <v>1784</v>
      </c>
      <c r="I16954" s="59" t="s">
        <v>12487</v>
      </c>
    </row>
    <row r="16955" spans="1:9" x14ac:dyDescent="0.25">
      <c r="A16955" s="59" t="s">
        <v>12462</v>
      </c>
      <c r="B16955" s="59" t="s">
        <v>62</v>
      </c>
      <c r="C16955" s="59" t="s">
        <v>12488</v>
      </c>
      <c r="D16955" s="60">
        <v>1</v>
      </c>
      <c r="E16955" s="75" t="s">
        <v>29</v>
      </c>
      <c r="F16955" s="63">
        <v>2100000</v>
      </c>
      <c r="G16955" s="64">
        <f t="shared" ref="G16955:G16983" si="512">F16955*D16955</f>
        <v>2100000</v>
      </c>
      <c r="H16955" s="65" t="s">
        <v>1784</v>
      </c>
      <c r="I16955" s="59" t="s">
        <v>12487</v>
      </c>
    </row>
    <row r="16956" spans="1:9" x14ac:dyDescent="0.25">
      <c r="A16956" s="59" t="s">
        <v>12462</v>
      </c>
      <c r="B16956" s="71" t="s">
        <v>12454</v>
      </c>
      <c r="C16956" s="59" t="s">
        <v>48</v>
      </c>
      <c r="D16956" s="60">
        <v>1</v>
      </c>
      <c r="E16956" s="126" t="s">
        <v>26</v>
      </c>
      <c r="F16956" s="73">
        <v>60000</v>
      </c>
      <c r="G16956" s="64">
        <f t="shared" si="512"/>
        <v>60000</v>
      </c>
      <c r="H16956" s="65" t="s">
        <v>1784</v>
      </c>
      <c r="I16956" s="59" t="s">
        <v>12487</v>
      </c>
    </row>
    <row r="16957" spans="1:9" x14ac:dyDescent="0.25">
      <c r="A16957" s="59" t="s">
        <v>12462</v>
      </c>
      <c r="B16957" s="83" t="s">
        <v>11561</v>
      </c>
      <c r="C16957" s="59" t="s">
        <v>11562</v>
      </c>
      <c r="D16957" s="60">
        <v>1</v>
      </c>
      <c r="E16957" s="75" t="s">
        <v>26</v>
      </c>
      <c r="F16957" s="64">
        <v>70000</v>
      </c>
      <c r="G16957" s="64">
        <f t="shared" si="512"/>
        <v>70000</v>
      </c>
      <c r="H16957" s="65" t="s">
        <v>12489</v>
      </c>
      <c r="I16957" s="74"/>
    </row>
    <row r="16958" spans="1:9" x14ac:dyDescent="0.25">
      <c r="A16958" s="59" t="s">
        <v>376</v>
      </c>
      <c r="B16958" s="59" t="s">
        <v>210</v>
      </c>
      <c r="C16958" s="59" t="s">
        <v>211</v>
      </c>
      <c r="D16958" s="60">
        <v>1</v>
      </c>
      <c r="E16958" s="631" t="s">
        <v>37</v>
      </c>
      <c r="F16958" s="73">
        <v>33000</v>
      </c>
      <c r="G16958" s="64">
        <f t="shared" si="512"/>
        <v>33000</v>
      </c>
      <c r="H16958" s="65" t="s">
        <v>2148</v>
      </c>
      <c r="I16958" s="279"/>
    </row>
    <row r="16959" spans="1:9" x14ac:dyDescent="0.25">
      <c r="A16959" s="59" t="s">
        <v>376</v>
      </c>
      <c r="B16959" s="58" t="s">
        <v>35</v>
      </c>
      <c r="C16959" s="84" t="s">
        <v>36</v>
      </c>
      <c r="D16959" s="60">
        <v>3</v>
      </c>
      <c r="E16959" s="126" t="s">
        <v>37</v>
      </c>
      <c r="F16959" s="73">
        <v>31000</v>
      </c>
      <c r="G16959" s="64">
        <f t="shared" si="512"/>
        <v>93000</v>
      </c>
      <c r="H16959" s="65" t="s">
        <v>2148</v>
      </c>
      <c r="I16959" s="279"/>
    </row>
    <row r="16960" spans="1:9" x14ac:dyDescent="0.25">
      <c r="A16960" s="59" t="s">
        <v>376</v>
      </c>
      <c r="B16960" s="59" t="s">
        <v>606</v>
      </c>
      <c r="C16960" s="84" t="s">
        <v>636</v>
      </c>
      <c r="D16960" s="59">
        <v>1</v>
      </c>
      <c r="E16960" s="77" t="s">
        <v>26</v>
      </c>
      <c r="F16960" s="61">
        <v>106000</v>
      </c>
      <c r="G16960" s="64">
        <f t="shared" si="512"/>
        <v>106000</v>
      </c>
      <c r="H16960" s="65" t="s">
        <v>6149</v>
      </c>
      <c r="I16960" s="279"/>
    </row>
    <row r="16961" spans="1:9" x14ac:dyDescent="0.25">
      <c r="A16961" s="59" t="s">
        <v>376</v>
      </c>
      <c r="B16961" s="59" t="s">
        <v>12490</v>
      </c>
      <c r="C16961" s="59" t="s">
        <v>12425</v>
      </c>
      <c r="D16961" s="60">
        <v>1</v>
      </c>
      <c r="E16961" s="75" t="s">
        <v>26</v>
      </c>
      <c r="F16961" s="62">
        <v>25000</v>
      </c>
      <c r="G16961" s="64">
        <f t="shared" si="512"/>
        <v>25000</v>
      </c>
      <c r="H16961" s="65" t="s">
        <v>6149</v>
      </c>
      <c r="I16961" s="279"/>
    </row>
    <row r="16962" spans="1:9" x14ac:dyDescent="0.25">
      <c r="A16962" s="59" t="s">
        <v>376</v>
      </c>
      <c r="B16962" s="71" t="s">
        <v>5238</v>
      </c>
      <c r="C16962" s="59" t="s">
        <v>4290</v>
      </c>
      <c r="D16962" s="60">
        <v>1</v>
      </c>
      <c r="E16962" s="126" t="s">
        <v>26</v>
      </c>
      <c r="F16962" s="221">
        <v>110000</v>
      </c>
      <c r="G16962" s="210">
        <f t="shared" si="512"/>
        <v>110000</v>
      </c>
      <c r="H16962" s="65" t="s">
        <v>6149</v>
      </c>
      <c r="I16962" s="74"/>
    </row>
    <row r="16963" spans="1:9" x14ac:dyDescent="0.25">
      <c r="A16963" s="59" t="s">
        <v>376</v>
      </c>
      <c r="B16963" s="59" t="s">
        <v>12491</v>
      </c>
      <c r="C16963" s="84" t="s">
        <v>636</v>
      </c>
      <c r="D16963" s="141">
        <v>1</v>
      </c>
      <c r="E16963" s="77" t="s">
        <v>26</v>
      </c>
      <c r="F16963" s="64">
        <v>82500</v>
      </c>
      <c r="G16963" s="64">
        <f t="shared" si="512"/>
        <v>82500</v>
      </c>
      <c r="H16963" s="65" t="s">
        <v>6149</v>
      </c>
      <c r="I16963" s="74"/>
    </row>
    <row r="16964" spans="1:9" x14ac:dyDescent="0.25">
      <c r="A16964" s="59" t="s">
        <v>376</v>
      </c>
      <c r="B16964" s="83" t="s">
        <v>2874</v>
      </c>
      <c r="C16964" s="84" t="s">
        <v>36</v>
      </c>
      <c r="D16964" s="60">
        <v>1</v>
      </c>
      <c r="E16964" s="75" t="s">
        <v>102</v>
      </c>
      <c r="F16964" s="63">
        <v>6850000</v>
      </c>
      <c r="G16964" s="64">
        <f t="shared" si="512"/>
        <v>6850000</v>
      </c>
      <c r="H16964" s="65" t="s">
        <v>1755</v>
      </c>
      <c r="I16964" s="74" t="s">
        <v>12492</v>
      </c>
    </row>
    <row r="16965" spans="1:9" x14ac:dyDescent="0.25">
      <c r="A16965" s="59" t="s">
        <v>376</v>
      </c>
      <c r="B16965" s="58" t="s">
        <v>4004</v>
      </c>
      <c r="C16965" s="84" t="s">
        <v>27</v>
      </c>
      <c r="D16965" s="60">
        <v>10</v>
      </c>
      <c r="E16965" s="75" t="s">
        <v>26</v>
      </c>
      <c r="F16965" s="73">
        <v>1000</v>
      </c>
      <c r="G16965" s="64">
        <f t="shared" si="512"/>
        <v>10000</v>
      </c>
      <c r="H16965" s="65" t="s">
        <v>2985</v>
      </c>
      <c r="I16965" s="74"/>
    </row>
    <row r="16966" spans="1:9" x14ac:dyDescent="0.25">
      <c r="A16966" s="59" t="s">
        <v>376</v>
      </c>
      <c r="B16966" s="58" t="s">
        <v>5237</v>
      </c>
      <c r="C16966" s="84" t="s">
        <v>859</v>
      </c>
      <c r="D16966" s="60">
        <v>1</v>
      </c>
      <c r="E16966" s="126" t="s">
        <v>26</v>
      </c>
      <c r="F16966" s="73">
        <v>550000</v>
      </c>
      <c r="G16966" s="64">
        <f t="shared" si="512"/>
        <v>550000</v>
      </c>
      <c r="H16966" s="65" t="s">
        <v>12153</v>
      </c>
      <c r="I16966" s="74" t="s">
        <v>12493</v>
      </c>
    </row>
    <row r="16967" spans="1:9" x14ac:dyDescent="0.25">
      <c r="A16967" s="59" t="s">
        <v>376</v>
      </c>
      <c r="B16967" s="59" t="s">
        <v>12407</v>
      </c>
      <c r="C16967" s="83" t="s">
        <v>4456</v>
      </c>
      <c r="D16967" s="60">
        <v>0.25</v>
      </c>
      <c r="E16967" s="75" t="s">
        <v>473</v>
      </c>
      <c r="F16967" s="73">
        <v>300000</v>
      </c>
      <c r="G16967" s="64">
        <f t="shared" si="512"/>
        <v>75000</v>
      </c>
      <c r="H16967" s="65" t="s">
        <v>12153</v>
      </c>
      <c r="I16967" s="74" t="s">
        <v>12493</v>
      </c>
    </row>
    <row r="16968" spans="1:9" x14ac:dyDescent="0.25">
      <c r="A16968" s="59" t="s">
        <v>376</v>
      </c>
      <c r="B16968" s="59" t="s">
        <v>5173</v>
      </c>
      <c r="C16968" s="58" t="s">
        <v>835</v>
      </c>
      <c r="D16968" s="60">
        <v>1</v>
      </c>
      <c r="E16968" s="126" t="s">
        <v>26</v>
      </c>
      <c r="F16968" s="64">
        <v>78000</v>
      </c>
      <c r="G16968" s="64">
        <f t="shared" si="512"/>
        <v>78000</v>
      </c>
      <c r="H16968" s="65" t="s">
        <v>12153</v>
      </c>
      <c r="I16968" s="74" t="s">
        <v>12493</v>
      </c>
    </row>
    <row r="16969" spans="1:9" x14ac:dyDescent="0.25">
      <c r="A16969" s="59" t="s">
        <v>376</v>
      </c>
      <c r="B16969" s="58" t="s">
        <v>5237</v>
      </c>
      <c r="C16969" s="84" t="s">
        <v>859</v>
      </c>
      <c r="D16969" s="60">
        <v>1</v>
      </c>
      <c r="E16969" s="126" t="s">
        <v>26</v>
      </c>
      <c r="F16969" s="73">
        <v>550000</v>
      </c>
      <c r="G16969" s="64">
        <f t="shared" si="512"/>
        <v>550000</v>
      </c>
      <c r="H16969" s="65" t="s">
        <v>12156</v>
      </c>
      <c r="I16969" s="74" t="s">
        <v>12494</v>
      </c>
    </row>
    <row r="16970" spans="1:9" x14ac:dyDescent="0.25">
      <c r="A16970" s="59" t="s">
        <v>376</v>
      </c>
      <c r="B16970" s="59" t="s">
        <v>12407</v>
      </c>
      <c r="C16970" s="83" t="s">
        <v>4456</v>
      </c>
      <c r="D16970" s="60">
        <v>0.25</v>
      </c>
      <c r="E16970" s="75" t="s">
        <v>473</v>
      </c>
      <c r="F16970" s="73">
        <v>300000</v>
      </c>
      <c r="G16970" s="64">
        <f t="shared" si="512"/>
        <v>75000</v>
      </c>
      <c r="H16970" s="65" t="s">
        <v>12156</v>
      </c>
      <c r="I16970" s="74" t="s">
        <v>12494</v>
      </c>
    </row>
    <row r="16971" spans="1:9" x14ac:dyDescent="0.25">
      <c r="A16971" s="59" t="s">
        <v>376</v>
      </c>
      <c r="B16971" s="59" t="s">
        <v>5173</v>
      </c>
      <c r="C16971" s="58" t="s">
        <v>835</v>
      </c>
      <c r="D16971" s="60">
        <v>1</v>
      </c>
      <c r="E16971" s="126" t="s">
        <v>26</v>
      </c>
      <c r="F16971" s="64">
        <v>78000</v>
      </c>
      <c r="G16971" s="64">
        <f t="shared" si="512"/>
        <v>78000</v>
      </c>
      <c r="H16971" s="65" t="s">
        <v>12156</v>
      </c>
      <c r="I16971" s="74" t="s">
        <v>12494</v>
      </c>
    </row>
    <row r="16972" spans="1:9" x14ac:dyDescent="0.25">
      <c r="A16972" s="59" t="s">
        <v>376</v>
      </c>
      <c r="B16972" s="59" t="s">
        <v>12495</v>
      </c>
      <c r="C16972" s="59" t="s">
        <v>27</v>
      </c>
      <c r="D16972" s="60">
        <v>4</v>
      </c>
      <c r="E16972" s="126" t="s">
        <v>26</v>
      </c>
      <c r="F16972" s="73">
        <v>10000</v>
      </c>
      <c r="G16972" s="210">
        <f t="shared" si="512"/>
        <v>40000</v>
      </c>
      <c r="H16972" s="65" t="s">
        <v>6147</v>
      </c>
      <c r="I16972" s="74"/>
    </row>
    <row r="16973" spans="1:9" x14ac:dyDescent="0.25">
      <c r="A16973" s="59" t="s">
        <v>376</v>
      </c>
      <c r="B16973" s="58" t="s">
        <v>12496</v>
      </c>
      <c r="C16973" s="84" t="s">
        <v>416</v>
      </c>
      <c r="D16973" s="60">
        <v>8</v>
      </c>
      <c r="E16973" s="77" t="s">
        <v>26</v>
      </c>
      <c r="F16973" s="73">
        <v>2500</v>
      </c>
      <c r="G16973" s="64">
        <f t="shared" si="512"/>
        <v>20000</v>
      </c>
      <c r="H16973" s="65" t="s">
        <v>6147</v>
      </c>
      <c r="I16973" s="74"/>
    </row>
    <row r="16974" spans="1:9" x14ac:dyDescent="0.25">
      <c r="A16974" s="59" t="s">
        <v>376</v>
      </c>
      <c r="B16974" s="71" t="s">
        <v>3502</v>
      </c>
      <c r="C16974" s="84" t="s">
        <v>416</v>
      </c>
      <c r="D16974" s="60">
        <v>2</v>
      </c>
      <c r="E16974" s="77" t="s">
        <v>26</v>
      </c>
      <c r="F16974" s="63">
        <v>7000</v>
      </c>
      <c r="G16974" s="64">
        <f t="shared" si="512"/>
        <v>14000</v>
      </c>
      <c r="H16974" s="65" t="s">
        <v>814</v>
      </c>
      <c r="I16974" s="74"/>
    </row>
    <row r="16975" spans="1:9" x14ac:dyDescent="0.25">
      <c r="A16975" s="59" t="s">
        <v>376</v>
      </c>
      <c r="B16975" s="71" t="s">
        <v>12497</v>
      </c>
      <c r="C16975" s="84" t="s">
        <v>864</v>
      </c>
      <c r="D16975" s="60">
        <v>1</v>
      </c>
      <c r="E16975" s="75" t="s">
        <v>26</v>
      </c>
      <c r="F16975" s="73">
        <v>28000</v>
      </c>
      <c r="G16975" s="64">
        <f t="shared" si="512"/>
        <v>28000</v>
      </c>
      <c r="H16975" s="65" t="s">
        <v>484</v>
      </c>
      <c r="I16975" s="74"/>
    </row>
    <row r="16976" spans="1:9" x14ac:dyDescent="0.25">
      <c r="A16976" s="59" t="s">
        <v>376</v>
      </c>
      <c r="B16976" s="66" t="s">
        <v>8068</v>
      </c>
      <c r="C16976" s="83" t="s">
        <v>835</v>
      </c>
      <c r="D16976" s="60">
        <v>1</v>
      </c>
      <c r="E16976" s="75" t="s">
        <v>26</v>
      </c>
      <c r="F16976" s="64">
        <v>11500</v>
      </c>
      <c r="G16976" s="114">
        <f t="shared" si="512"/>
        <v>11500</v>
      </c>
      <c r="H16976" s="65" t="s">
        <v>1156</v>
      </c>
      <c r="I16976" s="74"/>
    </row>
    <row r="16977" spans="1:9" x14ac:dyDescent="0.25">
      <c r="A16977" s="59" t="s">
        <v>376</v>
      </c>
      <c r="B16977" s="59" t="s">
        <v>1292</v>
      </c>
      <c r="C16977" s="84" t="s">
        <v>1043</v>
      </c>
      <c r="D16977" s="59">
        <v>12</v>
      </c>
      <c r="E16977" s="77" t="s">
        <v>473</v>
      </c>
      <c r="F16977" s="61">
        <v>200000</v>
      </c>
      <c r="G16977" s="64">
        <f t="shared" si="512"/>
        <v>2400000</v>
      </c>
      <c r="H16977" s="65" t="s">
        <v>525</v>
      </c>
      <c r="I16977" s="74" t="s">
        <v>12498</v>
      </c>
    </row>
    <row r="16978" spans="1:9" x14ac:dyDescent="0.25">
      <c r="A16978" s="59" t="s">
        <v>376</v>
      </c>
      <c r="B16978" s="59" t="s">
        <v>724</v>
      </c>
      <c r="C16978" s="84" t="s">
        <v>1043</v>
      </c>
      <c r="D16978" s="141">
        <v>30</v>
      </c>
      <c r="E16978" s="77" t="s">
        <v>473</v>
      </c>
      <c r="F16978" s="64">
        <v>598500</v>
      </c>
      <c r="G16978" s="64">
        <f t="shared" si="512"/>
        <v>17955000</v>
      </c>
      <c r="H16978" s="65" t="s">
        <v>525</v>
      </c>
      <c r="I16978" s="74" t="s">
        <v>12498</v>
      </c>
    </row>
    <row r="16979" spans="1:9" x14ac:dyDescent="0.25">
      <c r="A16979" s="59" t="s">
        <v>376</v>
      </c>
      <c r="B16979" s="58" t="s">
        <v>2174</v>
      </c>
      <c r="C16979" s="84" t="s">
        <v>1043</v>
      </c>
      <c r="D16979" s="60">
        <v>6</v>
      </c>
      <c r="E16979" s="77" t="s">
        <v>473</v>
      </c>
      <c r="F16979" s="73">
        <v>364500</v>
      </c>
      <c r="G16979" s="64">
        <f t="shared" si="512"/>
        <v>2187000</v>
      </c>
      <c r="H16979" s="65" t="s">
        <v>525</v>
      </c>
      <c r="I16979" s="74" t="s">
        <v>12498</v>
      </c>
    </row>
    <row r="16980" spans="1:9" x14ac:dyDescent="0.25">
      <c r="A16980" s="59" t="s">
        <v>376</v>
      </c>
      <c r="B16980" s="82" t="s">
        <v>12499</v>
      </c>
      <c r="C16980" s="84" t="s">
        <v>1043</v>
      </c>
      <c r="D16980" s="60">
        <v>11</v>
      </c>
      <c r="E16980" s="77" t="s">
        <v>473</v>
      </c>
      <c r="F16980" s="63">
        <v>220000</v>
      </c>
      <c r="G16980" s="64">
        <f t="shared" si="512"/>
        <v>2420000</v>
      </c>
      <c r="H16980" s="65" t="s">
        <v>525</v>
      </c>
      <c r="I16980" s="74" t="s">
        <v>12498</v>
      </c>
    </row>
    <row r="16981" spans="1:9" x14ac:dyDescent="0.25">
      <c r="A16981" s="59" t="s">
        <v>376</v>
      </c>
      <c r="B16981" s="71" t="s">
        <v>12500</v>
      </c>
      <c r="C16981" s="84" t="s">
        <v>1043</v>
      </c>
      <c r="D16981" s="60">
        <v>1</v>
      </c>
      <c r="E16981" s="75" t="s">
        <v>119</v>
      </c>
      <c r="F16981" s="73">
        <v>2691500</v>
      </c>
      <c r="G16981" s="64">
        <f t="shared" si="512"/>
        <v>2691500</v>
      </c>
      <c r="H16981" s="65" t="s">
        <v>525</v>
      </c>
      <c r="I16981" s="74" t="s">
        <v>12498</v>
      </c>
    </row>
    <row r="16982" spans="1:9" x14ac:dyDescent="0.25">
      <c r="A16982" s="59" t="s">
        <v>376</v>
      </c>
      <c r="B16982" s="59" t="s">
        <v>10767</v>
      </c>
      <c r="C16982" s="84" t="s">
        <v>1043</v>
      </c>
      <c r="D16982" s="60">
        <v>1</v>
      </c>
      <c r="E16982" s="126" t="s">
        <v>119</v>
      </c>
      <c r="F16982" s="73">
        <v>2105500</v>
      </c>
      <c r="G16982" s="64">
        <f t="shared" si="512"/>
        <v>2105500</v>
      </c>
      <c r="H16982" s="65" t="s">
        <v>525</v>
      </c>
      <c r="I16982" s="74" t="s">
        <v>12498</v>
      </c>
    </row>
    <row r="16983" spans="1:9" x14ac:dyDescent="0.25">
      <c r="A16983" s="59" t="s">
        <v>376</v>
      </c>
      <c r="B16983" s="59" t="s">
        <v>6631</v>
      </c>
      <c r="C16983" s="84" t="s">
        <v>1058</v>
      </c>
      <c r="D16983" s="60">
        <v>1</v>
      </c>
      <c r="E16983" s="126" t="s">
        <v>26</v>
      </c>
      <c r="F16983" s="73">
        <v>570000</v>
      </c>
      <c r="G16983" s="64">
        <f t="shared" si="512"/>
        <v>570000</v>
      </c>
      <c r="H16983" s="120" t="s">
        <v>814</v>
      </c>
      <c r="I16983" s="74"/>
    </row>
    <row r="16984" spans="1:9" x14ac:dyDescent="0.25">
      <c r="A16984" s="59" t="s">
        <v>376</v>
      </c>
      <c r="B16984" s="59" t="s">
        <v>12501</v>
      </c>
      <c r="C16984" s="59" t="s">
        <v>24</v>
      </c>
      <c r="D16984" s="141">
        <v>1</v>
      </c>
      <c r="E16984" s="75" t="s">
        <v>26</v>
      </c>
      <c r="F16984" s="210">
        <v>690000</v>
      </c>
      <c r="G16984" s="64">
        <f>F16984*D16984</f>
        <v>690000</v>
      </c>
      <c r="H16984" s="65" t="s">
        <v>1782</v>
      </c>
      <c r="I16984" s="74" t="s">
        <v>12502</v>
      </c>
    </row>
    <row r="16985" spans="1:9" x14ac:dyDescent="0.25">
      <c r="A16985" s="59" t="s">
        <v>12503</v>
      </c>
      <c r="B16985" s="59" t="s">
        <v>12504</v>
      </c>
      <c r="C16985" s="59" t="s">
        <v>24</v>
      </c>
      <c r="D16985" s="60">
        <v>1</v>
      </c>
      <c r="E16985" s="75" t="s">
        <v>26</v>
      </c>
      <c r="F16985" s="63">
        <v>2070000</v>
      </c>
      <c r="G16985" s="64">
        <f>F16985*D16985</f>
        <v>2070000</v>
      </c>
      <c r="H16985" s="65" t="s">
        <v>1782</v>
      </c>
      <c r="I16985" s="74" t="s">
        <v>12502</v>
      </c>
    </row>
    <row r="16986" spans="1:9" x14ac:dyDescent="0.25">
      <c r="A16986" s="59" t="s">
        <v>12503</v>
      </c>
      <c r="B16986" s="58" t="s">
        <v>308</v>
      </c>
      <c r="C16986" s="84" t="s">
        <v>24</v>
      </c>
      <c r="D16986" s="60">
        <v>2</v>
      </c>
      <c r="E16986" s="126" t="s">
        <v>26</v>
      </c>
      <c r="F16986" s="73">
        <v>1</v>
      </c>
      <c r="G16986" s="64">
        <f t="shared" ref="G16986:G17034" si="513">F16986*D16986</f>
        <v>2</v>
      </c>
      <c r="H16986" s="65" t="s">
        <v>2744</v>
      </c>
      <c r="I16986" s="74" t="s">
        <v>12502</v>
      </c>
    </row>
    <row r="16987" spans="1:9" x14ac:dyDescent="0.25">
      <c r="A16987" s="59" t="s">
        <v>12503</v>
      </c>
      <c r="B16987" s="58" t="s">
        <v>35</v>
      </c>
      <c r="C16987" s="84" t="s">
        <v>36</v>
      </c>
      <c r="D16987" s="60">
        <v>3</v>
      </c>
      <c r="E16987" s="126" t="s">
        <v>37</v>
      </c>
      <c r="F16987" s="73">
        <v>31000</v>
      </c>
      <c r="G16987" s="64">
        <f t="shared" si="513"/>
        <v>93000</v>
      </c>
      <c r="H16987" s="65" t="s">
        <v>2148</v>
      </c>
      <c r="I16987" s="279"/>
    </row>
    <row r="16988" spans="1:9" x14ac:dyDescent="0.25">
      <c r="A16988" s="59" t="s">
        <v>12503</v>
      </c>
      <c r="B16988" s="59" t="s">
        <v>12505</v>
      </c>
      <c r="C16988" s="84" t="s">
        <v>48</v>
      </c>
      <c r="D16988" s="59">
        <v>1</v>
      </c>
      <c r="E16988" s="77" t="s">
        <v>29</v>
      </c>
      <c r="F16988" s="61">
        <v>2600000</v>
      </c>
      <c r="G16988" s="64">
        <f t="shared" si="513"/>
        <v>2600000</v>
      </c>
      <c r="H16988" s="65" t="s">
        <v>2148</v>
      </c>
      <c r="I16988" s="74"/>
    </row>
    <row r="16989" spans="1:9" x14ac:dyDescent="0.25">
      <c r="A16989" s="59" t="s">
        <v>12503</v>
      </c>
      <c r="B16989" s="58" t="s">
        <v>35</v>
      </c>
      <c r="C16989" s="84" t="s">
        <v>36</v>
      </c>
      <c r="D16989" s="60">
        <v>3</v>
      </c>
      <c r="E16989" s="126" t="s">
        <v>37</v>
      </c>
      <c r="F16989" s="73">
        <v>31000</v>
      </c>
      <c r="G16989" s="64">
        <f t="shared" si="513"/>
        <v>93000</v>
      </c>
      <c r="H16989" s="65" t="s">
        <v>432</v>
      </c>
      <c r="I16989" s="74"/>
    </row>
    <row r="16990" spans="1:9" x14ac:dyDescent="0.25">
      <c r="A16990" s="59" t="s">
        <v>12503</v>
      </c>
      <c r="B16990" s="59" t="s">
        <v>56</v>
      </c>
      <c r="C16990" s="59" t="s">
        <v>57</v>
      </c>
      <c r="D16990" s="60">
        <v>5</v>
      </c>
      <c r="E16990" s="75" t="s">
        <v>37</v>
      </c>
      <c r="F16990" s="73">
        <v>24650</v>
      </c>
      <c r="G16990" s="64">
        <f t="shared" si="513"/>
        <v>123250</v>
      </c>
      <c r="H16990" s="65" t="s">
        <v>432</v>
      </c>
      <c r="I16990" s="74"/>
    </row>
    <row r="16991" spans="1:9" x14ac:dyDescent="0.25">
      <c r="A16991" s="59" t="s">
        <v>12503</v>
      </c>
      <c r="B16991" s="58" t="s">
        <v>35</v>
      </c>
      <c r="C16991" s="84" t="s">
        <v>36</v>
      </c>
      <c r="D16991" s="60">
        <v>10</v>
      </c>
      <c r="E16991" s="126" t="s">
        <v>37</v>
      </c>
      <c r="F16991" s="73">
        <v>31000</v>
      </c>
      <c r="G16991" s="64">
        <f t="shared" si="513"/>
        <v>310000</v>
      </c>
      <c r="H16991" s="65" t="s">
        <v>2315</v>
      </c>
      <c r="I16991" s="74"/>
    </row>
    <row r="16992" spans="1:9" x14ac:dyDescent="0.25">
      <c r="A16992" s="59" t="s">
        <v>12503</v>
      </c>
      <c r="B16992" s="59" t="s">
        <v>210</v>
      </c>
      <c r="C16992" s="59" t="s">
        <v>211</v>
      </c>
      <c r="D16992" s="60">
        <v>3</v>
      </c>
      <c r="E16992" s="631" t="s">
        <v>37</v>
      </c>
      <c r="F16992" s="73">
        <v>33000</v>
      </c>
      <c r="G16992" s="64">
        <f t="shared" si="513"/>
        <v>99000</v>
      </c>
      <c r="H16992" s="65" t="s">
        <v>2315</v>
      </c>
      <c r="I16992" s="74"/>
    </row>
    <row r="16993" spans="1:9" x14ac:dyDescent="0.25">
      <c r="A16993" s="59" t="s">
        <v>12503</v>
      </c>
      <c r="B16993" s="83" t="s">
        <v>12506</v>
      </c>
      <c r="C16993" s="84" t="s">
        <v>411</v>
      </c>
      <c r="D16993" s="60">
        <v>1</v>
      </c>
      <c r="E16993" s="126" t="s">
        <v>29</v>
      </c>
      <c r="F16993" s="73">
        <v>425000</v>
      </c>
      <c r="G16993" s="210">
        <f t="shared" si="513"/>
        <v>425000</v>
      </c>
      <c r="H16993" s="65" t="s">
        <v>1529</v>
      </c>
      <c r="I16993" s="74"/>
    </row>
    <row r="16994" spans="1:9" x14ac:dyDescent="0.25">
      <c r="A16994" s="59" t="s">
        <v>12503</v>
      </c>
      <c r="B16994" s="59" t="s">
        <v>8069</v>
      </c>
      <c r="C16994" s="59" t="s">
        <v>533</v>
      </c>
      <c r="D16994" s="60">
        <v>1</v>
      </c>
      <c r="E16994" s="75" t="s">
        <v>26</v>
      </c>
      <c r="F16994" s="63">
        <v>2800</v>
      </c>
      <c r="G16994" s="64">
        <f t="shared" si="513"/>
        <v>2800</v>
      </c>
      <c r="H16994" s="65" t="s">
        <v>1529</v>
      </c>
      <c r="I16994" s="74"/>
    </row>
    <row r="16995" spans="1:9" x14ac:dyDescent="0.25">
      <c r="A16995" s="59" t="s">
        <v>12503</v>
      </c>
      <c r="B16995" s="59" t="s">
        <v>2185</v>
      </c>
      <c r="C16995" s="83" t="s">
        <v>411</v>
      </c>
      <c r="D16995" s="60">
        <v>1</v>
      </c>
      <c r="E16995" s="75" t="s">
        <v>26</v>
      </c>
      <c r="F16995" s="73">
        <v>55000</v>
      </c>
      <c r="G16995" s="64">
        <f t="shared" si="513"/>
        <v>55000</v>
      </c>
      <c r="H16995" s="65" t="s">
        <v>1156</v>
      </c>
      <c r="I16995" s="74" t="s">
        <v>12507</v>
      </c>
    </row>
    <row r="16996" spans="1:9" x14ac:dyDescent="0.25">
      <c r="A16996" s="59" t="s">
        <v>12503</v>
      </c>
      <c r="B16996" s="59" t="s">
        <v>6297</v>
      </c>
      <c r="C16996" s="59" t="s">
        <v>6298</v>
      </c>
      <c r="D16996" s="60">
        <v>1</v>
      </c>
      <c r="E16996" s="126" t="s">
        <v>26</v>
      </c>
      <c r="F16996" s="64">
        <v>193500</v>
      </c>
      <c r="G16996" s="64">
        <f t="shared" si="513"/>
        <v>193500</v>
      </c>
      <c r="H16996" s="65" t="s">
        <v>1156</v>
      </c>
      <c r="I16996" s="74" t="s">
        <v>12507</v>
      </c>
    </row>
    <row r="16997" spans="1:9" x14ac:dyDescent="0.25">
      <c r="A16997" s="59" t="s">
        <v>12503</v>
      </c>
      <c r="B16997" s="71" t="s">
        <v>93</v>
      </c>
      <c r="C16997" s="59" t="s">
        <v>9834</v>
      </c>
      <c r="D16997" s="60">
        <v>1</v>
      </c>
      <c r="E16997" s="126" t="s">
        <v>26</v>
      </c>
      <c r="F16997" s="73">
        <v>181500</v>
      </c>
      <c r="G16997" s="210">
        <f t="shared" si="513"/>
        <v>181500</v>
      </c>
      <c r="H16997" s="65" t="s">
        <v>1156</v>
      </c>
      <c r="I16997" s="74" t="s">
        <v>12507</v>
      </c>
    </row>
    <row r="16998" spans="1:9" x14ac:dyDescent="0.25">
      <c r="A16998" s="59" t="s">
        <v>12503</v>
      </c>
      <c r="B16998" s="81" t="s">
        <v>12508</v>
      </c>
      <c r="C16998" s="59" t="s">
        <v>361</v>
      </c>
      <c r="D16998" s="60">
        <v>3</v>
      </c>
      <c r="E16998" s="77" t="s">
        <v>26</v>
      </c>
      <c r="F16998" s="73">
        <v>65000</v>
      </c>
      <c r="G16998" s="64">
        <f t="shared" si="513"/>
        <v>195000</v>
      </c>
      <c r="H16998" s="65" t="s">
        <v>1156</v>
      </c>
      <c r="I16998" s="74" t="s">
        <v>12507</v>
      </c>
    </row>
    <row r="16999" spans="1:9" x14ac:dyDescent="0.25">
      <c r="A16999" s="59" t="s">
        <v>12503</v>
      </c>
      <c r="B16999" s="59" t="s">
        <v>6393</v>
      </c>
      <c r="C16999" s="59" t="s">
        <v>277</v>
      </c>
      <c r="D16999" s="60">
        <v>1</v>
      </c>
      <c r="E16999" s="77" t="s">
        <v>26</v>
      </c>
      <c r="F16999" s="63">
        <v>22500</v>
      </c>
      <c r="G16999" s="64">
        <f t="shared" si="513"/>
        <v>22500</v>
      </c>
      <c r="H16999" s="65" t="s">
        <v>1156</v>
      </c>
      <c r="I16999" s="74" t="s">
        <v>12507</v>
      </c>
    </row>
    <row r="17000" spans="1:9" x14ac:dyDescent="0.25">
      <c r="A17000" s="59" t="s">
        <v>12503</v>
      </c>
      <c r="B17000" s="59" t="s">
        <v>6394</v>
      </c>
      <c r="C17000" s="59" t="s">
        <v>279</v>
      </c>
      <c r="D17000" s="60">
        <v>1</v>
      </c>
      <c r="E17000" s="75" t="s">
        <v>26</v>
      </c>
      <c r="F17000" s="73">
        <v>32500</v>
      </c>
      <c r="G17000" s="64">
        <f t="shared" si="513"/>
        <v>32500</v>
      </c>
      <c r="H17000" s="65" t="s">
        <v>1156</v>
      </c>
      <c r="I17000" s="74" t="s">
        <v>12507</v>
      </c>
    </row>
    <row r="17001" spans="1:9" x14ac:dyDescent="0.25">
      <c r="A17001" s="59" t="s">
        <v>12503</v>
      </c>
      <c r="B17001" s="71" t="s">
        <v>12509</v>
      </c>
      <c r="C17001" s="84" t="s">
        <v>533</v>
      </c>
      <c r="D17001" s="60">
        <v>4</v>
      </c>
      <c r="E17001" s="77" t="s">
        <v>118</v>
      </c>
      <c r="F17001" s="63">
        <v>7500</v>
      </c>
      <c r="G17001" s="64">
        <f t="shared" si="513"/>
        <v>30000</v>
      </c>
      <c r="H17001" s="65" t="s">
        <v>6149</v>
      </c>
      <c r="I17001" s="74"/>
    </row>
    <row r="17002" spans="1:9" x14ac:dyDescent="0.25">
      <c r="A17002" s="59" t="s">
        <v>12503</v>
      </c>
      <c r="B17002" s="71" t="s">
        <v>12510</v>
      </c>
      <c r="C17002" s="84" t="s">
        <v>533</v>
      </c>
      <c r="D17002" s="60">
        <v>2</v>
      </c>
      <c r="E17002" s="75" t="s">
        <v>29</v>
      </c>
      <c r="F17002" s="73">
        <v>6000</v>
      </c>
      <c r="G17002" s="64">
        <f t="shared" si="513"/>
        <v>12000</v>
      </c>
      <c r="H17002" s="65" t="s">
        <v>6149</v>
      </c>
      <c r="I17002" s="74"/>
    </row>
    <row r="17003" spans="1:9" x14ac:dyDescent="0.25">
      <c r="A17003" s="59" t="s">
        <v>12503</v>
      </c>
      <c r="B17003" s="59" t="s">
        <v>606</v>
      </c>
      <c r="C17003" s="84" t="s">
        <v>636</v>
      </c>
      <c r="D17003" s="59">
        <v>2</v>
      </c>
      <c r="E17003" s="77" t="s">
        <v>26</v>
      </c>
      <c r="F17003" s="61">
        <v>106000</v>
      </c>
      <c r="G17003" s="64">
        <f t="shared" si="513"/>
        <v>212000</v>
      </c>
      <c r="H17003" s="65" t="s">
        <v>6149</v>
      </c>
      <c r="I17003" s="74"/>
    </row>
    <row r="17004" spans="1:9" x14ac:dyDescent="0.25">
      <c r="A17004" s="59" t="s">
        <v>12503</v>
      </c>
      <c r="B17004" s="59" t="s">
        <v>8069</v>
      </c>
      <c r="C17004" s="59" t="s">
        <v>533</v>
      </c>
      <c r="D17004" s="60">
        <v>1</v>
      </c>
      <c r="E17004" s="75" t="s">
        <v>26</v>
      </c>
      <c r="F17004" s="63">
        <v>2800</v>
      </c>
      <c r="G17004" s="64">
        <f t="shared" si="513"/>
        <v>2800</v>
      </c>
      <c r="H17004" s="65" t="s">
        <v>6149</v>
      </c>
      <c r="I17004" s="74"/>
    </row>
    <row r="17005" spans="1:9" x14ac:dyDescent="0.25">
      <c r="A17005" s="59" t="s">
        <v>12503</v>
      </c>
      <c r="B17005" s="66" t="s">
        <v>8068</v>
      </c>
      <c r="C17005" s="83" t="s">
        <v>835</v>
      </c>
      <c r="D17005" s="60">
        <v>1</v>
      </c>
      <c r="E17005" s="75" t="s">
        <v>26</v>
      </c>
      <c r="F17005" s="64">
        <v>11500</v>
      </c>
      <c r="G17005" s="64">
        <f>F17005*D17005</f>
        <v>11500</v>
      </c>
      <c r="H17005" s="65" t="s">
        <v>6149</v>
      </c>
      <c r="I17005" s="74"/>
    </row>
    <row r="17006" spans="1:9" x14ac:dyDescent="0.25">
      <c r="A17006" s="59" t="s">
        <v>12503</v>
      </c>
      <c r="B17006" s="59" t="s">
        <v>7648</v>
      </c>
      <c r="C17006" s="59" t="s">
        <v>12455</v>
      </c>
      <c r="D17006" s="60">
        <v>1</v>
      </c>
      <c r="E17006" s="126" t="s">
        <v>26</v>
      </c>
      <c r="F17006" s="73">
        <v>1400000</v>
      </c>
      <c r="G17006" s="64">
        <f t="shared" si="513"/>
        <v>1400000</v>
      </c>
      <c r="H17006" s="65" t="s">
        <v>2005</v>
      </c>
      <c r="I17006" s="74" t="s">
        <v>12511</v>
      </c>
    </row>
    <row r="17007" spans="1:9" x14ac:dyDescent="0.25">
      <c r="A17007" s="59" t="s">
        <v>12503</v>
      </c>
      <c r="B17007" s="83" t="s">
        <v>9844</v>
      </c>
      <c r="C17007" s="77" t="s">
        <v>10333</v>
      </c>
      <c r="D17007" s="60">
        <v>1</v>
      </c>
      <c r="E17007" s="75" t="s">
        <v>26</v>
      </c>
      <c r="F17007" s="73">
        <v>165000</v>
      </c>
      <c r="G17007" s="64">
        <f t="shared" si="513"/>
        <v>165000</v>
      </c>
      <c r="H17007" s="65" t="s">
        <v>2005</v>
      </c>
      <c r="I17007" s="74" t="s">
        <v>12511</v>
      </c>
    </row>
    <row r="17008" spans="1:9" x14ac:dyDescent="0.25">
      <c r="A17008" s="59" t="s">
        <v>12503</v>
      </c>
      <c r="B17008" s="59" t="s">
        <v>11628</v>
      </c>
      <c r="C17008" s="59" t="s">
        <v>10333</v>
      </c>
      <c r="D17008" s="60">
        <v>1</v>
      </c>
      <c r="E17008" s="126" t="s">
        <v>26</v>
      </c>
      <c r="F17008" s="73">
        <v>40000</v>
      </c>
      <c r="G17008" s="64">
        <f t="shared" si="513"/>
        <v>40000</v>
      </c>
      <c r="H17008" s="65" t="s">
        <v>2005</v>
      </c>
      <c r="I17008" s="74" t="s">
        <v>12511</v>
      </c>
    </row>
    <row r="17009" spans="1:9" x14ac:dyDescent="0.25">
      <c r="A17009" s="59" t="s">
        <v>12503</v>
      </c>
      <c r="B17009" s="59" t="s">
        <v>210</v>
      </c>
      <c r="C17009" s="59" t="s">
        <v>211</v>
      </c>
      <c r="D17009" s="60">
        <v>9</v>
      </c>
      <c r="E17009" s="631" t="s">
        <v>37</v>
      </c>
      <c r="F17009" s="73">
        <v>33000</v>
      </c>
      <c r="G17009" s="64">
        <f t="shared" si="513"/>
        <v>297000</v>
      </c>
      <c r="H17009" s="120" t="s">
        <v>629</v>
      </c>
      <c r="I17009" s="74" t="s">
        <v>12512</v>
      </c>
    </row>
    <row r="17010" spans="1:9" x14ac:dyDescent="0.25">
      <c r="A17010" s="59" t="s">
        <v>12503</v>
      </c>
      <c r="B17010" s="59" t="s">
        <v>6307</v>
      </c>
      <c r="C17010" s="59" t="s">
        <v>217</v>
      </c>
      <c r="D17010" s="60">
        <v>1</v>
      </c>
      <c r="E17010" s="631" t="s">
        <v>26</v>
      </c>
      <c r="F17010" s="73">
        <v>83000</v>
      </c>
      <c r="G17010" s="64">
        <f t="shared" si="513"/>
        <v>83000</v>
      </c>
      <c r="H17010" s="120" t="s">
        <v>629</v>
      </c>
      <c r="I17010" s="74" t="s">
        <v>12512</v>
      </c>
    </row>
    <row r="17011" spans="1:9" x14ac:dyDescent="0.25">
      <c r="A17011" s="59" t="s">
        <v>12503</v>
      </c>
      <c r="B17011" s="59" t="s">
        <v>172</v>
      </c>
      <c r="C17011" s="93" t="s">
        <v>173</v>
      </c>
      <c r="D17011" s="60">
        <v>1</v>
      </c>
      <c r="E17011" s="75" t="s">
        <v>26</v>
      </c>
      <c r="F17011" s="63">
        <v>39000</v>
      </c>
      <c r="G17011" s="64">
        <f t="shared" si="513"/>
        <v>39000</v>
      </c>
      <c r="H17011" s="120" t="s">
        <v>629</v>
      </c>
      <c r="I17011" s="74" t="s">
        <v>12512</v>
      </c>
    </row>
    <row r="17012" spans="1:9" x14ac:dyDescent="0.25">
      <c r="A17012" s="59" t="s">
        <v>12503</v>
      </c>
      <c r="B17012" s="59" t="s">
        <v>10727</v>
      </c>
      <c r="C17012" s="59" t="s">
        <v>12513</v>
      </c>
      <c r="D17012" s="60">
        <v>1</v>
      </c>
      <c r="E17012" s="126" t="s">
        <v>26</v>
      </c>
      <c r="F17012" s="73">
        <v>1700000</v>
      </c>
      <c r="G17012" s="64">
        <f t="shared" si="513"/>
        <v>1700000</v>
      </c>
      <c r="H17012" s="120" t="s">
        <v>629</v>
      </c>
      <c r="I17012" s="74" t="s">
        <v>12512</v>
      </c>
    </row>
    <row r="17013" spans="1:9" x14ac:dyDescent="0.25">
      <c r="A17013" s="59" t="s">
        <v>12503</v>
      </c>
      <c r="B17013" s="59" t="s">
        <v>10727</v>
      </c>
      <c r="C17013" s="84" t="s">
        <v>12514</v>
      </c>
      <c r="D17013" s="60">
        <v>1</v>
      </c>
      <c r="E17013" s="75" t="s">
        <v>26</v>
      </c>
      <c r="F17013" s="73">
        <v>1700000</v>
      </c>
      <c r="G17013" s="64">
        <f t="shared" si="513"/>
        <v>1700000</v>
      </c>
      <c r="H17013" s="120" t="s">
        <v>629</v>
      </c>
      <c r="I17013" s="74" t="s">
        <v>12512</v>
      </c>
    </row>
    <row r="17014" spans="1:9" x14ac:dyDescent="0.25">
      <c r="A17014" s="59" t="s">
        <v>12503</v>
      </c>
      <c r="B17014" s="71" t="s">
        <v>10036</v>
      </c>
      <c r="C17014" s="77" t="s">
        <v>10333</v>
      </c>
      <c r="D17014" s="60">
        <v>2</v>
      </c>
      <c r="E17014" s="126" t="s">
        <v>26</v>
      </c>
      <c r="F17014" s="73">
        <v>175000</v>
      </c>
      <c r="G17014" s="64">
        <f>F17014*D17014</f>
        <v>350000</v>
      </c>
      <c r="H17014" s="120" t="s">
        <v>629</v>
      </c>
      <c r="I17014" s="74" t="s">
        <v>12512</v>
      </c>
    </row>
    <row r="17015" spans="1:9" x14ac:dyDescent="0.25">
      <c r="A17015" s="59" t="s">
        <v>12503</v>
      </c>
      <c r="B17015" s="59" t="s">
        <v>11628</v>
      </c>
      <c r="C17015" s="59" t="s">
        <v>10333</v>
      </c>
      <c r="D17015" s="60">
        <v>2</v>
      </c>
      <c r="E17015" s="75" t="s">
        <v>26</v>
      </c>
      <c r="F17015" s="64">
        <v>40000</v>
      </c>
      <c r="G17015" s="64">
        <f t="shared" si="513"/>
        <v>80000</v>
      </c>
      <c r="H17015" s="120" t="s">
        <v>629</v>
      </c>
      <c r="I17015" s="74" t="s">
        <v>12512</v>
      </c>
    </row>
    <row r="17016" spans="1:9" x14ac:dyDescent="0.25">
      <c r="A17016" s="59" t="s">
        <v>12503</v>
      </c>
      <c r="B17016" s="58" t="s">
        <v>4004</v>
      </c>
      <c r="C17016" s="84" t="s">
        <v>27</v>
      </c>
      <c r="D17016" s="60">
        <v>10</v>
      </c>
      <c r="E17016" s="75" t="s">
        <v>26</v>
      </c>
      <c r="F17016" s="73">
        <v>1000</v>
      </c>
      <c r="G17016" s="64">
        <f t="shared" si="513"/>
        <v>10000</v>
      </c>
      <c r="H17016" s="65" t="s">
        <v>2985</v>
      </c>
      <c r="I17016" s="74"/>
    </row>
    <row r="17017" spans="1:9" x14ac:dyDescent="0.25">
      <c r="A17017" s="59" t="s">
        <v>12503</v>
      </c>
      <c r="B17017" s="59" t="s">
        <v>8069</v>
      </c>
      <c r="C17017" s="59" t="s">
        <v>533</v>
      </c>
      <c r="D17017" s="60">
        <v>2</v>
      </c>
      <c r="E17017" s="75" t="s">
        <v>26</v>
      </c>
      <c r="F17017" s="63">
        <v>2800</v>
      </c>
      <c r="G17017" s="64">
        <f t="shared" si="513"/>
        <v>5600</v>
      </c>
      <c r="H17017" s="65" t="s">
        <v>2985</v>
      </c>
      <c r="I17017" s="74"/>
    </row>
    <row r="17018" spans="1:9" x14ac:dyDescent="0.25">
      <c r="A17018" s="59" t="s">
        <v>12503</v>
      </c>
      <c r="B17018" s="83" t="s">
        <v>12461</v>
      </c>
      <c r="C17018" s="84" t="s">
        <v>636</v>
      </c>
      <c r="D17018" s="60">
        <v>1</v>
      </c>
      <c r="E17018" s="126" t="s">
        <v>26</v>
      </c>
      <c r="F17018" s="73">
        <v>25000</v>
      </c>
      <c r="G17018" s="64">
        <f t="shared" si="513"/>
        <v>25000</v>
      </c>
      <c r="H17018" s="65" t="s">
        <v>2985</v>
      </c>
      <c r="I17018" s="74"/>
    </row>
    <row r="17019" spans="1:9" x14ac:dyDescent="0.25">
      <c r="A17019" s="59" t="s">
        <v>12503</v>
      </c>
      <c r="B17019" s="59" t="s">
        <v>12515</v>
      </c>
      <c r="C17019" s="84" t="s">
        <v>5574</v>
      </c>
      <c r="D17019" s="141">
        <v>2</v>
      </c>
      <c r="E17019" s="75" t="s">
        <v>26</v>
      </c>
      <c r="F17019" s="73">
        <v>6000</v>
      </c>
      <c r="G17019" s="64">
        <f t="shared" si="513"/>
        <v>12000</v>
      </c>
      <c r="H17019" s="65" t="s">
        <v>484</v>
      </c>
      <c r="I17019" s="59"/>
    </row>
    <row r="17020" spans="1:9" x14ac:dyDescent="0.25">
      <c r="A17020" s="59" t="s">
        <v>12503</v>
      </c>
      <c r="B17020" s="58" t="s">
        <v>12516</v>
      </c>
      <c r="C17020" s="84" t="s">
        <v>12517</v>
      </c>
      <c r="D17020" s="60">
        <v>1</v>
      </c>
      <c r="E17020" s="126" t="s">
        <v>26</v>
      </c>
      <c r="F17020" s="63">
        <v>18000</v>
      </c>
      <c r="G17020" s="64">
        <f t="shared" si="513"/>
        <v>18000</v>
      </c>
      <c r="H17020" s="65" t="s">
        <v>484</v>
      </c>
      <c r="I17020" s="59"/>
    </row>
    <row r="17021" spans="1:9" x14ac:dyDescent="0.25">
      <c r="A17021" s="59" t="s">
        <v>12503</v>
      </c>
      <c r="B17021" s="59" t="s">
        <v>12070</v>
      </c>
      <c r="C17021" s="59" t="s">
        <v>12518</v>
      </c>
      <c r="D17021" s="60">
        <v>1</v>
      </c>
      <c r="E17021" s="126" t="s">
        <v>26</v>
      </c>
      <c r="F17021" s="61">
        <v>1650000</v>
      </c>
      <c r="G17021" s="64">
        <f t="shared" si="513"/>
        <v>1650000</v>
      </c>
      <c r="H17021" s="65" t="s">
        <v>522</v>
      </c>
      <c r="I17021" s="59" t="s">
        <v>12519</v>
      </c>
    </row>
    <row r="17022" spans="1:9" x14ac:dyDescent="0.25">
      <c r="A17022" s="59" t="s">
        <v>12503</v>
      </c>
      <c r="B17022" s="59" t="s">
        <v>12070</v>
      </c>
      <c r="C17022" s="59" t="s">
        <v>12520</v>
      </c>
      <c r="D17022" s="60">
        <v>1</v>
      </c>
      <c r="E17022" s="126" t="s">
        <v>26</v>
      </c>
      <c r="F17022" s="61">
        <v>1650000</v>
      </c>
      <c r="G17022" s="64">
        <f t="shared" si="513"/>
        <v>1650000</v>
      </c>
      <c r="H17022" s="65" t="s">
        <v>522</v>
      </c>
      <c r="I17022" s="59" t="s">
        <v>12519</v>
      </c>
    </row>
    <row r="17023" spans="1:9" x14ac:dyDescent="0.25">
      <c r="A17023" s="59" t="s">
        <v>12503</v>
      </c>
      <c r="B17023" s="59" t="s">
        <v>12070</v>
      </c>
      <c r="C17023" s="81" t="s">
        <v>12521</v>
      </c>
      <c r="D17023" s="60">
        <v>1</v>
      </c>
      <c r="E17023" s="126" t="s">
        <v>26</v>
      </c>
      <c r="F17023" s="61">
        <v>1650000</v>
      </c>
      <c r="G17023" s="64">
        <f t="shared" si="513"/>
        <v>1650000</v>
      </c>
      <c r="H17023" s="65" t="s">
        <v>522</v>
      </c>
      <c r="I17023" s="59" t="s">
        <v>12519</v>
      </c>
    </row>
    <row r="17024" spans="1:9" x14ac:dyDescent="0.25">
      <c r="A17024" s="59" t="s">
        <v>12503</v>
      </c>
      <c r="B17024" s="59" t="s">
        <v>12070</v>
      </c>
      <c r="C17024" s="81" t="s">
        <v>12522</v>
      </c>
      <c r="D17024" s="59">
        <v>1</v>
      </c>
      <c r="E17024" s="59" t="s">
        <v>26</v>
      </c>
      <c r="F17024" s="61">
        <v>1650000</v>
      </c>
      <c r="G17024" s="64">
        <f t="shared" si="513"/>
        <v>1650000</v>
      </c>
      <c r="H17024" s="65" t="s">
        <v>522</v>
      </c>
      <c r="I17024" s="59" t="s">
        <v>12519</v>
      </c>
    </row>
    <row r="17025" spans="1:9" x14ac:dyDescent="0.25">
      <c r="A17025" s="59" t="s">
        <v>12503</v>
      </c>
      <c r="B17025" s="59" t="s">
        <v>10727</v>
      </c>
      <c r="C17025" s="124" t="s">
        <v>12523</v>
      </c>
      <c r="D17025" s="60">
        <v>1</v>
      </c>
      <c r="E17025" s="126" t="s">
        <v>26</v>
      </c>
      <c r="F17025" s="73">
        <v>1700000</v>
      </c>
      <c r="G17025" s="64">
        <f t="shared" si="513"/>
        <v>1700000</v>
      </c>
      <c r="H17025" s="59" t="s">
        <v>12524</v>
      </c>
      <c r="I17025" s="59" t="s">
        <v>12519</v>
      </c>
    </row>
    <row r="17026" spans="1:9" x14ac:dyDescent="0.25">
      <c r="A17026" s="59" t="s">
        <v>12503</v>
      </c>
      <c r="B17026" s="59" t="s">
        <v>10727</v>
      </c>
      <c r="C17026" s="124" t="s">
        <v>12525</v>
      </c>
      <c r="D17026" s="60">
        <v>1</v>
      </c>
      <c r="E17026" s="126" t="s">
        <v>26</v>
      </c>
      <c r="F17026" s="73">
        <v>1700000</v>
      </c>
      <c r="G17026" s="64">
        <f t="shared" si="513"/>
        <v>1700000</v>
      </c>
      <c r="H17026" s="59" t="s">
        <v>12524</v>
      </c>
      <c r="I17026" s="59" t="s">
        <v>12519</v>
      </c>
    </row>
    <row r="17027" spans="1:9" x14ac:dyDescent="0.25">
      <c r="A17027" s="59" t="s">
        <v>12503</v>
      </c>
      <c r="B17027" s="59" t="s">
        <v>10727</v>
      </c>
      <c r="C17027" s="124" t="s">
        <v>12526</v>
      </c>
      <c r="D17027" s="60">
        <v>1</v>
      </c>
      <c r="E17027" s="126" t="s">
        <v>26</v>
      </c>
      <c r="F17027" s="73">
        <v>1700000</v>
      </c>
      <c r="G17027" s="64">
        <f t="shared" si="513"/>
        <v>1700000</v>
      </c>
      <c r="H17027" s="59" t="s">
        <v>12524</v>
      </c>
      <c r="I17027" s="59" t="s">
        <v>12519</v>
      </c>
    </row>
    <row r="17028" spans="1:9" x14ac:dyDescent="0.25">
      <c r="A17028" s="59" t="s">
        <v>12503</v>
      </c>
      <c r="B17028" s="59" t="s">
        <v>10727</v>
      </c>
      <c r="C17028" s="124" t="s">
        <v>12527</v>
      </c>
      <c r="D17028" s="60">
        <v>1</v>
      </c>
      <c r="E17028" s="126" t="s">
        <v>26</v>
      </c>
      <c r="F17028" s="73">
        <v>1700000</v>
      </c>
      <c r="G17028" s="64">
        <f t="shared" si="513"/>
        <v>1700000</v>
      </c>
      <c r="H17028" s="59" t="s">
        <v>12524</v>
      </c>
      <c r="I17028" s="59" t="s">
        <v>12519</v>
      </c>
    </row>
    <row r="17029" spans="1:9" x14ac:dyDescent="0.25">
      <c r="A17029" s="59" t="s">
        <v>12503</v>
      </c>
      <c r="B17029" s="71" t="s">
        <v>10036</v>
      </c>
      <c r="C17029" s="77" t="s">
        <v>10333</v>
      </c>
      <c r="D17029" s="59">
        <v>4</v>
      </c>
      <c r="E17029" s="59" t="s">
        <v>26</v>
      </c>
      <c r="F17029" s="59">
        <v>175000</v>
      </c>
      <c r="G17029" s="64">
        <f t="shared" si="513"/>
        <v>700000</v>
      </c>
      <c r="H17029" s="59" t="s">
        <v>12524</v>
      </c>
      <c r="I17029" s="59" t="s">
        <v>12519</v>
      </c>
    </row>
    <row r="17030" spans="1:9" x14ac:dyDescent="0.25">
      <c r="A17030" s="59" t="s">
        <v>12503</v>
      </c>
      <c r="B17030" s="59" t="s">
        <v>11628</v>
      </c>
      <c r="C17030" s="59" t="s">
        <v>10333</v>
      </c>
      <c r="D17030" s="59">
        <v>4</v>
      </c>
      <c r="E17030" s="59" t="s">
        <v>26</v>
      </c>
      <c r="F17030" s="61">
        <v>40000</v>
      </c>
      <c r="G17030" s="64">
        <f t="shared" si="513"/>
        <v>160000</v>
      </c>
      <c r="H17030" s="59" t="s">
        <v>12524</v>
      </c>
      <c r="I17030" s="59" t="s">
        <v>12519</v>
      </c>
    </row>
    <row r="17031" spans="1:9" x14ac:dyDescent="0.25">
      <c r="A17031" s="59" t="s">
        <v>12503</v>
      </c>
      <c r="B17031" s="118" t="s">
        <v>3413</v>
      </c>
      <c r="C17031" s="59" t="s">
        <v>859</v>
      </c>
      <c r="D17031" s="60">
        <v>1</v>
      </c>
      <c r="E17031" s="75" t="s">
        <v>26</v>
      </c>
      <c r="F17031" s="63">
        <v>150000</v>
      </c>
      <c r="G17031" s="64">
        <f t="shared" si="513"/>
        <v>150000</v>
      </c>
      <c r="H17031" s="120" t="s">
        <v>6171</v>
      </c>
      <c r="I17031" s="59" t="s">
        <v>12528</v>
      </c>
    </row>
    <row r="17032" spans="1:9" x14ac:dyDescent="0.25">
      <c r="A17032" s="59" t="s">
        <v>12503</v>
      </c>
      <c r="B17032" s="59" t="s">
        <v>11096</v>
      </c>
      <c r="C17032" s="83" t="s">
        <v>859</v>
      </c>
      <c r="D17032" s="60">
        <v>1</v>
      </c>
      <c r="E17032" s="75" t="s">
        <v>26</v>
      </c>
      <c r="F17032" s="73">
        <v>40000</v>
      </c>
      <c r="G17032" s="64">
        <f t="shared" si="513"/>
        <v>40000</v>
      </c>
      <c r="H17032" s="120" t="s">
        <v>6171</v>
      </c>
      <c r="I17032" s="59" t="s">
        <v>12528</v>
      </c>
    </row>
    <row r="17033" spans="1:9" x14ac:dyDescent="0.25">
      <c r="A17033" s="59" t="s">
        <v>12503</v>
      </c>
      <c r="B17033" s="58" t="s">
        <v>11097</v>
      </c>
      <c r="C17033" s="59" t="s">
        <v>859</v>
      </c>
      <c r="D17033" s="60">
        <v>1</v>
      </c>
      <c r="E17033" s="75" t="s">
        <v>26</v>
      </c>
      <c r="F17033" s="73">
        <v>125000</v>
      </c>
      <c r="G17033" s="64">
        <f t="shared" si="513"/>
        <v>125000</v>
      </c>
      <c r="H17033" s="120" t="s">
        <v>6171</v>
      </c>
      <c r="I17033" s="59" t="s">
        <v>12528</v>
      </c>
    </row>
    <row r="17034" spans="1:9" x14ac:dyDescent="0.25">
      <c r="A17034" s="59" t="s">
        <v>12503</v>
      </c>
      <c r="B17034" s="66" t="s">
        <v>12061</v>
      </c>
      <c r="C17034" s="121" t="s">
        <v>4365</v>
      </c>
      <c r="D17034" s="141">
        <v>1</v>
      </c>
      <c r="E17034" s="75" t="s">
        <v>26</v>
      </c>
      <c r="F17034" s="210">
        <v>45000</v>
      </c>
      <c r="G17034" s="64">
        <f t="shared" si="513"/>
        <v>45000</v>
      </c>
      <c r="H17034" s="65" t="s">
        <v>2699</v>
      </c>
      <c r="I17034" s="74"/>
    </row>
    <row r="17035" spans="1:9" x14ac:dyDescent="0.25">
      <c r="A17035" s="59" t="s">
        <v>12529</v>
      </c>
      <c r="B17035" s="58" t="s">
        <v>6582</v>
      </c>
      <c r="C17035" s="59" t="s">
        <v>6583</v>
      </c>
      <c r="D17035" s="60">
        <v>1</v>
      </c>
      <c r="E17035" s="75" t="s">
        <v>26</v>
      </c>
      <c r="F17035" s="73">
        <v>31000</v>
      </c>
      <c r="G17035" s="64">
        <f>F17035*D17035</f>
        <v>31000</v>
      </c>
      <c r="H17035" s="65" t="s">
        <v>2148</v>
      </c>
      <c r="I17035" s="74"/>
    </row>
    <row r="17036" spans="1:9" x14ac:dyDescent="0.25">
      <c r="A17036" s="59" t="s">
        <v>12529</v>
      </c>
      <c r="B17036" s="59" t="s">
        <v>12530</v>
      </c>
      <c r="C17036" s="84" t="s">
        <v>2234</v>
      </c>
      <c r="D17036" s="60">
        <v>1</v>
      </c>
      <c r="E17036" s="75" t="s">
        <v>26</v>
      </c>
      <c r="F17036" s="73">
        <v>75000</v>
      </c>
      <c r="G17036" s="64">
        <f t="shared" ref="G17036:G17098" si="514">F17036*D17036</f>
        <v>75000</v>
      </c>
      <c r="H17036" s="120" t="s">
        <v>6151</v>
      </c>
      <c r="I17036" s="74"/>
    </row>
    <row r="17037" spans="1:9" x14ac:dyDescent="0.25">
      <c r="A17037" s="59" t="s">
        <v>12529</v>
      </c>
      <c r="B17037" s="58" t="s">
        <v>222</v>
      </c>
      <c r="C17037" s="77" t="s">
        <v>1476</v>
      </c>
      <c r="D17037" s="60">
        <v>10</v>
      </c>
      <c r="E17037" s="75" t="s">
        <v>37</v>
      </c>
      <c r="F17037" s="78">
        <v>32500</v>
      </c>
      <c r="G17037" s="64">
        <f t="shared" si="514"/>
        <v>325000</v>
      </c>
      <c r="H17037" s="65" t="s">
        <v>525</v>
      </c>
      <c r="I17037" s="74" t="s">
        <v>12531</v>
      </c>
    </row>
    <row r="17038" spans="1:9" x14ac:dyDescent="0.25">
      <c r="A17038" s="59" t="s">
        <v>12529</v>
      </c>
      <c r="B17038" s="83" t="s">
        <v>12276</v>
      </c>
      <c r="C17038" s="84" t="s">
        <v>1777</v>
      </c>
      <c r="D17038" s="60">
        <v>4</v>
      </c>
      <c r="E17038" s="126" t="s">
        <v>26</v>
      </c>
      <c r="F17038" s="73">
        <v>4500</v>
      </c>
      <c r="G17038" s="64">
        <f t="shared" si="514"/>
        <v>18000</v>
      </c>
      <c r="H17038" s="65" t="s">
        <v>1929</v>
      </c>
      <c r="I17038" s="279"/>
    </row>
    <row r="17039" spans="1:9" x14ac:dyDescent="0.25">
      <c r="A17039" s="59" t="s">
        <v>12529</v>
      </c>
      <c r="B17039" s="59" t="s">
        <v>1683</v>
      </c>
      <c r="C17039" s="84" t="s">
        <v>636</v>
      </c>
      <c r="D17039" s="60">
        <v>2</v>
      </c>
      <c r="E17039" s="75" t="s">
        <v>51</v>
      </c>
      <c r="F17039" s="62">
        <v>77500</v>
      </c>
      <c r="G17039" s="64">
        <f t="shared" si="514"/>
        <v>155000</v>
      </c>
      <c r="H17039" s="65" t="s">
        <v>1929</v>
      </c>
      <c r="I17039" s="74"/>
    </row>
    <row r="17040" spans="1:9" x14ac:dyDescent="0.25">
      <c r="A17040" s="59" t="s">
        <v>12529</v>
      </c>
      <c r="B17040" s="59" t="s">
        <v>251</v>
      </c>
      <c r="C17040" s="59" t="s">
        <v>252</v>
      </c>
      <c r="D17040" s="60">
        <v>1</v>
      </c>
      <c r="E17040" s="75" t="s">
        <v>26</v>
      </c>
      <c r="F17040" s="78">
        <v>357000</v>
      </c>
      <c r="G17040" s="64">
        <f t="shared" si="514"/>
        <v>357000</v>
      </c>
      <c r="H17040" s="65" t="s">
        <v>2985</v>
      </c>
      <c r="I17040" s="74"/>
    </row>
    <row r="17041" spans="1:9" x14ac:dyDescent="0.25">
      <c r="A17041" s="59" t="s">
        <v>12529</v>
      </c>
      <c r="B17041" s="71" t="s">
        <v>253</v>
      </c>
      <c r="C17041" s="59" t="s">
        <v>254</v>
      </c>
      <c r="D17041" s="60">
        <v>1</v>
      </c>
      <c r="E17041" s="126" t="s">
        <v>26</v>
      </c>
      <c r="F17041" s="78">
        <v>350000</v>
      </c>
      <c r="G17041" s="64">
        <f t="shared" si="514"/>
        <v>350000</v>
      </c>
      <c r="H17041" s="65" t="s">
        <v>2985</v>
      </c>
      <c r="I17041" s="74"/>
    </row>
    <row r="17042" spans="1:9" x14ac:dyDescent="0.25">
      <c r="A17042" s="59" t="s">
        <v>12529</v>
      </c>
      <c r="B17042" s="71" t="s">
        <v>11516</v>
      </c>
      <c r="C17042" s="59" t="s">
        <v>11517</v>
      </c>
      <c r="D17042" s="60">
        <v>1</v>
      </c>
      <c r="E17042" s="75" t="s">
        <v>26</v>
      </c>
      <c r="F17042" s="63">
        <v>9500000</v>
      </c>
      <c r="G17042" s="64">
        <f t="shared" si="514"/>
        <v>9500000</v>
      </c>
      <c r="H17042" s="65" t="s">
        <v>2985</v>
      </c>
      <c r="I17042" s="74"/>
    </row>
    <row r="17043" spans="1:9" x14ac:dyDescent="0.25">
      <c r="A17043" s="59" t="s">
        <v>12529</v>
      </c>
      <c r="B17043" s="59" t="s">
        <v>6604</v>
      </c>
      <c r="C17043" s="59" t="s">
        <v>145</v>
      </c>
      <c r="D17043" s="60">
        <v>2</v>
      </c>
      <c r="E17043" s="126" t="s">
        <v>26</v>
      </c>
      <c r="F17043" s="73">
        <v>220000</v>
      </c>
      <c r="G17043" s="210">
        <f t="shared" si="514"/>
        <v>440000</v>
      </c>
      <c r="H17043" s="65" t="s">
        <v>2985</v>
      </c>
      <c r="I17043" s="74"/>
    </row>
    <row r="17044" spans="1:9" x14ac:dyDescent="0.25">
      <c r="A17044" s="59" t="s">
        <v>12529</v>
      </c>
      <c r="B17044" s="58" t="s">
        <v>4004</v>
      </c>
      <c r="C17044" s="84" t="s">
        <v>27</v>
      </c>
      <c r="D17044" s="60">
        <v>15</v>
      </c>
      <c r="E17044" s="75" t="s">
        <v>26</v>
      </c>
      <c r="F17044" s="73">
        <v>1000</v>
      </c>
      <c r="G17044" s="64">
        <f>F17044*D17044</f>
        <v>15000</v>
      </c>
      <c r="H17044" s="65" t="s">
        <v>2985</v>
      </c>
      <c r="I17044" s="74"/>
    </row>
    <row r="17045" spans="1:9" x14ac:dyDescent="0.25">
      <c r="A17045" s="59" t="s">
        <v>12529</v>
      </c>
      <c r="B17045" s="59" t="s">
        <v>6560</v>
      </c>
      <c r="C17045" s="84" t="s">
        <v>48</v>
      </c>
      <c r="D17045" s="60">
        <v>5</v>
      </c>
      <c r="E17045" s="126" t="s">
        <v>29</v>
      </c>
      <c r="F17045" s="73">
        <v>10000</v>
      </c>
      <c r="G17045" s="64">
        <f>F17045*D17045</f>
        <v>50000</v>
      </c>
      <c r="H17045" s="120" t="s">
        <v>2985</v>
      </c>
      <c r="I17045" s="74"/>
    </row>
    <row r="17046" spans="1:9" x14ac:dyDescent="0.25">
      <c r="A17046" s="59" t="s">
        <v>12529</v>
      </c>
      <c r="B17046" s="59" t="s">
        <v>12532</v>
      </c>
      <c r="C17046" s="59" t="s">
        <v>48</v>
      </c>
      <c r="D17046" s="141">
        <v>2</v>
      </c>
      <c r="E17046" s="75" t="s">
        <v>26</v>
      </c>
      <c r="F17046" s="210">
        <v>115000</v>
      </c>
      <c r="G17046" s="64">
        <f>F17046*D17046</f>
        <v>230000</v>
      </c>
      <c r="H17046" s="120" t="s">
        <v>2985</v>
      </c>
      <c r="I17046" s="74"/>
    </row>
    <row r="17047" spans="1:9" x14ac:dyDescent="0.25">
      <c r="A17047" s="59" t="s">
        <v>12529</v>
      </c>
      <c r="B17047" s="59" t="s">
        <v>12533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14"/>
        <v>1</v>
      </c>
      <c r="H17047" s="65" t="s">
        <v>12534</v>
      </c>
      <c r="I17047" s="74" t="s">
        <v>12535</v>
      </c>
    </row>
    <row r="17048" spans="1:9" x14ac:dyDescent="0.25">
      <c r="A17048" s="59" t="s">
        <v>12529</v>
      </c>
      <c r="B17048" s="59" t="s">
        <v>12533</v>
      </c>
      <c r="C17048" s="59" t="s">
        <v>27</v>
      </c>
      <c r="D17048" s="141">
        <v>1</v>
      </c>
      <c r="E17048" s="75" t="s">
        <v>26</v>
      </c>
      <c r="F17048" s="210">
        <v>1</v>
      </c>
      <c r="G17048" s="64">
        <f t="shared" si="514"/>
        <v>1</v>
      </c>
      <c r="H17048" s="65" t="s">
        <v>6149</v>
      </c>
      <c r="I17048" s="74"/>
    </row>
    <row r="17049" spans="1:9" x14ac:dyDescent="0.25">
      <c r="A17049" s="59" t="s">
        <v>12529</v>
      </c>
      <c r="B17049" s="58" t="s">
        <v>606</v>
      </c>
      <c r="C17049" s="84" t="s">
        <v>533</v>
      </c>
      <c r="D17049" s="60">
        <v>1</v>
      </c>
      <c r="E17049" s="77" t="s">
        <v>607</v>
      </c>
      <c r="F17049" s="73">
        <v>111000</v>
      </c>
      <c r="G17049" s="64">
        <f t="shared" si="514"/>
        <v>111000</v>
      </c>
      <c r="H17049" s="65" t="s">
        <v>6149</v>
      </c>
      <c r="I17049" s="74"/>
    </row>
    <row r="17050" spans="1:9" x14ac:dyDescent="0.25">
      <c r="A17050" s="59" t="s">
        <v>12529</v>
      </c>
      <c r="B17050" s="58" t="s">
        <v>4004</v>
      </c>
      <c r="C17050" s="84" t="s">
        <v>27</v>
      </c>
      <c r="D17050" s="60">
        <v>20</v>
      </c>
      <c r="E17050" s="75" t="s">
        <v>26</v>
      </c>
      <c r="F17050" s="73">
        <v>1000</v>
      </c>
      <c r="G17050" s="64">
        <f t="shared" si="514"/>
        <v>20000</v>
      </c>
      <c r="H17050" s="65" t="s">
        <v>6149</v>
      </c>
      <c r="I17050" s="74"/>
    </row>
    <row r="17051" spans="1:9" x14ac:dyDescent="0.25">
      <c r="A17051" s="59" t="s">
        <v>12529</v>
      </c>
      <c r="B17051" s="66" t="s">
        <v>8068</v>
      </c>
      <c r="C17051" s="83" t="s">
        <v>835</v>
      </c>
      <c r="D17051" s="60">
        <v>1</v>
      </c>
      <c r="E17051" s="75" t="s">
        <v>26</v>
      </c>
      <c r="F17051" s="64">
        <v>11500</v>
      </c>
      <c r="G17051" s="64">
        <f t="shared" si="514"/>
        <v>11500</v>
      </c>
      <c r="H17051" s="65" t="s">
        <v>6149</v>
      </c>
      <c r="I17051" s="74"/>
    </row>
    <row r="17052" spans="1:9" x14ac:dyDescent="0.25">
      <c r="A17052" s="59" t="s">
        <v>12529</v>
      </c>
      <c r="B17052" s="59" t="s">
        <v>2157</v>
      </c>
      <c r="C17052" s="59" t="s">
        <v>416</v>
      </c>
      <c r="D17052" s="60">
        <v>15</v>
      </c>
      <c r="E17052" s="75" t="s">
        <v>26</v>
      </c>
      <c r="F17052" s="63">
        <v>2700</v>
      </c>
      <c r="G17052" s="64">
        <f t="shared" si="514"/>
        <v>40500</v>
      </c>
      <c r="H17052" s="65" t="s">
        <v>6149</v>
      </c>
      <c r="I17052" s="74"/>
    </row>
    <row r="17053" spans="1:9" x14ac:dyDescent="0.25">
      <c r="A17053" s="59" t="s">
        <v>12529</v>
      </c>
      <c r="B17053" s="59" t="s">
        <v>12536</v>
      </c>
      <c r="C17053" s="59" t="s">
        <v>416</v>
      </c>
      <c r="D17053" s="141">
        <v>15</v>
      </c>
      <c r="E17053" s="75" t="s">
        <v>26</v>
      </c>
      <c r="F17053" s="73">
        <v>1000</v>
      </c>
      <c r="G17053" s="64">
        <f t="shared" si="514"/>
        <v>15000</v>
      </c>
      <c r="H17053" s="65" t="s">
        <v>6149</v>
      </c>
      <c r="I17053" s="74"/>
    </row>
    <row r="17054" spans="1:9" x14ac:dyDescent="0.25">
      <c r="A17054" s="59" t="s">
        <v>12529</v>
      </c>
      <c r="B17054" s="58" t="s">
        <v>12537</v>
      </c>
      <c r="C17054" s="59" t="s">
        <v>416</v>
      </c>
      <c r="D17054" s="60">
        <v>15</v>
      </c>
      <c r="E17054" s="126" t="s">
        <v>26</v>
      </c>
      <c r="F17054" s="63">
        <v>200</v>
      </c>
      <c r="G17054" s="64">
        <f t="shared" si="514"/>
        <v>3000</v>
      </c>
      <c r="H17054" s="65" t="s">
        <v>6149</v>
      </c>
      <c r="I17054" s="74"/>
    </row>
    <row r="17055" spans="1:9" x14ac:dyDescent="0.25">
      <c r="A17055" s="59" t="s">
        <v>12529</v>
      </c>
      <c r="B17055" s="83" t="s">
        <v>12538</v>
      </c>
      <c r="C17055" s="59" t="s">
        <v>416</v>
      </c>
      <c r="D17055" s="60">
        <v>10</v>
      </c>
      <c r="E17055" s="126" t="s">
        <v>26</v>
      </c>
      <c r="F17055" s="73">
        <v>500</v>
      </c>
      <c r="G17055" s="210">
        <f t="shared" si="514"/>
        <v>5000</v>
      </c>
      <c r="H17055" s="65" t="s">
        <v>6149</v>
      </c>
      <c r="I17055" s="74"/>
    </row>
    <row r="17056" spans="1:9" x14ac:dyDescent="0.25">
      <c r="A17056" s="59" t="s">
        <v>12529</v>
      </c>
      <c r="B17056" s="59" t="s">
        <v>12539</v>
      </c>
      <c r="C17056" s="59" t="s">
        <v>416</v>
      </c>
      <c r="D17056" s="59">
        <v>10</v>
      </c>
      <c r="E17056" s="126" t="s">
        <v>26</v>
      </c>
      <c r="F17056" s="61">
        <v>1000</v>
      </c>
      <c r="G17056" s="64">
        <f t="shared" si="514"/>
        <v>10000</v>
      </c>
      <c r="H17056" s="65" t="s">
        <v>6149</v>
      </c>
      <c r="I17056" s="74"/>
    </row>
    <row r="17057" spans="1:9" x14ac:dyDescent="0.25">
      <c r="A17057" s="59" t="s">
        <v>12529</v>
      </c>
      <c r="B17057" s="59" t="s">
        <v>12540</v>
      </c>
      <c r="C17057" s="59" t="s">
        <v>416</v>
      </c>
      <c r="D17057" s="141">
        <v>10</v>
      </c>
      <c r="E17057" s="77" t="s">
        <v>26</v>
      </c>
      <c r="F17057" s="64">
        <v>200</v>
      </c>
      <c r="G17057" s="64">
        <f t="shared" si="514"/>
        <v>2000</v>
      </c>
      <c r="H17057" s="65" t="s">
        <v>6149</v>
      </c>
      <c r="I17057" s="74"/>
    </row>
    <row r="17058" spans="1:9" x14ac:dyDescent="0.25">
      <c r="A17058" s="59" t="s">
        <v>12529</v>
      </c>
      <c r="B17058" s="58" t="s">
        <v>1014</v>
      </c>
      <c r="C17058" s="84" t="s">
        <v>636</v>
      </c>
      <c r="D17058" s="60">
        <v>1</v>
      </c>
      <c r="E17058" s="75" t="s">
        <v>29</v>
      </c>
      <c r="F17058" s="64">
        <v>73000</v>
      </c>
      <c r="G17058" s="64">
        <f t="shared" si="514"/>
        <v>73000</v>
      </c>
      <c r="H17058" s="65" t="s">
        <v>6149</v>
      </c>
      <c r="I17058" s="74"/>
    </row>
    <row r="17059" spans="1:9" x14ac:dyDescent="0.25">
      <c r="A17059" s="59" t="s">
        <v>12529</v>
      </c>
      <c r="B17059" s="59" t="s">
        <v>8069</v>
      </c>
      <c r="C17059" s="59" t="s">
        <v>533</v>
      </c>
      <c r="D17059" s="60">
        <v>2</v>
      </c>
      <c r="E17059" s="75" t="s">
        <v>26</v>
      </c>
      <c r="F17059" s="63">
        <v>2800</v>
      </c>
      <c r="G17059" s="64">
        <f t="shared" si="514"/>
        <v>5600</v>
      </c>
      <c r="H17059" s="65" t="s">
        <v>6149</v>
      </c>
      <c r="I17059" s="74"/>
    </row>
    <row r="17060" spans="1:9" x14ac:dyDescent="0.25">
      <c r="A17060" s="59" t="s">
        <v>12529</v>
      </c>
      <c r="B17060" s="71" t="s">
        <v>1555</v>
      </c>
      <c r="C17060" s="84" t="s">
        <v>543</v>
      </c>
      <c r="D17060" s="60">
        <v>17</v>
      </c>
      <c r="E17060" s="77" t="s">
        <v>37</v>
      </c>
      <c r="F17060" s="63">
        <v>17500</v>
      </c>
      <c r="G17060" s="64">
        <f t="shared" si="514"/>
        <v>297500</v>
      </c>
      <c r="H17060" s="65" t="s">
        <v>6149</v>
      </c>
      <c r="I17060" s="74"/>
    </row>
    <row r="17061" spans="1:9" x14ac:dyDescent="0.25">
      <c r="A17061" s="59" t="s">
        <v>12529</v>
      </c>
      <c r="B17061" s="59" t="s">
        <v>810</v>
      </c>
      <c r="C17061" s="59" t="s">
        <v>27</v>
      </c>
      <c r="D17061" s="60">
        <v>1</v>
      </c>
      <c r="E17061" s="631" t="s">
        <v>1525</v>
      </c>
      <c r="F17061" s="73">
        <v>75000</v>
      </c>
      <c r="G17061" s="64">
        <f t="shared" si="514"/>
        <v>75000</v>
      </c>
      <c r="H17061" s="65" t="s">
        <v>6149</v>
      </c>
      <c r="I17061" s="74"/>
    </row>
    <row r="17062" spans="1:9" x14ac:dyDescent="0.25">
      <c r="A17062" s="59" t="s">
        <v>12529</v>
      </c>
      <c r="B17062" s="66" t="s">
        <v>12541</v>
      </c>
      <c r="C17062" s="59" t="s">
        <v>1106</v>
      </c>
      <c r="D17062" s="60">
        <v>1</v>
      </c>
      <c r="E17062" s="126" t="s">
        <v>26</v>
      </c>
      <c r="F17062" s="73">
        <v>12500</v>
      </c>
      <c r="G17062" s="64">
        <f t="shared" si="514"/>
        <v>12500</v>
      </c>
      <c r="H17062" s="65" t="s">
        <v>6149</v>
      </c>
      <c r="I17062" s="74"/>
    </row>
    <row r="17063" spans="1:9" x14ac:dyDescent="0.25">
      <c r="A17063" s="59" t="s">
        <v>12529</v>
      </c>
      <c r="B17063" s="58" t="s">
        <v>12542</v>
      </c>
      <c r="C17063" s="59" t="s">
        <v>1106</v>
      </c>
      <c r="D17063" s="60">
        <v>1</v>
      </c>
      <c r="E17063" s="83" t="s">
        <v>25</v>
      </c>
      <c r="F17063" s="210">
        <v>10000</v>
      </c>
      <c r="G17063" s="64">
        <f t="shared" si="514"/>
        <v>10000</v>
      </c>
      <c r="H17063" s="65" t="s">
        <v>6149</v>
      </c>
      <c r="I17063" s="74"/>
    </row>
    <row r="17064" spans="1:9" x14ac:dyDescent="0.25">
      <c r="A17064" s="59" t="s">
        <v>12529</v>
      </c>
      <c r="B17064" s="58" t="s">
        <v>12543</v>
      </c>
      <c r="C17064" s="59" t="s">
        <v>1106</v>
      </c>
      <c r="D17064" s="60">
        <v>1</v>
      </c>
      <c r="E17064" s="126" t="s">
        <v>26</v>
      </c>
      <c r="F17064" s="73">
        <v>160000</v>
      </c>
      <c r="G17064" s="64">
        <f t="shared" si="514"/>
        <v>160000</v>
      </c>
      <c r="H17064" s="65" t="s">
        <v>6149</v>
      </c>
      <c r="I17064" s="74"/>
    </row>
    <row r="17065" spans="1:9" x14ac:dyDescent="0.25">
      <c r="A17065" s="59" t="s">
        <v>12529</v>
      </c>
      <c r="B17065" s="59" t="s">
        <v>12544</v>
      </c>
      <c r="C17065" s="59" t="s">
        <v>1106</v>
      </c>
      <c r="D17065" s="60">
        <v>6</v>
      </c>
      <c r="E17065" s="126" t="s">
        <v>26</v>
      </c>
      <c r="F17065" s="221">
        <v>3000</v>
      </c>
      <c r="G17065" s="64">
        <f t="shared" si="514"/>
        <v>18000</v>
      </c>
      <c r="H17065" s="65" t="s">
        <v>6149</v>
      </c>
      <c r="I17065" s="74"/>
    </row>
    <row r="17066" spans="1:9" x14ac:dyDescent="0.25">
      <c r="A17066" s="59" t="s">
        <v>12529</v>
      </c>
      <c r="B17066" s="71" t="s">
        <v>12545</v>
      </c>
      <c r="C17066" s="59" t="s">
        <v>1106</v>
      </c>
      <c r="D17066" s="60">
        <v>3</v>
      </c>
      <c r="E17066" s="75" t="s">
        <v>26</v>
      </c>
      <c r="F17066" s="73">
        <v>12500</v>
      </c>
      <c r="G17066" s="64">
        <f>F17066*D17066</f>
        <v>37500</v>
      </c>
      <c r="H17066" s="65" t="s">
        <v>6149</v>
      </c>
      <c r="I17066" s="74"/>
    </row>
    <row r="17067" spans="1:9" x14ac:dyDescent="0.25">
      <c r="A17067" s="59" t="s">
        <v>12529</v>
      </c>
      <c r="B17067" s="58" t="s">
        <v>12546</v>
      </c>
      <c r="C17067" s="59" t="s">
        <v>1106</v>
      </c>
      <c r="D17067" s="60">
        <v>2</v>
      </c>
      <c r="E17067" s="126" t="s">
        <v>26</v>
      </c>
      <c r="F17067" s="73">
        <v>11500</v>
      </c>
      <c r="G17067" s="64">
        <f t="shared" si="514"/>
        <v>23000</v>
      </c>
      <c r="H17067" s="65" t="s">
        <v>6149</v>
      </c>
      <c r="I17067" s="74"/>
    </row>
    <row r="17068" spans="1:9" x14ac:dyDescent="0.25">
      <c r="A17068" s="59" t="s">
        <v>12529</v>
      </c>
      <c r="B17068" s="66" t="s">
        <v>12541</v>
      </c>
      <c r="C17068" s="59" t="s">
        <v>1106</v>
      </c>
      <c r="D17068" s="60">
        <v>1</v>
      </c>
      <c r="E17068" s="126" t="s">
        <v>26</v>
      </c>
      <c r="F17068" s="73">
        <v>12500</v>
      </c>
      <c r="G17068" s="64">
        <f t="shared" si="514"/>
        <v>12500</v>
      </c>
      <c r="H17068" s="65" t="s">
        <v>12547</v>
      </c>
      <c r="I17068" s="74" t="s">
        <v>12548</v>
      </c>
    </row>
    <row r="17069" spans="1:9" x14ac:dyDescent="0.25">
      <c r="A17069" s="59" t="s">
        <v>12529</v>
      </c>
      <c r="B17069" s="58" t="s">
        <v>12542</v>
      </c>
      <c r="C17069" s="59" t="s">
        <v>1106</v>
      </c>
      <c r="D17069" s="60">
        <v>1</v>
      </c>
      <c r="E17069" s="83" t="s">
        <v>25</v>
      </c>
      <c r="F17069" s="210">
        <v>10000</v>
      </c>
      <c r="G17069" s="64">
        <f t="shared" si="514"/>
        <v>10000</v>
      </c>
      <c r="H17069" s="65" t="s">
        <v>12547</v>
      </c>
      <c r="I17069" s="74" t="s">
        <v>12548</v>
      </c>
    </row>
    <row r="17070" spans="1:9" x14ac:dyDescent="0.25">
      <c r="A17070" s="59" t="s">
        <v>12529</v>
      </c>
      <c r="B17070" s="59" t="s">
        <v>12544</v>
      </c>
      <c r="C17070" s="59" t="s">
        <v>1106</v>
      </c>
      <c r="D17070" s="60">
        <v>4</v>
      </c>
      <c r="E17070" s="126" t="s">
        <v>26</v>
      </c>
      <c r="F17070" s="221">
        <v>3000</v>
      </c>
      <c r="G17070" s="64">
        <f t="shared" si="514"/>
        <v>12000</v>
      </c>
      <c r="H17070" s="65" t="s">
        <v>12547</v>
      </c>
      <c r="I17070" s="74" t="s">
        <v>12548</v>
      </c>
    </row>
    <row r="17071" spans="1:9" x14ac:dyDescent="0.25">
      <c r="A17071" s="59" t="s">
        <v>12529</v>
      </c>
      <c r="B17071" s="71" t="s">
        <v>12545</v>
      </c>
      <c r="C17071" s="59" t="s">
        <v>1106</v>
      </c>
      <c r="D17071" s="60">
        <v>2</v>
      </c>
      <c r="E17071" s="75" t="s">
        <v>26</v>
      </c>
      <c r="F17071" s="73">
        <v>12500</v>
      </c>
      <c r="G17071" s="64">
        <f t="shared" si="514"/>
        <v>25000</v>
      </c>
      <c r="H17071" s="65" t="s">
        <v>12547</v>
      </c>
      <c r="I17071" s="74" t="s">
        <v>12548</v>
      </c>
    </row>
    <row r="17072" spans="1:9" x14ac:dyDescent="0.25">
      <c r="A17072" s="59" t="s">
        <v>12529</v>
      </c>
      <c r="B17072" s="59" t="s">
        <v>12533</v>
      </c>
      <c r="C17072" s="59" t="s">
        <v>27</v>
      </c>
      <c r="D17072" s="141">
        <v>1</v>
      </c>
      <c r="E17072" s="75" t="s">
        <v>26</v>
      </c>
      <c r="F17072" s="210">
        <v>1</v>
      </c>
      <c r="G17072" s="64">
        <f t="shared" si="514"/>
        <v>1</v>
      </c>
      <c r="H17072" s="65" t="s">
        <v>12547</v>
      </c>
      <c r="I17072" s="74" t="s">
        <v>12548</v>
      </c>
    </row>
    <row r="17073" spans="1:9" x14ac:dyDescent="0.25">
      <c r="A17073" s="59" t="s">
        <v>12529</v>
      </c>
      <c r="B17073" s="59" t="s">
        <v>12549</v>
      </c>
      <c r="C17073" s="59" t="s">
        <v>1152</v>
      </c>
      <c r="D17073" s="60">
        <v>1</v>
      </c>
      <c r="E17073" s="75" t="s">
        <v>26</v>
      </c>
      <c r="F17073" s="63">
        <v>135000</v>
      </c>
      <c r="G17073" s="64">
        <f t="shared" si="514"/>
        <v>135000</v>
      </c>
      <c r="H17073" s="120" t="s">
        <v>535</v>
      </c>
      <c r="I17073" s="74" t="s">
        <v>12548</v>
      </c>
    </row>
    <row r="17074" spans="1:9" x14ac:dyDescent="0.25">
      <c r="A17074" s="59" t="s">
        <v>12529</v>
      </c>
      <c r="B17074" s="58" t="s">
        <v>12550</v>
      </c>
      <c r="C17074" s="84" t="s">
        <v>1152</v>
      </c>
      <c r="D17074" s="60">
        <v>1</v>
      </c>
      <c r="E17074" s="75" t="s">
        <v>26</v>
      </c>
      <c r="F17074" s="73">
        <v>225000</v>
      </c>
      <c r="G17074" s="64">
        <f t="shared" si="514"/>
        <v>225000</v>
      </c>
      <c r="H17074" s="120" t="s">
        <v>535</v>
      </c>
      <c r="I17074" s="74" t="s">
        <v>12548</v>
      </c>
    </row>
    <row r="17075" spans="1:9" x14ac:dyDescent="0.25">
      <c r="A17075" s="59" t="s">
        <v>12529</v>
      </c>
      <c r="B17075" s="59" t="s">
        <v>12551</v>
      </c>
      <c r="C17075" s="59" t="s">
        <v>6579</v>
      </c>
      <c r="D17075" s="60">
        <v>2</v>
      </c>
      <c r="E17075" s="126" t="s">
        <v>26</v>
      </c>
      <c r="F17075" s="73">
        <v>58000</v>
      </c>
      <c r="G17075" s="64">
        <f t="shared" si="514"/>
        <v>116000</v>
      </c>
      <c r="H17075" s="120" t="s">
        <v>998</v>
      </c>
      <c r="I17075" s="59" t="s">
        <v>12552</v>
      </c>
    </row>
    <row r="17076" spans="1:9" x14ac:dyDescent="0.25">
      <c r="A17076" s="59" t="s">
        <v>12529</v>
      </c>
      <c r="B17076" s="59" t="s">
        <v>274</v>
      </c>
      <c r="C17076" s="192">
        <v>40493</v>
      </c>
      <c r="D17076" s="60">
        <v>4</v>
      </c>
      <c r="E17076" s="126" t="s">
        <v>26</v>
      </c>
      <c r="F17076" s="73">
        <v>10000</v>
      </c>
      <c r="G17076" s="64">
        <f t="shared" si="514"/>
        <v>40000</v>
      </c>
      <c r="H17076" s="120" t="s">
        <v>998</v>
      </c>
      <c r="I17076" s="59" t="s">
        <v>12552</v>
      </c>
    </row>
    <row r="17077" spans="1:9" x14ac:dyDescent="0.25">
      <c r="A17077" s="59" t="s">
        <v>12529</v>
      </c>
      <c r="B17077" s="59" t="s">
        <v>1792</v>
      </c>
      <c r="C17077" s="59" t="s">
        <v>76</v>
      </c>
      <c r="D17077" s="60">
        <v>0.3</v>
      </c>
      <c r="E17077" s="126" t="s">
        <v>37</v>
      </c>
      <c r="F17077" s="73">
        <v>82500</v>
      </c>
      <c r="G17077" s="64">
        <f t="shared" si="514"/>
        <v>24750</v>
      </c>
      <c r="H17077" s="120" t="s">
        <v>998</v>
      </c>
      <c r="I17077" s="59" t="s">
        <v>12552</v>
      </c>
    </row>
    <row r="17078" spans="1:9" x14ac:dyDescent="0.25">
      <c r="A17078" s="59" t="s">
        <v>12529</v>
      </c>
      <c r="B17078" s="71" t="s">
        <v>93</v>
      </c>
      <c r="C17078" s="59" t="s">
        <v>9834</v>
      </c>
      <c r="D17078" s="59">
        <v>1</v>
      </c>
      <c r="E17078" s="59" t="s">
        <v>26</v>
      </c>
      <c r="F17078" s="59">
        <v>181500</v>
      </c>
      <c r="G17078" s="64">
        <f t="shared" si="514"/>
        <v>181500</v>
      </c>
      <c r="H17078" s="120" t="s">
        <v>998</v>
      </c>
      <c r="I17078" s="59" t="s">
        <v>12552</v>
      </c>
    </row>
    <row r="17079" spans="1:9" x14ac:dyDescent="0.25">
      <c r="A17079" s="59" t="s">
        <v>12529</v>
      </c>
      <c r="B17079" s="58" t="s">
        <v>35</v>
      </c>
      <c r="C17079" s="84" t="s">
        <v>36</v>
      </c>
      <c r="D17079" s="60">
        <v>3</v>
      </c>
      <c r="E17079" s="126" t="s">
        <v>37</v>
      </c>
      <c r="F17079" s="73">
        <v>31000</v>
      </c>
      <c r="G17079" s="64">
        <f t="shared" si="514"/>
        <v>93000</v>
      </c>
      <c r="H17079" s="65" t="s">
        <v>432</v>
      </c>
      <c r="I17079" s="74"/>
    </row>
    <row r="17080" spans="1:9" x14ac:dyDescent="0.25">
      <c r="A17080" s="59" t="s">
        <v>12553</v>
      </c>
      <c r="B17080" s="59" t="s">
        <v>56</v>
      </c>
      <c r="C17080" s="59" t="s">
        <v>57</v>
      </c>
      <c r="D17080" s="60">
        <v>2</v>
      </c>
      <c r="E17080" s="75" t="s">
        <v>37</v>
      </c>
      <c r="F17080" s="73">
        <v>24650</v>
      </c>
      <c r="G17080" s="64">
        <f t="shared" si="514"/>
        <v>49300</v>
      </c>
      <c r="H17080" s="65" t="s">
        <v>432</v>
      </c>
      <c r="I17080" s="74"/>
    </row>
    <row r="17081" spans="1:9" x14ac:dyDescent="0.25">
      <c r="A17081" s="59" t="s">
        <v>12553</v>
      </c>
      <c r="B17081" s="58" t="s">
        <v>1014</v>
      </c>
      <c r="C17081" s="84" t="s">
        <v>636</v>
      </c>
      <c r="D17081" s="60">
        <v>2</v>
      </c>
      <c r="E17081" s="75" t="s">
        <v>51</v>
      </c>
      <c r="F17081" s="64">
        <v>73000</v>
      </c>
      <c r="G17081" s="64">
        <f t="shared" si="514"/>
        <v>146000</v>
      </c>
      <c r="H17081" s="65" t="s">
        <v>6149</v>
      </c>
      <c r="I17081" s="74"/>
    </row>
    <row r="17082" spans="1:9" x14ac:dyDescent="0.25">
      <c r="A17082" s="59" t="s">
        <v>12553</v>
      </c>
      <c r="B17082" s="59" t="s">
        <v>1820</v>
      </c>
      <c r="C17082" s="59" t="s">
        <v>1311</v>
      </c>
      <c r="D17082" s="60">
        <v>4</v>
      </c>
      <c r="E17082" s="126" t="s">
        <v>51</v>
      </c>
      <c r="F17082" s="73">
        <v>77500</v>
      </c>
      <c r="G17082" s="64">
        <f t="shared" si="514"/>
        <v>310000</v>
      </c>
      <c r="H17082" s="65" t="s">
        <v>6149</v>
      </c>
      <c r="I17082" s="74"/>
    </row>
    <row r="17083" spans="1:9" x14ac:dyDescent="0.25">
      <c r="A17083" s="59" t="s">
        <v>12553</v>
      </c>
      <c r="B17083" s="59" t="s">
        <v>12554</v>
      </c>
      <c r="C17083" s="59" t="s">
        <v>12555</v>
      </c>
      <c r="D17083" s="60">
        <v>2</v>
      </c>
      <c r="E17083" s="75" t="s">
        <v>118</v>
      </c>
      <c r="F17083" s="63">
        <v>10000</v>
      </c>
      <c r="G17083" s="64">
        <f>F17083*D17083</f>
        <v>20000</v>
      </c>
      <c r="H17083" s="65" t="s">
        <v>6149</v>
      </c>
      <c r="I17083" s="279"/>
    </row>
    <row r="17084" spans="1:9" x14ac:dyDescent="0.25">
      <c r="A17084" s="59" t="s">
        <v>12553</v>
      </c>
      <c r="B17084" s="58" t="s">
        <v>11991</v>
      </c>
      <c r="C17084" s="59" t="s">
        <v>864</v>
      </c>
      <c r="D17084" s="60">
        <v>1</v>
      </c>
      <c r="E17084" s="75" t="s">
        <v>51</v>
      </c>
      <c r="F17084" s="64">
        <v>83000</v>
      </c>
      <c r="G17084" s="64">
        <f t="shared" ref="G17084:G17089" si="515">F17084*D17084</f>
        <v>83000</v>
      </c>
      <c r="H17084" s="65" t="s">
        <v>6149</v>
      </c>
      <c r="I17084" s="279"/>
    </row>
    <row r="17085" spans="1:9" x14ac:dyDescent="0.25">
      <c r="A17085" s="59" t="s">
        <v>12553</v>
      </c>
      <c r="B17085" s="59" t="s">
        <v>1683</v>
      </c>
      <c r="C17085" s="84" t="s">
        <v>636</v>
      </c>
      <c r="D17085" s="60">
        <v>3</v>
      </c>
      <c r="E17085" s="75" t="s">
        <v>51</v>
      </c>
      <c r="F17085" s="62">
        <v>77500</v>
      </c>
      <c r="G17085" s="64">
        <f t="shared" si="515"/>
        <v>232500</v>
      </c>
      <c r="H17085" s="65" t="s">
        <v>6149</v>
      </c>
      <c r="I17085" s="279"/>
    </row>
    <row r="17086" spans="1:9" x14ac:dyDescent="0.25">
      <c r="A17086" s="59" t="s">
        <v>12553</v>
      </c>
      <c r="B17086" s="58" t="s">
        <v>10379</v>
      </c>
      <c r="C17086" s="58" t="s">
        <v>1311</v>
      </c>
      <c r="D17086" s="60">
        <v>2</v>
      </c>
      <c r="E17086" s="126" t="s">
        <v>26</v>
      </c>
      <c r="F17086" s="73">
        <v>16000</v>
      </c>
      <c r="G17086" s="64">
        <f t="shared" si="515"/>
        <v>32000</v>
      </c>
      <c r="H17086" s="65" t="s">
        <v>6149</v>
      </c>
      <c r="I17086" s="279"/>
    </row>
    <row r="17087" spans="1:9" x14ac:dyDescent="0.25">
      <c r="A17087" s="59" t="s">
        <v>12553</v>
      </c>
      <c r="B17087" s="58" t="s">
        <v>1013</v>
      </c>
      <c r="C17087" s="59" t="s">
        <v>12555</v>
      </c>
      <c r="D17087" s="60">
        <v>17</v>
      </c>
      <c r="E17087" s="126" t="s">
        <v>37</v>
      </c>
      <c r="F17087" s="73">
        <v>17500</v>
      </c>
      <c r="G17087" s="64">
        <f t="shared" si="515"/>
        <v>297500</v>
      </c>
      <c r="H17087" s="65" t="s">
        <v>6149</v>
      </c>
      <c r="I17087" s="279"/>
    </row>
    <row r="17088" spans="1:9" x14ac:dyDescent="0.25">
      <c r="A17088" s="59" t="s">
        <v>12553</v>
      </c>
      <c r="B17088" s="58" t="s">
        <v>292</v>
      </c>
      <c r="C17088" s="84" t="s">
        <v>361</v>
      </c>
      <c r="D17088" s="60">
        <v>2</v>
      </c>
      <c r="E17088" s="126" t="s">
        <v>26</v>
      </c>
      <c r="F17088" s="63">
        <v>40000</v>
      </c>
      <c r="G17088" s="64">
        <f t="shared" si="515"/>
        <v>80000</v>
      </c>
      <c r="H17088" s="65" t="s">
        <v>6149</v>
      </c>
      <c r="I17088" s="279"/>
    </row>
    <row r="17089" spans="1:9" x14ac:dyDescent="0.25">
      <c r="A17089" s="59" t="s">
        <v>12553</v>
      </c>
      <c r="B17089" s="66" t="s">
        <v>8068</v>
      </c>
      <c r="C17089" s="83" t="s">
        <v>835</v>
      </c>
      <c r="D17089" s="60">
        <v>1</v>
      </c>
      <c r="E17089" s="75" t="s">
        <v>26</v>
      </c>
      <c r="F17089" s="64">
        <v>11500</v>
      </c>
      <c r="G17089" s="64">
        <f t="shared" si="515"/>
        <v>11500</v>
      </c>
      <c r="H17089" s="65" t="s">
        <v>2985</v>
      </c>
      <c r="I17089" s="74"/>
    </row>
    <row r="17090" spans="1:9" x14ac:dyDescent="0.25">
      <c r="A17090" s="59" t="s">
        <v>12553</v>
      </c>
      <c r="B17090" s="59" t="s">
        <v>8069</v>
      </c>
      <c r="C17090" s="59" t="s">
        <v>533</v>
      </c>
      <c r="D17090" s="60">
        <v>2</v>
      </c>
      <c r="E17090" s="75" t="s">
        <v>26</v>
      </c>
      <c r="F17090" s="63">
        <v>2800</v>
      </c>
      <c r="G17090" s="64">
        <f t="shared" si="514"/>
        <v>5600</v>
      </c>
      <c r="H17090" s="65" t="s">
        <v>2985</v>
      </c>
      <c r="I17090" s="74"/>
    </row>
    <row r="17091" spans="1:9" x14ac:dyDescent="0.25">
      <c r="A17091" s="59" t="s">
        <v>12553</v>
      </c>
      <c r="B17091" s="481" t="s">
        <v>210</v>
      </c>
      <c r="C17091" s="481" t="s">
        <v>211</v>
      </c>
      <c r="D17091" s="482">
        <v>9</v>
      </c>
      <c r="E17091" s="632" t="s">
        <v>37</v>
      </c>
      <c r="F17091" s="485">
        <v>33000</v>
      </c>
      <c r="G17091" s="485">
        <f t="shared" si="514"/>
        <v>297000</v>
      </c>
      <c r="H17091" s="486" t="s">
        <v>12556</v>
      </c>
      <c r="I17091" s="487"/>
    </row>
    <row r="17092" spans="1:9" x14ac:dyDescent="0.25">
      <c r="A17092" s="59" t="s">
        <v>12553</v>
      </c>
      <c r="B17092" s="59" t="s">
        <v>12557</v>
      </c>
      <c r="C17092" s="84" t="s">
        <v>2557</v>
      </c>
      <c r="D17092" s="60">
        <v>1</v>
      </c>
      <c r="E17092" s="126" t="s">
        <v>26</v>
      </c>
      <c r="F17092" s="73">
        <v>175000</v>
      </c>
      <c r="G17092" s="64">
        <f t="shared" si="514"/>
        <v>175000</v>
      </c>
      <c r="H17092" s="120" t="s">
        <v>2148</v>
      </c>
      <c r="I17092" s="74"/>
    </row>
    <row r="17093" spans="1:9" x14ac:dyDescent="0.25">
      <c r="A17093" s="59" t="s">
        <v>12553</v>
      </c>
      <c r="B17093" s="59" t="s">
        <v>12558</v>
      </c>
      <c r="C17093" s="59" t="s">
        <v>2557</v>
      </c>
      <c r="D17093" s="141">
        <v>2</v>
      </c>
      <c r="E17093" s="75" t="s">
        <v>26</v>
      </c>
      <c r="F17093" s="210">
        <v>125000</v>
      </c>
      <c r="G17093" s="64">
        <f t="shared" si="514"/>
        <v>250000</v>
      </c>
      <c r="H17093" s="120" t="s">
        <v>1156</v>
      </c>
      <c r="I17093" s="74"/>
    </row>
    <row r="17094" spans="1:9" x14ac:dyDescent="0.25">
      <c r="A17094" s="59" t="s">
        <v>12553</v>
      </c>
      <c r="B17094" s="58" t="s">
        <v>4004</v>
      </c>
      <c r="C17094" s="84" t="s">
        <v>27</v>
      </c>
      <c r="D17094" s="60">
        <v>15</v>
      </c>
      <c r="E17094" s="75" t="s">
        <v>26</v>
      </c>
      <c r="F17094" s="73">
        <v>1000</v>
      </c>
      <c r="G17094" s="64">
        <f t="shared" si="514"/>
        <v>15000</v>
      </c>
      <c r="H17094" s="120" t="s">
        <v>814</v>
      </c>
      <c r="I17094" s="74"/>
    </row>
    <row r="17095" spans="1:9" x14ac:dyDescent="0.25">
      <c r="A17095" s="59" t="s">
        <v>12553</v>
      </c>
      <c r="B17095" s="59" t="s">
        <v>1319</v>
      </c>
      <c r="C17095" s="59" t="s">
        <v>482</v>
      </c>
      <c r="D17095" s="141">
        <v>1</v>
      </c>
      <c r="E17095" s="75" t="s">
        <v>26</v>
      </c>
      <c r="F17095" s="210">
        <v>55000</v>
      </c>
      <c r="G17095" s="64">
        <f t="shared" si="514"/>
        <v>55000</v>
      </c>
      <c r="H17095" s="120" t="s">
        <v>814</v>
      </c>
      <c r="I17095" s="74"/>
    </row>
    <row r="17096" spans="1:9" x14ac:dyDescent="0.25">
      <c r="A17096" s="59" t="s">
        <v>12553</v>
      </c>
      <c r="B17096" s="58" t="s">
        <v>1648</v>
      </c>
      <c r="C17096" s="59" t="s">
        <v>12555</v>
      </c>
      <c r="D17096" s="60">
        <v>1</v>
      </c>
      <c r="E17096" s="126" t="s">
        <v>119</v>
      </c>
      <c r="F17096" s="63">
        <v>4000</v>
      </c>
      <c r="G17096" s="64">
        <f t="shared" si="514"/>
        <v>4000</v>
      </c>
      <c r="H17096" s="65" t="s">
        <v>1929</v>
      </c>
      <c r="I17096" s="74"/>
    </row>
    <row r="17097" spans="1:9" x14ac:dyDescent="0.25">
      <c r="A17097" s="59" t="s">
        <v>12553</v>
      </c>
      <c r="B17097" s="58" t="s">
        <v>1014</v>
      </c>
      <c r="C17097" s="84" t="s">
        <v>636</v>
      </c>
      <c r="D17097" s="60">
        <v>1</v>
      </c>
      <c r="E17097" s="75" t="s">
        <v>51</v>
      </c>
      <c r="F17097" s="64">
        <v>73000</v>
      </c>
      <c r="G17097" s="64">
        <f t="shared" si="514"/>
        <v>73000</v>
      </c>
      <c r="H17097" s="65" t="s">
        <v>1929</v>
      </c>
      <c r="I17097" s="74"/>
    </row>
    <row r="17098" spans="1:9" x14ac:dyDescent="0.25">
      <c r="A17098" s="59" t="s">
        <v>12553</v>
      </c>
      <c r="B17098" s="58" t="s">
        <v>1593</v>
      </c>
      <c r="C17098" s="59" t="s">
        <v>361</v>
      </c>
      <c r="D17098" s="60">
        <v>1</v>
      </c>
      <c r="E17098" s="83" t="s">
        <v>25</v>
      </c>
      <c r="F17098" s="210">
        <v>750000</v>
      </c>
      <c r="G17098" s="64">
        <f t="shared" si="514"/>
        <v>750000</v>
      </c>
      <c r="H17098" s="65" t="s">
        <v>1929</v>
      </c>
      <c r="I17098" s="74"/>
    </row>
    <row r="17099" spans="1:9" x14ac:dyDescent="0.25">
      <c r="A17099" s="59" t="s">
        <v>12553</v>
      </c>
      <c r="B17099" s="71" t="s">
        <v>12559</v>
      </c>
      <c r="C17099" s="84" t="s">
        <v>813</v>
      </c>
      <c r="D17099" s="60">
        <v>2</v>
      </c>
      <c r="E17099" s="75" t="s">
        <v>26</v>
      </c>
      <c r="F17099" s="73">
        <v>32000</v>
      </c>
      <c r="G17099" s="64">
        <f>F17099*D17099</f>
        <v>64000</v>
      </c>
      <c r="H17099" s="65" t="s">
        <v>504</v>
      </c>
      <c r="I17099" s="74" t="s">
        <v>12435</v>
      </c>
    </row>
    <row r="17100" spans="1:9" x14ac:dyDescent="0.25">
      <c r="A17100" s="59" t="s">
        <v>12553</v>
      </c>
      <c r="B17100" s="71" t="s">
        <v>9840</v>
      </c>
      <c r="C17100" s="84" t="s">
        <v>48</v>
      </c>
      <c r="D17100" s="60">
        <v>1</v>
      </c>
      <c r="E17100" s="75" t="s">
        <v>26</v>
      </c>
      <c r="F17100" s="73">
        <v>265000</v>
      </c>
      <c r="G17100" s="64">
        <f>F17100*D17100</f>
        <v>265000</v>
      </c>
      <c r="H17100" s="65" t="s">
        <v>12560</v>
      </c>
      <c r="I17100" s="74" t="s">
        <v>12561</v>
      </c>
    </row>
    <row r="17101" spans="1:9" x14ac:dyDescent="0.25">
      <c r="A17101" s="59" t="s">
        <v>12553</v>
      </c>
      <c r="B17101" s="83" t="s">
        <v>12562</v>
      </c>
      <c r="C17101" s="59" t="s">
        <v>482</v>
      </c>
      <c r="D17101" s="60">
        <v>1</v>
      </c>
      <c r="E17101" s="126" t="s">
        <v>26</v>
      </c>
      <c r="F17101" s="73">
        <v>9000</v>
      </c>
      <c r="G17101" s="64">
        <f t="shared" ref="G17101:G17164" si="516">F17101*D17101</f>
        <v>9000</v>
      </c>
      <c r="H17101" s="65" t="s">
        <v>1161</v>
      </c>
      <c r="I17101" s="74"/>
    </row>
    <row r="17102" spans="1:9" x14ac:dyDescent="0.25">
      <c r="A17102" s="59" t="s">
        <v>12553</v>
      </c>
      <c r="B17102" s="59" t="s">
        <v>12563</v>
      </c>
      <c r="C17102" s="59" t="s">
        <v>482</v>
      </c>
      <c r="D17102" s="59">
        <v>1</v>
      </c>
      <c r="E17102" s="126" t="s">
        <v>26</v>
      </c>
      <c r="F17102" s="61">
        <v>5000</v>
      </c>
      <c r="G17102" s="210">
        <f t="shared" si="516"/>
        <v>5000</v>
      </c>
      <c r="H17102" s="65" t="s">
        <v>1161</v>
      </c>
      <c r="I17102" s="74"/>
    </row>
    <row r="17103" spans="1:9" x14ac:dyDescent="0.25">
      <c r="A17103" s="59" t="s">
        <v>12553</v>
      </c>
      <c r="B17103" s="59" t="s">
        <v>210</v>
      </c>
      <c r="C17103" s="59" t="s">
        <v>211</v>
      </c>
      <c r="D17103" s="60">
        <v>8</v>
      </c>
      <c r="E17103" s="631" t="s">
        <v>37</v>
      </c>
      <c r="F17103" s="73">
        <v>33000</v>
      </c>
      <c r="G17103" s="64">
        <f t="shared" si="516"/>
        <v>264000</v>
      </c>
      <c r="H17103" s="65" t="s">
        <v>890</v>
      </c>
      <c r="I17103" s="74" t="s">
        <v>12564</v>
      </c>
    </row>
    <row r="17104" spans="1:9" x14ac:dyDescent="0.25">
      <c r="A17104" s="59" t="s">
        <v>12553</v>
      </c>
      <c r="B17104" s="59" t="s">
        <v>6323</v>
      </c>
      <c r="C17104" s="59" t="s">
        <v>6324</v>
      </c>
      <c r="D17104" s="141">
        <v>1</v>
      </c>
      <c r="E17104" s="77" t="s">
        <v>26</v>
      </c>
      <c r="F17104" s="64">
        <v>93000</v>
      </c>
      <c r="G17104" s="64">
        <f t="shared" si="516"/>
        <v>93000</v>
      </c>
      <c r="H17104" s="65" t="s">
        <v>890</v>
      </c>
      <c r="I17104" s="74" t="s">
        <v>12564</v>
      </c>
    </row>
    <row r="17105" spans="1:9" x14ac:dyDescent="0.25">
      <c r="A17105" s="59" t="s">
        <v>12553</v>
      </c>
      <c r="B17105" s="59" t="s">
        <v>172</v>
      </c>
      <c r="C17105" s="93" t="s">
        <v>173</v>
      </c>
      <c r="D17105" s="60">
        <v>1</v>
      </c>
      <c r="E17105" s="75" t="s">
        <v>26</v>
      </c>
      <c r="F17105" s="64">
        <v>39000</v>
      </c>
      <c r="G17105" s="64">
        <f t="shared" si="516"/>
        <v>39000</v>
      </c>
      <c r="H17105" s="65" t="s">
        <v>890</v>
      </c>
      <c r="I17105" s="74" t="s">
        <v>12564</v>
      </c>
    </row>
    <row r="17106" spans="1:9" x14ac:dyDescent="0.25">
      <c r="A17106" s="59" t="s">
        <v>12553</v>
      </c>
      <c r="B17106" s="59" t="s">
        <v>12551</v>
      </c>
      <c r="C17106" s="59" t="s">
        <v>6579</v>
      </c>
      <c r="D17106" s="60">
        <v>2</v>
      </c>
      <c r="E17106" s="126" t="s">
        <v>26</v>
      </c>
      <c r="F17106" s="73">
        <v>58000</v>
      </c>
      <c r="G17106" s="64">
        <f t="shared" si="516"/>
        <v>116000</v>
      </c>
      <c r="H17106" s="65" t="s">
        <v>1784</v>
      </c>
      <c r="I17106" s="74" t="s">
        <v>12565</v>
      </c>
    </row>
    <row r="17107" spans="1:9" x14ac:dyDescent="0.25">
      <c r="A17107" s="59" t="s">
        <v>12553</v>
      </c>
      <c r="B17107" s="58" t="s">
        <v>12566</v>
      </c>
      <c r="C17107" s="84" t="s">
        <v>11491</v>
      </c>
      <c r="D17107" s="60">
        <v>1</v>
      </c>
      <c r="E17107" s="75" t="s">
        <v>26</v>
      </c>
      <c r="F17107" s="73">
        <v>150000</v>
      </c>
      <c r="G17107" s="64">
        <f t="shared" si="516"/>
        <v>150000</v>
      </c>
      <c r="H17107" s="120" t="s">
        <v>1529</v>
      </c>
      <c r="I17107" s="74"/>
    </row>
    <row r="17108" spans="1:9" x14ac:dyDescent="0.25">
      <c r="A17108" s="59" t="s">
        <v>12553</v>
      </c>
      <c r="B17108" s="59" t="s">
        <v>12567</v>
      </c>
      <c r="C17108" s="84" t="s">
        <v>11491</v>
      </c>
      <c r="D17108" s="60">
        <v>1</v>
      </c>
      <c r="E17108" s="75" t="s">
        <v>26</v>
      </c>
      <c r="F17108" s="73">
        <v>70000</v>
      </c>
      <c r="G17108" s="64">
        <f t="shared" si="516"/>
        <v>70000</v>
      </c>
      <c r="H17108" s="120" t="s">
        <v>1529</v>
      </c>
      <c r="I17108" s="74"/>
    </row>
    <row r="17109" spans="1:9" x14ac:dyDescent="0.25">
      <c r="A17109" s="59" t="s">
        <v>12553</v>
      </c>
      <c r="B17109" s="59" t="s">
        <v>12568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16"/>
        <v>90000</v>
      </c>
      <c r="H17109" s="65" t="s">
        <v>6466</v>
      </c>
      <c r="I17109" s="74" t="s">
        <v>12569</v>
      </c>
    </row>
    <row r="17110" spans="1:9" x14ac:dyDescent="0.25">
      <c r="A17110" s="59" t="s">
        <v>12553</v>
      </c>
      <c r="B17110" s="59" t="s">
        <v>12568</v>
      </c>
      <c r="C17110" s="59" t="s">
        <v>501</v>
      </c>
      <c r="D17110" s="60">
        <v>1</v>
      </c>
      <c r="E17110" s="126" t="s">
        <v>26</v>
      </c>
      <c r="F17110" s="221">
        <v>90000</v>
      </c>
      <c r="G17110" s="64">
        <f t="shared" si="516"/>
        <v>90000</v>
      </c>
      <c r="H17110" s="65" t="s">
        <v>12570</v>
      </c>
      <c r="I17110" s="74" t="s">
        <v>12571</v>
      </c>
    </row>
    <row r="17111" spans="1:9" x14ac:dyDescent="0.25">
      <c r="A17111" s="59" t="s">
        <v>12553</v>
      </c>
      <c r="B17111" s="59" t="s">
        <v>12407</v>
      </c>
      <c r="C17111" s="83" t="s">
        <v>4456</v>
      </c>
      <c r="D17111" s="60">
        <v>0.25</v>
      </c>
      <c r="E17111" s="75" t="s">
        <v>473</v>
      </c>
      <c r="F17111" s="73">
        <v>300000</v>
      </c>
      <c r="G17111" s="64">
        <f t="shared" si="516"/>
        <v>75000</v>
      </c>
      <c r="H17111" s="65" t="s">
        <v>12570</v>
      </c>
      <c r="I17111" s="74" t="s">
        <v>12571</v>
      </c>
    </row>
    <row r="17112" spans="1:9" x14ac:dyDescent="0.25">
      <c r="A17112" s="59" t="s">
        <v>12553</v>
      </c>
      <c r="B17112" s="118" t="s">
        <v>288</v>
      </c>
      <c r="C17112" s="85" t="s">
        <v>6497</v>
      </c>
      <c r="D17112" s="60">
        <v>1</v>
      </c>
      <c r="E17112" s="75" t="s">
        <v>26</v>
      </c>
      <c r="F17112" s="73">
        <v>22500</v>
      </c>
      <c r="G17112" s="64">
        <f>F17112*D17112</f>
        <v>22500</v>
      </c>
      <c r="H17112" s="65" t="s">
        <v>1500</v>
      </c>
      <c r="I17112" s="74" t="s">
        <v>12572</v>
      </c>
    </row>
    <row r="17113" spans="1:9" x14ac:dyDescent="0.25">
      <c r="A17113" s="59" t="s">
        <v>12553</v>
      </c>
      <c r="B17113" s="59" t="s">
        <v>7648</v>
      </c>
      <c r="C17113" s="59" t="s">
        <v>7376</v>
      </c>
      <c r="D17113" s="60">
        <v>1</v>
      </c>
      <c r="E17113" s="126" t="s">
        <v>26</v>
      </c>
      <c r="F17113" s="73">
        <v>1400000</v>
      </c>
      <c r="G17113" s="64">
        <f t="shared" si="516"/>
        <v>1400000</v>
      </c>
      <c r="H17113" s="65" t="s">
        <v>1468</v>
      </c>
      <c r="I17113" s="74" t="s">
        <v>12573</v>
      </c>
    </row>
    <row r="17114" spans="1:9" x14ac:dyDescent="0.25">
      <c r="A17114" s="59" t="s">
        <v>12553</v>
      </c>
      <c r="B17114" s="83" t="s">
        <v>9844</v>
      </c>
      <c r="C17114" s="77" t="s">
        <v>10333</v>
      </c>
      <c r="D17114" s="60">
        <v>1</v>
      </c>
      <c r="E17114" s="83" t="s">
        <v>25</v>
      </c>
      <c r="F17114" s="210">
        <v>165000</v>
      </c>
      <c r="G17114" s="64">
        <f t="shared" si="516"/>
        <v>165000</v>
      </c>
      <c r="H17114" s="65" t="s">
        <v>1468</v>
      </c>
      <c r="I17114" s="74" t="s">
        <v>12573</v>
      </c>
    </row>
    <row r="17115" spans="1:9" x14ac:dyDescent="0.25">
      <c r="A17115" s="59" t="s">
        <v>12553</v>
      </c>
      <c r="B17115" s="59" t="s">
        <v>11628</v>
      </c>
      <c r="C17115" s="59" t="s">
        <v>10333</v>
      </c>
      <c r="D17115" s="60">
        <v>1</v>
      </c>
      <c r="E17115" s="126" t="s">
        <v>26</v>
      </c>
      <c r="F17115" s="221">
        <v>40000</v>
      </c>
      <c r="G17115" s="64">
        <f t="shared" si="516"/>
        <v>40000</v>
      </c>
      <c r="H17115" s="65" t="s">
        <v>1468</v>
      </c>
      <c r="I17115" s="74" t="s">
        <v>12573</v>
      </c>
    </row>
    <row r="17116" spans="1:9" x14ac:dyDescent="0.25">
      <c r="A17116" s="59" t="s">
        <v>12553</v>
      </c>
      <c r="B17116" s="59" t="s">
        <v>3587</v>
      </c>
      <c r="C17116" s="59" t="s">
        <v>1311</v>
      </c>
      <c r="D17116" s="141">
        <v>2</v>
      </c>
      <c r="E17116" s="75" t="s">
        <v>51</v>
      </c>
      <c r="F17116" s="73">
        <v>76000</v>
      </c>
      <c r="G17116" s="64">
        <f t="shared" si="516"/>
        <v>152000</v>
      </c>
      <c r="H17116" s="65" t="s">
        <v>1468</v>
      </c>
      <c r="I17116" s="74" t="s">
        <v>12573</v>
      </c>
    </row>
    <row r="17117" spans="1:9" x14ac:dyDescent="0.25">
      <c r="A17117" s="59" t="s">
        <v>12553</v>
      </c>
      <c r="B17117" s="59" t="s">
        <v>32</v>
      </c>
      <c r="C17117" s="59" t="s">
        <v>33</v>
      </c>
      <c r="D17117" s="141">
        <v>1</v>
      </c>
      <c r="E17117" s="75" t="s">
        <v>26</v>
      </c>
      <c r="F17117" s="210">
        <v>210000</v>
      </c>
      <c r="G17117" s="64">
        <f t="shared" si="516"/>
        <v>210000</v>
      </c>
      <c r="H17117" s="65" t="s">
        <v>1468</v>
      </c>
      <c r="I17117" s="74" t="s">
        <v>12573</v>
      </c>
    </row>
    <row r="17118" spans="1:9" x14ac:dyDescent="0.25">
      <c r="A17118" s="59" t="s">
        <v>12553</v>
      </c>
      <c r="B17118" s="59" t="s">
        <v>6532</v>
      </c>
      <c r="C17118" s="81" t="s">
        <v>121</v>
      </c>
      <c r="D17118" s="60">
        <v>1</v>
      </c>
      <c r="E17118" s="75" t="s">
        <v>26</v>
      </c>
      <c r="F17118" s="63">
        <v>134500</v>
      </c>
      <c r="G17118" s="64">
        <f t="shared" si="516"/>
        <v>134500</v>
      </c>
      <c r="H17118" s="120" t="s">
        <v>957</v>
      </c>
      <c r="I17118" s="74" t="s">
        <v>12574</v>
      </c>
    </row>
    <row r="17119" spans="1:9" x14ac:dyDescent="0.25">
      <c r="A17119" s="59" t="s">
        <v>12553</v>
      </c>
      <c r="B17119" s="59" t="s">
        <v>6402</v>
      </c>
      <c r="C17119" s="59" t="s">
        <v>10153</v>
      </c>
      <c r="D17119" s="60">
        <v>1</v>
      </c>
      <c r="E17119" s="75" t="s">
        <v>26</v>
      </c>
      <c r="F17119" s="73">
        <v>60000</v>
      </c>
      <c r="G17119" s="64">
        <f t="shared" si="516"/>
        <v>60000</v>
      </c>
      <c r="H17119" s="120" t="s">
        <v>957</v>
      </c>
      <c r="I17119" s="74" t="s">
        <v>12574</v>
      </c>
    </row>
    <row r="17120" spans="1:9" x14ac:dyDescent="0.25">
      <c r="A17120" s="59" t="s">
        <v>12553</v>
      </c>
      <c r="B17120" s="59" t="s">
        <v>12551</v>
      </c>
      <c r="C17120" s="59" t="s">
        <v>6579</v>
      </c>
      <c r="D17120" s="60">
        <v>2</v>
      </c>
      <c r="E17120" s="126" t="s">
        <v>26</v>
      </c>
      <c r="F17120" s="73">
        <v>58000</v>
      </c>
      <c r="G17120" s="64">
        <f t="shared" si="516"/>
        <v>116000</v>
      </c>
      <c r="H17120" s="120" t="s">
        <v>427</v>
      </c>
      <c r="I17120" s="59" t="s">
        <v>12575</v>
      </c>
    </row>
    <row r="17121" spans="1:9" x14ac:dyDescent="0.25">
      <c r="A17121" s="59" t="s">
        <v>12553</v>
      </c>
      <c r="B17121" s="66" t="s">
        <v>12436</v>
      </c>
      <c r="C17121" s="84" t="s">
        <v>48</v>
      </c>
      <c r="D17121" s="60">
        <v>1</v>
      </c>
      <c r="E17121" s="75" t="s">
        <v>26</v>
      </c>
      <c r="F17121" s="64">
        <v>40000</v>
      </c>
      <c r="G17121" s="64">
        <f t="shared" si="516"/>
        <v>40000</v>
      </c>
      <c r="H17121" s="120" t="s">
        <v>427</v>
      </c>
      <c r="I17121" s="59" t="s">
        <v>12575</v>
      </c>
    </row>
    <row r="17122" spans="1:9" x14ac:dyDescent="0.25">
      <c r="A17122" s="59" t="s">
        <v>12553</v>
      </c>
      <c r="B17122" s="59" t="s">
        <v>274</v>
      </c>
      <c r="C17122" s="192">
        <v>40493</v>
      </c>
      <c r="D17122" s="59">
        <v>8</v>
      </c>
      <c r="E17122" s="59" t="s">
        <v>26</v>
      </c>
      <c r="F17122" s="59">
        <v>10000</v>
      </c>
      <c r="G17122" s="64">
        <f t="shared" si="516"/>
        <v>80000</v>
      </c>
      <c r="H17122" s="120" t="s">
        <v>427</v>
      </c>
      <c r="I17122" s="59" t="s">
        <v>12575</v>
      </c>
    </row>
    <row r="17123" spans="1:9" x14ac:dyDescent="0.25">
      <c r="A17123" s="59" t="s">
        <v>12553</v>
      </c>
      <c r="B17123" s="59" t="s">
        <v>4073</v>
      </c>
      <c r="C17123" s="59" t="s">
        <v>264</v>
      </c>
      <c r="D17123" s="59">
        <v>4</v>
      </c>
      <c r="E17123" s="59" t="s">
        <v>26</v>
      </c>
      <c r="F17123" s="61">
        <v>5000</v>
      </c>
      <c r="G17123" s="64">
        <f t="shared" si="516"/>
        <v>20000</v>
      </c>
      <c r="H17123" s="120" t="s">
        <v>427</v>
      </c>
      <c r="I17123" s="59" t="s">
        <v>12575</v>
      </c>
    </row>
    <row r="17124" spans="1:9" x14ac:dyDescent="0.25">
      <c r="A17124" s="59" t="s">
        <v>12553</v>
      </c>
      <c r="B17124" s="59" t="s">
        <v>6299</v>
      </c>
      <c r="C17124" s="59" t="s">
        <v>89</v>
      </c>
      <c r="D17124" s="60">
        <v>1</v>
      </c>
      <c r="E17124" s="75" t="s">
        <v>26</v>
      </c>
      <c r="F17124" s="63">
        <v>193500</v>
      </c>
      <c r="G17124" s="64">
        <f t="shared" si="516"/>
        <v>193500</v>
      </c>
      <c r="H17124" s="120" t="s">
        <v>427</v>
      </c>
      <c r="I17124" s="59" t="s">
        <v>12575</v>
      </c>
    </row>
    <row r="17125" spans="1:9" x14ac:dyDescent="0.25">
      <c r="A17125" s="59" t="s">
        <v>12553</v>
      </c>
      <c r="B17125" s="59" t="s">
        <v>634</v>
      </c>
      <c r="C17125" s="59" t="s">
        <v>99</v>
      </c>
      <c r="D17125" s="60">
        <v>1</v>
      </c>
      <c r="E17125" s="75" t="s">
        <v>26</v>
      </c>
      <c r="F17125" s="73">
        <v>40000</v>
      </c>
      <c r="G17125" s="64">
        <f t="shared" si="516"/>
        <v>40000</v>
      </c>
      <c r="H17125" s="120" t="s">
        <v>427</v>
      </c>
      <c r="I17125" s="59" t="s">
        <v>12575</v>
      </c>
    </row>
    <row r="17126" spans="1:9" x14ac:dyDescent="0.25">
      <c r="A17126" s="59" t="s">
        <v>12553</v>
      </c>
      <c r="B17126" s="58" t="s">
        <v>6582</v>
      </c>
      <c r="C17126" s="59" t="s">
        <v>6583</v>
      </c>
      <c r="D17126" s="60">
        <v>1</v>
      </c>
      <c r="E17126" s="75" t="s">
        <v>26</v>
      </c>
      <c r="F17126" s="73">
        <v>31000</v>
      </c>
      <c r="G17126" s="64">
        <f t="shared" si="516"/>
        <v>31000</v>
      </c>
      <c r="H17126" s="120" t="s">
        <v>427</v>
      </c>
      <c r="I17126" s="59" t="s">
        <v>12575</v>
      </c>
    </row>
    <row r="17127" spans="1:9" x14ac:dyDescent="0.25">
      <c r="A17127" s="59" t="s">
        <v>12553</v>
      </c>
      <c r="B17127" s="59" t="s">
        <v>1792</v>
      </c>
      <c r="C17127" s="59" t="s">
        <v>76</v>
      </c>
      <c r="D17127" s="59">
        <v>0.3</v>
      </c>
      <c r="E17127" s="59" t="s">
        <v>37</v>
      </c>
      <c r="F17127" s="61">
        <v>82500</v>
      </c>
      <c r="G17127" s="64">
        <f t="shared" si="516"/>
        <v>24750</v>
      </c>
      <c r="H17127" s="120" t="s">
        <v>427</v>
      </c>
      <c r="I17127" s="59" t="s">
        <v>12575</v>
      </c>
    </row>
    <row r="17128" spans="1:9" x14ac:dyDescent="0.25">
      <c r="A17128" s="59" t="s">
        <v>12553</v>
      </c>
      <c r="B17128" s="58" t="s">
        <v>6645</v>
      </c>
      <c r="C17128" s="77" t="s">
        <v>74</v>
      </c>
      <c r="D17128" s="59">
        <v>1</v>
      </c>
      <c r="E17128" s="59" t="s">
        <v>26</v>
      </c>
      <c r="F17128" s="61">
        <v>60000</v>
      </c>
      <c r="G17128" s="64">
        <f t="shared" si="516"/>
        <v>60000</v>
      </c>
      <c r="H17128" s="120" t="s">
        <v>1656</v>
      </c>
      <c r="I17128" s="59" t="s">
        <v>12576</v>
      </c>
    </row>
    <row r="17129" spans="1:9" x14ac:dyDescent="0.25">
      <c r="A17129" s="59" t="s">
        <v>12553</v>
      </c>
      <c r="B17129" s="71" t="s">
        <v>6463</v>
      </c>
      <c r="C17129" s="59" t="s">
        <v>434</v>
      </c>
      <c r="D17129" s="141">
        <v>1</v>
      </c>
      <c r="E17129" s="75" t="s">
        <v>26</v>
      </c>
      <c r="F17129" s="210">
        <v>500000</v>
      </c>
      <c r="G17129" s="64">
        <f t="shared" si="516"/>
        <v>500000</v>
      </c>
      <c r="H17129" s="120" t="s">
        <v>1656</v>
      </c>
      <c r="I17129" s="59" t="s">
        <v>12576</v>
      </c>
    </row>
    <row r="17130" spans="1:9" x14ac:dyDescent="0.25">
      <c r="A17130" s="59" t="s">
        <v>12553</v>
      </c>
      <c r="B17130" s="58" t="s">
        <v>292</v>
      </c>
      <c r="C17130" s="84" t="s">
        <v>361</v>
      </c>
      <c r="D17130" s="60">
        <v>1</v>
      </c>
      <c r="E17130" s="126" t="s">
        <v>26</v>
      </c>
      <c r="F17130" s="63">
        <v>40000</v>
      </c>
      <c r="G17130" s="64">
        <f t="shared" si="516"/>
        <v>40000</v>
      </c>
      <c r="H17130" s="120" t="s">
        <v>414</v>
      </c>
      <c r="I17130" s="59"/>
    </row>
    <row r="17131" spans="1:9" x14ac:dyDescent="0.25">
      <c r="A17131" s="59" t="s">
        <v>12553</v>
      </c>
      <c r="B17131" s="66" t="s">
        <v>2688</v>
      </c>
      <c r="C17131" s="59" t="s">
        <v>48</v>
      </c>
      <c r="D17131" s="60">
        <v>1</v>
      </c>
      <c r="E17131" s="126" t="s">
        <v>26</v>
      </c>
      <c r="F17131" s="73">
        <v>1750000</v>
      </c>
      <c r="G17131" s="64">
        <f t="shared" si="516"/>
        <v>1750000</v>
      </c>
      <c r="H17131" s="65" t="s">
        <v>1755</v>
      </c>
      <c r="I17131" s="59" t="s">
        <v>12577</v>
      </c>
    </row>
    <row r="17132" spans="1:9" x14ac:dyDescent="0.25">
      <c r="A17132" s="59" t="s">
        <v>12553</v>
      </c>
      <c r="B17132" s="58" t="s">
        <v>12578</v>
      </c>
      <c r="C17132" s="84" t="s">
        <v>2987</v>
      </c>
      <c r="D17132" s="60">
        <v>3</v>
      </c>
      <c r="E17132" s="75" t="s">
        <v>26</v>
      </c>
      <c r="F17132" s="63">
        <v>30000</v>
      </c>
      <c r="G17132" s="64">
        <f t="shared" si="516"/>
        <v>90000</v>
      </c>
      <c r="H17132" s="65" t="s">
        <v>1755</v>
      </c>
      <c r="I17132" s="59" t="s">
        <v>12577</v>
      </c>
    </row>
    <row r="17133" spans="1:9" x14ac:dyDescent="0.25">
      <c r="A17133" s="59" t="s">
        <v>12553</v>
      </c>
      <c r="B17133" s="59" t="s">
        <v>10969</v>
      </c>
      <c r="C17133" s="59" t="s">
        <v>10333</v>
      </c>
      <c r="D17133" s="59">
        <v>2</v>
      </c>
      <c r="E17133" s="59" t="s">
        <v>26</v>
      </c>
      <c r="F17133" s="59">
        <v>290000</v>
      </c>
      <c r="G17133" s="64">
        <f t="shared" si="516"/>
        <v>580000</v>
      </c>
      <c r="H17133" s="65" t="s">
        <v>1755</v>
      </c>
      <c r="I17133" s="59" t="s">
        <v>12577</v>
      </c>
    </row>
    <row r="17134" spans="1:9" x14ac:dyDescent="0.25">
      <c r="A17134" s="59" t="s">
        <v>12553</v>
      </c>
      <c r="B17134" s="59" t="s">
        <v>10971</v>
      </c>
      <c r="C17134" s="59" t="s">
        <v>10333</v>
      </c>
      <c r="D17134" s="59">
        <v>2</v>
      </c>
      <c r="E17134" s="59" t="s">
        <v>26</v>
      </c>
      <c r="F17134" s="59">
        <v>85000</v>
      </c>
      <c r="G17134" s="64">
        <f t="shared" si="516"/>
        <v>170000</v>
      </c>
      <c r="H17134" s="65" t="s">
        <v>1755</v>
      </c>
      <c r="I17134" s="59" t="s">
        <v>12577</v>
      </c>
    </row>
    <row r="17135" spans="1:9" x14ac:dyDescent="0.25">
      <c r="A17135" s="59" t="s">
        <v>12553</v>
      </c>
      <c r="B17135" s="59" t="s">
        <v>10131</v>
      </c>
      <c r="C17135" s="59" t="s">
        <v>10132</v>
      </c>
      <c r="D17135" s="60">
        <v>5</v>
      </c>
      <c r="E17135" s="75" t="s">
        <v>26</v>
      </c>
      <c r="F17135" s="63">
        <v>170000</v>
      </c>
      <c r="G17135" s="64">
        <f t="shared" si="516"/>
        <v>850000</v>
      </c>
      <c r="H17135" s="65" t="s">
        <v>1755</v>
      </c>
      <c r="I17135" s="59" t="s">
        <v>12577</v>
      </c>
    </row>
    <row r="17136" spans="1:9" x14ac:dyDescent="0.25">
      <c r="A17136" s="59" t="s">
        <v>12553</v>
      </c>
      <c r="B17136" s="59" t="s">
        <v>12579</v>
      </c>
      <c r="C17136" s="83" t="s">
        <v>2559</v>
      </c>
      <c r="D17136" s="141">
        <v>1</v>
      </c>
      <c r="E17136" s="75" t="s">
        <v>4331</v>
      </c>
      <c r="F17136" s="73">
        <v>2850000</v>
      </c>
      <c r="G17136" s="64">
        <f t="shared" si="516"/>
        <v>2850000</v>
      </c>
      <c r="H17136" s="65" t="s">
        <v>1755</v>
      </c>
      <c r="I17136" s="59" t="s">
        <v>12577</v>
      </c>
    </row>
    <row r="17137" spans="1:9" x14ac:dyDescent="0.25">
      <c r="A17137" s="59" t="s">
        <v>12553</v>
      </c>
      <c r="B17137" s="58" t="s">
        <v>12580</v>
      </c>
      <c r="C17137" s="83" t="s">
        <v>2559</v>
      </c>
      <c r="D17137" s="60">
        <v>1</v>
      </c>
      <c r="E17137" s="75" t="s">
        <v>26</v>
      </c>
      <c r="F17137" s="63">
        <v>80000</v>
      </c>
      <c r="G17137" s="64">
        <f t="shared" si="516"/>
        <v>80000</v>
      </c>
      <c r="H17137" s="65" t="s">
        <v>1755</v>
      </c>
      <c r="I17137" s="59" t="s">
        <v>12577</v>
      </c>
    </row>
    <row r="17138" spans="1:9" x14ac:dyDescent="0.25">
      <c r="A17138" s="59" t="s">
        <v>12553</v>
      </c>
      <c r="B17138" s="59" t="s">
        <v>12581</v>
      </c>
      <c r="C17138" s="83" t="s">
        <v>2559</v>
      </c>
      <c r="D17138" s="60">
        <v>1</v>
      </c>
      <c r="E17138" s="75" t="s">
        <v>37</v>
      </c>
      <c r="F17138" s="63">
        <v>40000</v>
      </c>
      <c r="G17138" s="64">
        <f t="shared" si="516"/>
        <v>40000</v>
      </c>
      <c r="H17138" s="65" t="s">
        <v>1755</v>
      </c>
      <c r="I17138" s="59" t="s">
        <v>12577</v>
      </c>
    </row>
    <row r="17139" spans="1:9" x14ac:dyDescent="0.25">
      <c r="A17139" s="59" t="s">
        <v>12553</v>
      </c>
      <c r="B17139" s="58" t="s">
        <v>35</v>
      </c>
      <c r="C17139" s="84" t="s">
        <v>36</v>
      </c>
      <c r="D17139" s="60">
        <v>3</v>
      </c>
      <c r="E17139" s="126" t="s">
        <v>37</v>
      </c>
      <c r="F17139" s="73">
        <v>31000</v>
      </c>
      <c r="G17139" s="64">
        <f t="shared" si="516"/>
        <v>93000</v>
      </c>
      <c r="H17139" s="65" t="s">
        <v>432</v>
      </c>
      <c r="I17139" s="74"/>
    </row>
    <row r="17140" spans="1:9" x14ac:dyDescent="0.25">
      <c r="A17140" s="59" t="s">
        <v>12582</v>
      </c>
      <c r="B17140" s="59" t="s">
        <v>210</v>
      </c>
      <c r="C17140" s="59" t="s">
        <v>211</v>
      </c>
      <c r="D17140" s="60">
        <v>2</v>
      </c>
      <c r="E17140" s="631" t="s">
        <v>37</v>
      </c>
      <c r="F17140" s="73">
        <v>33000</v>
      </c>
      <c r="G17140" s="64">
        <f t="shared" si="516"/>
        <v>66000</v>
      </c>
      <c r="H17140" s="65" t="s">
        <v>432</v>
      </c>
      <c r="I17140" s="74"/>
    </row>
    <row r="17141" spans="1:9" x14ac:dyDescent="0.25">
      <c r="A17141" s="59" t="s">
        <v>12582</v>
      </c>
      <c r="B17141" s="59" t="s">
        <v>12568</v>
      </c>
      <c r="C17141" s="59" t="s">
        <v>501</v>
      </c>
      <c r="D17141" s="60">
        <v>1</v>
      </c>
      <c r="E17141" s="126" t="s">
        <v>26</v>
      </c>
      <c r="F17141" s="221">
        <v>90000</v>
      </c>
      <c r="G17141" s="64">
        <f t="shared" si="516"/>
        <v>90000</v>
      </c>
      <c r="H17141" s="65" t="s">
        <v>6382</v>
      </c>
      <c r="I17141" s="74" t="s">
        <v>12583</v>
      </c>
    </row>
    <row r="17142" spans="1:9" x14ac:dyDescent="0.25">
      <c r="A17142" s="59" t="s">
        <v>12582</v>
      </c>
      <c r="B17142" s="59" t="s">
        <v>9856</v>
      </c>
      <c r="C17142" s="59" t="s">
        <v>12584</v>
      </c>
      <c r="D17142" s="60">
        <v>1</v>
      </c>
      <c r="E17142" s="75" t="s">
        <v>43</v>
      </c>
      <c r="F17142" s="63">
        <v>1580000</v>
      </c>
      <c r="G17142" s="64">
        <f t="shared" si="516"/>
        <v>1580000</v>
      </c>
      <c r="H17142" s="65" t="s">
        <v>814</v>
      </c>
      <c r="I17142" s="279"/>
    </row>
    <row r="17143" spans="1:9" x14ac:dyDescent="0.25">
      <c r="A17143" s="59" t="s">
        <v>12582</v>
      </c>
      <c r="B17143" s="58" t="s">
        <v>4004</v>
      </c>
      <c r="C17143" s="84" t="s">
        <v>27</v>
      </c>
      <c r="D17143" s="60">
        <v>15</v>
      </c>
      <c r="E17143" s="75" t="s">
        <v>26</v>
      </c>
      <c r="F17143" s="73">
        <v>1000</v>
      </c>
      <c r="G17143" s="64">
        <f t="shared" si="516"/>
        <v>15000</v>
      </c>
      <c r="H17143" s="65" t="s">
        <v>814</v>
      </c>
      <c r="I17143" s="279"/>
    </row>
    <row r="17144" spans="1:9" x14ac:dyDescent="0.25">
      <c r="A17144" s="59" t="s">
        <v>12582</v>
      </c>
      <c r="B17144" s="83" t="s">
        <v>12585</v>
      </c>
      <c r="C17144" s="59" t="s">
        <v>2234</v>
      </c>
      <c r="D17144" s="60">
        <v>1</v>
      </c>
      <c r="E17144" s="126" t="s">
        <v>26</v>
      </c>
      <c r="F17144" s="73">
        <v>110000</v>
      </c>
      <c r="G17144" s="210">
        <f t="shared" si="516"/>
        <v>110000</v>
      </c>
      <c r="H17144" s="65" t="s">
        <v>814</v>
      </c>
      <c r="I17144" s="279"/>
    </row>
    <row r="17145" spans="1:9" x14ac:dyDescent="0.25">
      <c r="A17145" s="59" t="s">
        <v>12582</v>
      </c>
      <c r="B17145" s="59" t="s">
        <v>11427</v>
      </c>
      <c r="C17145" s="59" t="s">
        <v>2234</v>
      </c>
      <c r="D17145" s="59">
        <v>1</v>
      </c>
      <c r="E17145" s="126" t="s">
        <v>26</v>
      </c>
      <c r="F17145" s="61">
        <v>90000</v>
      </c>
      <c r="G17145" s="64">
        <f t="shared" si="516"/>
        <v>90000</v>
      </c>
      <c r="H17145" s="65" t="s">
        <v>814</v>
      </c>
      <c r="I17145" s="279"/>
    </row>
    <row r="17146" spans="1:9" x14ac:dyDescent="0.25">
      <c r="A17146" s="59" t="s">
        <v>12582</v>
      </c>
      <c r="B17146" s="58" t="s">
        <v>12586</v>
      </c>
      <c r="C17146" s="59" t="s">
        <v>48</v>
      </c>
      <c r="D17146" s="60">
        <v>2</v>
      </c>
      <c r="E17146" s="126" t="s">
        <v>26</v>
      </c>
      <c r="F17146" s="73">
        <v>6500</v>
      </c>
      <c r="G17146" s="64">
        <f t="shared" si="516"/>
        <v>13000</v>
      </c>
      <c r="H17146" s="120" t="s">
        <v>6149</v>
      </c>
      <c r="I17146" s="279"/>
    </row>
    <row r="17147" spans="1:9" x14ac:dyDescent="0.25">
      <c r="A17147" s="59" t="s">
        <v>12582</v>
      </c>
      <c r="B17147" s="59" t="s">
        <v>12587</v>
      </c>
      <c r="C17147" s="59" t="s">
        <v>2283</v>
      </c>
      <c r="D17147" s="60">
        <v>1</v>
      </c>
      <c r="E17147" s="75" t="s">
        <v>26</v>
      </c>
      <c r="F17147" s="63">
        <v>8000</v>
      </c>
      <c r="G17147" s="64">
        <f t="shared" si="516"/>
        <v>8000</v>
      </c>
      <c r="H17147" s="120" t="s">
        <v>6149</v>
      </c>
      <c r="I17147" s="279"/>
    </row>
    <row r="17148" spans="1:9" x14ac:dyDescent="0.25">
      <c r="A17148" s="59" t="s">
        <v>12582</v>
      </c>
      <c r="B17148" s="58" t="s">
        <v>12588</v>
      </c>
      <c r="C17148" s="84" t="s">
        <v>2283</v>
      </c>
      <c r="D17148" s="60">
        <v>1</v>
      </c>
      <c r="E17148" s="75" t="s">
        <v>26</v>
      </c>
      <c r="F17148" s="73">
        <v>32500</v>
      </c>
      <c r="G17148" s="64">
        <f t="shared" si="516"/>
        <v>32500</v>
      </c>
      <c r="H17148" s="120" t="s">
        <v>6149</v>
      </c>
      <c r="I17148" s="279"/>
    </row>
    <row r="17149" spans="1:9" x14ac:dyDescent="0.25">
      <c r="A17149" s="59" t="s">
        <v>12582</v>
      </c>
      <c r="B17149" s="59" t="s">
        <v>7486</v>
      </c>
      <c r="C17149" s="124" t="s">
        <v>12589</v>
      </c>
      <c r="D17149" s="59">
        <v>1</v>
      </c>
      <c r="E17149" s="75" t="s">
        <v>26</v>
      </c>
      <c r="F17149" s="274">
        <v>475000</v>
      </c>
      <c r="G17149" s="64">
        <f t="shared" si="516"/>
        <v>475000</v>
      </c>
      <c r="H17149" s="65" t="s">
        <v>6149</v>
      </c>
      <c r="I17149" s="279"/>
    </row>
    <row r="17150" spans="1:9" x14ac:dyDescent="0.25">
      <c r="A17150" s="59" t="s">
        <v>12582</v>
      </c>
      <c r="B17150" s="59" t="s">
        <v>7486</v>
      </c>
      <c r="C17150" s="124" t="s">
        <v>12411</v>
      </c>
      <c r="D17150" s="59">
        <v>1</v>
      </c>
      <c r="E17150" s="75" t="s">
        <v>26</v>
      </c>
      <c r="F17150" s="274">
        <v>475000</v>
      </c>
      <c r="G17150" s="64">
        <f t="shared" si="516"/>
        <v>475000</v>
      </c>
      <c r="H17150" s="65" t="s">
        <v>6149</v>
      </c>
      <c r="I17150" s="279"/>
    </row>
    <row r="17151" spans="1:9" x14ac:dyDescent="0.25">
      <c r="A17151" s="59" t="s">
        <v>12582</v>
      </c>
      <c r="B17151" s="59" t="s">
        <v>172</v>
      </c>
      <c r="C17151" s="93" t="s">
        <v>173</v>
      </c>
      <c r="D17151" s="60">
        <v>1</v>
      </c>
      <c r="E17151" s="75" t="s">
        <v>26</v>
      </c>
      <c r="F17151" s="63">
        <v>39000</v>
      </c>
      <c r="G17151" s="64">
        <f t="shared" si="516"/>
        <v>39000</v>
      </c>
      <c r="H17151" s="65" t="s">
        <v>6149</v>
      </c>
      <c r="I17151" s="279"/>
    </row>
    <row r="17152" spans="1:9" x14ac:dyDescent="0.25">
      <c r="A17152" s="59" t="s">
        <v>12582</v>
      </c>
      <c r="B17152" s="59" t="s">
        <v>210</v>
      </c>
      <c r="C17152" s="59" t="s">
        <v>211</v>
      </c>
      <c r="D17152" s="60">
        <v>9</v>
      </c>
      <c r="E17152" s="631" t="s">
        <v>37</v>
      </c>
      <c r="F17152" s="73">
        <v>33000</v>
      </c>
      <c r="G17152" s="64">
        <f t="shared" si="516"/>
        <v>297000</v>
      </c>
      <c r="H17152" s="65" t="s">
        <v>6149</v>
      </c>
      <c r="I17152" s="279"/>
    </row>
    <row r="17153" spans="1:9" x14ac:dyDescent="0.25">
      <c r="A17153" s="59" t="s">
        <v>12582</v>
      </c>
      <c r="B17153" s="59" t="s">
        <v>12590</v>
      </c>
      <c r="C17153" s="59" t="s">
        <v>2283</v>
      </c>
      <c r="D17153" s="141">
        <v>15</v>
      </c>
      <c r="E17153" s="75" t="s">
        <v>26</v>
      </c>
      <c r="F17153" s="210">
        <v>1000</v>
      </c>
      <c r="G17153" s="64">
        <f>F17153*D17153</f>
        <v>15000</v>
      </c>
      <c r="H17153" s="65" t="s">
        <v>6149</v>
      </c>
      <c r="I17153" s="279"/>
    </row>
    <row r="17154" spans="1:9" x14ac:dyDescent="0.25">
      <c r="A17154" s="59" t="s">
        <v>12582</v>
      </c>
      <c r="B17154" s="59" t="s">
        <v>12591</v>
      </c>
      <c r="C17154" s="59" t="s">
        <v>2283</v>
      </c>
      <c r="D17154" s="60">
        <v>20</v>
      </c>
      <c r="E17154" s="75" t="s">
        <v>26</v>
      </c>
      <c r="F17154" s="63">
        <v>1500</v>
      </c>
      <c r="G17154" s="64">
        <f>F17154*D17154</f>
        <v>30000</v>
      </c>
      <c r="H17154" s="65" t="s">
        <v>6149</v>
      </c>
      <c r="I17154" s="279"/>
    </row>
    <row r="17155" spans="1:9" x14ac:dyDescent="0.25">
      <c r="A17155" s="59" t="s">
        <v>12582</v>
      </c>
      <c r="B17155" s="85" t="s">
        <v>1900</v>
      </c>
      <c r="C17155" s="58" t="s">
        <v>1311</v>
      </c>
      <c r="D17155" s="60">
        <v>1</v>
      </c>
      <c r="E17155" s="126" t="s">
        <v>29</v>
      </c>
      <c r="F17155" s="73">
        <v>222500</v>
      </c>
      <c r="G17155" s="64">
        <f t="shared" si="516"/>
        <v>222500</v>
      </c>
      <c r="H17155" s="65" t="s">
        <v>6149</v>
      </c>
      <c r="I17155" s="279"/>
    </row>
    <row r="17156" spans="1:9" x14ac:dyDescent="0.25">
      <c r="A17156" s="59" t="s">
        <v>12582</v>
      </c>
      <c r="B17156" s="59" t="s">
        <v>9856</v>
      </c>
      <c r="C17156" s="59" t="s">
        <v>12584</v>
      </c>
      <c r="D17156" s="60">
        <v>1</v>
      </c>
      <c r="E17156" s="75" t="s">
        <v>43</v>
      </c>
      <c r="F17156" s="64">
        <v>1580000</v>
      </c>
      <c r="G17156" s="64">
        <f t="shared" si="516"/>
        <v>1580000</v>
      </c>
      <c r="H17156" s="65" t="s">
        <v>522</v>
      </c>
      <c r="I17156" s="279" t="s">
        <v>12592</v>
      </c>
    </row>
    <row r="17157" spans="1:9" x14ac:dyDescent="0.25">
      <c r="A17157" s="59" t="s">
        <v>12582</v>
      </c>
      <c r="B17157" s="59" t="s">
        <v>810</v>
      </c>
      <c r="C17157" s="84" t="s">
        <v>27</v>
      </c>
      <c r="D17157" s="60">
        <v>1</v>
      </c>
      <c r="E17157" s="75" t="s">
        <v>1525</v>
      </c>
      <c r="F17157" s="62">
        <v>75000</v>
      </c>
      <c r="G17157" s="64">
        <f t="shared" si="516"/>
        <v>75000</v>
      </c>
      <c r="H17157" s="65" t="s">
        <v>522</v>
      </c>
      <c r="I17157" s="279" t="s">
        <v>12592</v>
      </c>
    </row>
    <row r="17158" spans="1:9" x14ac:dyDescent="0.25">
      <c r="A17158" s="59" t="s">
        <v>12582</v>
      </c>
      <c r="B17158" s="59" t="s">
        <v>12593</v>
      </c>
      <c r="C17158" s="58" t="s">
        <v>7393</v>
      </c>
      <c r="D17158" s="60">
        <v>1</v>
      </c>
      <c r="E17158" s="126" t="s">
        <v>26</v>
      </c>
      <c r="F17158" s="73">
        <v>100000</v>
      </c>
      <c r="G17158" s="64">
        <f t="shared" si="516"/>
        <v>100000</v>
      </c>
      <c r="H17158" s="65" t="s">
        <v>1929</v>
      </c>
      <c r="I17158" s="279"/>
    </row>
    <row r="17159" spans="1:9" x14ac:dyDescent="0.25">
      <c r="A17159" s="59" t="s">
        <v>12582</v>
      </c>
      <c r="B17159" s="81" t="s">
        <v>11526</v>
      </c>
      <c r="C17159" s="59" t="s">
        <v>48</v>
      </c>
      <c r="D17159" s="60">
        <v>1</v>
      </c>
      <c r="E17159" s="75" t="s">
        <v>26</v>
      </c>
      <c r="F17159" s="73">
        <v>45000</v>
      </c>
      <c r="G17159" s="64">
        <f t="shared" si="516"/>
        <v>45000</v>
      </c>
      <c r="H17159" s="65" t="s">
        <v>1929</v>
      </c>
      <c r="I17159" s="279"/>
    </row>
    <row r="17160" spans="1:9" x14ac:dyDescent="0.25">
      <c r="A17160" s="59" t="s">
        <v>12582</v>
      </c>
      <c r="B17160" s="71" t="s">
        <v>12594</v>
      </c>
      <c r="C17160" s="84" t="s">
        <v>48</v>
      </c>
      <c r="D17160" s="60">
        <v>2</v>
      </c>
      <c r="E17160" s="77" t="s">
        <v>26</v>
      </c>
      <c r="F17160" s="63">
        <v>25000</v>
      </c>
      <c r="G17160" s="64">
        <f t="shared" si="516"/>
        <v>50000</v>
      </c>
      <c r="H17160" s="65" t="s">
        <v>1929</v>
      </c>
      <c r="I17160" s="279"/>
    </row>
    <row r="17161" spans="1:9" x14ac:dyDescent="0.25">
      <c r="A17161" s="59" t="s">
        <v>12582</v>
      </c>
      <c r="B17161" s="71" t="s">
        <v>12595</v>
      </c>
      <c r="C17161" s="84" t="s">
        <v>48</v>
      </c>
      <c r="D17161" s="60">
        <v>3</v>
      </c>
      <c r="E17161" s="77" t="s">
        <v>26</v>
      </c>
      <c r="F17161" s="73">
        <v>20000</v>
      </c>
      <c r="G17161" s="64">
        <f t="shared" si="516"/>
        <v>60000</v>
      </c>
      <c r="H17161" s="65" t="s">
        <v>1929</v>
      </c>
      <c r="I17161" s="74"/>
    </row>
    <row r="17162" spans="1:9" x14ac:dyDescent="0.25">
      <c r="A17162" s="59" t="s">
        <v>12582</v>
      </c>
      <c r="B17162" s="59" t="s">
        <v>11220</v>
      </c>
      <c r="C17162" s="59" t="s">
        <v>48</v>
      </c>
      <c r="D17162" s="60">
        <v>1</v>
      </c>
      <c r="E17162" s="77" t="s">
        <v>26</v>
      </c>
      <c r="F17162" s="61">
        <v>375000</v>
      </c>
      <c r="G17162" s="64">
        <f t="shared" si="516"/>
        <v>375000</v>
      </c>
      <c r="H17162" s="65" t="s">
        <v>1929</v>
      </c>
      <c r="I17162" s="74"/>
    </row>
    <row r="17163" spans="1:9" x14ac:dyDescent="0.25">
      <c r="A17163" s="59" t="s">
        <v>12582</v>
      </c>
      <c r="B17163" s="59" t="s">
        <v>11477</v>
      </c>
      <c r="C17163" s="59" t="s">
        <v>134</v>
      </c>
      <c r="D17163" s="60">
        <v>1</v>
      </c>
      <c r="E17163" s="75" t="s">
        <v>26</v>
      </c>
      <c r="F17163" s="63">
        <v>730000</v>
      </c>
      <c r="G17163" s="64">
        <f t="shared" si="516"/>
        <v>730000</v>
      </c>
      <c r="H17163" s="65" t="s">
        <v>1929</v>
      </c>
      <c r="I17163" s="74"/>
    </row>
    <row r="17164" spans="1:9" x14ac:dyDescent="0.25">
      <c r="A17164" s="59" t="s">
        <v>12582</v>
      </c>
      <c r="B17164" s="59" t="s">
        <v>11478</v>
      </c>
      <c r="C17164" s="59" t="s">
        <v>134</v>
      </c>
      <c r="D17164" s="60">
        <v>1</v>
      </c>
      <c r="E17164" s="75" t="s">
        <v>26</v>
      </c>
      <c r="F17164" s="63">
        <v>630000</v>
      </c>
      <c r="G17164" s="64">
        <f t="shared" si="516"/>
        <v>630000</v>
      </c>
      <c r="H17164" s="65" t="s">
        <v>1929</v>
      </c>
      <c r="I17164" s="74"/>
    </row>
    <row r="17165" spans="1:9" x14ac:dyDescent="0.25">
      <c r="A17165" s="59" t="s">
        <v>12582</v>
      </c>
      <c r="B17165" s="58" t="s">
        <v>12596</v>
      </c>
      <c r="C17165" s="84" t="s">
        <v>636</v>
      </c>
      <c r="D17165" s="60">
        <v>2</v>
      </c>
      <c r="E17165" s="126" t="s">
        <v>26</v>
      </c>
      <c r="F17165" s="63">
        <v>100000</v>
      </c>
      <c r="G17165" s="64">
        <f t="shared" ref="G17165:G17228" si="517">F17165*D17165</f>
        <v>200000</v>
      </c>
      <c r="H17165" s="65" t="s">
        <v>1929</v>
      </c>
      <c r="I17165" s="74"/>
    </row>
    <row r="17166" spans="1:9" x14ac:dyDescent="0.25">
      <c r="A17166" s="59" t="s">
        <v>12582</v>
      </c>
      <c r="B17166" s="58" t="s">
        <v>12067</v>
      </c>
      <c r="C17166" s="59" t="s">
        <v>636</v>
      </c>
      <c r="D17166" s="60">
        <v>1</v>
      </c>
      <c r="E17166" s="75" t="s">
        <v>26</v>
      </c>
      <c r="F17166" s="73">
        <v>57500</v>
      </c>
      <c r="G17166" s="64">
        <f t="shared" si="517"/>
        <v>57500</v>
      </c>
      <c r="H17166" s="65" t="s">
        <v>1929</v>
      </c>
      <c r="I17166" s="74"/>
    </row>
    <row r="17167" spans="1:9" x14ac:dyDescent="0.25">
      <c r="A17167" s="59" t="s">
        <v>12582</v>
      </c>
      <c r="B17167" s="59" t="s">
        <v>12597</v>
      </c>
      <c r="C17167" s="84" t="s">
        <v>48</v>
      </c>
      <c r="D17167" s="60">
        <v>1</v>
      </c>
      <c r="E17167" s="126" t="s">
        <v>26</v>
      </c>
      <c r="F17167" s="73">
        <v>180000</v>
      </c>
      <c r="G17167" s="64">
        <f t="shared" si="517"/>
        <v>180000</v>
      </c>
      <c r="H17167" s="65" t="s">
        <v>1929</v>
      </c>
      <c r="I17167" s="74"/>
    </row>
    <row r="17168" spans="1:9" x14ac:dyDescent="0.25">
      <c r="A17168" s="59" t="s">
        <v>12582</v>
      </c>
      <c r="B17168" s="59" t="s">
        <v>6300</v>
      </c>
      <c r="C17168" s="59" t="s">
        <v>434</v>
      </c>
      <c r="D17168" s="60">
        <v>1</v>
      </c>
      <c r="E17168" s="75" t="s">
        <v>26</v>
      </c>
      <c r="F17168" s="63">
        <v>100000</v>
      </c>
      <c r="G17168" s="64">
        <f t="shared" si="517"/>
        <v>100000</v>
      </c>
      <c r="H17168" s="65" t="s">
        <v>2626</v>
      </c>
      <c r="I17168" s="74" t="s">
        <v>12598</v>
      </c>
    </row>
    <row r="17169" spans="1:9" x14ac:dyDescent="0.25">
      <c r="A17169" s="59" t="s">
        <v>12582</v>
      </c>
      <c r="B17169" s="59" t="s">
        <v>62</v>
      </c>
      <c r="C17169" s="59" t="s">
        <v>12599</v>
      </c>
      <c r="D17169" s="60">
        <v>1</v>
      </c>
      <c r="E17169" s="75" t="s">
        <v>29</v>
      </c>
      <c r="F17169" s="73">
        <v>2100000</v>
      </c>
      <c r="G17169" s="64">
        <f t="shared" si="517"/>
        <v>2100000</v>
      </c>
      <c r="H17169" s="65" t="s">
        <v>2626</v>
      </c>
      <c r="I17169" s="74" t="s">
        <v>12598</v>
      </c>
    </row>
    <row r="17170" spans="1:9" x14ac:dyDescent="0.25">
      <c r="A17170" s="59" t="s">
        <v>12582</v>
      </c>
      <c r="B17170" s="59" t="s">
        <v>62</v>
      </c>
      <c r="C17170" s="59" t="s">
        <v>12600</v>
      </c>
      <c r="D17170" s="141">
        <v>1</v>
      </c>
      <c r="E17170" s="75" t="s">
        <v>29</v>
      </c>
      <c r="F17170" s="210">
        <v>2100000</v>
      </c>
      <c r="G17170" s="64">
        <f t="shared" si="517"/>
        <v>2100000</v>
      </c>
      <c r="H17170" s="65" t="s">
        <v>2626</v>
      </c>
      <c r="I17170" s="74" t="s">
        <v>12598</v>
      </c>
    </row>
    <row r="17171" spans="1:9" x14ac:dyDescent="0.25">
      <c r="A17171" s="59" t="s">
        <v>12582</v>
      </c>
      <c r="B17171" s="58" t="s">
        <v>1818</v>
      </c>
      <c r="C17171" s="83" t="s">
        <v>48</v>
      </c>
      <c r="D17171" s="60">
        <v>2</v>
      </c>
      <c r="E17171" s="75" t="s">
        <v>26</v>
      </c>
      <c r="F17171" s="64">
        <v>10000</v>
      </c>
      <c r="G17171" s="64">
        <f t="shared" si="517"/>
        <v>20000</v>
      </c>
      <c r="H17171" s="65" t="s">
        <v>2626</v>
      </c>
      <c r="I17171" s="74" t="s">
        <v>12598</v>
      </c>
    </row>
    <row r="17172" spans="1:9" x14ac:dyDescent="0.25">
      <c r="A17172" s="59" t="s">
        <v>12582</v>
      </c>
      <c r="B17172" s="59" t="s">
        <v>8480</v>
      </c>
      <c r="C17172" s="59" t="s">
        <v>189</v>
      </c>
      <c r="D17172" s="60">
        <v>1</v>
      </c>
      <c r="E17172" s="75" t="s">
        <v>26</v>
      </c>
      <c r="F17172" s="63">
        <v>175000</v>
      </c>
      <c r="G17172" s="64">
        <f t="shared" si="517"/>
        <v>175000</v>
      </c>
      <c r="H17172" s="65" t="s">
        <v>998</v>
      </c>
      <c r="I17172" s="74" t="s">
        <v>12552</v>
      </c>
    </row>
    <row r="17173" spans="1:9" x14ac:dyDescent="0.25">
      <c r="A17173" s="59" t="s">
        <v>12582</v>
      </c>
      <c r="B17173" s="59" t="s">
        <v>62</v>
      </c>
      <c r="C17173" s="59" t="s">
        <v>12601</v>
      </c>
      <c r="D17173" s="60">
        <v>1</v>
      </c>
      <c r="E17173" s="75" t="s">
        <v>29</v>
      </c>
      <c r="F17173" s="73">
        <v>2100000</v>
      </c>
      <c r="G17173" s="64">
        <f t="shared" si="517"/>
        <v>2100000</v>
      </c>
      <c r="H17173" s="65" t="s">
        <v>998</v>
      </c>
      <c r="I17173" s="74" t="s">
        <v>12602</v>
      </c>
    </row>
    <row r="17174" spans="1:9" x14ac:dyDescent="0.25">
      <c r="A17174" s="59" t="s">
        <v>12582</v>
      </c>
      <c r="B17174" s="59" t="s">
        <v>62</v>
      </c>
      <c r="C17174" s="59" t="s">
        <v>12603</v>
      </c>
      <c r="D17174" s="141">
        <v>1</v>
      </c>
      <c r="E17174" s="75" t="s">
        <v>29</v>
      </c>
      <c r="F17174" s="210">
        <v>2100000</v>
      </c>
      <c r="G17174" s="64">
        <f t="shared" si="517"/>
        <v>2100000</v>
      </c>
      <c r="H17174" s="65" t="s">
        <v>998</v>
      </c>
      <c r="I17174" s="74" t="s">
        <v>12602</v>
      </c>
    </row>
    <row r="17175" spans="1:9" x14ac:dyDescent="0.25">
      <c r="A17175" s="59" t="s">
        <v>12582</v>
      </c>
      <c r="B17175" s="58" t="s">
        <v>6645</v>
      </c>
      <c r="C17175" s="77" t="s">
        <v>74</v>
      </c>
      <c r="D17175" s="60">
        <v>1</v>
      </c>
      <c r="E17175" s="75" t="s">
        <v>26</v>
      </c>
      <c r="F17175" s="73">
        <v>60000</v>
      </c>
      <c r="G17175" s="64">
        <f t="shared" si="517"/>
        <v>60000</v>
      </c>
      <c r="H17175" s="65" t="s">
        <v>2085</v>
      </c>
      <c r="I17175" s="74"/>
    </row>
    <row r="17176" spans="1:9" x14ac:dyDescent="0.25">
      <c r="A17176" s="59" t="s">
        <v>12582</v>
      </c>
      <c r="B17176" s="58" t="s">
        <v>6820</v>
      </c>
      <c r="C17176" s="59" t="s">
        <v>11050</v>
      </c>
      <c r="D17176" s="60">
        <v>1</v>
      </c>
      <c r="E17176" s="75" t="s">
        <v>26</v>
      </c>
      <c r="F17176" s="73">
        <v>82500</v>
      </c>
      <c r="G17176" s="64">
        <f t="shared" si="517"/>
        <v>82500</v>
      </c>
      <c r="H17176" s="65" t="s">
        <v>12604</v>
      </c>
      <c r="I17176" s="74"/>
    </row>
    <row r="17177" spans="1:9" x14ac:dyDescent="0.25">
      <c r="A17177" s="59" t="s">
        <v>12582</v>
      </c>
      <c r="B17177" s="81" t="s">
        <v>11049</v>
      </c>
      <c r="C17177" s="59" t="s">
        <v>11050</v>
      </c>
      <c r="D17177" s="59">
        <v>1</v>
      </c>
      <c r="E17177" s="126" t="s">
        <v>26</v>
      </c>
      <c r="F17177" s="61">
        <v>99000</v>
      </c>
      <c r="G17177" s="210">
        <f t="shared" si="517"/>
        <v>99000</v>
      </c>
      <c r="H17177" s="65" t="s">
        <v>12604</v>
      </c>
      <c r="I17177" s="74" t="s">
        <v>12605</v>
      </c>
    </row>
    <row r="17178" spans="1:9" x14ac:dyDescent="0.25">
      <c r="A17178" s="59" t="s">
        <v>12582</v>
      </c>
      <c r="B17178" s="59" t="s">
        <v>210</v>
      </c>
      <c r="C17178" s="59" t="s">
        <v>211</v>
      </c>
      <c r="D17178" s="60">
        <v>9</v>
      </c>
      <c r="E17178" s="631" t="s">
        <v>37</v>
      </c>
      <c r="F17178" s="73">
        <v>33000</v>
      </c>
      <c r="G17178" s="64">
        <f t="shared" si="517"/>
        <v>297000</v>
      </c>
      <c r="H17178" s="65" t="s">
        <v>553</v>
      </c>
      <c r="I17178" s="74" t="s">
        <v>12606</v>
      </c>
    </row>
    <row r="17179" spans="1:9" x14ac:dyDescent="0.25">
      <c r="A17179" s="59" t="s">
        <v>12582</v>
      </c>
      <c r="B17179" s="59" t="s">
        <v>6307</v>
      </c>
      <c r="C17179" s="59" t="s">
        <v>217</v>
      </c>
      <c r="D17179" s="141">
        <v>1</v>
      </c>
      <c r="E17179" s="77" t="s">
        <v>26</v>
      </c>
      <c r="F17179" s="64">
        <v>83000</v>
      </c>
      <c r="G17179" s="64">
        <f t="shared" si="517"/>
        <v>83000</v>
      </c>
      <c r="H17179" s="65" t="s">
        <v>553</v>
      </c>
      <c r="I17179" s="74" t="s">
        <v>12606</v>
      </c>
    </row>
    <row r="17180" spans="1:9" x14ac:dyDescent="0.25">
      <c r="A17180" s="59" t="s">
        <v>12582</v>
      </c>
      <c r="B17180" s="59" t="s">
        <v>6323</v>
      </c>
      <c r="C17180" s="59" t="s">
        <v>6324</v>
      </c>
      <c r="D17180" s="60">
        <v>1</v>
      </c>
      <c r="E17180" s="75" t="s">
        <v>26</v>
      </c>
      <c r="F17180" s="64">
        <v>93000</v>
      </c>
      <c r="G17180" s="64">
        <f t="shared" si="517"/>
        <v>93000</v>
      </c>
      <c r="H17180" s="65" t="s">
        <v>553</v>
      </c>
      <c r="I17180" s="74" t="s">
        <v>12606</v>
      </c>
    </row>
    <row r="17181" spans="1:9" x14ac:dyDescent="0.25">
      <c r="A17181" s="59" t="s">
        <v>12582</v>
      </c>
      <c r="B17181" s="59" t="s">
        <v>172</v>
      </c>
      <c r="C17181" s="93" t="s">
        <v>173</v>
      </c>
      <c r="D17181" s="60">
        <v>1</v>
      </c>
      <c r="E17181" s="126" t="s">
        <v>26</v>
      </c>
      <c r="F17181" s="73">
        <v>39000</v>
      </c>
      <c r="G17181" s="64">
        <f t="shared" si="517"/>
        <v>39000</v>
      </c>
      <c r="H17181" s="65" t="s">
        <v>553</v>
      </c>
      <c r="I17181" s="74" t="s">
        <v>12606</v>
      </c>
    </row>
    <row r="17182" spans="1:9" x14ac:dyDescent="0.25">
      <c r="A17182" s="59" t="s">
        <v>12582</v>
      </c>
      <c r="B17182" s="59" t="s">
        <v>6299</v>
      </c>
      <c r="C17182" s="59" t="s">
        <v>89</v>
      </c>
      <c r="D17182" s="60">
        <v>1</v>
      </c>
      <c r="E17182" s="75" t="s">
        <v>26</v>
      </c>
      <c r="F17182" s="73">
        <v>193500</v>
      </c>
      <c r="G17182" s="64">
        <f t="shared" si="517"/>
        <v>193500</v>
      </c>
      <c r="H17182" s="65" t="s">
        <v>553</v>
      </c>
      <c r="I17182" s="74" t="s">
        <v>12606</v>
      </c>
    </row>
    <row r="17183" spans="1:9" x14ac:dyDescent="0.25">
      <c r="A17183" s="59" t="s">
        <v>12582</v>
      </c>
      <c r="B17183" s="58" t="s">
        <v>11499</v>
      </c>
      <c r="C17183" s="124" t="s">
        <v>12607</v>
      </c>
      <c r="D17183" s="60">
        <v>1</v>
      </c>
      <c r="E17183" s="126" t="s">
        <v>26</v>
      </c>
      <c r="F17183" s="221">
        <v>475000</v>
      </c>
      <c r="G17183" s="64">
        <f t="shared" si="517"/>
        <v>475000</v>
      </c>
      <c r="H17183" s="65" t="s">
        <v>414</v>
      </c>
      <c r="I17183" s="74" t="s">
        <v>12608</v>
      </c>
    </row>
    <row r="17184" spans="1:9" x14ac:dyDescent="0.25">
      <c r="A17184" s="59" t="s">
        <v>12582</v>
      </c>
      <c r="B17184" s="58" t="s">
        <v>11499</v>
      </c>
      <c r="C17184" s="124" t="s">
        <v>12609</v>
      </c>
      <c r="D17184" s="60">
        <v>1</v>
      </c>
      <c r="E17184" s="126" t="s">
        <v>26</v>
      </c>
      <c r="F17184" s="221">
        <v>475000</v>
      </c>
      <c r="G17184" s="64">
        <f t="shared" si="517"/>
        <v>475000</v>
      </c>
      <c r="H17184" s="65" t="s">
        <v>414</v>
      </c>
      <c r="I17184" s="74" t="s">
        <v>12608</v>
      </c>
    </row>
    <row r="17185" spans="1:9" x14ac:dyDescent="0.25">
      <c r="A17185" s="59" t="s">
        <v>12582</v>
      </c>
      <c r="B17185" s="59" t="s">
        <v>6300</v>
      </c>
      <c r="C17185" s="59" t="s">
        <v>434</v>
      </c>
      <c r="D17185" s="60">
        <v>1</v>
      </c>
      <c r="E17185" s="75" t="s">
        <v>26</v>
      </c>
      <c r="F17185" s="63">
        <v>100000</v>
      </c>
      <c r="G17185" s="64">
        <f t="shared" si="517"/>
        <v>100000</v>
      </c>
      <c r="H17185" s="65" t="s">
        <v>414</v>
      </c>
      <c r="I17185" s="74" t="s">
        <v>12608</v>
      </c>
    </row>
    <row r="17186" spans="1:9" x14ac:dyDescent="0.25">
      <c r="A17186" s="59" t="s">
        <v>12582</v>
      </c>
      <c r="B17186" s="59" t="s">
        <v>12610</v>
      </c>
      <c r="C17186" s="59" t="s">
        <v>10756</v>
      </c>
      <c r="D17186" s="59">
        <v>1</v>
      </c>
      <c r="E17186" s="59" t="s">
        <v>29</v>
      </c>
      <c r="F17186" s="61">
        <v>360000</v>
      </c>
      <c r="G17186" s="64">
        <f t="shared" si="517"/>
        <v>360000</v>
      </c>
      <c r="H17186" s="65" t="s">
        <v>466</v>
      </c>
      <c r="I17186" s="74" t="s">
        <v>12611</v>
      </c>
    </row>
    <row r="17187" spans="1:9" x14ac:dyDescent="0.25">
      <c r="A17187" s="59" t="s">
        <v>12582</v>
      </c>
      <c r="B17187" s="59" t="s">
        <v>1792</v>
      </c>
      <c r="C17187" s="59" t="s">
        <v>76</v>
      </c>
      <c r="D17187" s="60">
        <v>0.6</v>
      </c>
      <c r="E17187" s="126" t="s">
        <v>37</v>
      </c>
      <c r="F17187" s="73">
        <v>82500</v>
      </c>
      <c r="G17187" s="64">
        <f t="shared" si="517"/>
        <v>49500</v>
      </c>
      <c r="H17187" s="65" t="s">
        <v>466</v>
      </c>
      <c r="I17187" s="74" t="s">
        <v>12611</v>
      </c>
    </row>
    <row r="17188" spans="1:9" x14ac:dyDescent="0.25">
      <c r="A17188" s="59" t="s">
        <v>12582</v>
      </c>
      <c r="B17188" s="59" t="s">
        <v>12388</v>
      </c>
      <c r="C17188" s="59" t="s">
        <v>411</v>
      </c>
      <c r="D17188" s="60">
        <v>1</v>
      </c>
      <c r="E17188" s="126" t="s">
        <v>26</v>
      </c>
      <c r="F17188" s="221">
        <v>12500</v>
      </c>
      <c r="G17188" s="64">
        <f t="shared" si="517"/>
        <v>12500</v>
      </c>
      <c r="H17188" s="65" t="s">
        <v>3126</v>
      </c>
      <c r="I17188" s="74" t="s">
        <v>6625</v>
      </c>
    </row>
    <row r="17189" spans="1:9" x14ac:dyDescent="0.25">
      <c r="A17189" s="59" t="s">
        <v>12582</v>
      </c>
      <c r="B17189" s="66" t="s">
        <v>220</v>
      </c>
      <c r="C17189" s="92" t="s">
        <v>221</v>
      </c>
      <c r="D17189" s="141">
        <v>6</v>
      </c>
      <c r="E17189" s="75" t="s">
        <v>37</v>
      </c>
      <c r="F17189" s="73">
        <v>34689</v>
      </c>
      <c r="G17189" s="64">
        <f t="shared" si="517"/>
        <v>208134</v>
      </c>
      <c r="H17189" s="65" t="s">
        <v>3126</v>
      </c>
      <c r="I17189" s="74" t="s">
        <v>6625</v>
      </c>
    </row>
    <row r="17190" spans="1:9" x14ac:dyDescent="0.25">
      <c r="A17190" s="59" t="s">
        <v>12582</v>
      </c>
      <c r="B17190" s="59" t="s">
        <v>210</v>
      </c>
      <c r="C17190" s="59" t="s">
        <v>211</v>
      </c>
      <c r="D17190" s="60">
        <v>1</v>
      </c>
      <c r="E17190" s="631" t="s">
        <v>37</v>
      </c>
      <c r="F17190" s="73">
        <v>33000</v>
      </c>
      <c r="G17190" s="64">
        <f t="shared" si="517"/>
        <v>33000</v>
      </c>
      <c r="H17190" s="65" t="s">
        <v>3126</v>
      </c>
      <c r="I17190" s="74" t="s">
        <v>6625</v>
      </c>
    </row>
    <row r="17191" spans="1:9" x14ac:dyDescent="0.25">
      <c r="A17191" s="59" t="s">
        <v>12582</v>
      </c>
      <c r="B17191" s="58" t="s">
        <v>35</v>
      </c>
      <c r="C17191" s="84" t="s">
        <v>36</v>
      </c>
      <c r="D17191" s="60">
        <v>1</v>
      </c>
      <c r="E17191" s="126" t="s">
        <v>102</v>
      </c>
      <c r="F17191" s="73">
        <v>6350000</v>
      </c>
      <c r="G17191" s="64">
        <f t="shared" si="517"/>
        <v>6350000</v>
      </c>
      <c r="H17191" s="120" t="s">
        <v>522</v>
      </c>
      <c r="I17191" s="74" t="s">
        <v>12612</v>
      </c>
    </row>
    <row r="17192" spans="1:9" x14ac:dyDescent="0.25">
      <c r="A17192" s="59" t="s">
        <v>12582</v>
      </c>
      <c r="B17192" s="83" t="s">
        <v>2874</v>
      </c>
      <c r="C17192" s="84" t="s">
        <v>36</v>
      </c>
      <c r="D17192" s="60">
        <v>1</v>
      </c>
      <c r="E17192" s="75" t="s">
        <v>102</v>
      </c>
      <c r="F17192" s="63">
        <v>6750000</v>
      </c>
      <c r="G17192" s="64">
        <f t="shared" si="517"/>
        <v>6750000</v>
      </c>
      <c r="H17192" s="120" t="s">
        <v>522</v>
      </c>
      <c r="I17192" s="74" t="s">
        <v>12612</v>
      </c>
    </row>
    <row r="17193" spans="1:9" x14ac:dyDescent="0.25">
      <c r="A17193" s="59" t="s">
        <v>12582</v>
      </c>
      <c r="B17193" s="71" t="s">
        <v>12613</v>
      </c>
      <c r="C17193" s="84" t="s">
        <v>3110</v>
      </c>
      <c r="D17193" s="59">
        <v>1</v>
      </c>
      <c r="E17193" s="77" t="s">
        <v>29</v>
      </c>
      <c r="F17193" s="61">
        <v>916000</v>
      </c>
      <c r="G17193" s="64">
        <f t="shared" si="517"/>
        <v>916000</v>
      </c>
      <c r="H17193" s="120" t="s">
        <v>5981</v>
      </c>
      <c r="I17193" s="59" t="s">
        <v>12614</v>
      </c>
    </row>
    <row r="17194" spans="1:9" x14ac:dyDescent="0.25">
      <c r="A17194" s="59" t="s">
        <v>12582</v>
      </c>
      <c r="B17194" s="59" t="s">
        <v>11584</v>
      </c>
      <c r="C17194" s="59" t="s">
        <v>10333</v>
      </c>
      <c r="D17194" s="60">
        <v>2</v>
      </c>
      <c r="E17194" s="75" t="s">
        <v>26</v>
      </c>
      <c r="F17194" s="64">
        <v>335000</v>
      </c>
      <c r="G17194" s="64">
        <f t="shared" si="517"/>
        <v>670000</v>
      </c>
      <c r="H17194" s="120" t="s">
        <v>5981</v>
      </c>
      <c r="I17194" s="59" t="s">
        <v>12614</v>
      </c>
    </row>
    <row r="17195" spans="1:9" x14ac:dyDescent="0.25">
      <c r="A17195" s="59" t="s">
        <v>12582</v>
      </c>
      <c r="B17195" s="59" t="s">
        <v>12615</v>
      </c>
      <c r="C17195" s="603" t="s">
        <v>12616</v>
      </c>
      <c r="D17195" s="59">
        <v>1</v>
      </c>
      <c r="E17195" s="59" t="s">
        <v>26</v>
      </c>
      <c r="F17195" s="59">
        <v>1</v>
      </c>
      <c r="G17195" s="64">
        <f t="shared" si="517"/>
        <v>1</v>
      </c>
      <c r="H17195" s="120" t="s">
        <v>5981</v>
      </c>
      <c r="I17195" s="59" t="s">
        <v>12614</v>
      </c>
    </row>
    <row r="17196" spans="1:9" x14ac:dyDescent="0.25">
      <c r="A17196" s="59" t="s">
        <v>12582</v>
      </c>
      <c r="B17196" s="59" t="s">
        <v>635</v>
      </c>
      <c r="C17196" s="84" t="s">
        <v>1311</v>
      </c>
      <c r="D17196" s="141">
        <v>2</v>
      </c>
      <c r="E17196" s="77" t="s">
        <v>51</v>
      </c>
      <c r="F17196" s="64">
        <v>12500</v>
      </c>
      <c r="G17196" s="64">
        <f t="shared" si="517"/>
        <v>25000</v>
      </c>
      <c r="H17196" s="120" t="s">
        <v>5981</v>
      </c>
      <c r="I17196" s="59" t="s">
        <v>12614</v>
      </c>
    </row>
    <row r="17197" spans="1:9" x14ac:dyDescent="0.25">
      <c r="A17197" s="59" t="s">
        <v>12582</v>
      </c>
      <c r="B17197" s="59" t="s">
        <v>12617</v>
      </c>
      <c r="C17197" s="59" t="s">
        <v>12618</v>
      </c>
      <c r="D17197" s="141">
        <v>1</v>
      </c>
      <c r="E17197" s="75" t="s">
        <v>26</v>
      </c>
      <c r="F17197" s="73">
        <v>78000</v>
      </c>
      <c r="G17197" s="64">
        <f t="shared" si="517"/>
        <v>78000</v>
      </c>
      <c r="H17197" s="120" t="s">
        <v>1500</v>
      </c>
      <c r="I17197" s="59" t="s">
        <v>12572</v>
      </c>
    </row>
    <row r="17198" spans="1:9" x14ac:dyDescent="0.25">
      <c r="A17198" s="59" t="s">
        <v>12582</v>
      </c>
      <c r="B17198" s="83" t="s">
        <v>6462</v>
      </c>
      <c r="C17198" s="84" t="s">
        <v>486</v>
      </c>
      <c r="D17198" s="60">
        <v>4</v>
      </c>
      <c r="E17198" s="75" t="s">
        <v>26</v>
      </c>
      <c r="F17198" s="73">
        <v>10000</v>
      </c>
      <c r="G17198" s="64">
        <f t="shared" si="517"/>
        <v>40000</v>
      </c>
      <c r="H17198" s="65" t="s">
        <v>432</v>
      </c>
      <c r="I17198" s="74"/>
    </row>
    <row r="17199" spans="1:9" x14ac:dyDescent="0.25">
      <c r="A17199" s="59" t="s">
        <v>296</v>
      </c>
      <c r="B17199" s="66" t="s">
        <v>220</v>
      </c>
      <c r="C17199" s="92" t="s">
        <v>221</v>
      </c>
      <c r="D17199" s="141">
        <v>4</v>
      </c>
      <c r="E17199" s="77" t="s">
        <v>37</v>
      </c>
      <c r="F17199" s="497">
        <v>34689</v>
      </c>
      <c r="G17199" s="64">
        <f t="shared" si="517"/>
        <v>138756</v>
      </c>
      <c r="H17199" s="65" t="s">
        <v>894</v>
      </c>
      <c r="I17199" s="74"/>
    </row>
    <row r="17200" spans="1:9" x14ac:dyDescent="0.25">
      <c r="A17200" s="59" t="s">
        <v>296</v>
      </c>
      <c r="B17200" s="58" t="s">
        <v>2008</v>
      </c>
      <c r="C17200" s="83" t="s">
        <v>411</v>
      </c>
      <c r="D17200" s="60">
        <v>4</v>
      </c>
      <c r="E17200" s="75" t="s">
        <v>26</v>
      </c>
      <c r="F17200" s="63">
        <v>25000</v>
      </c>
      <c r="G17200" s="64">
        <f t="shared" si="517"/>
        <v>100000</v>
      </c>
      <c r="H17200" s="65" t="s">
        <v>894</v>
      </c>
      <c r="I17200" s="74"/>
    </row>
    <row r="17201" spans="1:9" x14ac:dyDescent="0.25">
      <c r="A17201" s="59" t="s">
        <v>296</v>
      </c>
      <c r="B17201" s="59" t="s">
        <v>832</v>
      </c>
      <c r="C17201" s="59" t="s">
        <v>12555</v>
      </c>
      <c r="D17201" s="141">
        <v>1</v>
      </c>
      <c r="E17201" s="75" t="s">
        <v>26</v>
      </c>
      <c r="F17201" s="73">
        <v>10000</v>
      </c>
      <c r="G17201" s="64">
        <f t="shared" si="517"/>
        <v>10000</v>
      </c>
      <c r="H17201" s="65" t="s">
        <v>894</v>
      </c>
      <c r="I17201" s="279"/>
    </row>
    <row r="17202" spans="1:9" x14ac:dyDescent="0.25">
      <c r="A17202" s="59" t="s">
        <v>296</v>
      </c>
      <c r="B17202" s="58" t="s">
        <v>12619</v>
      </c>
      <c r="C17202" s="83" t="s">
        <v>48</v>
      </c>
      <c r="D17202" s="60">
        <v>1</v>
      </c>
      <c r="E17202" s="75" t="s">
        <v>26</v>
      </c>
      <c r="F17202" s="64">
        <v>2500000</v>
      </c>
      <c r="G17202" s="64">
        <f t="shared" si="517"/>
        <v>2500000</v>
      </c>
      <c r="H17202" s="65" t="s">
        <v>894</v>
      </c>
      <c r="I17202" s="279"/>
    </row>
    <row r="17203" spans="1:9" x14ac:dyDescent="0.25">
      <c r="A17203" s="59" t="s">
        <v>296</v>
      </c>
      <c r="B17203" s="83" t="s">
        <v>12461</v>
      </c>
      <c r="C17203" s="84" t="s">
        <v>636</v>
      </c>
      <c r="D17203" s="60">
        <v>1</v>
      </c>
      <c r="E17203" s="126" t="s">
        <v>26</v>
      </c>
      <c r="F17203" s="73">
        <v>25000</v>
      </c>
      <c r="G17203" s="64">
        <f t="shared" si="517"/>
        <v>25000</v>
      </c>
      <c r="H17203" s="65" t="s">
        <v>6160</v>
      </c>
      <c r="I17203" s="279"/>
    </row>
    <row r="17204" spans="1:9" x14ac:dyDescent="0.25">
      <c r="A17204" s="59" t="s">
        <v>296</v>
      </c>
      <c r="B17204" s="58" t="s">
        <v>12620</v>
      </c>
      <c r="C17204" s="59" t="s">
        <v>48</v>
      </c>
      <c r="D17204" s="60">
        <v>2</v>
      </c>
      <c r="E17204" s="75" t="s">
        <v>26</v>
      </c>
      <c r="F17204" s="73">
        <v>590000</v>
      </c>
      <c r="G17204" s="64">
        <f t="shared" si="517"/>
        <v>1180000</v>
      </c>
      <c r="H17204" s="120" t="s">
        <v>3126</v>
      </c>
      <c r="I17204" s="279" t="s">
        <v>6625</v>
      </c>
    </row>
    <row r="17205" spans="1:9" x14ac:dyDescent="0.25">
      <c r="A17205" s="59" t="s">
        <v>296</v>
      </c>
      <c r="B17205" s="58" t="s">
        <v>5117</v>
      </c>
      <c r="C17205" s="59" t="s">
        <v>48</v>
      </c>
      <c r="D17205" s="60">
        <v>4</v>
      </c>
      <c r="E17205" s="75" t="s">
        <v>26</v>
      </c>
      <c r="F17205" s="73">
        <v>200000</v>
      </c>
      <c r="G17205" s="64">
        <f t="shared" si="517"/>
        <v>800000</v>
      </c>
      <c r="H17205" s="120" t="s">
        <v>3126</v>
      </c>
      <c r="I17205" s="279" t="s">
        <v>6625</v>
      </c>
    </row>
    <row r="17206" spans="1:9" x14ac:dyDescent="0.25">
      <c r="A17206" s="59" t="s">
        <v>296</v>
      </c>
      <c r="B17206" s="58" t="s">
        <v>12621</v>
      </c>
      <c r="C17206" s="59" t="s">
        <v>48</v>
      </c>
      <c r="D17206" s="60">
        <v>1</v>
      </c>
      <c r="E17206" s="126" t="s">
        <v>26</v>
      </c>
      <c r="F17206" s="73">
        <v>1400000</v>
      </c>
      <c r="G17206" s="64">
        <f t="shared" si="517"/>
        <v>1400000</v>
      </c>
      <c r="H17206" s="120" t="s">
        <v>3126</v>
      </c>
      <c r="I17206" s="279" t="s">
        <v>6625</v>
      </c>
    </row>
    <row r="17207" spans="1:9" x14ac:dyDescent="0.25">
      <c r="A17207" s="59" t="s">
        <v>296</v>
      </c>
      <c r="B17207" s="59" t="s">
        <v>6300</v>
      </c>
      <c r="C17207" s="59" t="s">
        <v>434</v>
      </c>
      <c r="D17207" s="60">
        <v>1</v>
      </c>
      <c r="E17207" s="75" t="s">
        <v>26</v>
      </c>
      <c r="F17207" s="63">
        <v>100000</v>
      </c>
      <c r="G17207" s="64">
        <f>F17207*D17207</f>
        <v>100000</v>
      </c>
      <c r="H17207" s="65" t="s">
        <v>3126</v>
      </c>
      <c r="I17207" s="279"/>
    </row>
    <row r="17208" spans="1:9" x14ac:dyDescent="0.25">
      <c r="A17208" s="59" t="s">
        <v>296</v>
      </c>
      <c r="B17208" s="58" t="s">
        <v>12622</v>
      </c>
      <c r="C17208" s="84" t="s">
        <v>12623</v>
      </c>
      <c r="D17208" s="60">
        <v>2</v>
      </c>
      <c r="E17208" s="126" t="s">
        <v>26</v>
      </c>
      <c r="F17208" s="73">
        <v>267000</v>
      </c>
      <c r="G17208" s="64">
        <f t="shared" si="517"/>
        <v>534000</v>
      </c>
      <c r="H17208" s="65" t="s">
        <v>814</v>
      </c>
      <c r="I17208" s="279"/>
    </row>
    <row r="17209" spans="1:9" x14ac:dyDescent="0.25">
      <c r="A17209" s="59" t="s">
        <v>296</v>
      </c>
      <c r="B17209" s="59" t="s">
        <v>1999</v>
      </c>
      <c r="C17209" s="84" t="s">
        <v>12623</v>
      </c>
      <c r="D17209" s="60">
        <v>2</v>
      </c>
      <c r="E17209" s="126" t="s">
        <v>26</v>
      </c>
      <c r="F17209" s="73">
        <v>546000</v>
      </c>
      <c r="G17209" s="64">
        <f t="shared" si="517"/>
        <v>1092000</v>
      </c>
      <c r="H17209" s="120" t="s">
        <v>814</v>
      </c>
      <c r="I17209" s="279"/>
    </row>
    <row r="17210" spans="1:9" x14ac:dyDescent="0.25">
      <c r="A17210" s="59" t="s">
        <v>296</v>
      </c>
      <c r="B17210" s="59" t="s">
        <v>56</v>
      </c>
      <c r="C17210" s="59" t="s">
        <v>57</v>
      </c>
      <c r="D17210" s="60">
        <v>1.5</v>
      </c>
      <c r="E17210" s="631" t="s">
        <v>37</v>
      </c>
      <c r="F17210" s="73">
        <v>24650</v>
      </c>
      <c r="G17210" s="64">
        <f t="shared" si="517"/>
        <v>36975</v>
      </c>
      <c r="H17210" s="65" t="s">
        <v>466</v>
      </c>
      <c r="I17210" s="279"/>
    </row>
    <row r="17211" spans="1:9" x14ac:dyDescent="0.25">
      <c r="A17211" s="60" t="s">
        <v>296</v>
      </c>
      <c r="B17211" s="83" t="s">
        <v>1505</v>
      </c>
      <c r="C17211" s="59" t="s">
        <v>48</v>
      </c>
      <c r="D17211" s="60">
        <v>1</v>
      </c>
      <c r="E17211" s="126" t="s">
        <v>26</v>
      </c>
      <c r="F17211" s="73">
        <v>900000</v>
      </c>
      <c r="G17211" s="210">
        <f t="shared" si="517"/>
        <v>900000</v>
      </c>
      <c r="H17211" s="65" t="s">
        <v>2148</v>
      </c>
      <c r="I17211" s="279"/>
    </row>
    <row r="17212" spans="1:9" x14ac:dyDescent="0.25">
      <c r="A17212" s="59" t="s">
        <v>296</v>
      </c>
      <c r="B17212" s="59" t="s">
        <v>6288</v>
      </c>
      <c r="C17212" s="59" t="s">
        <v>48</v>
      </c>
      <c r="D17212" s="59">
        <v>3</v>
      </c>
      <c r="E17212" s="126" t="s">
        <v>26</v>
      </c>
      <c r="F17212" s="61">
        <v>55000</v>
      </c>
      <c r="G17212" s="64">
        <f t="shared" si="517"/>
        <v>165000</v>
      </c>
      <c r="H17212" s="65" t="s">
        <v>2148</v>
      </c>
      <c r="I17212" s="279"/>
    </row>
    <row r="17213" spans="1:9" x14ac:dyDescent="0.25">
      <c r="A17213" s="59" t="s">
        <v>296</v>
      </c>
      <c r="B17213" s="59" t="s">
        <v>9937</v>
      </c>
      <c r="C17213" s="84" t="s">
        <v>905</v>
      </c>
      <c r="D17213" s="141">
        <v>1</v>
      </c>
      <c r="E17213" s="77" t="s">
        <v>26</v>
      </c>
      <c r="F17213" s="64">
        <v>600000</v>
      </c>
      <c r="G17213" s="64">
        <f t="shared" si="517"/>
        <v>600000</v>
      </c>
      <c r="H17213" s="65" t="s">
        <v>2148</v>
      </c>
      <c r="I17213" s="279"/>
    </row>
    <row r="17214" spans="1:9" x14ac:dyDescent="0.25">
      <c r="A17214" s="59" t="s">
        <v>296</v>
      </c>
      <c r="B17214" s="59" t="s">
        <v>10778</v>
      </c>
      <c r="C17214" s="84" t="s">
        <v>905</v>
      </c>
      <c r="D17214" s="87">
        <v>1</v>
      </c>
      <c r="E17214" s="77" t="s">
        <v>26</v>
      </c>
      <c r="F17214" s="73">
        <v>1000000</v>
      </c>
      <c r="G17214" s="64">
        <f t="shared" si="517"/>
        <v>1000000</v>
      </c>
      <c r="H17214" s="65" t="s">
        <v>2148</v>
      </c>
      <c r="I17214" s="279"/>
    </row>
    <row r="17215" spans="1:9" x14ac:dyDescent="0.25">
      <c r="A17215" s="59" t="s">
        <v>296</v>
      </c>
      <c r="B17215" s="71" t="s">
        <v>9938</v>
      </c>
      <c r="C17215" s="84" t="s">
        <v>905</v>
      </c>
      <c r="D17215" s="60">
        <v>1</v>
      </c>
      <c r="E17215" s="77" t="s">
        <v>26</v>
      </c>
      <c r="F17215" s="63">
        <v>50000</v>
      </c>
      <c r="G17215" s="64">
        <f t="shared" si="517"/>
        <v>50000</v>
      </c>
      <c r="H17215" s="65" t="s">
        <v>2148</v>
      </c>
      <c r="I17215" s="279"/>
    </row>
    <row r="17216" spans="1:9" x14ac:dyDescent="0.25">
      <c r="A17216" s="59" t="s">
        <v>296</v>
      </c>
      <c r="B17216" s="59" t="s">
        <v>12366</v>
      </c>
      <c r="C17216" s="83" t="s">
        <v>48</v>
      </c>
      <c r="D17216" s="141">
        <v>5</v>
      </c>
      <c r="E17216" s="75" t="s">
        <v>26</v>
      </c>
      <c r="F17216" s="64">
        <v>5500</v>
      </c>
      <c r="G17216" s="64">
        <f t="shared" si="517"/>
        <v>27500</v>
      </c>
      <c r="H17216" s="65" t="s">
        <v>2148</v>
      </c>
      <c r="I17216" s="279"/>
    </row>
    <row r="17217" spans="1:9" x14ac:dyDescent="0.25">
      <c r="A17217" s="59" t="s">
        <v>296</v>
      </c>
      <c r="B17217" s="59" t="s">
        <v>6533</v>
      </c>
      <c r="C17217" s="59" t="s">
        <v>6534</v>
      </c>
      <c r="D17217" s="60">
        <v>4</v>
      </c>
      <c r="E17217" s="75" t="s">
        <v>26</v>
      </c>
      <c r="F17217" s="73">
        <v>47000</v>
      </c>
      <c r="G17217" s="64">
        <f t="shared" si="517"/>
        <v>188000</v>
      </c>
      <c r="H17217" s="65" t="s">
        <v>2148</v>
      </c>
      <c r="I17217" s="279"/>
    </row>
    <row r="17218" spans="1:9" x14ac:dyDescent="0.25">
      <c r="A17218" s="59" t="s">
        <v>296</v>
      </c>
      <c r="B17218" s="59" t="s">
        <v>6393</v>
      </c>
      <c r="C17218" s="59" t="s">
        <v>277</v>
      </c>
      <c r="D17218" s="60">
        <v>1</v>
      </c>
      <c r="E17218" s="77" t="s">
        <v>26</v>
      </c>
      <c r="F17218" s="63">
        <v>22500</v>
      </c>
      <c r="G17218" s="64">
        <f t="shared" si="517"/>
        <v>22500</v>
      </c>
      <c r="H17218" s="65" t="s">
        <v>2148</v>
      </c>
      <c r="I17218" s="279"/>
    </row>
    <row r="17219" spans="1:9" x14ac:dyDescent="0.25">
      <c r="A17219" s="59" t="s">
        <v>296</v>
      </c>
      <c r="B17219" s="71" t="s">
        <v>93</v>
      </c>
      <c r="C17219" s="59" t="s">
        <v>9834</v>
      </c>
      <c r="D17219" s="60">
        <v>1</v>
      </c>
      <c r="E17219" s="77" t="s">
        <v>26</v>
      </c>
      <c r="F17219" s="73">
        <v>181500</v>
      </c>
      <c r="G17219" s="64">
        <f t="shared" si="517"/>
        <v>181500</v>
      </c>
      <c r="H17219" s="65" t="s">
        <v>2148</v>
      </c>
      <c r="I17219" s="74"/>
    </row>
    <row r="17220" spans="1:9" x14ac:dyDescent="0.25">
      <c r="A17220" s="59" t="s">
        <v>296</v>
      </c>
      <c r="B17220" s="66" t="s">
        <v>8068</v>
      </c>
      <c r="C17220" s="83" t="s">
        <v>835</v>
      </c>
      <c r="D17220" s="60">
        <v>1</v>
      </c>
      <c r="E17220" s="75" t="s">
        <v>26</v>
      </c>
      <c r="F17220" s="64">
        <v>11500</v>
      </c>
      <c r="G17220" s="64">
        <f t="shared" si="517"/>
        <v>11500</v>
      </c>
      <c r="H17220" s="65" t="s">
        <v>2148</v>
      </c>
      <c r="I17220" s="74"/>
    </row>
    <row r="17221" spans="1:9" x14ac:dyDescent="0.25">
      <c r="A17221" s="59" t="s">
        <v>296</v>
      </c>
      <c r="B17221" s="58" t="s">
        <v>12624</v>
      </c>
      <c r="C17221" s="83" t="s">
        <v>411</v>
      </c>
      <c r="D17221" s="60">
        <v>1</v>
      </c>
      <c r="E17221" s="75" t="s">
        <v>26</v>
      </c>
      <c r="F17221" s="63">
        <v>90000</v>
      </c>
      <c r="G17221" s="64">
        <f t="shared" si="517"/>
        <v>90000</v>
      </c>
      <c r="H17221" s="65" t="s">
        <v>2148</v>
      </c>
      <c r="I17221" s="74"/>
    </row>
    <row r="17222" spans="1:9" x14ac:dyDescent="0.25">
      <c r="A17222" s="59" t="s">
        <v>296</v>
      </c>
      <c r="B17222" s="59" t="s">
        <v>2185</v>
      </c>
      <c r="C17222" s="84" t="s">
        <v>48</v>
      </c>
      <c r="D17222" s="141">
        <v>1</v>
      </c>
      <c r="E17222" s="77" t="s">
        <v>26</v>
      </c>
      <c r="F17222" s="64">
        <v>25000</v>
      </c>
      <c r="G17222" s="64">
        <f t="shared" si="517"/>
        <v>25000</v>
      </c>
      <c r="H17222" s="65" t="s">
        <v>2148</v>
      </c>
      <c r="I17222" s="74"/>
    </row>
    <row r="17223" spans="1:9" x14ac:dyDescent="0.25">
      <c r="A17223" s="59" t="s">
        <v>296</v>
      </c>
      <c r="B17223" s="59" t="s">
        <v>8801</v>
      </c>
      <c r="C17223" s="84" t="s">
        <v>419</v>
      </c>
      <c r="D17223" s="60">
        <v>3</v>
      </c>
      <c r="E17223" s="75" t="s">
        <v>26</v>
      </c>
      <c r="F17223" s="63">
        <v>5100</v>
      </c>
      <c r="G17223" s="64">
        <f t="shared" si="517"/>
        <v>15300</v>
      </c>
      <c r="H17223" s="65" t="s">
        <v>2148</v>
      </c>
      <c r="I17223" s="74"/>
    </row>
    <row r="17224" spans="1:9" x14ac:dyDescent="0.25">
      <c r="A17224" s="59" t="s">
        <v>296</v>
      </c>
      <c r="B17224" s="66" t="s">
        <v>220</v>
      </c>
      <c r="C17224" s="92" t="s">
        <v>221</v>
      </c>
      <c r="D17224" s="141">
        <v>4</v>
      </c>
      <c r="E17224" s="77" t="s">
        <v>37</v>
      </c>
      <c r="F17224" s="497">
        <v>34689</v>
      </c>
      <c r="G17224" s="64">
        <f t="shared" si="517"/>
        <v>138756</v>
      </c>
      <c r="H17224" s="65" t="s">
        <v>2148</v>
      </c>
      <c r="I17224" s="74"/>
    </row>
    <row r="17225" spans="1:9" x14ac:dyDescent="0.25">
      <c r="A17225" s="59" t="s">
        <v>296</v>
      </c>
      <c r="B17225" s="59" t="s">
        <v>1792</v>
      </c>
      <c r="C17225" s="59" t="s">
        <v>76</v>
      </c>
      <c r="D17225" s="141">
        <v>0.6</v>
      </c>
      <c r="E17225" s="77" t="s">
        <v>37</v>
      </c>
      <c r="F17225" s="497">
        <v>82500</v>
      </c>
      <c r="G17225" s="64">
        <f t="shared" si="517"/>
        <v>49500</v>
      </c>
      <c r="H17225" s="65" t="s">
        <v>2148</v>
      </c>
      <c r="I17225" s="74"/>
    </row>
    <row r="17226" spans="1:9" x14ac:dyDescent="0.25">
      <c r="A17226" s="59" t="s">
        <v>296</v>
      </c>
      <c r="B17226" s="59" t="s">
        <v>12625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64">
        <f t="shared" si="517"/>
        <v>55000</v>
      </c>
      <c r="H17226" s="65" t="s">
        <v>2148</v>
      </c>
      <c r="I17226" s="74"/>
    </row>
    <row r="17227" spans="1:9" x14ac:dyDescent="0.25">
      <c r="A17227" s="59" t="s">
        <v>296</v>
      </c>
      <c r="B17227" s="58" t="s">
        <v>12626</v>
      </c>
      <c r="C17227" s="59" t="s">
        <v>48</v>
      </c>
      <c r="D17227" s="60">
        <v>1</v>
      </c>
      <c r="E17227" s="126" t="s">
        <v>29</v>
      </c>
      <c r="F17227" s="73">
        <v>55000</v>
      </c>
      <c r="G17227" s="73">
        <f t="shared" si="517"/>
        <v>55000</v>
      </c>
      <c r="H17227" s="65" t="s">
        <v>2148</v>
      </c>
      <c r="I17227" s="74"/>
    </row>
    <row r="17228" spans="1:9" x14ac:dyDescent="0.25">
      <c r="A17228" s="59" t="s">
        <v>296</v>
      </c>
      <c r="B17228" s="59" t="s">
        <v>10727</v>
      </c>
      <c r="C17228" s="93" t="s">
        <v>12627</v>
      </c>
      <c r="D17228" s="141">
        <v>1</v>
      </c>
      <c r="E17228" s="75" t="s">
        <v>26</v>
      </c>
      <c r="F17228" s="497">
        <v>1700000</v>
      </c>
      <c r="G17228" s="64">
        <f t="shared" si="517"/>
        <v>1700000</v>
      </c>
      <c r="H17228" s="65" t="s">
        <v>12628</v>
      </c>
      <c r="I17228" s="74" t="s">
        <v>12629</v>
      </c>
    </row>
    <row r="17229" spans="1:9" x14ac:dyDescent="0.25">
      <c r="A17229" s="59" t="s">
        <v>296</v>
      </c>
      <c r="B17229" s="59" t="s">
        <v>10727</v>
      </c>
      <c r="C17229" s="93" t="s">
        <v>12630</v>
      </c>
      <c r="D17229" s="141">
        <v>1</v>
      </c>
      <c r="E17229" s="75" t="s">
        <v>26</v>
      </c>
      <c r="F17229" s="497">
        <v>1700000</v>
      </c>
      <c r="G17229" s="64">
        <f t="shared" ref="G17229:G17292" si="518">F17229*D17229</f>
        <v>1700000</v>
      </c>
      <c r="H17229" s="65" t="s">
        <v>12628</v>
      </c>
      <c r="I17229" s="74" t="s">
        <v>12629</v>
      </c>
    </row>
    <row r="17230" spans="1:9" x14ac:dyDescent="0.25">
      <c r="A17230" s="59" t="s">
        <v>296</v>
      </c>
      <c r="B17230" s="71" t="s">
        <v>10036</v>
      </c>
      <c r="C17230" s="77" t="s">
        <v>10333</v>
      </c>
      <c r="D17230" s="141">
        <v>2</v>
      </c>
      <c r="E17230" s="77" t="s">
        <v>26</v>
      </c>
      <c r="F17230" s="497">
        <v>175000</v>
      </c>
      <c r="G17230" s="64">
        <f t="shared" si="518"/>
        <v>350000</v>
      </c>
      <c r="H17230" s="65" t="s">
        <v>12628</v>
      </c>
      <c r="I17230" s="74" t="s">
        <v>12629</v>
      </c>
    </row>
    <row r="17231" spans="1:9" x14ac:dyDescent="0.25">
      <c r="A17231" s="59" t="s">
        <v>296</v>
      </c>
      <c r="B17231" s="59" t="s">
        <v>11628</v>
      </c>
      <c r="C17231" s="59" t="s">
        <v>10333</v>
      </c>
      <c r="D17231" s="60">
        <v>2</v>
      </c>
      <c r="E17231" s="126" t="s">
        <v>26</v>
      </c>
      <c r="F17231" s="63">
        <v>40000</v>
      </c>
      <c r="G17231" s="64">
        <f t="shared" si="518"/>
        <v>80000</v>
      </c>
      <c r="H17231" s="65" t="s">
        <v>12628</v>
      </c>
      <c r="I17231" s="74" t="s">
        <v>12629</v>
      </c>
    </row>
    <row r="17232" spans="1:9" x14ac:dyDescent="0.25">
      <c r="A17232" s="59" t="s">
        <v>296</v>
      </c>
      <c r="B17232" s="71" t="s">
        <v>3332</v>
      </c>
      <c r="C17232" s="81" t="s">
        <v>12631</v>
      </c>
      <c r="D17232" s="60">
        <v>1</v>
      </c>
      <c r="E17232" s="75" t="s">
        <v>26</v>
      </c>
      <c r="F17232" s="73">
        <v>1650000</v>
      </c>
      <c r="G17232" s="64">
        <f t="shared" si="518"/>
        <v>1650000</v>
      </c>
      <c r="H17232" s="65" t="s">
        <v>522</v>
      </c>
      <c r="I17232" s="74" t="s">
        <v>12632</v>
      </c>
    </row>
    <row r="17233" spans="1:9" x14ac:dyDescent="0.25">
      <c r="A17233" s="59" t="s">
        <v>296</v>
      </c>
      <c r="B17233" s="71" t="s">
        <v>3332</v>
      </c>
      <c r="C17233" s="81" t="s">
        <v>12633</v>
      </c>
      <c r="D17233" s="60">
        <v>1</v>
      </c>
      <c r="E17233" s="126" t="s">
        <v>26</v>
      </c>
      <c r="F17233" s="73">
        <v>1650000</v>
      </c>
      <c r="G17233" s="64">
        <f t="shared" si="518"/>
        <v>1650000</v>
      </c>
      <c r="H17233" s="65" t="s">
        <v>522</v>
      </c>
      <c r="I17233" s="74" t="s">
        <v>12632</v>
      </c>
    </row>
    <row r="17234" spans="1:9" x14ac:dyDescent="0.25">
      <c r="A17234" s="59" t="s">
        <v>296</v>
      </c>
      <c r="B17234" s="71" t="s">
        <v>3332</v>
      </c>
      <c r="C17234" s="81" t="s">
        <v>12634</v>
      </c>
      <c r="D17234" s="60">
        <v>1</v>
      </c>
      <c r="E17234" s="75" t="s">
        <v>26</v>
      </c>
      <c r="F17234" s="73">
        <v>1650000</v>
      </c>
      <c r="G17234" s="64">
        <f t="shared" si="518"/>
        <v>1650000</v>
      </c>
      <c r="H17234" s="65" t="s">
        <v>522</v>
      </c>
      <c r="I17234" s="74" t="s">
        <v>12632</v>
      </c>
    </row>
    <row r="17235" spans="1:9" x14ac:dyDescent="0.25">
      <c r="A17235" s="59" t="s">
        <v>296</v>
      </c>
      <c r="B17235" s="58" t="s">
        <v>12635</v>
      </c>
      <c r="C17235" s="59" t="s">
        <v>12636</v>
      </c>
      <c r="D17235" s="60">
        <v>1</v>
      </c>
      <c r="E17235" s="75" t="s">
        <v>26</v>
      </c>
      <c r="F17235" s="73">
        <v>775000</v>
      </c>
      <c r="G17235" s="64">
        <f t="shared" si="518"/>
        <v>775000</v>
      </c>
      <c r="H17235" s="65" t="s">
        <v>522</v>
      </c>
      <c r="I17235" s="74" t="s">
        <v>12632</v>
      </c>
    </row>
    <row r="17236" spans="1:9" x14ac:dyDescent="0.25">
      <c r="A17236" s="59" t="s">
        <v>296</v>
      </c>
      <c r="B17236" s="59" t="s">
        <v>10971</v>
      </c>
      <c r="C17236" s="59" t="s">
        <v>10333</v>
      </c>
      <c r="D17236" s="141">
        <v>2</v>
      </c>
      <c r="E17236" s="75" t="s">
        <v>26</v>
      </c>
      <c r="F17236" s="210">
        <v>85000</v>
      </c>
      <c r="G17236" s="64">
        <f t="shared" si="518"/>
        <v>170000</v>
      </c>
      <c r="H17236" s="65" t="s">
        <v>522</v>
      </c>
      <c r="I17236" s="74" t="s">
        <v>12632</v>
      </c>
    </row>
    <row r="17237" spans="1:9" x14ac:dyDescent="0.25">
      <c r="A17237" s="59" t="s">
        <v>296</v>
      </c>
      <c r="B17237" s="59" t="s">
        <v>10969</v>
      </c>
      <c r="C17237" s="59" t="s">
        <v>10333</v>
      </c>
      <c r="D17237" s="60">
        <v>2</v>
      </c>
      <c r="E17237" s="75" t="s">
        <v>26</v>
      </c>
      <c r="F17237" s="64">
        <v>290000</v>
      </c>
      <c r="G17237" s="64">
        <f t="shared" si="518"/>
        <v>580000</v>
      </c>
      <c r="H17237" s="65" t="s">
        <v>522</v>
      </c>
      <c r="I17237" s="74" t="s">
        <v>12632</v>
      </c>
    </row>
    <row r="17238" spans="1:9" x14ac:dyDescent="0.25">
      <c r="A17238" s="59" t="s">
        <v>296</v>
      </c>
      <c r="B17238" s="58" t="s">
        <v>12635</v>
      </c>
      <c r="C17238" s="59" t="s">
        <v>12637</v>
      </c>
      <c r="D17238" s="60">
        <v>1</v>
      </c>
      <c r="E17238" s="75" t="s">
        <v>26</v>
      </c>
      <c r="F17238" s="73">
        <v>775000</v>
      </c>
      <c r="G17238" s="64">
        <f t="shared" si="518"/>
        <v>775000</v>
      </c>
      <c r="H17238" s="65" t="s">
        <v>522</v>
      </c>
      <c r="I17238" s="74" t="s">
        <v>12638</v>
      </c>
    </row>
    <row r="17239" spans="1:9" x14ac:dyDescent="0.25">
      <c r="A17239" s="59" t="s">
        <v>296</v>
      </c>
      <c r="B17239" s="58" t="s">
        <v>12635</v>
      </c>
      <c r="C17239" s="59" t="s">
        <v>12639</v>
      </c>
      <c r="D17239" s="60">
        <v>1</v>
      </c>
      <c r="E17239" s="75" t="s">
        <v>26</v>
      </c>
      <c r="F17239" s="73">
        <v>775000</v>
      </c>
      <c r="G17239" s="64">
        <f t="shared" si="518"/>
        <v>775000</v>
      </c>
      <c r="H17239" s="65" t="s">
        <v>522</v>
      </c>
      <c r="I17239" s="74" t="s">
        <v>12638</v>
      </c>
    </row>
    <row r="17240" spans="1:9" x14ac:dyDescent="0.25">
      <c r="A17240" s="59" t="s">
        <v>296</v>
      </c>
      <c r="B17240" s="58" t="s">
        <v>12635</v>
      </c>
      <c r="C17240" s="77" t="s">
        <v>12640</v>
      </c>
      <c r="D17240" s="60">
        <v>1</v>
      </c>
      <c r="E17240" s="75" t="s">
        <v>26</v>
      </c>
      <c r="F17240" s="73">
        <v>775000</v>
      </c>
      <c r="G17240" s="64">
        <f t="shared" si="518"/>
        <v>775000</v>
      </c>
      <c r="H17240" s="65" t="s">
        <v>522</v>
      </c>
      <c r="I17240" s="74" t="s">
        <v>12638</v>
      </c>
    </row>
    <row r="17241" spans="1:9" x14ac:dyDescent="0.25">
      <c r="A17241" s="59" t="s">
        <v>296</v>
      </c>
      <c r="B17241" s="83" t="s">
        <v>12641</v>
      </c>
      <c r="C17241" s="59" t="s">
        <v>48</v>
      </c>
      <c r="D17241" s="60">
        <v>1</v>
      </c>
      <c r="E17241" s="75" t="s">
        <v>26</v>
      </c>
      <c r="F17241" s="63">
        <v>410000</v>
      </c>
      <c r="G17241" s="64">
        <f t="shared" si="518"/>
        <v>410000</v>
      </c>
      <c r="H17241" s="65" t="s">
        <v>1929</v>
      </c>
      <c r="I17241" s="74"/>
    </row>
    <row r="17242" spans="1:9" x14ac:dyDescent="0.25">
      <c r="A17242" s="59" t="s">
        <v>296</v>
      </c>
      <c r="B17242" s="58" t="s">
        <v>12642</v>
      </c>
      <c r="C17242" s="59" t="s">
        <v>48</v>
      </c>
      <c r="D17242" s="60">
        <v>1</v>
      </c>
      <c r="E17242" s="126" t="s">
        <v>26</v>
      </c>
      <c r="F17242" s="73">
        <v>80000</v>
      </c>
      <c r="G17242" s="64">
        <f t="shared" si="518"/>
        <v>80000</v>
      </c>
      <c r="H17242" s="65" t="s">
        <v>1929</v>
      </c>
      <c r="I17242" s="74"/>
    </row>
    <row r="17243" spans="1:9" x14ac:dyDescent="0.25">
      <c r="A17243" s="59" t="s">
        <v>296</v>
      </c>
      <c r="B17243" s="59" t="s">
        <v>12643</v>
      </c>
      <c r="C17243" s="59" t="s">
        <v>361</v>
      </c>
      <c r="D17243" s="60">
        <v>1</v>
      </c>
      <c r="E17243" s="75" t="s">
        <v>26</v>
      </c>
      <c r="F17243" s="63">
        <v>25000</v>
      </c>
      <c r="G17243" s="64">
        <f t="shared" si="518"/>
        <v>25000</v>
      </c>
      <c r="H17243" s="65" t="s">
        <v>1929</v>
      </c>
      <c r="I17243" s="74"/>
    </row>
    <row r="17244" spans="1:9" x14ac:dyDescent="0.25">
      <c r="A17244" s="59" t="s">
        <v>296</v>
      </c>
      <c r="B17244" s="59" t="s">
        <v>12263</v>
      </c>
      <c r="C17244" s="84" t="s">
        <v>361</v>
      </c>
      <c r="D17244" s="60">
        <v>1</v>
      </c>
      <c r="E17244" s="75" t="s">
        <v>29</v>
      </c>
      <c r="F17244" s="62">
        <v>25000</v>
      </c>
      <c r="G17244" s="64">
        <f t="shared" si="518"/>
        <v>25000</v>
      </c>
      <c r="H17244" s="65" t="s">
        <v>1929</v>
      </c>
      <c r="I17244" s="74"/>
    </row>
    <row r="17245" spans="1:9" x14ac:dyDescent="0.25">
      <c r="A17245" s="59" t="s">
        <v>296</v>
      </c>
      <c r="B17245" s="83" t="s">
        <v>9844</v>
      </c>
      <c r="C17245" s="77" t="s">
        <v>10333</v>
      </c>
      <c r="D17245" s="60">
        <v>1</v>
      </c>
      <c r="E17245" s="126" t="s">
        <v>26</v>
      </c>
      <c r="F17245" s="73">
        <v>165000</v>
      </c>
      <c r="G17245" s="64">
        <f t="shared" si="518"/>
        <v>165000</v>
      </c>
      <c r="H17245" s="65" t="s">
        <v>890</v>
      </c>
      <c r="I17245" s="74" t="s">
        <v>12644</v>
      </c>
    </row>
    <row r="17246" spans="1:9" x14ac:dyDescent="0.25">
      <c r="A17246" s="59" t="s">
        <v>296</v>
      </c>
      <c r="B17246" s="66" t="s">
        <v>220</v>
      </c>
      <c r="C17246" s="92" t="s">
        <v>221</v>
      </c>
      <c r="D17246" s="141">
        <v>1</v>
      </c>
      <c r="E17246" s="77" t="s">
        <v>37</v>
      </c>
      <c r="F17246" s="497">
        <v>34689</v>
      </c>
      <c r="G17246" s="64">
        <f t="shared" si="518"/>
        <v>34689</v>
      </c>
      <c r="H17246" s="65" t="s">
        <v>890</v>
      </c>
      <c r="I17246" s="74" t="s">
        <v>12644</v>
      </c>
    </row>
    <row r="17247" spans="1:9" x14ac:dyDescent="0.25">
      <c r="A17247" s="59" t="s">
        <v>296</v>
      </c>
      <c r="B17247" s="59" t="s">
        <v>210</v>
      </c>
      <c r="C17247" s="59" t="s">
        <v>211</v>
      </c>
      <c r="D17247" s="60">
        <v>1.5</v>
      </c>
      <c r="E17247" s="631" t="s">
        <v>37</v>
      </c>
      <c r="F17247" s="73">
        <v>33000</v>
      </c>
      <c r="G17247" s="64">
        <f t="shared" si="518"/>
        <v>49500</v>
      </c>
      <c r="H17247" s="65" t="s">
        <v>890</v>
      </c>
      <c r="I17247" s="74" t="s">
        <v>12644</v>
      </c>
    </row>
    <row r="17248" spans="1:9" x14ac:dyDescent="0.25">
      <c r="A17248" s="59" t="s">
        <v>296</v>
      </c>
      <c r="B17248" s="59" t="s">
        <v>56</v>
      </c>
      <c r="C17248" s="59" t="s">
        <v>57</v>
      </c>
      <c r="D17248" s="60">
        <v>1.5</v>
      </c>
      <c r="E17248" s="126" t="s">
        <v>37</v>
      </c>
      <c r="F17248" s="221">
        <v>24650</v>
      </c>
      <c r="G17248" s="64">
        <f t="shared" si="518"/>
        <v>36975</v>
      </c>
      <c r="H17248" s="65" t="s">
        <v>890</v>
      </c>
      <c r="I17248" s="74" t="s">
        <v>12644</v>
      </c>
    </row>
    <row r="17249" spans="1:9" x14ac:dyDescent="0.25">
      <c r="A17249" s="59" t="s">
        <v>296</v>
      </c>
      <c r="B17249" s="59" t="s">
        <v>8069</v>
      </c>
      <c r="C17249" s="59" t="s">
        <v>533</v>
      </c>
      <c r="D17249" s="60">
        <v>4</v>
      </c>
      <c r="E17249" s="75" t="s">
        <v>26</v>
      </c>
      <c r="F17249" s="63">
        <v>2800</v>
      </c>
      <c r="G17249" s="64">
        <f t="shared" si="518"/>
        <v>11200</v>
      </c>
      <c r="H17249" s="65" t="s">
        <v>2148</v>
      </c>
      <c r="I17249" s="74"/>
    </row>
    <row r="17250" spans="1:9" x14ac:dyDescent="0.25">
      <c r="A17250" s="59" t="s">
        <v>12645</v>
      </c>
      <c r="B17250" s="66" t="s">
        <v>12376</v>
      </c>
      <c r="C17250" s="83" t="s">
        <v>361</v>
      </c>
      <c r="D17250" s="141">
        <v>1</v>
      </c>
      <c r="E17250" s="77" t="s">
        <v>29</v>
      </c>
      <c r="F17250" s="497">
        <v>20000</v>
      </c>
      <c r="G17250" s="64">
        <f t="shared" si="518"/>
        <v>20000</v>
      </c>
      <c r="H17250" s="65" t="s">
        <v>2148</v>
      </c>
      <c r="I17250" s="74"/>
    </row>
    <row r="17251" spans="1:9" x14ac:dyDescent="0.25">
      <c r="A17251" s="59" t="s">
        <v>12645</v>
      </c>
      <c r="B17251" s="83" t="s">
        <v>12646</v>
      </c>
      <c r="C17251" s="59" t="s">
        <v>1152</v>
      </c>
      <c r="D17251" s="60">
        <v>2</v>
      </c>
      <c r="E17251" s="75" t="s">
        <v>26</v>
      </c>
      <c r="F17251" s="63">
        <v>240000</v>
      </c>
      <c r="G17251" s="64">
        <f t="shared" si="518"/>
        <v>480000</v>
      </c>
      <c r="H17251" s="65" t="s">
        <v>814</v>
      </c>
      <c r="I17251" s="74"/>
    </row>
    <row r="17252" spans="1:9" x14ac:dyDescent="0.25">
      <c r="A17252" s="59" t="s">
        <v>12645</v>
      </c>
      <c r="B17252" s="59" t="s">
        <v>606</v>
      </c>
      <c r="C17252" s="84" t="s">
        <v>1311</v>
      </c>
      <c r="D17252" s="60">
        <v>1</v>
      </c>
      <c r="E17252" s="126" t="s">
        <v>607</v>
      </c>
      <c r="F17252" s="73">
        <v>106000</v>
      </c>
      <c r="G17252" s="64">
        <f t="shared" si="518"/>
        <v>106000</v>
      </c>
      <c r="H17252" s="65" t="s">
        <v>6160</v>
      </c>
      <c r="I17252" s="279"/>
    </row>
    <row r="17253" spans="1:9" x14ac:dyDescent="0.25">
      <c r="A17253" s="59" t="s">
        <v>12645</v>
      </c>
      <c r="B17253" s="58" t="s">
        <v>12647</v>
      </c>
      <c r="C17253" s="84" t="s">
        <v>1043</v>
      </c>
      <c r="D17253" s="60">
        <v>3</v>
      </c>
      <c r="E17253" s="75" t="s">
        <v>473</v>
      </c>
      <c r="F17253" s="73">
        <v>110500</v>
      </c>
      <c r="G17253" s="64">
        <f t="shared" si="518"/>
        <v>331500</v>
      </c>
      <c r="H17253" s="120" t="s">
        <v>6154</v>
      </c>
      <c r="I17253" s="279"/>
    </row>
    <row r="17254" spans="1:9" x14ac:dyDescent="0.25">
      <c r="A17254" s="59" t="s">
        <v>12645</v>
      </c>
      <c r="B17254" s="58" t="s">
        <v>292</v>
      </c>
      <c r="C17254" s="84" t="s">
        <v>361</v>
      </c>
      <c r="D17254" s="60">
        <v>1</v>
      </c>
      <c r="E17254" s="126" t="s">
        <v>26</v>
      </c>
      <c r="F17254" s="63">
        <v>40000</v>
      </c>
      <c r="G17254" s="64">
        <f t="shared" si="518"/>
        <v>40000</v>
      </c>
      <c r="H17254" s="65" t="s">
        <v>1929</v>
      </c>
      <c r="I17254" s="279"/>
    </row>
    <row r="17255" spans="1:9" x14ac:dyDescent="0.25">
      <c r="A17255" s="59" t="s">
        <v>12645</v>
      </c>
      <c r="B17255" s="59" t="s">
        <v>12648</v>
      </c>
      <c r="C17255" s="59" t="s">
        <v>411</v>
      </c>
      <c r="D17255" s="141">
        <v>1</v>
      </c>
      <c r="E17255" s="75" t="s">
        <v>26</v>
      </c>
      <c r="F17255" s="210">
        <v>225000</v>
      </c>
      <c r="G17255" s="64">
        <f t="shared" si="518"/>
        <v>225000</v>
      </c>
      <c r="H17255" s="65" t="s">
        <v>1929</v>
      </c>
      <c r="I17255" s="279"/>
    </row>
    <row r="17256" spans="1:9" x14ac:dyDescent="0.25">
      <c r="A17256" s="59" t="s">
        <v>12645</v>
      </c>
      <c r="B17256" s="59" t="s">
        <v>6643</v>
      </c>
      <c r="C17256" s="59" t="s">
        <v>6424</v>
      </c>
      <c r="D17256" s="141">
        <v>0.6</v>
      </c>
      <c r="E17256" s="75" t="s">
        <v>37</v>
      </c>
      <c r="F17256" s="210">
        <v>82500</v>
      </c>
      <c r="G17256" s="64">
        <f t="shared" si="518"/>
        <v>49500</v>
      </c>
      <c r="H17256" s="65" t="s">
        <v>1929</v>
      </c>
      <c r="I17256" s="279"/>
    </row>
    <row r="17257" spans="1:9" x14ac:dyDescent="0.25">
      <c r="A17257" s="59" t="s">
        <v>12645</v>
      </c>
      <c r="B17257" s="59" t="s">
        <v>210</v>
      </c>
      <c r="C17257" s="59" t="s">
        <v>211</v>
      </c>
      <c r="D17257" s="60">
        <v>3</v>
      </c>
      <c r="E17257" s="75" t="s">
        <v>37</v>
      </c>
      <c r="F17257" s="73">
        <v>33000</v>
      </c>
      <c r="G17257" s="64">
        <f t="shared" si="518"/>
        <v>99000</v>
      </c>
      <c r="H17257" s="120" t="s">
        <v>6138</v>
      </c>
      <c r="I17257" s="279"/>
    </row>
    <row r="17258" spans="1:9" x14ac:dyDescent="0.25">
      <c r="A17258" s="59" t="s">
        <v>12645</v>
      </c>
      <c r="B17258" s="59" t="s">
        <v>56</v>
      </c>
      <c r="C17258" s="59" t="s">
        <v>57</v>
      </c>
      <c r="D17258" s="60">
        <v>3</v>
      </c>
      <c r="E17258" s="75" t="s">
        <v>26</v>
      </c>
      <c r="F17258" s="63">
        <v>24650</v>
      </c>
      <c r="G17258" s="64">
        <f t="shared" si="518"/>
        <v>73950</v>
      </c>
      <c r="H17258" s="65" t="s">
        <v>8469</v>
      </c>
      <c r="I17258" s="279"/>
    </row>
    <row r="17259" spans="1:9" x14ac:dyDescent="0.25">
      <c r="A17259" s="59" t="s">
        <v>12645</v>
      </c>
      <c r="B17259" s="58" t="s">
        <v>12649</v>
      </c>
      <c r="C17259" s="59" t="s">
        <v>12650</v>
      </c>
      <c r="D17259" s="60">
        <v>2</v>
      </c>
      <c r="E17259" s="126" t="s">
        <v>26</v>
      </c>
      <c r="F17259" s="73">
        <v>1</v>
      </c>
      <c r="G17259" s="64">
        <f t="shared" si="518"/>
        <v>2</v>
      </c>
      <c r="H17259" s="65" t="s">
        <v>432</v>
      </c>
      <c r="I17259" s="279"/>
    </row>
    <row r="17260" spans="1:9" x14ac:dyDescent="0.25">
      <c r="A17260" s="59" t="s">
        <v>12645</v>
      </c>
      <c r="B17260" s="59" t="s">
        <v>12651</v>
      </c>
      <c r="C17260" s="83" t="s">
        <v>1923</v>
      </c>
      <c r="D17260" s="60">
        <v>4</v>
      </c>
      <c r="E17260" s="126" t="s">
        <v>26</v>
      </c>
      <c r="F17260" s="63">
        <v>50000</v>
      </c>
      <c r="G17260" s="64">
        <f t="shared" si="518"/>
        <v>200000</v>
      </c>
      <c r="H17260" s="65" t="s">
        <v>1161</v>
      </c>
      <c r="I17260" s="279"/>
    </row>
    <row r="17261" spans="1:9" x14ac:dyDescent="0.25">
      <c r="A17261" s="59" t="s">
        <v>12645</v>
      </c>
      <c r="B17261" s="83" t="s">
        <v>6384</v>
      </c>
      <c r="C17261" s="83" t="s">
        <v>1923</v>
      </c>
      <c r="D17261" s="60">
        <v>3</v>
      </c>
      <c r="E17261" s="126" t="s">
        <v>26</v>
      </c>
      <c r="F17261" s="73">
        <v>45000</v>
      </c>
      <c r="G17261" s="210">
        <f t="shared" si="518"/>
        <v>135000</v>
      </c>
      <c r="H17261" s="65" t="s">
        <v>1161</v>
      </c>
      <c r="I17261" s="279"/>
    </row>
    <row r="17262" spans="1:9" x14ac:dyDescent="0.25">
      <c r="A17262" s="59" t="s">
        <v>12645</v>
      </c>
      <c r="B17262" s="59" t="s">
        <v>12652</v>
      </c>
      <c r="C17262" s="59" t="s">
        <v>482</v>
      </c>
      <c r="D17262" s="59">
        <v>4</v>
      </c>
      <c r="E17262" s="126" t="s">
        <v>26</v>
      </c>
      <c r="F17262" s="61">
        <v>4750</v>
      </c>
      <c r="G17262" s="64">
        <f t="shared" si="518"/>
        <v>19000</v>
      </c>
      <c r="H17262" s="65" t="s">
        <v>2985</v>
      </c>
      <c r="I17262" s="279"/>
    </row>
    <row r="17263" spans="1:9" x14ac:dyDescent="0.25">
      <c r="A17263" s="59" t="s">
        <v>12645</v>
      </c>
      <c r="B17263" s="59" t="s">
        <v>12653</v>
      </c>
      <c r="C17263" s="84" t="s">
        <v>482</v>
      </c>
      <c r="D17263" s="141">
        <v>4</v>
      </c>
      <c r="E17263" s="77" t="s">
        <v>26</v>
      </c>
      <c r="F17263" s="64">
        <v>5875</v>
      </c>
      <c r="G17263" s="64">
        <f t="shared" si="518"/>
        <v>23500</v>
      </c>
      <c r="H17263" s="65" t="s">
        <v>2985</v>
      </c>
      <c r="I17263" s="279"/>
    </row>
    <row r="17264" spans="1:9" x14ac:dyDescent="0.25">
      <c r="A17264" s="59" t="s">
        <v>12645</v>
      </c>
      <c r="B17264" s="59" t="s">
        <v>11908</v>
      </c>
      <c r="C17264" s="84" t="s">
        <v>878</v>
      </c>
      <c r="D17264" s="87">
        <v>1</v>
      </c>
      <c r="E17264" s="77" t="s">
        <v>29</v>
      </c>
      <c r="F17264" s="73">
        <v>380000</v>
      </c>
      <c r="G17264" s="64">
        <f t="shared" si="518"/>
        <v>380000</v>
      </c>
      <c r="H17264" s="65" t="s">
        <v>2985</v>
      </c>
      <c r="I17264" s="279"/>
    </row>
    <row r="17265" spans="1:9" x14ac:dyDescent="0.25">
      <c r="A17265" s="59" t="s">
        <v>12645</v>
      </c>
      <c r="B17265" s="71" t="s">
        <v>6643</v>
      </c>
      <c r="C17265" s="84" t="s">
        <v>6424</v>
      </c>
      <c r="D17265" s="60">
        <v>0.6</v>
      </c>
      <c r="E17265" s="77" t="s">
        <v>37</v>
      </c>
      <c r="F17265" s="63">
        <v>82500</v>
      </c>
      <c r="G17265" s="64">
        <f t="shared" si="518"/>
        <v>49500</v>
      </c>
      <c r="H17265" s="65" t="s">
        <v>2985</v>
      </c>
      <c r="I17265" s="279"/>
    </row>
    <row r="17266" spans="1:9" x14ac:dyDescent="0.25">
      <c r="A17266" s="59" t="s">
        <v>12645</v>
      </c>
      <c r="B17266" s="58" t="s">
        <v>7853</v>
      </c>
      <c r="C17266" s="83" t="s">
        <v>1923</v>
      </c>
      <c r="D17266" s="60">
        <v>8</v>
      </c>
      <c r="E17266" s="75" t="s">
        <v>26</v>
      </c>
      <c r="F17266" s="63">
        <v>45000</v>
      </c>
      <c r="G17266" s="64">
        <f t="shared" si="518"/>
        <v>360000</v>
      </c>
      <c r="H17266" s="65" t="s">
        <v>2985</v>
      </c>
      <c r="I17266" s="279"/>
    </row>
    <row r="17267" spans="1:9" x14ac:dyDescent="0.25">
      <c r="A17267" s="59" t="s">
        <v>12645</v>
      </c>
      <c r="B17267" s="59" t="s">
        <v>6643</v>
      </c>
      <c r="C17267" s="59" t="s">
        <v>6424</v>
      </c>
      <c r="D17267" s="60">
        <v>0.6</v>
      </c>
      <c r="E17267" s="75" t="s">
        <v>37</v>
      </c>
      <c r="F17267" s="73">
        <v>82500</v>
      </c>
      <c r="G17267" s="64">
        <f t="shared" si="518"/>
        <v>49500</v>
      </c>
      <c r="H17267" s="65" t="s">
        <v>890</v>
      </c>
      <c r="I17267" s="279"/>
    </row>
    <row r="17268" spans="1:9" x14ac:dyDescent="0.25">
      <c r="A17268" s="59" t="s">
        <v>12645</v>
      </c>
      <c r="B17268" s="71" t="s">
        <v>12654</v>
      </c>
      <c r="C17268" s="84" t="s">
        <v>486</v>
      </c>
      <c r="D17268" s="60">
        <v>1</v>
      </c>
      <c r="E17268" s="77" t="s">
        <v>26</v>
      </c>
      <c r="F17268" s="73">
        <v>115000</v>
      </c>
      <c r="G17268" s="64">
        <f t="shared" si="518"/>
        <v>115000</v>
      </c>
      <c r="H17268" s="65" t="s">
        <v>894</v>
      </c>
      <c r="I17268" s="74"/>
    </row>
    <row r="17269" spans="1:9" x14ac:dyDescent="0.25">
      <c r="A17269" s="59" t="s">
        <v>12645</v>
      </c>
      <c r="B17269" s="71" t="s">
        <v>12655</v>
      </c>
      <c r="C17269" s="84" t="s">
        <v>486</v>
      </c>
      <c r="D17269" s="60">
        <v>6</v>
      </c>
      <c r="E17269" s="77" t="s">
        <v>26</v>
      </c>
      <c r="F17269" s="73">
        <v>10000</v>
      </c>
      <c r="G17269" s="64">
        <f t="shared" si="518"/>
        <v>60000</v>
      </c>
      <c r="H17269" s="65" t="s">
        <v>894</v>
      </c>
      <c r="I17269" s="74"/>
    </row>
    <row r="17270" spans="1:9" x14ac:dyDescent="0.25">
      <c r="A17270" s="59" t="s">
        <v>12645</v>
      </c>
      <c r="B17270" s="71" t="s">
        <v>54</v>
      </c>
      <c r="C17270" s="59" t="s">
        <v>12656</v>
      </c>
      <c r="D17270" s="141">
        <v>1</v>
      </c>
      <c r="E17270" s="77" t="s">
        <v>26</v>
      </c>
      <c r="F17270" s="64">
        <v>3400000</v>
      </c>
      <c r="G17270" s="64">
        <f t="shared" si="518"/>
        <v>3400000</v>
      </c>
      <c r="H17270" s="65" t="s">
        <v>1755</v>
      </c>
      <c r="I17270" s="74" t="s">
        <v>12657</v>
      </c>
    </row>
    <row r="17271" spans="1:9" x14ac:dyDescent="0.25">
      <c r="A17271" s="59" t="s">
        <v>12645</v>
      </c>
      <c r="B17271" s="71" t="s">
        <v>54</v>
      </c>
      <c r="C17271" s="59" t="s">
        <v>12658</v>
      </c>
      <c r="D17271" s="60">
        <v>1</v>
      </c>
      <c r="E17271" s="75" t="s">
        <v>26</v>
      </c>
      <c r="F17271" s="63">
        <v>3400000</v>
      </c>
      <c r="G17271" s="64">
        <f t="shared" si="518"/>
        <v>3400000</v>
      </c>
      <c r="H17271" s="65" t="s">
        <v>1755</v>
      </c>
      <c r="I17271" s="74" t="s">
        <v>12657</v>
      </c>
    </row>
    <row r="17272" spans="1:9" x14ac:dyDescent="0.25">
      <c r="A17272" s="59" t="s">
        <v>12645</v>
      </c>
      <c r="B17272" s="66" t="s">
        <v>12659</v>
      </c>
      <c r="C17272" s="92" t="s">
        <v>5836</v>
      </c>
      <c r="D17272" s="141">
        <v>1</v>
      </c>
      <c r="E17272" s="77" t="s">
        <v>29</v>
      </c>
      <c r="F17272" s="497">
        <v>1</v>
      </c>
      <c r="G17272" s="64">
        <f t="shared" si="518"/>
        <v>1</v>
      </c>
      <c r="H17272" s="65" t="s">
        <v>1755</v>
      </c>
      <c r="I17272" s="74" t="s">
        <v>12657</v>
      </c>
    </row>
    <row r="17273" spans="1:9" x14ac:dyDescent="0.25">
      <c r="A17273" s="59" t="s">
        <v>12645</v>
      </c>
      <c r="B17273" s="71" t="s">
        <v>3413</v>
      </c>
      <c r="C17273" s="59" t="s">
        <v>48</v>
      </c>
      <c r="D17273" s="60">
        <v>4</v>
      </c>
      <c r="E17273" s="75" t="s">
        <v>26</v>
      </c>
      <c r="F17273" s="73">
        <v>137500</v>
      </c>
      <c r="G17273" s="64">
        <f t="shared" si="518"/>
        <v>550000</v>
      </c>
      <c r="H17273" s="65" t="s">
        <v>522</v>
      </c>
      <c r="I17273" s="74" t="s">
        <v>12660</v>
      </c>
    </row>
    <row r="17274" spans="1:9" x14ac:dyDescent="0.25">
      <c r="A17274" s="59" t="s">
        <v>12645</v>
      </c>
      <c r="B17274" s="58" t="s">
        <v>12661</v>
      </c>
      <c r="C17274" s="59" t="s">
        <v>48</v>
      </c>
      <c r="D17274" s="60">
        <v>4</v>
      </c>
      <c r="E17274" s="126" t="s">
        <v>26</v>
      </c>
      <c r="F17274" s="73">
        <v>40000</v>
      </c>
      <c r="G17274" s="73">
        <f t="shared" si="518"/>
        <v>160000</v>
      </c>
      <c r="H17274" s="65" t="s">
        <v>522</v>
      </c>
      <c r="I17274" s="74" t="s">
        <v>12660</v>
      </c>
    </row>
    <row r="17275" spans="1:9" x14ac:dyDescent="0.25">
      <c r="A17275" s="59" t="s">
        <v>12645</v>
      </c>
      <c r="B17275" s="59" t="s">
        <v>12662</v>
      </c>
      <c r="C17275" s="59" t="s">
        <v>48</v>
      </c>
      <c r="D17275" s="60">
        <v>4</v>
      </c>
      <c r="E17275" s="126" t="s">
        <v>26</v>
      </c>
      <c r="F17275" s="73">
        <v>75000</v>
      </c>
      <c r="G17275" s="64">
        <f t="shared" si="518"/>
        <v>300000</v>
      </c>
      <c r="H17275" s="65" t="s">
        <v>522</v>
      </c>
      <c r="I17275" s="74" t="s">
        <v>12660</v>
      </c>
    </row>
    <row r="17276" spans="1:9" x14ac:dyDescent="0.25">
      <c r="A17276" s="59" t="s">
        <v>12645</v>
      </c>
      <c r="B17276" s="59" t="s">
        <v>1427</v>
      </c>
      <c r="C17276" s="83" t="s">
        <v>1426</v>
      </c>
      <c r="D17276" s="141">
        <v>4</v>
      </c>
      <c r="E17276" s="75" t="s">
        <v>26</v>
      </c>
      <c r="F17276" s="497">
        <v>888079</v>
      </c>
      <c r="G17276" s="64">
        <f t="shared" si="518"/>
        <v>3552316</v>
      </c>
      <c r="H17276" s="65" t="s">
        <v>522</v>
      </c>
      <c r="I17276" s="74" t="s">
        <v>12660</v>
      </c>
    </row>
    <row r="17277" spans="1:9" x14ac:dyDescent="0.25">
      <c r="A17277" s="59" t="s">
        <v>12645</v>
      </c>
      <c r="B17277" s="71" t="s">
        <v>12663</v>
      </c>
      <c r="C17277" s="77" t="s">
        <v>27</v>
      </c>
      <c r="D17277" s="141">
        <v>1</v>
      </c>
      <c r="E17277" s="77" t="s">
        <v>26</v>
      </c>
      <c r="F17277" s="497">
        <v>50000</v>
      </c>
      <c r="G17277" s="64">
        <f t="shared" si="518"/>
        <v>50000</v>
      </c>
      <c r="H17277" s="65" t="s">
        <v>522</v>
      </c>
      <c r="I17277" s="74" t="s">
        <v>12660</v>
      </c>
    </row>
    <row r="17278" spans="1:9" x14ac:dyDescent="0.25">
      <c r="A17278" s="59" t="s">
        <v>12645</v>
      </c>
      <c r="B17278" s="59" t="s">
        <v>12457</v>
      </c>
      <c r="C17278" s="84" t="s">
        <v>482</v>
      </c>
      <c r="D17278" s="60">
        <v>1</v>
      </c>
      <c r="E17278" s="75" t="s">
        <v>26</v>
      </c>
      <c r="F17278" s="62">
        <v>50000</v>
      </c>
      <c r="G17278" s="64">
        <f t="shared" si="518"/>
        <v>50000</v>
      </c>
      <c r="H17278" s="65" t="s">
        <v>522</v>
      </c>
      <c r="I17278" s="74" t="s">
        <v>12660</v>
      </c>
    </row>
    <row r="17279" spans="1:9" x14ac:dyDescent="0.25">
      <c r="A17279" s="59" t="s">
        <v>12645</v>
      </c>
      <c r="B17279" s="59" t="s">
        <v>7648</v>
      </c>
      <c r="C17279" s="59" t="s">
        <v>12664</v>
      </c>
      <c r="D17279" s="60">
        <v>1</v>
      </c>
      <c r="E17279" s="126" t="s">
        <v>26</v>
      </c>
      <c r="F17279" s="73">
        <v>1400000</v>
      </c>
      <c r="G17279" s="64">
        <f t="shared" si="518"/>
        <v>1400000</v>
      </c>
      <c r="H17279" s="65" t="s">
        <v>710</v>
      </c>
      <c r="I17279" s="74" t="s">
        <v>12665</v>
      </c>
    </row>
    <row r="17280" spans="1:9" x14ac:dyDescent="0.25">
      <c r="A17280" s="59" t="s">
        <v>12645</v>
      </c>
      <c r="B17280" s="58" t="s">
        <v>12666</v>
      </c>
      <c r="C17280" s="84" t="s">
        <v>1043</v>
      </c>
      <c r="D17280" s="60">
        <v>2</v>
      </c>
      <c r="E17280" s="75" t="s">
        <v>119</v>
      </c>
      <c r="F17280" s="73">
        <v>757500</v>
      </c>
      <c r="G17280" s="64">
        <f t="shared" si="518"/>
        <v>1515000</v>
      </c>
      <c r="H17280" s="65" t="s">
        <v>12667</v>
      </c>
      <c r="I17280" s="74" t="s">
        <v>12668</v>
      </c>
    </row>
    <row r="17281" spans="1:9" x14ac:dyDescent="0.25">
      <c r="A17281" s="59" t="s">
        <v>12669</v>
      </c>
      <c r="B17281" s="58" t="s">
        <v>12670</v>
      </c>
      <c r="C17281" s="84" t="s">
        <v>1043</v>
      </c>
      <c r="D17281" s="60">
        <v>8</v>
      </c>
      <c r="E17281" s="126" t="s">
        <v>473</v>
      </c>
      <c r="F17281" s="73">
        <v>196500</v>
      </c>
      <c r="G17281" s="64">
        <f t="shared" si="518"/>
        <v>1572000</v>
      </c>
      <c r="H17281" s="65" t="s">
        <v>12667</v>
      </c>
      <c r="I17281" s="74" t="s">
        <v>12668</v>
      </c>
    </row>
    <row r="17282" spans="1:9" x14ac:dyDescent="0.25">
      <c r="A17282" s="59" t="s">
        <v>12669</v>
      </c>
      <c r="B17282" s="58" t="s">
        <v>35</v>
      </c>
      <c r="C17282" s="84" t="s">
        <v>36</v>
      </c>
      <c r="D17282" s="60">
        <v>3</v>
      </c>
      <c r="E17282" s="75" t="s">
        <v>37</v>
      </c>
      <c r="F17282" s="63">
        <v>31000</v>
      </c>
      <c r="G17282" s="64">
        <f t="shared" si="518"/>
        <v>93000</v>
      </c>
      <c r="H17282" s="65" t="s">
        <v>2148</v>
      </c>
      <c r="I17282" s="74"/>
    </row>
    <row r="17283" spans="1:9" x14ac:dyDescent="0.25">
      <c r="A17283" s="59" t="s">
        <v>12669</v>
      </c>
      <c r="B17283" s="59" t="s">
        <v>810</v>
      </c>
      <c r="C17283" s="84" t="s">
        <v>27</v>
      </c>
      <c r="D17283" s="60">
        <v>1</v>
      </c>
      <c r="E17283" s="126" t="s">
        <v>1525</v>
      </c>
      <c r="F17283" s="73">
        <v>75000</v>
      </c>
      <c r="G17283" s="64">
        <f t="shared" si="518"/>
        <v>75000</v>
      </c>
      <c r="H17283" s="65" t="s">
        <v>522</v>
      </c>
      <c r="I17283" s="279" t="s">
        <v>12671</v>
      </c>
    </row>
    <row r="17284" spans="1:9" x14ac:dyDescent="0.25">
      <c r="A17284" s="59" t="s">
        <v>12669</v>
      </c>
      <c r="B17284" s="59" t="s">
        <v>7486</v>
      </c>
      <c r="C17284" s="84" t="s">
        <v>12672</v>
      </c>
      <c r="D17284" s="60">
        <v>1</v>
      </c>
      <c r="E17284" s="126" t="s">
        <v>26</v>
      </c>
      <c r="F17284" s="63">
        <v>475000</v>
      </c>
      <c r="G17284" s="64">
        <f t="shared" si="518"/>
        <v>475000</v>
      </c>
      <c r="H17284" s="65" t="s">
        <v>2005</v>
      </c>
      <c r="I17284" s="279" t="s">
        <v>12673</v>
      </c>
    </row>
    <row r="17285" spans="1:9" x14ac:dyDescent="0.25">
      <c r="A17285" s="59" t="s">
        <v>12669</v>
      </c>
      <c r="B17285" s="59" t="s">
        <v>7486</v>
      </c>
      <c r="C17285" s="124" t="s">
        <v>12674</v>
      </c>
      <c r="D17285" s="141">
        <v>1</v>
      </c>
      <c r="E17285" s="75" t="s">
        <v>26</v>
      </c>
      <c r="F17285" s="210">
        <v>475000</v>
      </c>
      <c r="G17285" s="64">
        <f>F17285*D17285</f>
        <v>475000</v>
      </c>
      <c r="H17285" s="65" t="s">
        <v>2005</v>
      </c>
      <c r="I17285" s="279" t="s">
        <v>12673</v>
      </c>
    </row>
    <row r="17286" spans="1:9" x14ac:dyDescent="0.25">
      <c r="A17286" s="59" t="s">
        <v>12669</v>
      </c>
      <c r="B17286" s="83" t="s">
        <v>9844</v>
      </c>
      <c r="C17286" s="77" t="s">
        <v>10333</v>
      </c>
      <c r="D17286" s="141">
        <v>2</v>
      </c>
      <c r="E17286" s="75" t="s">
        <v>26</v>
      </c>
      <c r="F17286" s="210">
        <v>165000</v>
      </c>
      <c r="G17286" s="64">
        <f t="shared" si="518"/>
        <v>330000</v>
      </c>
      <c r="H17286" s="65" t="s">
        <v>2005</v>
      </c>
      <c r="I17286" s="279" t="s">
        <v>12673</v>
      </c>
    </row>
    <row r="17287" spans="1:9" x14ac:dyDescent="0.25">
      <c r="A17287" s="59" t="s">
        <v>12669</v>
      </c>
      <c r="B17287" s="58" t="s">
        <v>35</v>
      </c>
      <c r="C17287" s="84" t="s">
        <v>36</v>
      </c>
      <c r="D17287" s="60">
        <v>3</v>
      </c>
      <c r="E17287" s="75" t="s">
        <v>37</v>
      </c>
      <c r="F17287" s="73">
        <v>31000</v>
      </c>
      <c r="G17287" s="64">
        <f t="shared" si="518"/>
        <v>93000</v>
      </c>
      <c r="H17287" s="120" t="s">
        <v>432</v>
      </c>
      <c r="I17287" s="279"/>
    </row>
    <row r="17288" spans="1:9" x14ac:dyDescent="0.25">
      <c r="A17288" s="59" t="s">
        <v>12669</v>
      </c>
      <c r="B17288" s="59" t="s">
        <v>7648</v>
      </c>
      <c r="C17288" s="59" t="s">
        <v>6474</v>
      </c>
      <c r="D17288" s="60">
        <v>1</v>
      </c>
      <c r="E17288" s="126" t="s">
        <v>26</v>
      </c>
      <c r="F17288" s="73">
        <v>1400000</v>
      </c>
      <c r="G17288" s="64">
        <f>F17288*D17288</f>
        <v>1400000</v>
      </c>
      <c r="H17288" s="65" t="s">
        <v>1656</v>
      </c>
      <c r="I17288" s="279" t="s">
        <v>12675</v>
      </c>
    </row>
    <row r="17289" spans="1:9" x14ac:dyDescent="0.25">
      <c r="A17289" s="59" t="s">
        <v>12669</v>
      </c>
      <c r="B17289" s="59" t="s">
        <v>1654</v>
      </c>
      <c r="C17289" s="59" t="s">
        <v>12676</v>
      </c>
      <c r="D17289" s="141">
        <v>1</v>
      </c>
      <c r="E17289" s="75" t="s">
        <v>26</v>
      </c>
      <c r="F17289" s="210">
        <v>170000</v>
      </c>
      <c r="G17289" s="64">
        <f>F17289*D17289</f>
        <v>170000</v>
      </c>
      <c r="H17289" s="65" t="s">
        <v>1656</v>
      </c>
      <c r="I17289" s="279" t="s">
        <v>12675</v>
      </c>
    </row>
    <row r="17290" spans="1:9" x14ac:dyDescent="0.25">
      <c r="A17290" s="59" t="s">
        <v>12669</v>
      </c>
      <c r="B17290" s="59" t="s">
        <v>11628</v>
      </c>
      <c r="C17290" s="59" t="s">
        <v>10333</v>
      </c>
      <c r="D17290" s="60">
        <v>1</v>
      </c>
      <c r="E17290" s="126" t="s">
        <v>26</v>
      </c>
      <c r="F17290" s="63">
        <v>40000</v>
      </c>
      <c r="G17290" s="64">
        <f t="shared" si="518"/>
        <v>40000</v>
      </c>
      <c r="H17290" s="65" t="s">
        <v>1656</v>
      </c>
      <c r="I17290" s="279" t="s">
        <v>12675</v>
      </c>
    </row>
    <row r="17291" spans="1:9" x14ac:dyDescent="0.25">
      <c r="A17291" s="59" t="s">
        <v>12669</v>
      </c>
      <c r="B17291" s="59" t="s">
        <v>810</v>
      </c>
      <c r="C17291" s="84" t="s">
        <v>27</v>
      </c>
      <c r="D17291" s="60">
        <v>1</v>
      </c>
      <c r="E17291" s="126" t="s">
        <v>1525</v>
      </c>
      <c r="F17291" s="73">
        <v>75000</v>
      </c>
      <c r="G17291" s="64">
        <f t="shared" si="518"/>
        <v>75000</v>
      </c>
      <c r="H17291" s="65" t="s">
        <v>6160</v>
      </c>
      <c r="I17291" s="279"/>
    </row>
    <row r="17292" spans="1:9" x14ac:dyDescent="0.25">
      <c r="A17292" s="59" t="s">
        <v>12669</v>
      </c>
      <c r="B17292" s="58" t="s">
        <v>12647</v>
      </c>
      <c r="C17292" s="84" t="s">
        <v>1043</v>
      </c>
      <c r="D17292" s="60">
        <v>2</v>
      </c>
      <c r="E17292" s="75" t="s">
        <v>473</v>
      </c>
      <c r="F17292" s="73">
        <v>110500</v>
      </c>
      <c r="G17292" s="210">
        <f t="shared" si="518"/>
        <v>221000</v>
      </c>
      <c r="H17292" s="65" t="s">
        <v>6160</v>
      </c>
      <c r="I17292" s="279"/>
    </row>
    <row r="17293" spans="1:9" x14ac:dyDescent="0.25">
      <c r="A17293" s="59" t="s">
        <v>12669</v>
      </c>
      <c r="B17293" s="58" t="s">
        <v>4004</v>
      </c>
      <c r="C17293" s="84" t="s">
        <v>27</v>
      </c>
      <c r="D17293" s="60">
        <v>40</v>
      </c>
      <c r="E17293" s="75" t="s">
        <v>26</v>
      </c>
      <c r="F17293" s="73">
        <v>1000</v>
      </c>
      <c r="G17293" s="64">
        <f t="shared" ref="G17293:G17338" si="519">F17293*D17293</f>
        <v>40000</v>
      </c>
      <c r="H17293" s="65" t="s">
        <v>6160</v>
      </c>
      <c r="I17293" s="279"/>
    </row>
    <row r="17294" spans="1:9" x14ac:dyDescent="0.25">
      <c r="A17294" s="59" t="s">
        <v>12669</v>
      </c>
      <c r="B17294" s="59" t="s">
        <v>8069</v>
      </c>
      <c r="C17294" s="59" t="s">
        <v>533</v>
      </c>
      <c r="D17294" s="60">
        <v>11</v>
      </c>
      <c r="E17294" s="75" t="s">
        <v>26</v>
      </c>
      <c r="F17294" s="63">
        <v>2800</v>
      </c>
      <c r="G17294" s="64">
        <f t="shared" si="519"/>
        <v>30800</v>
      </c>
      <c r="H17294" s="65" t="s">
        <v>6160</v>
      </c>
      <c r="I17294" s="279"/>
    </row>
    <row r="17295" spans="1:9" x14ac:dyDescent="0.25">
      <c r="A17295" s="59" t="s">
        <v>12669</v>
      </c>
      <c r="B17295" s="83" t="s">
        <v>10770</v>
      </c>
      <c r="C17295" s="84" t="s">
        <v>1043</v>
      </c>
      <c r="D17295" s="60">
        <v>2</v>
      </c>
      <c r="E17295" s="75" t="s">
        <v>473</v>
      </c>
      <c r="F17295" s="63">
        <v>209000</v>
      </c>
      <c r="G17295" s="64">
        <f t="shared" si="519"/>
        <v>418000</v>
      </c>
      <c r="H17295" s="65" t="s">
        <v>6160</v>
      </c>
      <c r="I17295" s="279"/>
    </row>
    <row r="17296" spans="1:9" x14ac:dyDescent="0.25">
      <c r="A17296" s="59" t="s">
        <v>12669</v>
      </c>
      <c r="B17296" s="59" t="s">
        <v>11100</v>
      </c>
      <c r="C17296" s="84" t="s">
        <v>1043</v>
      </c>
      <c r="D17296" s="60">
        <v>2</v>
      </c>
      <c r="E17296" s="75" t="s">
        <v>473</v>
      </c>
      <c r="F17296" s="63">
        <v>402000</v>
      </c>
      <c r="G17296" s="64">
        <f t="shared" si="519"/>
        <v>804000</v>
      </c>
      <c r="H17296" s="65" t="s">
        <v>6160</v>
      </c>
      <c r="I17296" s="279"/>
    </row>
    <row r="17297" spans="1:9" x14ac:dyDescent="0.25">
      <c r="A17297" s="59" t="s">
        <v>12669</v>
      </c>
      <c r="B17297" s="82" t="s">
        <v>12677</v>
      </c>
      <c r="C17297" s="59" t="s">
        <v>1043</v>
      </c>
      <c r="D17297" s="60">
        <v>1</v>
      </c>
      <c r="E17297" s="75" t="s">
        <v>473</v>
      </c>
      <c r="F17297" s="73">
        <v>346000</v>
      </c>
      <c r="G17297" s="64">
        <f>F17297*D17297</f>
        <v>346000</v>
      </c>
      <c r="H17297" s="65" t="s">
        <v>6160</v>
      </c>
      <c r="I17297" s="279"/>
    </row>
    <row r="17298" spans="1:9" x14ac:dyDescent="0.25">
      <c r="A17298" s="59" t="s">
        <v>12669</v>
      </c>
      <c r="B17298" s="58" t="s">
        <v>35</v>
      </c>
      <c r="C17298" s="84" t="s">
        <v>36</v>
      </c>
      <c r="D17298" s="60">
        <v>8</v>
      </c>
      <c r="E17298" s="75" t="s">
        <v>37</v>
      </c>
      <c r="F17298" s="63">
        <v>31000</v>
      </c>
      <c r="G17298" s="64">
        <f t="shared" si="519"/>
        <v>248000</v>
      </c>
      <c r="H17298" s="65" t="s">
        <v>2985</v>
      </c>
      <c r="I17298" s="279"/>
    </row>
    <row r="17299" spans="1:9" x14ac:dyDescent="0.25">
      <c r="A17299" s="59" t="s">
        <v>12669</v>
      </c>
      <c r="B17299" s="59" t="s">
        <v>2693</v>
      </c>
      <c r="C17299" s="59" t="s">
        <v>27</v>
      </c>
      <c r="D17299" s="60">
        <v>20</v>
      </c>
      <c r="E17299" s="75" t="s">
        <v>26</v>
      </c>
      <c r="F17299" s="63">
        <v>1565</v>
      </c>
      <c r="G17299" s="64">
        <f t="shared" si="519"/>
        <v>31300</v>
      </c>
      <c r="H17299" s="65" t="s">
        <v>2985</v>
      </c>
      <c r="I17299" s="74"/>
    </row>
    <row r="17300" spans="1:9" x14ac:dyDescent="0.25">
      <c r="A17300" s="59" t="s">
        <v>12669</v>
      </c>
      <c r="B17300" s="59" t="s">
        <v>8069</v>
      </c>
      <c r="C17300" s="59" t="s">
        <v>533</v>
      </c>
      <c r="D17300" s="60">
        <v>4</v>
      </c>
      <c r="E17300" s="75" t="s">
        <v>26</v>
      </c>
      <c r="F17300" s="63">
        <v>2800</v>
      </c>
      <c r="G17300" s="64">
        <f t="shared" si="519"/>
        <v>11200</v>
      </c>
      <c r="H17300" s="65" t="s">
        <v>2985</v>
      </c>
      <c r="I17300" s="74"/>
    </row>
    <row r="17301" spans="1:9" x14ac:dyDescent="0.25">
      <c r="A17301" s="59" t="s">
        <v>12669</v>
      </c>
      <c r="B17301" s="66" t="s">
        <v>8068</v>
      </c>
      <c r="C17301" s="83" t="s">
        <v>835</v>
      </c>
      <c r="D17301" s="60">
        <v>2</v>
      </c>
      <c r="E17301" s="75" t="s">
        <v>26</v>
      </c>
      <c r="F17301" s="64">
        <v>11500</v>
      </c>
      <c r="G17301" s="64">
        <f t="shared" si="519"/>
        <v>23000</v>
      </c>
      <c r="H17301" s="65" t="s">
        <v>2985</v>
      </c>
      <c r="I17301" s="74"/>
    </row>
    <row r="17302" spans="1:9" x14ac:dyDescent="0.25">
      <c r="A17302" s="59" t="s">
        <v>12669</v>
      </c>
      <c r="B17302" s="58" t="s">
        <v>12678</v>
      </c>
      <c r="C17302" s="84" t="s">
        <v>1278</v>
      </c>
      <c r="D17302" s="60">
        <v>1</v>
      </c>
      <c r="E17302" s="126" t="s">
        <v>26</v>
      </c>
      <c r="F17302" s="73">
        <v>230000</v>
      </c>
      <c r="G17302" s="64">
        <f t="shared" si="519"/>
        <v>230000</v>
      </c>
      <c r="H17302" s="65" t="s">
        <v>2985</v>
      </c>
      <c r="I17302" s="74"/>
    </row>
    <row r="17303" spans="1:9" x14ac:dyDescent="0.25">
      <c r="A17303" s="59" t="s">
        <v>12669</v>
      </c>
      <c r="B17303" s="83" t="s">
        <v>12679</v>
      </c>
      <c r="C17303" s="84" t="s">
        <v>552</v>
      </c>
      <c r="D17303" s="60">
        <v>1</v>
      </c>
      <c r="E17303" s="75" t="s">
        <v>473</v>
      </c>
      <c r="F17303" s="63">
        <v>180000</v>
      </c>
      <c r="G17303" s="64">
        <f t="shared" si="519"/>
        <v>180000</v>
      </c>
      <c r="H17303" s="120" t="s">
        <v>2985</v>
      </c>
      <c r="I17303" s="74"/>
    </row>
    <row r="17304" spans="1:9" x14ac:dyDescent="0.25">
      <c r="A17304" s="59" t="s">
        <v>12669</v>
      </c>
      <c r="B17304" s="59" t="s">
        <v>8069</v>
      </c>
      <c r="C17304" s="59" t="s">
        <v>533</v>
      </c>
      <c r="D17304" s="60">
        <v>1</v>
      </c>
      <c r="E17304" s="75" t="s">
        <v>26</v>
      </c>
      <c r="F17304" s="63">
        <v>2800</v>
      </c>
      <c r="G17304" s="64">
        <f t="shared" si="519"/>
        <v>2800</v>
      </c>
      <c r="H17304" s="65" t="s">
        <v>6178</v>
      </c>
      <c r="I17304" s="74"/>
    </row>
    <row r="17305" spans="1:9" x14ac:dyDescent="0.25">
      <c r="A17305" s="59" t="s">
        <v>12669</v>
      </c>
      <c r="B17305" s="66" t="s">
        <v>12680</v>
      </c>
      <c r="C17305" s="89" t="s">
        <v>835</v>
      </c>
      <c r="D17305" s="60">
        <v>1</v>
      </c>
      <c r="E17305" s="75" t="s">
        <v>26</v>
      </c>
      <c r="F17305" s="64">
        <v>8000</v>
      </c>
      <c r="G17305" s="73">
        <f t="shared" si="519"/>
        <v>8000</v>
      </c>
      <c r="H17305" s="65" t="s">
        <v>6178</v>
      </c>
      <c r="I17305" s="74"/>
    </row>
    <row r="17306" spans="1:9" x14ac:dyDescent="0.25">
      <c r="A17306" s="59" t="s">
        <v>12669</v>
      </c>
      <c r="B17306" s="59" t="s">
        <v>2688</v>
      </c>
      <c r="C17306" s="59" t="s">
        <v>2687</v>
      </c>
      <c r="D17306" s="59">
        <v>1</v>
      </c>
      <c r="E17306" s="126" t="s">
        <v>29</v>
      </c>
      <c r="F17306" s="61">
        <v>1250000</v>
      </c>
      <c r="G17306" s="64">
        <f t="shared" si="519"/>
        <v>1250000</v>
      </c>
      <c r="H17306" s="65" t="s">
        <v>894</v>
      </c>
      <c r="I17306" s="74"/>
    </row>
    <row r="17307" spans="1:9" x14ac:dyDescent="0.25">
      <c r="A17307" s="59" t="s">
        <v>12669</v>
      </c>
      <c r="B17307" s="59" t="s">
        <v>56</v>
      </c>
      <c r="C17307" s="59" t="s">
        <v>57</v>
      </c>
      <c r="D17307" s="141">
        <v>2</v>
      </c>
      <c r="E17307" s="75" t="s">
        <v>37</v>
      </c>
      <c r="F17307" s="497">
        <v>24650</v>
      </c>
      <c r="G17307" s="64">
        <f t="shared" si="519"/>
        <v>49300</v>
      </c>
      <c r="H17307" s="65" t="s">
        <v>894</v>
      </c>
      <c r="I17307" s="74"/>
    </row>
    <row r="17308" spans="1:9" x14ac:dyDescent="0.25">
      <c r="A17308" s="59" t="s">
        <v>12669</v>
      </c>
      <c r="B17308" s="58" t="s">
        <v>12681</v>
      </c>
      <c r="C17308" s="83" t="s">
        <v>434</v>
      </c>
      <c r="D17308" s="60">
        <v>1</v>
      </c>
      <c r="E17308" s="75" t="s">
        <v>26</v>
      </c>
      <c r="F17308" s="63">
        <v>650000</v>
      </c>
      <c r="G17308" s="64">
        <f t="shared" si="519"/>
        <v>650000</v>
      </c>
      <c r="H17308" s="65" t="s">
        <v>623</v>
      </c>
      <c r="I17308" s="74"/>
    </row>
    <row r="17309" spans="1:9" x14ac:dyDescent="0.25">
      <c r="A17309" s="59" t="s">
        <v>12669</v>
      </c>
      <c r="B17309" s="59" t="s">
        <v>12682</v>
      </c>
      <c r="C17309" s="83" t="s">
        <v>434</v>
      </c>
      <c r="D17309" s="60">
        <v>1</v>
      </c>
      <c r="E17309" s="126" t="s">
        <v>143</v>
      </c>
      <c r="F17309" s="63">
        <v>935000</v>
      </c>
      <c r="G17309" s="64">
        <f t="shared" si="519"/>
        <v>935000</v>
      </c>
      <c r="H17309" s="65" t="s">
        <v>6151</v>
      </c>
      <c r="I17309" s="74"/>
    </row>
    <row r="17310" spans="1:9" x14ac:dyDescent="0.25">
      <c r="A17310" s="59" t="s">
        <v>12669</v>
      </c>
      <c r="B17310" s="58" t="s">
        <v>12683</v>
      </c>
      <c r="C17310" s="84" t="s">
        <v>1152</v>
      </c>
      <c r="D17310" s="60">
        <v>1</v>
      </c>
      <c r="E17310" s="126" t="s">
        <v>26</v>
      </c>
      <c r="F17310" s="73">
        <v>135000</v>
      </c>
      <c r="G17310" s="64">
        <f t="shared" si="519"/>
        <v>135000</v>
      </c>
      <c r="H17310" s="120" t="s">
        <v>814</v>
      </c>
      <c r="I17310" s="74"/>
    </row>
    <row r="17311" spans="1:9" x14ac:dyDescent="0.25">
      <c r="A17311" s="59" t="s">
        <v>12669</v>
      </c>
      <c r="B17311" s="59" t="s">
        <v>12684</v>
      </c>
      <c r="C17311" s="84" t="s">
        <v>12685</v>
      </c>
      <c r="D17311" s="87">
        <v>1</v>
      </c>
      <c r="E17311" s="77" t="s">
        <v>26</v>
      </c>
      <c r="F17311" s="73">
        <v>70000</v>
      </c>
      <c r="G17311" s="64">
        <f t="shared" si="519"/>
        <v>70000</v>
      </c>
      <c r="H17311" s="65" t="s">
        <v>12686</v>
      </c>
      <c r="I17311" s="74"/>
    </row>
    <row r="17312" spans="1:9" x14ac:dyDescent="0.25">
      <c r="A17312" s="59" t="s">
        <v>12669</v>
      </c>
      <c r="B17312" s="83" t="s">
        <v>12687</v>
      </c>
      <c r="C17312" s="59" t="s">
        <v>12688</v>
      </c>
      <c r="D17312" s="60">
        <v>2</v>
      </c>
      <c r="E17312" s="75" t="s">
        <v>26</v>
      </c>
      <c r="F17312" s="63">
        <v>1612550</v>
      </c>
      <c r="G17312" s="64">
        <f t="shared" si="519"/>
        <v>3225100</v>
      </c>
      <c r="H17312" s="65" t="s">
        <v>814</v>
      </c>
      <c r="I17312" s="74"/>
    </row>
    <row r="17313" spans="1:9" x14ac:dyDescent="0.25">
      <c r="A17313" s="59" t="s">
        <v>12669</v>
      </c>
      <c r="B17313" s="59" t="s">
        <v>12689</v>
      </c>
      <c r="C17313" s="84" t="s">
        <v>552</v>
      </c>
      <c r="D17313" s="60">
        <v>2</v>
      </c>
      <c r="E17313" s="126" t="s">
        <v>473</v>
      </c>
      <c r="F17313" s="73">
        <v>115000</v>
      </c>
      <c r="G17313" s="64">
        <f t="shared" si="519"/>
        <v>230000</v>
      </c>
      <c r="H17313" s="65" t="s">
        <v>957</v>
      </c>
      <c r="I17313" s="74" t="s">
        <v>12574</v>
      </c>
    </row>
    <row r="17314" spans="1:9" x14ac:dyDescent="0.25">
      <c r="A17314" s="59" t="s">
        <v>12669</v>
      </c>
      <c r="B17314" s="59" t="s">
        <v>12690</v>
      </c>
      <c r="C17314" s="84" t="s">
        <v>411</v>
      </c>
      <c r="D17314" s="60">
        <v>1</v>
      </c>
      <c r="E17314" s="75" t="s">
        <v>26</v>
      </c>
      <c r="F17314" s="63">
        <v>40000</v>
      </c>
      <c r="G17314" s="64">
        <f t="shared" si="519"/>
        <v>40000</v>
      </c>
      <c r="H17314" s="120" t="s">
        <v>1022</v>
      </c>
      <c r="I17314" s="74"/>
    </row>
    <row r="17315" spans="1:9" x14ac:dyDescent="0.25">
      <c r="A17315" s="59" t="s">
        <v>12669</v>
      </c>
      <c r="B17315" s="71" t="s">
        <v>12691</v>
      </c>
      <c r="C17315" s="84" t="s">
        <v>10558</v>
      </c>
      <c r="D17315" s="60">
        <v>3</v>
      </c>
      <c r="E17315" s="77" t="s">
        <v>26</v>
      </c>
      <c r="F17315" s="63">
        <v>450000</v>
      </c>
      <c r="G17315" s="64">
        <f t="shared" si="519"/>
        <v>1350000</v>
      </c>
      <c r="H17315" s="65" t="s">
        <v>6147</v>
      </c>
      <c r="I17315" s="74"/>
    </row>
    <row r="17316" spans="1:9" x14ac:dyDescent="0.25">
      <c r="A17316" s="59" t="s">
        <v>12669</v>
      </c>
      <c r="B17316" s="71" t="s">
        <v>12692</v>
      </c>
      <c r="C17316" s="84" t="s">
        <v>10558</v>
      </c>
      <c r="D17316" s="60">
        <v>3</v>
      </c>
      <c r="E17316" s="77" t="s">
        <v>26</v>
      </c>
      <c r="F17316" s="73">
        <v>275000</v>
      </c>
      <c r="G17316" s="64">
        <f t="shared" si="519"/>
        <v>825000</v>
      </c>
      <c r="H17316" s="65" t="s">
        <v>6147</v>
      </c>
      <c r="I17316" s="74"/>
    </row>
    <row r="17317" spans="1:9" x14ac:dyDescent="0.25">
      <c r="A17317" s="59" t="s">
        <v>12669</v>
      </c>
      <c r="B17317" s="71" t="s">
        <v>12693</v>
      </c>
      <c r="C17317" s="84" t="s">
        <v>10558</v>
      </c>
      <c r="D17317" s="60">
        <v>3</v>
      </c>
      <c r="E17317" s="77" t="s">
        <v>26</v>
      </c>
      <c r="F17317" s="73">
        <v>50000</v>
      </c>
      <c r="G17317" s="64">
        <f t="shared" si="519"/>
        <v>150000</v>
      </c>
      <c r="H17317" s="65" t="s">
        <v>6147</v>
      </c>
      <c r="I17317" s="74"/>
    </row>
    <row r="17318" spans="1:9" x14ac:dyDescent="0.25">
      <c r="A17318" s="59" t="s">
        <v>12669</v>
      </c>
      <c r="B17318" s="66" t="s">
        <v>8068</v>
      </c>
      <c r="C17318" s="83" t="s">
        <v>835</v>
      </c>
      <c r="D17318" s="60">
        <v>2</v>
      </c>
      <c r="E17318" s="75" t="s">
        <v>26</v>
      </c>
      <c r="F17318" s="64">
        <v>11500</v>
      </c>
      <c r="G17318" s="64">
        <f t="shared" si="519"/>
        <v>23000</v>
      </c>
      <c r="H17318" s="65" t="s">
        <v>6160</v>
      </c>
      <c r="I17318" s="74"/>
    </row>
    <row r="17319" spans="1:9" x14ac:dyDescent="0.25">
      <c r="A17319" s="59" t="s">
        <v>12694</v>
      </c>
      <c r="B17319" s="59" t="s">
        <v>8069</v>
      </c>
      <c r="C17319" s="59" t="s">
        <v>533</v>
      </c>
      <c r="D17319" s="60">
        <v>6</v>
      </c>
      <c r="E17319" s="75" t="s">
        <v>26</v>
      </c>
      <c r="F17319" s="63">
        <v>2800</v>
      </c>
      <c r="G17319" s="64">
        <f t="shared" si="519"/>
        <v>16800</v>
      </c>
      <c r="H17319" s="65" t="s">
        <v>6160</v>
      </c>
      <c r="I17319" s="74"/>
    </row>
    <row r="17320" spans="1:9" x14ac:dyDescent="0.25">
      <c r="A17320" s="59" t="s">
        <v>12694</v>
      </c>
      <c r="B17320" s="59" t="s">
        <v>12695</v>
      </c>
      <c r="C17320" s="84" t="s">
        <v>1043</v>
      </c>
      <c r="D17320" s="87">
        <v>1</v>
      </c>
      <c r="E17320" s="77" t="s">
        <v>473</v>
      </c>
      <c r="F17320" s="73">
        <v>256500</v>
      </c>
      <c r="G17320" s="64">
        <f t="shared" si="519"/>
        <v>256500</v>
      </c>
      <c r="H17320" s="65" t="s">
        <v>6160</v>
      </c>
      <c r="I17320" s="279"/>
    </row>
    <row r="17321" spans="1:9" x14ac:dyDescent="0.25">
      <c r="A17321" s="59" t="s">
        <v>12694</v>
      </c>
      <c r="B17321" s="58" t="s">
        <v>4004</v>
      </c>
      <c r="C17321" s="84" t="s">
        <v>27</v>
      </c>
      <c r="D17321" s="60">
        <v>20</v>
      </c>
      <c r="E17321" s="75" t="s">
        <v>26</v>
      </c>
      <c r="F17321" s="73">
        <v>1000</v>
      </c>
      <c r="G17321" s="64">
        <f t="shared" si="519"/>
        <v>20000</v>
      </c>
      <c r="H17321" s="65" t="s">
        <v>2985</v>
      </c>
      <c r="I17321" s="279"/>
    </row>
    <row r="17322" spans="1:9" x14ac:dyDescent="0.25">
      <c r="A17322" s="59" t="s">
        <v>12694</v>
      </c>
      <c r="B17322" s="83" t="s">
        <v>6943</v>
      </c>
      <c r="C17322" s="84" t="s">
        <v>48</v>
      </c>
      <c r="D17322" s="60">
        <v>1</v>
      </c>
      <c r="E17322" s="126" t="s">
        <v>26</v>
      </c>
      <c r="F17322" s="73">
        <v>125000</v>
      </c>
      <c r="G17322" s="64">
        <f t="shared" si="519"/>
        <v>125000</v>
      </c>
      <c r="H17322" s="65" t="s">
        <v>2985</v>
      </c>
      <c r="I17322" s="279"/>
    </row>
    <row r="17323" spans="1:9" x14ac:dyDescent="0.25">
      <c r="A17323" s="59" t="s">
        <v>12694</v>
      </c>
      <c r="B17323" s="58" t="s">
        <v>7708</v>
      </c>
      <c r="C17323" s="83" t="s">
        <v>12696</v>
      </c>
      <c r="D17323" s="60">
        <v>1</v>
      </c>
      <c r="E17323" s="75" t="s">
        <v>26</v>
      </c>
      <c r="F17323" s="63">
        <v>115000</v>
      </c>
      <c r="G17323" s="64">
        <f t="shared" si="519"/>
        <v>115000</v>
      </c>
      <c r="H17323" s="65" t="s">
        <v>2985</v>
      </c>
      <c r="I17323" s="279"/>
    </row>
    <row r="17324" spans="1:9" x14ac:dyDescent="0.25">
      <c r="A17324" s="59" t="s">
        <v>12694</v>
      </c>
      <c r="B17324" s="59" t="s">
        <v>5189</v>
      </c>
      <c r="C17324" s="71" t="s">
        <v>361</v>
      </c>
      <c r="D17324" s="60">
        <v>1</v>
      </c>
      <c r="E17324" s="59" t="s">
        <v>26</v>
      </c>
      <c r="F17324" s="73">
        <v>80000</v>
      </c>
      <c r="G17324" s="64">
        <f>F17324*D17324</f>
        <v>80000</v>
      </c>
      <c r="H17324" s="65" t="s">
        <v>2985</v>
      </c>
      <c r="I17324" s="279"/>
    </row>
    <row r="17325" spans="1:9" x14ac:dyDescent="0.25">
      <c r="A17325" s="59" t="s">
        <v>12694</v>
      </c>
      <c r="B17325" s="58" t="s">
        <v>35</v>
      </c>
      <c r="C17325" s="84" t="s">
        <v>36</v>
      </c>
      <c r="D17325" s="60">
        <v>10</v>
      </c>
      <c r="E17325" s="75" t="s">
        <v>37</v>
      </c>
      <c r="F17325" s="63">
        <v>31000</v>
      </c>
      <c r="G17325" s="64">
        <f>F17325*D17325</f>
        <v>310000</v>
      </c>
      <c r="H17325" s="65" t="s">
        <v>2985</v>
      </c>
      <c r="I17325" s="279"/>
    </row>
    <row r="17326" spans="1:9" x14ac:dyDescent="0.25">
      <c r="A17326" s="59" t="s">
        <v>12694</v>
      </c>
      <c r="B17326" s="66" t="s">
        <v>12697</v>
      </c>
      <c r="C17326" s="89" t="s">
        <v>1043</v>
      </c>
      <c r="D17326" s="60">
        <v>1</v>
      </c>
      <c r="E17326" s="75" t="s">
        <v>119</v>
      </c>
      <c r="F17326" s="64">
        <v>1115500</v>
      </c>
      <c r="G17326" s="64">
        <f t="shared" si="519"/>
        <v>1115500</v>
      </c>
      <c r="H17326" s="65" t="s">
        <v>12698</v>
      </c>
      <c r="I17326" s="279"/>
    </row>
    <row r="17327" spans="1:9" x14ac:dyDescent="0.25">
      <c r="A17327" s="59" t="s">
        <v>12694</v>
      </c>
      <c r="B17327" s="66" t="s">
        <v>11100</v>
      </c>
      <c r="C17327" s="89" t="s">
        <v>1043</v>
      </c>
      <c r="D17327" s="60">
        <v>1.5</v>
      </c>
      <c r="E17327" s="75" t="s">
        <v>473</v>
      </c>
      <c r="F17327" s="64">
        <v>402000</v>
      </c>
      <c r="G17327" s="210">
        <f t="shared" si="519"/>
        <v>603000</v>
      </c>
      <c r="H17327" s="65" t="s">
        <v>12699</v>
      </c>
      <c r="I17327" s="279"/>
    </row>
    <row r="17328" spans="1:9" x14ac:dyDescent="0.25">
      <c r="A17328" s="59" t="s">
        <v>12694</v>
      </c>
      <c r="B17328" s="59" t="s">
        <v>12695</v>
      </c>
      <c r="C17328" s="84" t="s">
        <v>1043</v>
      </c>
      <c r="D17328" s="87">
        <v>1</v>
      </c>
      <c r="E17328" s="77" t="s">
        <v>473</v>
      </c>
      <c r="F17328" s="73">
        <v>256500</v>
      </c>
      <c r="G17328" s="64">
        <f t="shared" si="519"/>
        <v>256500</v>
      </c>
      <c r="H17328" s="65" t="s">
        <v>12699</v>
      </c>
      <c r="I17328" s="279"/>
    </row>
    <row r="17329" spans="1:9" x14ac:dyDescent="0.25">
      <c r="A17329" s="59" t="s">
        <v>12694</v>
      </c>
      <c r="B17329" s="66" t="s">
        <v>11100</v>
      </c>
      <c r="C17329" s="89" t="s">
        <v>1043</v>
      </c>
      <c r="D17329" s="60">
        <v>1.5</v>
      </c>
      <c r="E17329" s="75" t="s">
        <v>473</v>
      </c>
      <c r="F17329" s="64">
        <v>402000</v>
      </c>
      <c r="G17329" s="64">
        <f t="shared" si="519"/>
        <v>603000</v>
      </c>
      <c r="H17329" s="65" t="s">
        <v>12700</v>
      </c>
      <c r="I17329" s="279"/>
    </row>
    <row r="17330" spans="1:9" x14ac:dyDescent="0.25">
      <c r="A17330" s="59" t="s">
        <v>12694</v>
      </c>
      <c r="B17330" s="59" t="s">
        <v>12695</v>
      </c>
      <c r="C17330" s="84" t="s">
        <v>1043</v>
      </c>
      <c r="D17330" s="87">
        <v>1</v>
      </c>
      <c r="E17330" s="77" t="s">
        <v>473</v>
      </c>
      <c r="F17330" s="73">
        <v>256500</v>
      </c>
      <c r="G17330" s="64">
        <f t="shared" si="519"/>
        <v>256500</v>
      </c>
      <c r="H17330" s="65" t="s">
        <v>12700</v>
      </c>
      <c r="I17330" s="279"/>
    </row>
    <row r="17331" spans="1:9" x14ac:dyDescent="0.25">
      <c r="A17331" s="59" t="s">
        <v>12694</v>
      </c>
      <c r="B17331" s="59" t="s">
        <v>62</v>
      </c>
      <c r="C17331" s="59" t="s">
        <v>12701</v>
      </c>
      <c r="D17331" s="60">
        <v>1</v>
      </c>
      <c r="E17331" s="75" t="s">
        <v>29</v>
      </c>
      <c r="F17331" s="63">
        <v>2100000</v>
      </c>
      <c r="G17331" s="64">
        <f t="shared" si="519"/>
        <v>2100000</v>
      </c>
      <c r="H17331" s="65" t="s">
        <v>892</v>
      </c>
      <c r="I17331" s="279" t="s">
        <v>12702</v>
      </c>
    </row>
    <row r="17332" spans="1:9" x14ac:dyDescent="0.25">
      <c r="A17332" s="59" t="s">
        <v>12694</v>
      </c>
      <c r="B17332" s="59" t="s">
        <v>62</v>
      </c>
      <c r="C17332" s="59" t="s">
        <v>12703</v>
      </c>
      <c r="D17332" s="60">
        <v>1</v>
      </c>
      <c r="E17332" s="75" t="s">
        <v>29</v>
      </c>
      <c r="F17332" s="63">
        <v>2100000</v>
      </c>
      <c r="G17332" s="64">
        <f t="shared" si="519"/>
        <v>2100000</v>
      </c>
      <c r="H17332" s="65" t="s">
        <v>892</v>
      </c>
      <c r="I17332" s="74" t="s">
        <v>12702</v>
      </c>
    </row>
    <row r="17333" spans="1:9" x14ac:dyDescent="0.25">
      <c r="A17333" s="59" t="s">
        <v>12694</v>
      </c>
      <c r="B17333" s="59" t="s">
        <v>10727</v>
      </c>
      <c r="C17333" s="59" t="s">
        <v>12704</v>
      </c>
      <c r="D17333" s="60">
        <v>1</v>
      </c>
      <c r="E17333" s="75" t="s">
        <v>26</v>
      </c>
      <c r="F17333" s="63">
        <v>1700000</v>
      </c>
      <c r="G17333" s="64">
        <f t="shared" si="519"/>
        <v>1700000</v>
      </c>
      <c r="H17333" s="65" t="s">
        <v>1653</v>
      </c>
      <c r="I17333" s="74" t="s">
        <v>12705</v>
      </c>
    </row>
    <row r="17334" spans="1:9" x14ac:dyDescent="0.25">
      <c r="A17334" s="59" t="s">
        <v>12694</v>
      </c>
      <c r="B17334" s="59" t="s">
        <v>10727</v>
      </c>
      <c r="C17334" s="83" t="s">
        <v>12706</v>
      </c>
      <c r="D17334" s="60">
        <v>1</v>
      </c>
      <c r="E17334" s="75" t="s">
        <v>26</v>
      </c>
      <c r="F17334" s="64">
        <v>1700000</v>
      </c>
      <c r="G17334" s="64">
        <f t="shared" si="519"/>
        <v>1700000</v>
      </c>
      <c r="H17334" s="65" t="s">
        <v>1653</v>
      </c>
      <c r="I17334" s="74" t="s">
        <v>12705</v>
      </c>
    </row>
    <row r="17335" spans="1:9" x14ac:dyDescent="0.25">
      <c r="A17335" s="59" t="s">
        <v>12694</v>
      </c>
      <c r="B17335" s="71" t="s">
        <v>10036</v>
      </c>
      <c r="C17335" s="77" t="s">
        <v>10333</v>
      </c>
      <c r="D17335" s="60">
        <v>2</v>
      </c>
      <c r="E17335" s="126" t="s">
        <v>26</v>
      </c>
      <c r="F17335" s="73">
        <v>175000</v>
      </c>
      <c r="G17335" s="64">
        <f t="shared" si="519"/>
        <v>350000</v>
      </c>
      <c r="H17335" s="65" t="s">
        <v>1653</v>
      </c>
      <c r="I17335" s="74" t="s">
        <v>12705</v>
      </c>
    </row>
    <row r="17336" spans="1:9" x14ac:dyDescent="0.25">
      <c r="A17336" s="59" t="s">
        <v>12694</v>
      </c>
      <c r="B17336" s="59" t="s">
        <v>11628</v>
      </c>
      <c r="C17336" s="59" t="s">
        <v>10333</v>
      </c>
      <c r="D17336" s="60">
        <v>2</v>
      </c>
      <c r="E17336" s="75" t="s">
        <v>26</v>
      </c>
      <c r="F17336" s="63">
        <v>40000</v>
      </c>
      <c r="G17336" s="64">
        <f t="shared" si="519"/>
        <v>80000</v>
      </c>
      <c r="H17336" s="65" t="s">
        <v>1653</v>
      </c>
      <c r="I17336" s="74" t="s">
        <v>12705</v>
      </c>
    </row>
    <row r="17337" spans="1:9" x14ac:dyDescent="0.25">
      <c r="A17337" s="59" t="s">
        <v>12694</v>
      </c>
      <c r="B17337" s="59" t="s">
        <v>6300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19"/>
        <v>100000</v>
      </c>
      <c r="H17337" s="65" t="s">
        <v>1653</v>
      </c>
      <c r="I17337" s="74" t="s">
        <v>12705</v>
      </c>
    </row>
    <row r="17338" spans="1:9" x14ac:dyDescent="0.25">
      <c r="A17338" s="59" t="s">
        <v>12694</v>
      </c>
      <c r="B17338" s="59" t="s">
        <v>6300</v>
      </c>
      <c r="C17338" s="59" t="s">
        <v>434</v>
      </c>
      <c r="D17338" s="60">
        <v>1</v>
      </c>
      <c r="E17338" s="75" t="s">
        <v>26</v>
      </c>
      <c r="F17338" s="63">
        <v>100000</v>
      </c>
      <c r="G17338" s="64">
        <f t="shared" si="519"/>
        <v>100000</v>
      </c>
      <c r="H17338" s="65" t="s">
        <v>953</v>
      </c>
      <c r="I17338" s="74" t="s">
        <v>12707</v>
      </c>
    </row>
    <row r="17339" spans="1:9" x14ac:dyDescent="0.25">
      <c r="A17339" s="59" t="s">
        <v>12694</v>
      </c>
      <c r="B17339" s="71" t="s">
        <v>9840</v>
      </c>
      <c r="C17339" s="84" t="s">
        <v>48</v>
      </c>
      <c r="D17339" s="60">
        <v>1</v>
      </c>
      <c r="E17339" s="75" t="s">
        <v>26</v>
      </c>
      <c r="F17339" s="73">
        <v>265000</v>
      </c>
      <c r="G17339" s="64">
        <f>F17339*D17339</f>
        <v>265000</v>
      </c>
      <c r="H17339" s="65" t="s">
        <v>455</v>
      </c>
      <c r="I17339" s="74" t="s">
        <v>12708</v>
      </c>
    </row>
    <row r="17340" spans="1:9" x14ac:dyDescent="0.25">
      <c r="A17340" s="59" t="s">
        <v>12694</v>
      </c>
      <c r="B17340" s="58" t="s">
        <v>12709</v>
      </c>
      <c r="C17340" s="59" t="s">
        <v>12618</v>
      </c>
      <c r="D17340" s="60">
        <v>1</v>
      </c>
      <c r="E17340" s="126" t="s">
        <v>26</v>
      </c>
      <c r="F17340" s="63">
        <v>97500</v>
      </c>
      <c r="G17340" s="64">
        <f t="shared" ref="G17340:G17366" si="520">F17340*D17340</f>
        <v>97500</v>
      </c>
      <c r="H17340" s="65" t="s">
        <v>455</v>
      </c>
      <c r="I17340" s="74" t="s">
        <v>12708</v>
      </c>
    </row>
    <row r="17341" spans="1:9" x14ac:dyDescent="0.25">
      <c r="A17341" s="59" t="s">
        <v>12694</v>
      </c>
      <c r="B17341" s="59" t="s">
        <v>6300</v>
      </c>
      <c r="C17341" s="59" t="s">
        <v>434</v>
      </c>
      <c r="D17341" s="60">
        <v>1</v>
      </c>
      <c r="E17341" s="75" t="s">
        <v>26</v>
      </c>
      <c r="F17341" s="63">
        <v>100000</v>
      </c>
      <c r="G17341" s="64">
        <f t="shared" si="520"/>
        <v>100000</v>
      </c>
      <c r="H17341" s="65" t="s">
        <v>455</v>
      </c>
      <c r="I17341" s="74" t="s">
        <v>12708</v>
      </c>
    </row>
    <row r="17342" spans="1:9" x14ac:dyDescent="0.25">
      <c r="A17342" s="59" t="s">
        <v>12694</v>
      </c>
      <c r="B17342" s="71" t="s">
        <v>10036</v>
      </c>
      <c r="C17342" s="77" t="s">
        <v>10333</v>
      </c>
      <c r="D17342" s="87">
        <v>1</v>
      </c>
      <c r="E17342" s="77" t="s">
        <v>26</v>
      </c>
      <c r="F17342" s="73">
        <v>175000</v>
      </c>
      <c r="G17342" s="64">
        <f t="shared" si="520"/>
        <v>175000</v>
      </c>
      <c r="H17342" s="65" t="s">
        <v>455</v>
      </c>
      <c r="I17342" s="74" t="s">
        <v>12708</v>
      </c>
    </row>
    <row r="17343" spans="1:9" x14ac:dyDescent="0.25">
      <c r="A17343" s="59" t="s">
        <v>12694</v>
      </c>
      <c r="B17343" s="118" t="s">
        <v>7515</v>
      </c>
      <c r="C17343" s="85" t="s">
        <v>48</v>
      </c>
      <c r="D17343" s="60">
        <v>1</v>
      </c>
      <c r="E17343" s="75" t="s">
        <v>26</v>
      </c>
      <c r="F17343" s="63">
        <v>35000</v>
      </c>
      <c r="G17343" s="64">
        <f t="shared" si="520"/>
        <v>35000</v>
      </c>
      <c r="H17343" s="65" t="s">
        <v>455</v>
      </c>
      <c r="I17343" s="74" t="s">
        <v>12708</v>
      </c>
    </row>
    <row r="17344" spans="1:9" x14ac:dyDescent="0.25">
      <c r="A17344" s="59" t="s">
        <v>12694</v>
      </c>
      <c r="B17344" s="71" t="s">
        <v>6687</v>
      </c>
      <c r="C17344" s="90" t="s">
        <v>237</v>
      </c>
      <c r="D17344" s="60">
        <v>1</v>
      </c>
      <c r="E17344" s="75" t="s">
        <v>26</v>
      </c>
      <c r="F17344" s="73">
        <v>230000</v>
      </c>
      <c r="G17344" s="64">
        <f t="shared" si="520"/>
        <v>230000</v>
      </c>
      <c r="H17344" s="65" t="s">
        <v>455</v>
      </c>
      <c r="I17344" s="74" t="s">
        <v>12708</v>
      </c>
    </row>
    <row r="17345" spans="1:9" x14ac:dyDescent="0.25">
      <c r="A17345" s="59" t="s">
        <v>12694</v>
      </c>
      <c r="B17345" s="59" t="s">
        <v>12710</v>
      </c>
      <c r="C17345" s="171" t="s">
        <v>27</v>
      </c>
      <c r="D17345" s="60">
        <v>6</v>
      </c>
      <c r="E17345" s="77" t="s">
        <v>26</v>
      </c>
      <c r="F17345" s="63">
        <v>5000</v>
      </c>
      <c r="G17345" s="64">
        <f t="shared" si="520"/>
        <v>30000</v>
      </c>
      <c r="H17345" s="65" t="s">
        <v>763</v>
      </c>
      <c r="I17345" s="74" t="s">
        <v>12711</v>
      </c>
    </row>
    <row r="17346" spans="1:9" x14ac:dyDescent="0.25">
      <c r="A17346" s="59" t="s">
        <v>12694</v>
      </c>
      <c r="B17346" s="59" t="s">
        <v>12712</v>
      </c>
      <c r="C17346" s="83" t="s">
        <v>48</v>
      </c>
      <c r="D17346" s="60">
        <v>6</v>
      </c>
      <c r="E17346" s="75" t="s">
        <v>26</v>
      </c>
      <c r="F17346" s="63">
        <v>5000</v>
      </c>
      <c r="G17346" s="64">
        <f t="shared" si="520"/>
        <v>30000</v>
      </c>
      <c r="H17346" s="65" t="s">
        <v>763</v>
      </c>
      <c r="I17346" s="74" t="s">
        <v>12711</v>
      </c>
    </row>
    <row r="17347" spans="1:9" x14ac:dyDescent="0.25">
      <c r="A17347" s="59" t="s">
        <v>12694</v>
      </c>
      <c r="B17347" s="66" t="s">
        <v>6578</v>
      </c>
      <c r="C17347" s="59" t="s">
        <v>6579</v>
      </c>
      <c r="D17347" s="60">
        <v>3</v>
      </c>
      <c r="E17347" s="126" t="s">
        <v>26</v>
      </c>
      <c r="F17347" s="73">
        <v>58000</v>
      </c>
      <c r="G17347" s="64">
        <f t="shared" si="520"/>
        <v>174000</v>
      </c>
      <c r="H17347" s="65" t="s">
        <v>763</v>
      </c>
      <c r="I17347" s="74" t="s">
        <v>12711</v>
      </c>
    </row>
    <row r="17348" spans="1:9" x14ac:dyDescent="0.25">
      <c r="A17348" s="59" t="s">
        <v>12694</v>
      </c>
      <c r="B17348" s="59" t="s">
        <v>6299</v>
      </c>
      <c r="C17348" s="59" t="s">
        <v>89</v>
      </c>
      <c r="D17348" s="60">
        <v>1</v>
      </c>
      <c r="E17348" s="75" t="s">
        <v>26</v>
      </c>
      <c r="F17348" s="78">
        <v>193500</v>
      </c>
      <c r="G17348" s="64">
        <f>F17348*D17348</f>
        <v>193500</v>
      </c>
      <c r="H17348" s="65" t="s">
        <v>763</v>
      </c>
      <c r="I17348" s="74" t="s">
        <v>12711</v>
      </c>
    </row>
    <row r="17349" spans="1:9" x14ac:dyDescent="0.25">
      <c r="A17349" s="59" t="s">
        <v>12694</v>
      </c>
      <c r="B17349" s="71" t="s">
        <v>93</v>
      </c>
      <c r="C17349" s="59" t="s">
        <v>9834</v>
      </c>
      <c r="D17349" s="60">
        <v>1</v>
      </c>
      <c r="E17349" s="75" t="s">
        <v>26</v>
      </c>
      <c r="F17349" s="78">
        <v>181500</v>
      </c>
      <c r="G17349" s="64">
        <f>F17349*D17349</f>
        <v>181500</v>
      </c>
      <c r="H17349" s="65" t="s">
        <v>763</v>
      </c>
      <c r="I17349" s="74" t="s">
        <v>12711</v>
      </c>
    </row>
    <row r="17350" spans="1:9" x14ac:dyDescent="0.25">
      <c r="A17350" s="59" t="s">
        <v>12694</v>
      </c>
      <c r="B17350" s="59" t="s">
        <v>634</v>
      </c>
      <c r="C17350" s="59" t="s">
        <v>99</v>
      </c>
      <c r="D17350" s="60">
        <v>1</v>
      </c>
      <c r="E17350" s="126" t="s">
        <v>26</v>
      </c>
      <c r="F17350" s="73">
        <v>40000</v>
      </c>
      <c r="G17350" s="64">
        <f>F17350*D17350</f>
        <v>40000</v>
      </c>
      <c r="H17350" s="65" t="s">
        <v>763</v>
      </c>
      <c r="I17350" s="74" t="s">
        <v>12711</v>
      </c>
    </row>
    <row r="17351" spans="1:9" x14ac:dyDescent="0.25">
      <c r="A17351" s="59" t="s">
        <v>12694</v>
      </c>
      <c r="B17351" s="59" t="s">
        <v>12713</v>
      </c>
      <c r="C17351" s="83" t="s">
        <v>48</v>
      </c>
      <c r="D17351" s="60">
        <v>2</v>
      </c>
      <c r="E17351" s="75" t="s">
        <v>26</v>
      </c>
      <c r="F17351" s="63">
        <v>85000</v>
      </c>
      <c r="G17351" s="64">
        <f>F17351*D17351</f>
        <v>170000</v>
      </c>
      <c r="H17351" s="65" t="s">
        <v>763</v>
      </c>
      <c r="I17351" s="74" t="s">
        <v>12711</v>
      </c>
    </row>
    <row r="17352" spans="1:9" x14ac:dyDescent="0.25">
      <c r="A17352" s="59" t="s">
        <v>12694</v>
      </c>
      <c r="B17352" s="59" t="s">
        <v>274</v>
      </c>
      <c r="C17352" s="192">
        <v>40493</v>
      </c>
      <c r="D17352" s="60">
        <v>8</v>
      </c>
      <c r="E17352" s="75" t="s">
        <v>26</v>
      </c>
      <c r="F17352" s="62">
        <v>10000</v>
      </c>
      <c r="G17352" s="64">
        <f>F17352*D17352</f>
        <v>80000</v>
      </c>
      <c r="H17352" s="65" t="s">
        <v>763</v>
      </c>
      <c r="I17352" s="74" t="s">
        <v>12711</v>
      </c>
    </row>
    <row r="17353" spans="1:9" x14ac:dyDescent="0.25">
      <c r="A17353" s="59" t="s">
        <v>12694</v>
      </c>
      <c r="B17353" s="83" t="s">
        <v>6423</v>
      </c>
      <c r="C17353" s="77" t="s">
        <v>6424</v>
      </c>
      <c r="D17353" s="60">
        <v>0.6</v>
      </c>
      <c r="E17353" s="126" t="s">
        <v>37</v>
      </c>
      <c r="F17353" s="73">
        <v>82500</v>
      </c>
      <c r="G17353" s="64">
        <f t="shared" si="520"/>
        <v>49500</v>
      </c>
      <c r="H17353" s="65" t="s">
        <v>763</v>
      </c>
      <c r="I17353" s="74" t="s">
        <v>12711</v>
      </c>
    </row>
    <row r="17354" spans="1:9" x14ac:dyDescent="0.25">
      <c r="A17354" s="59" t="s">
        <v>12694</v>
      </c>
      <c r="B17354" s="66" t="s">
        <v>12714</v>
      </c>
      <c r="C17354" s="84" t="s">
        <v>361</v>
      </c>
      <c r="D17354" s="60">
        <v>1</v>
      </c>
      <c r="E17354" s="75" t="s">
        <v>26</v>
      </c>
      <c r="F17354" s="73">
        <v>1050000</v>
      </c>
      <c r="G17354" s="64">
        <f t="shared" si="520"/>
        <v>1050000</v>
      </c>
      <c r="H17354" s="120" t="s">
        <v>763</v>
      </c>
      <c r="I17354" s="74" t="s">
        <v>12711</v>
      </c>
    </row>
    <row r="17355" spans="1:9" x14ac:dyDescent="0.25">
      <c r="A17355" s="59" t="s">
        <v>12694</v>
      </c>
      <c r="B17355" s="59" t="s">
        <v>12715</v>
      </c>
      <c r="C17355" s="59" t="s">
        <v>12716</v>
      </c>
      <c r="D17355" s="141">
        <v>1</v>
      </c>
      <c r="E17355" s="75" t="s">
        <v>29</v>
      </c>
      <c r="F17355" s="210">
        <v>23900000</v>
      </c>
      <c r="G17355" s="64">
        <f t="shared" si="520"/>
        <v>23900000</v>
      </c>
      <c r="H17355" s="120" t="s">
        <v>763</v>
      </c>
      <c r="I17355" s="74" t="s">
        <v>12711</v>
      </c>
    </row>
    <row r="17356" spans="1:9" x14ac:dyDescent="0.25">
      <c r="A17356" s="59" t="s">
        <v>12694</v>
      </c>
      <c r="B17356" s="71" t="s">
        <v>12717</v>
      </c>
      <c r="C17356" s="83" t="s">
        <v>48</v>
      </c>
      <c r="D17356" s="60">
        <v>4</v>
      </c>
      <c r="E17356" s="77" t="s">
        <v>26</v>
      </c>
      <c r="F17356" s="63">
        <v>70000</v>
      </c>
      <c r="G17356" s="64">
        <f t="shared" si="520"/>
        <v>280000</v>
      </c>
      <c r="H17356" s="120" t="s">
        <v>763</v>
      </c>
      <c r="I17356" s="74" t="s">
        <v>12711</v>
      </c>
    </row>
    <row r="17357" spans="1:9" x14ac:dyDescent="0.25">
      <c r="A17357" s="59" t="s">
        <v>12694</v>
      </c>
      <c r="B17357" s="71" t="s">
        <v>12718</v>
      </c>
      <c r="C17357" s="83" t="s">
        <v>48</v>
      </c>
      <c r="D17357" s="60">
        <v>2</v>
      </c>
      <c r="E17357" s="77" t="s">
        <v>26</v>
      </c>
      <c r="F17357" s="73">
        <v>65000</v>
      </c>
      <c r="G17357" s="64">
        <f t="shared" si="520"/>
        <v>130000</v>
      </c>
      <c r="H17357" s="120" t="s">
        <v>763</v>
      </c>
      <c r="I17357" s="74" t="s">
        <v>12711</v>
      </c>
    </row>
    <row r="17358" spans="1:9" x14ac:dyDescent="0.25">
      <c r="A17358" s="59" t="s">
        <v>12694</v>
      </c>
      <c r="B17358" s="71" t="s">
        <v>12719</v>
      </c>
      <c r="C17358" s="83" t="s">
        <v>48</v>
      </c>
      <c r="D17358" s="60">
        <v>6</v>
      </c>
      <c r="E17358" s="77" t="s">
        <v>26</v>
      </c>
      <c r="F17358" s="73">
        <v>32500</v>
      </c>
      <c r="G17358" s="64">
        <f t="shared" si="520"/>
        <v>195000</v>
      </c>
      <c r="H17358" s="120" t="s">
        <v>763</v>
      </c>
      <c r="I17358" s="74" t="s">
        <v>12711</v>
      </c>
    </row>
    <row r="17359" spans="1:9" x14ac:dyDescent="0.25">
      <c r="A17359" s="59" t="s">
        <v>12694</v>
      </c>
      <c r="B17359" s="59" t="s">
        <v>1792</v>
      </c>
      <c r="C17359" s="59" t="s">
        <v>76</v>
      </c>
      <c r="D17359" s="60">
        <v>0.6</v>
      </c>
      <c r="E17359" s="77" t="s">
        <v>37</v>
      </c>
      <c r="F17359" s="102">
        <v>82500</v>
      </c>
      <c r="G17359" s="64">
        <f t="shared" si="520"/>
        <v>49500</v>
      </c>
      <c r="H17359" s="120" t="s">
        <v>763</v>
      </c>
      <c r="I17359" s="74" t="s">
        <v>12711</v>
      </c>
    </row>
    <row r="17360" spans="1:9" x14ac:dyDescent="0.25">
      <c r="A17360" s="59" t="s">
        <v>12694</v>
      </c>
      <c r="B17360" s="58" t="s">
        <v>35</v>
      </c>
      <c r="C17360" s="84" t="s">
        <v>36</v>
      </c>
      <c r="D17360" s="60">
        <v>2</v>
      </c>
      <c r="E17360" s="75" t="s">
        <v>37</v>
      </c>
      <c r="F17360" s="63">
        <v>31000</v>
      </c>
      <c r="G17360" s="64">
        <f t="shared" si="520"/>
        <v>62000</v>
      </c>
      <c r="H17360" s="65" t="s">
        <v>432</v>
      </c>
      <c r="I17360" s="74"/>
    </row>
    <row r="17361" spans="1:9" x14ac:dyDescent="0.25">
      <c r="A17361" s="59" t="s">
        <v>12694</v>
      </c>
      <c r="B17361" s="59" t="s">
        <v>210</v>
      </c>
      <c r="C17361" s="59" t="s">
        <v>211</v>
      </c>
      <c r="D17361" s="59">
        <v>2</v>
      </c>
      <c r="E17361" s="59" t="s">
        <v>37</v>
      </c>
      <c r="F17361" s="61">
        <v>33000</v>
      </c>
      <c r="G17361" s="64">
        <f t="shared" si="520"/>
        <v>66000</v>
      </c>
      <c r="H17361" s="120" t="s">
        <v>432</v>
      </c>
      <c r="I17361" s="59"/>
    </row>
    <row r="17362" spans="1:9" x14ac:dyDescent="0.25">
      <c r="A17362" s="59" t="s">
        <v>12694</v>
      </c>
      <c r="B17362" s="59" t="s">
        <v>12720</v>
      </c>
      <c r="C17362" s="59" t="s">
        <v>7047</v>
      </c>
      <c r="D17362" s="59">
        <v>2</v>
      </c>
      <c r="E17362" s="59" t="s">
        <v>143</v>
      </c>
      <c r="F17362" s="59">
        <v>1</v>
      </c>
      <c r="G17362" s="59">
        <f t="shared" si="520"/>
        <v>2</v>
      </c>
      <c r="H17362" s="120" t="s">
        <v>12721</v>
      </c>
      <c r="I17362" s="59" t="s">
        <v>12722</v>
      </c>
    </row>
    <row r="17363" spans="1:9" x14ac:dyDescent="0.25">
      <c r="A17363" s="59" t="s">
        <v>12694</v>
      </c>
      <c r="B17363" s="59" t="s">
        <v>8069</v>
      </c>
      <c r="C17363" s="59" t="s">
        <v>835</v>
      </c>
      <c r="D17363" s="60">
        <v>5</v>
      </c>
      <c r="E17363" s="75" t="s">
        <v>26</v>
      </c>
      <c r="F17363" s="63">
        <v>2500</v>
      </c>
      <c r="G17363" s="64">
        <f t="shared" si="520"/>
        <v>12500</v>
      </c>
      <c r="H17363" s="65" t="s">
        <v>6160</v>
      </c>
      <c r="I17363" s="74"/>
    </row>
    <row r="17364" spans="1:9" x14ac:dyDescent="0.25">
      <c r="A17364" s="59" t="s">
        <v>12723</v>
      </c>
      <c r="B17364" s="58" t="s">
        <v>4004</v>
      </c>
      <c r="C17364" s="84" t="s">
        <v>27</v>
      </c>
      <c r="D17364" s="60">
        <v>50</v>
      </c>
      <c r="E17364" s="75" t="s">
        <v>26</v>
      </c>
      <c r="F17364" s="73">
        <v>1000</v>
      </c>
      <c r="G17364" s="64">
        <f t="shared" si="520"/>
        <v>50000</v>
      </c>
      <c r="H17364" s="65" t="s">
        <v>6160</v>
      </c>
      <c r="I17364" s="74"/>
    </row>
    <row r="17365" spans="1:9" x14ac:dyDescent="0.25">
      <c r="A17365" s="59" t="s">
        <v>12723</v>
      </c>
      <c r="B17365" s="66" t="s">
        <v>8068</v>
      </c>
      <c r="C17365" s="83" t="s">
        <v>835</v>
      </c>
      <c r="D17365" s="60">
        <v>1</v>
      </c>
      <c r="E17365" s="75" t="s">
        <v>26</v>
      </c>
      <c r="F17365" s="64">
        <v>11500</v>
      </c>
      <c r="G17365" s="64">
        <f t="shared" si="520"/>
        <v>11500</v>
      </c>
      <c r="H17365" s="65" t="s">
        <v>6160</v>
      </c>
      <c r="I17365" s="74"/>
    </row>
    <row r="17366" spans="1:9" x14ac:dyDescent="0.25">
      <c r="A17366" s="59" t="s">
        <v>12723</v>
      </c>
      <c r="B17366" s="66" t="s">
        <v>9823</v>
      </c>
      <c r="C17366" s="83" t="s">
        <v>636</v>
      </c>
      <c r="D17366" s="60">
        <v>1</v>
      </c>
      <c r="E17366" s="75" t="s">
        <v>607</v>
      </c>
      <c r="F17366" s="64">
        <v>212000</v>
      </c>
      <c r="G17366" s="64">
        <f t="shared" si="520"/>
        <v>212000</v>
      </c>
      <c r="H17366" s="65" t="s">
        <v>6160</v>
      </c>
      <c r="I17366" s="74"/>
    </row>
    <row r="17367" spans="1:9" x14ac:dyDescent="0.25">
      <c r="A17367" s="59" t="s">
        <v>12723</v>
      </c>
      <c r="B17367" s="59" t="s">
        <v>6300</v>
      </c>
      <c r="C17367" s="59" t="s">
        <v>434</v>
      </c>
      <c r="D17367" s="60">
        <v>1</v>
      </c>
      <c r="E17367" s="75" t="s">
        <v>26</v>
      </c>
      <c r="F17367" s="63">
        <v>100000</v>
      </c>
      <c r="G17367" s="64">
        <f>F17367*D17367</f>
        <v>100000</v>
      </c>
      <c r="H17367" s="65" t="s">
        <v>1500</v>
      </c>
      <c r="I17367" s="279" t="s">
        <v>12724</v>
      </c>
    </row>
    <row r="17368" spans="1:9" x14ac:dyDescent="0.25">
      <c r="A17368" s="59" t="s">
        <v>12723</v>
      </c>
      <c r="B17368" s="59" t="s">
        <v>12725</v>
      </c>
      <c r="C17368" s="83" t="s">
        <v>411</v>
      </c>
      <c r="D17368" s="141">
        <v>1</v>
      </c>
      <c r="E17368" s="75" t="s">
        <v>29</v>
      </c>
      <c r="F17368" s="64">
        <v>475000</v>
      </c>
      <c r="G17368" s="64">
        <f>F17368*D17368</f>
        <v>475000</v>
      </c>
      <c r="H17368" s="65" t="s">
        <v>953</v>
      </c>
      <c r="I17368" s="279" t="s">
        <v>12707</v>
      </c>
    </row>
    <row r="17369" spans="1:9" x14ac:dyDescent="0.25">
      <c r="A17369" s="59" t="s">
        <v>12723</v>
      </c>
      <c r="B17369" s="59" t="s">
        <v>251</v>
      </c>
      <c r="C17369" s="59" t="s">
        <v>252</v>
      </c>
      <c r="D17369" s="60">
        <v>1</v>
      </c>
      <c r="E17369" s="75" t="s">
        <v>26</v>
      </c>
      <c r="F17369" s="63">
        <v>357000</v>
      </c>
      <c r="G17369" s="64">
        <f>F17369*D17369</f>
        <v>357000</v>
      </c>
      <c r="H17369" s="65" t="s">
        <v>953</v>
      </c>
      <c r="I17369" s="279" t="s">
        <v>12707</v>
      </c>
    </row>
    <row r="17370" spans="1:9" x14ac:dyDescent="0.25">
      <c r="A17370" s="59" t="s">
        <v>12723</v>
      </c>
      <c r="B17370" s="71" t="s">
        <v>253</v>
      </c>
      <c r="C17370" s="59" t="s">
        <v>254</v>
      </c>
      <c r="D17370" s="60">
        <v>1</v>
      </c>
      <c r="E17370" s="75" t="s">
        <v>26</v>
      </c>
      <c r="F17370" s="73">
        <v>350000</v>
      </c>
      <c r="G17370" s="64">
        <f>F17370*D17370</f>
        <v>350000</v>
      </c>
      <c r="H17370" s="65" t="s">
        <v>953</v>
      </c>
      <c r="I17370" s="279" t="s">
        <v>12707</v>
      </c>
    </row>
    <row r="17371" spans="1:9" x14ac:dyDescent="0.25">
      <c r="A17371" s="59" t="s">
        <v>12723</v>
      </c>
      <c r="B17371" s="58" t="s">
        <v>35</v>
      </c>
      <c r="C17371" s="84" t="s">
        <v>36</v>
      </c>
      <c r="D17371" s="60">
        <v>2</v>
      </c>
      <c r="E17371" s="75" t="s">
        <v>37</v>
      </c>
      <c r="F17371" s="63">
        <v>31000</v>
      </c>
      <c r="G17371" s="64">
        <f t="shared" ref="G17371:G17396" si="521">F17371*D17371</f>
        <v>62000</v>
      </c>
      <c r="H17371" s="65" t="s">
        <v>427</v>
      </c>
      <c r="I17371" s="279" t="s">
        <v>12726</v>
      </c>
    </row>
    <row r="17372" spans="1:9" x14ac:dyDescent="0.25">
      <c r="A17372" s="59" t="s">
        <v>12723</v>
      </c>
      <c r="B17372" s="66" t="s">
        <v>220</v>
      </c>
      <c r="C17372" s="92" t="s">
        <v>221</v>
      </c>
      <c r="D17372" s="60">
        <v>1</v>
      </c>
      <c r="E17372" s="126" t="s">
        <v>37</v>
      </c>
      <c r="F17372" s="63">
        <v>34689</v>
      </c>
      <c r="G17372" s="64">
        <f t="shared" si="521"/>
        <v>34689</v>
      </c>
      <c r="H17372" s="65" t="s">
        <v>427</v>
      </c>
      <c r="I17372" s="279" t="s">
        <v>12726</v>
      </c>
    </row>
    <row r="17373" spans="1:9" x14ac:dyDescent="0.25">
      <c r="A17373" s="59" t="s">
        <v>12723</v>
      </c>
      <c r="B17373" s="59" t="s">
        <v>274</v>
      </c>
      <c r="C17373" s="192">
        <v>40493</v>
      </c>
      <c r="D17373" s="60">
        <v>11</v>
      </c>
      <c r="E17373" s="126" t="s">
        <v>26</v>
      </c>
      <c r="F17373" s="63">
        <v>10000</v>
      </c>
      <c r="G17373" s="64">
        <f t="shared" si="521"/>
        <v>110000</v>
      </c>
      <c r="H17373" s="65" t="s">
        <v>427</v>
      </c>
      <c r="I17373" s="279" t="s">
        <v>12726</v>
      </c>
    </row>
    <row r="17374" spans="1:9" x14ac:dyDescent="0.25">
      <c r="A17374" s="59" t="s">
        <v>12723</v>
      </c>
      <c r="B17374" s="59" t="s">
        <v>12727</v>
      </c>
      <c r="C17374" s="84" t="s">
        <v>48</v>
      </c>
      <c r="D17374" s="60">
        <v>8</v>
      </c>
      <c r="E17374" s="126" t="s">
        <v>26</v>
      </c>
      <c r="F17374" s="73">
        <v>3500</v>
      </c>
      <c r="G17374" s="64">
        <f t="shared" si="521"/>
        <v>28000</v>
      </c>
      <c r="H17374" s="65" t="s">
        <v>427</v>
      </c>
      <c r="I17374" s="279" t="s">
        <v>12726</v>
      </c>
    </row>
    <row r="17375" spans="1:9" x14ac:dyDescent="0.25">
      <c r="A17375" s="59" t="s">
        <v>12723</v>
      </c>
      <c r="B17375" s="66" t="s">
        <v>6578</v>
      </c>
      <c r="C17375" s="59" t="s">
        <v>6579</v>
      </c>
      <c r="D17375" s="60">
        <v>3</v>
      </c>
      <c r="E17375" s="126" t="s">
        <v>26</v>
      </c>
      <c r="F17375" s="73">
        <v>58000</v>
      </c>
      <c r="G17375" s="64">
        <f t="shared" si="521"/>
        <v>174000</v>
      </c>
      <c r="H17375" s="65" t="s">
        <v>427</v>
      </c>
      <c r="I17375" s="279" t="s">
        <v>12726</v>
      </c>
    </row>
    <row r="17376" spans="1:9" x14ac:dyDescent="0.25">
      <c r="A17376" s="59" t="s">
        <v>12723</v>
      </c>
      <c r="B17376" s="58" t="s">
        <v>10150</v>
      </c>
      <c r="C17376" s="58" t="s">
        <v>281</v>
      </c>
      <c r="D17376" s="60">
        <v>1</v>
      </c>
      <c r="E17376" s="126" t="s">
        <v>26</v>
      </c>
      <c r="F17376" s="63">
        <v>21000</v>
      </c>
      <c r="G17376" s="64">
        <f t="shared" si="521"/>
        <v>21000</v>
      </c>
      <c r="H17376" s="65" t="s">
        <v>427</v>
      </c>
      <c r="I17376" s="279" t="s">
        <v>12726</v>
      </c>
    </row>
    <row r="17377" spans="1:9" x14ac:dyDescent="0.25">
      <c r="A17377" s="59" t="s">
        <v>12723</v>
      </c>
      <c r="B17377" s="59" t="s">
        <v>210</v>
      </c>
      <c r="C17377" s="59" t="s">
        <v>211</v>
      </c>
      <c r="D17377" s="59">
        <v>1.5</v>
      </c>
      <c r="E17377" s="59" t="s">
        <v>37</v>
      </c>
      <c r="F17377" s="61">
        <v>33000</v>
      </c>
      <c r="G17377" s="64">
        <f t="shared" si="521"/>
        <v>49500</v>
      </c>
      <c r="H17377" s="65" t="s">
        <v>710</v>
      </c>
      <c r="I17377" s="279"/>
    </row>
    <row r="17378" spans="1:9" x14ac:dyDescent="0.25">
      <c r="A17378" s="59" t="s">
        <v>12723</v>
      </c>
      <c r="B17378" s="66" t="s">
        <v>12680</v>
      </c>
      <c r="C17378" s="89" t="s">
        <v>835</v>
      </c>
      <c r="D17378" s="60">
        <v>1</v>
      </c>
      <c r="E17378" s="75" t="s">
        <v>26</v>
      </c>
      <c r="F17378" s="64">
        <v>8000</v>
      </c>
      <c r="G17378" s="64">
        <f t="shared" si="521"/>
        <v>8000</v>
      </c>
      <c r="H17378" s="65" t="s">
        <v>12699</v>
      </c>
      <c r="I17378" s="279"/>
    </row>
    <row r="17379" spans="1:9" x14ac:dyDescent="0.25">
      <c r="A17379" s="59" t="s">
        <v>12723</v>
      </c>
      <c r="B17379" s="66" t="s">
        <v>8068</v>
      </c>
      <c r="C17379" s="83" t="s">
        <v>835</v>
      </c>
      <c r="D17379" s="60">
        <v>1</v>
      </c>
      <c r="E17379" s="75" t="s">
        <v>26</v>
      </c>
      <c r="F17379" s="64">
        <v>11500</v>
      </c>
      <c r="G17379" s="64">
        <f t="shared" si="521"/>
        <v>11500</v>
      </c>
      <c r="H17379" s="65" t="s">
        <v>12699</v>
      </c>
      <c r="I17379" s="279"/>
    </row>
    <row r="17380" spans="1:9" x14ac:dyDescent="0.25">
      <c r="A17380" s="59" t="s">
        <v>12723</v>
      </c>
      <c r="B17380" s="66" t="s">
        <v>4364</v>
      </c>
      <c r="C17380" s="83" t="s">
        <v>813</v>
      </c>
      <c r="D17380" s="60">
        <v>1</v>
      </c>
      <c r="E17380" s="75" t="s">
        <v>29</v>
      </c>
      <c r="F17380" s="64">
        <v>549000</v>
      </c>
      <c r="G17380" s="64">
        <f t="shared" si="521"/>
        <v>549000</v>
      </c>
      <c r="H17380" s="120" t="s">
        <v>814</v>
      </c>
      <c r="I17380" s="279"/>
    </row>
    <row r="17381" spans="1:9" x14ac:dyDescent="0.25">
      <c r="A17381" s="59" t="s">
        <v>12723</v>
      </c>
      <c r="B17381" s="58" t="s">
        <v>4004</v>
      </c>
      <c r="C17381" s="84" t="s">
        <v>27</v>
      </c>
      <c r="D17381" s="60">
        <v>20</v>
      </c>
      <c r="E17381" s="75" t="s">
        <v>26</v>
      </c>
      <c r="F17381" s="73">
        <v>1000</v>
      </c>
      <c r="G17381" s="64">
        <f t="shared" si="521"/>
        <v>20000</v>
      </c>
      <c r="H17381" s="65" t="s">
        <v>814</v>
      </c>
      <c r="I17381" s="279"/>
    </row>
    <row r="17382" spans="1:9" x14ac:dyDescent="0.25">
      <c r="A17382" s="59" t="s">
        <v>12723</v>
      </c>
      <c r="B17382" s="83" t="s">
        <v>12728</v>
      </c>
      <c r="C17382" s="83" t="s">
        <v>501</v>
      </c>
      <c r="D17382" s="60">
        <v>2</v>
      </c>
      <c r="E17382" s="126" t="s">
        <v>26</v>
      </c>
      <c r="F17382" s="73">
        <v>29000</v>
      </c>
      <c r="G17382" s="210">
        <f t="shared" si="521"/>
        <v>58000</v>
      </c>
      <c r="H17382" s="65" t="s">
        <v>814</v>
      </c>
      <c r="I17382" s="279"/>
    </row>
    <row r="17383" spans="1:9" x14ac:dyDescent="0.25">
      <c r="A17383" s="59" t="s">
        <v>12723</v>
      </c>
      <c r="B17383" s="66" t="s">
        <v>11981</v>
      </c>
      <c r="C17383" s="89" t="s">
        <v>419</v>
      </c>
      <c r="D17383" s="60">
        <v>4</v>
      </c>
      <c r="E17383" s="75" t="s">
        <v>26</v>
      </c>
      <c r="F17383" s="64">
        <v>17500</v>
      </c>
      <c r="G17383" s="64">
        <f t="shared" si="521"/>
        <v>70000</v>
      </c>
      <c r="H17383" s="65" t="s">
        <v>814</v>
      </c>
      <c r="I17383" s="279"/>
    </row>
    <row r="17384" spans="1:9" x14ac:dyDescent="0.25">
      <c r="A17384" s="59" t="s">
        <v>12723</v>
      </c>
      <c r="B17384" s="58" t="s">
        <v>4004</v>
      </c>
      <c r="C17384" s="84" t="s">
        <v>27</v>
      </c>
      <c r="D17384" s="60">
        <v>20</v>
      </c>
      <c r="E17384" s="75" t="s">
        <v>26</v>
      </c>
      <c r="F17384" s="73">
        <v>1000</v>
      </c>
      <c r="G17384" s="64">
        <f t="shared" si="521"/>
        <v>20000</v>
      </c>
      <c r="H17384" s="65" t="s">
        <v>12729</v>
      </c>
      <c r="I17384" s="279"/>
    </row>
    <row r="17385" spans="1:9" x14ac:dyDescent="0.25">
      <c r="A17385" s="59" t="s">
        <v>12723</v>
      </c>
      <c r="B17385" s="58" t="s">
        <v>2008</v>
      </c>
      <c r="C17385" s="83" t="s">
        <v>411</v>
      </c>
      <c r="D17385" s="60">
        <v>4</v>
      </c>
      <c r="E17385" s="75" t="s">
        <v>26</v>
      </c>
      <c r="F17385" s="63">
        <v>15000</v>
      </c>
      <c r="G17385" s="64">
        <f t="shared" si="521"/>
        <v>60000</v>
      </c>
      <c r="H17385" s="65" t="s">
        <v>3126</v>
      </c>
      <c r="I17385" s="279"/>
    </row>
    <row r="17386" spans="1:9" x14ac:dyDescent="0.25">
      <c r="A17386" s="59" t="s">
        <v>12723</v>
      </c>
      <c r="B17386" s="59" t="s">
        <v>2010</v>
      </c>
      <c r="C17386" s="83" t="s">
        <v>411</v>
      </c>
      <c r="D17386" s="60">
        <v>2</v>
      </c>
      <c r="E17386" s="75" t="s">
        <v>26</v>
      </c>
      <c r="F17386" s="63">
        <v>50000</v>
      </c>
      <c r="G17386" s="64">
        <f t="shared" si="521"/>
        <v>100000</v>
      </c>
      <c r="H17386" s="65" t="s">
        <v>3126</v>
      </c>
      <c r="I17386" s="74"/>
    </row>
    <row r="17387" spans="1:9" x14ac:dyDescent="0.25">
      <c r="A17387" s="59" t="s">
        <v>12723</v>
      </c>
      <c r="B17387" s="59" t="s">
        <v>210</v>
      </c>
      <c r="C17387" s="59" t="s">
        <v>211</v>
      </c>
      <c r="D17387" s="59">
        <v>9</v>
      </c>
      <c r="E17387" s="59" t="s">
        <v>37</v>
      </c>
      <c r="F17387" s="61">
        <v>33000</v>
      </c>
      <c r="G17387" s="64">
        <f t="shared" si="521"/>
        <v>297000</v>
      </c>
      <c r="H17387" s="65" t="s">
        <v>3421</v>
      </c>
      <c r="I17387" s="74" t="s">
        <v>12730</v>
      </c>
    </row>
    <row r="17388" spans="1:9" x14ac:dyDescent="0.25">
      <c r="A17388" s="59" t="s">
        <v>12723</v>
      </c>
      <c r="B17388" s="59" t="s">
        <v>6307</v>
      </c>
      <c r="C17388" s="59" t="s">
        <v>217</v>
      </c>
      <c r="D17388" s="60">
        <v>1</v>
      </c>
      <c r="E17388" s="126" t="s">
        <v>26</v>
      </c>
      <c r="F17388" s="73">
        <v>83000</v>
      </c>
      <c r="G17388" s="64">
        <f t="shared" si="521"/>
        <v>83000</v>
      </c>
      <c r="H17388" s="65" t="s">
        <v>3421</v>
      </c>
      <c r="I17388" s="74" t="s">
        <v>12730</v>
      </c>
    </row>
    <row r="17389" spans="1:9" x14ac:dyDescent="0.25">
      <c r="A17389" s="59" t="s">
        <v>12723</v>
      </c>
      <c r="B17389" s="59" t="s">
        <v>172</v>
      </c>
      <c r="C17389" s="93" t="s">
        <v>173</v>
      </c>
      <c r="D17389" s="60">
        <v>1</v>
      </c>
      <c r="E17389" s="75" t="s">
        <v>26</v>
      </c>
      <c r="F17389" s="63">
        <v>39000</v>
      </c>
      <c r="G17389" s="64">
        <f t="shared" si="521"/>
        <v>39000</v>
      </c>
      <c r="H17389" s="65" t="s">
        <v>3421</v>
      </c>
      <c r="I17389" s="74" t="s">
        <v>12730</v>
      </c>
    </row>
    <row r="17390" spans="1:9" x14ac:dyDescent="0.25">
      <c r="A17390" s="59" t="s">
        <v>12723</v>
      </c>
      <c r="B17390" s="59" t="s">
        <v>6323</v>
      </c>
      <c r="C17390" s="59" t="s">
        <v>6324</v>
      </c>
      <c r="D17390" s="60">
        <v>1</v>
      </c>
      <c r="E17390" s="75" t="s">
        <v>26</v>
      </c>
      <c r="F17390" s="63">
        <v>93000</v>
      </c>
      <c r="G17390" s="64">
        <f t="shared" si="521"/>
        <v>93000</v>
      </c>
      <c r="H17390" s="65" t="s">
        <v>3421</v>
      </c>
      <c r="I17390" s="74" t="s">
        <v>12730</v>
      </c>
    </row>
    <row r="17391" spans="1:9" x14ac:dyDescent="0.25">
      <c r="A17391" s="59" t="s">
        <v>12723</v>
      </c>
      <c r="B17391" s="66" t="s">
        <v>6578</v>
      </c>
      <c r="C17391" s="59" t="s">
        <v>6579</v>
      </c>
      <c r="D17391" s="60">
        <v>1</v>
      </c>
      <c r="E17391" s="126" t="s">
        <v>26</v>
      </c>
      <c r="F17391" s="73">
        <v>58000</v>
      </c>
      <c r="G17391" s="64">
        <f t="shared" si="521"/>
        <v>58000</v>
      </c>
      <c r="H17391" s="65" t="s">
        <v>3421</v>
      </c>
      <c r="I17391" s="74" t="s">
        <v>12730</v>
      </c>
    </row>
    <row r="17392" spans="1:9" x14ac:dyDescent="0.25">
      <c r="A17392" s="59" t="s">
        <v>12723</v>
      </c>
      <c r="B17392" s="59" t="s">
        <v>7648</v>
      </c>
      <c r="C17392" s="93" t="s">
        <v>12731</v>
      </c>
      <c r="D17392" s="60">
        <v>1</v>
      </c>
      <c r="E17392" s="126" t="s">
        <v>26</v>
      </c>
      <c r="F17392" s="73">
        <v>1400000</v>
      </c>
      <c r="G17392" s="64">
        <f t="shared" si="521"/>
        <v>1400000</v>
      </c>
      <c r="H17392" s="65" t="s">
        <v>3421</v>
      </c>
      <c r="I17392" s="74" t="s">
        <v>12730</v>
      </c>
    </row>
    <row r="17393" spans="1:9" x14ac:dyDescent="0.25">
      <c r="A17393" s="59" t="s">
        <v>12723</v>
      </c>
      <c r="B17393" s="59" t="s">
        <v>12732</v>
      </c>
      <c r="C17393" s="93" t="s">
        <v>12733</v>
      </c>
      <c r="D17393" s="60">
        <v>1</v>
      </c>
      <c r="E17393" s="126" t="s">
        <v>26</v>
      </c>
      <c r="F17393" s="73">
        <v>1700000</v>
      </c>
      <c r="G17393" s="64">
        <f t="shared" si="521"/>
        <v>1700000</v>
      </c>
      <c r="H17393" s="65" t="s">
        <v>3421</v>
      </c>
      <c r="I17393" s="74" t="s">
        <v>12730</v>
      </c>
    </row>
    <row r="17394" spans="1:9" x14ac:dyDescent="0.25">
      <c r="A17394" s="59" t="s">
        <v>12723</v>
      </c>
      <c r="B17394" s="59" t="s">
        <v>12732</v>
      </c>
      <c r="C17394" s="93" t="s">
        <v>12734</v>
      </c>
      <c r="D17394" s="60">
        <v>1</v>
      </c>
      <c r="E17394" s="126" t="s">
        <v>26</v>
      </c>
      <c r="F17394" s="73">
        <v>1700000</v>
      </c>
      <c r="G17394" s="73">
        <v>1700000</v>
      </c>
      <c r="H17394" s="65" t="s">
        <v>3421</v>
      </c>
      <c r="I17394" s="74" t="s">
        <v>12730</v>
      </c>
    </row>
    <row r="17395" spans="1:9" x14ac:dyDescent="0.25">
      <c r="A17395" s="59" t="s">
        <v>12723</v>
      </c>
      <c r="B17395" s="71" t="s">
        <v>10036</v>
      </c>
      <c r="C17395" s="77" t="s">
        <v>10333</v>
      </c>
      <c r="D17395" s="60">
        <v>2</v>
      </c>
      <c r="E17395" s="126" t="s">
        <v>26</v>
      </c>
      <c r="F17395" s="73">
        <v>175000</v>
      </c>
      <c r="G17395" s="64">
        <f t="shared" si="521"/>
        <v>350000</v>
      </c>
      <c r="H17395" s="65" t="s">
        <v>3421</v>
      </c>
      <c r="I17395" s="74" t="s">
        <v>12730</v>
      </c>
    </row>
    <row r="17396" spans="1:9" x14ac:dyDescent="0.25">
      <c r="A17396" s="59" t="s">
        <v>12723</v>
      </c>
      <c r="B17396" s="59" t="s">
        <v>11628</v>
      </c>
      <c r="C17396" s="59" t="s">
        <v>10333</v>
      </c>
      <c r="D17396" s="60">
        <v>1</v>
      </c>
      <c r="E17396" s="126" t="s">
        <v>26</v>
      </c>
      <c r="F17396" s="73">
        <v>40000</v>
      </c>
      <c r="G17396" s="64">
        <f t="shared" si="521"/>
        <v>40000</v>
      </c>
      <c r="H17396" s="65" t="s">
        <v>3421</v>
      </c>
      <c r="I17396" s="74" t="s">
        <v>12730</v>
      </c>
    </row>
    <row r="17397" spans="1:9" x14ac:dyDescent="0.25">
      <c r="A17397" s="59" t="s">
        <v>12723</v>
      </c>
      <c r="B17397" s="59" t="s">
        <v>12349</v>
      </c>
      <c r="C17397" s="59" t="s">
        <v>10333</v>
      </c>
      <c r="D17397" s="60">
        <v>2</v>
      </c>
      <c r="E17397" s="75" t="s">
        <v>26</v>
      </c>
      <c r="F17397" s="73">
        <v>45000</v>
      </c>
      <c r="G17397" s="64">
        <f>F17397*D17397</f>
        <v>90000</v>
      </c>
      <c r="H17397" s="65" t="s">
        <v>3421</v>
      </c>
      <c r="I17397" s="74" t="s">
        <v>12730</v>
      </c>
    </row>
    <row r="17398" spans="1:9" x14ac:dyDescent="0.25">
      <c r="A17398" s="59" t="s">
        <v>12723</v>
      </c>
      <c r="B17398" s="59" t="s">
        <v>1654</v>
      </c>
      <c r="C17398" s="59" t="s">
        <v>12676</v>
      </c>
      <c r="D17398" s="141">
        <v>1</v>
      </c>
      <c r="E17398" s="75" t="s">
        <v>26</v>
      </c>
      <c r="F17398" s="210">
        <v>170000</v>
      </c>
      <c r="G17398" s="64">
        <f>F17398*D17398</f>
        <v>170000</v>
      </c>
      <c r="H17398" s="65" t="s">
        <v>3421</v>
      </c>
      <c r="I17398" s="74" t="s">
        <v>12730</v>
      </c>
    </row>
    <row r="17399" spans="1:9" x14ac:dyDescent="0.25">
      <c r="A17399" s="59" t="s">
        <v>12723</v>
      </c>
      <c r="B17399" s="66" t="s">
        <v>220</v>
      </c>
      <c r="C17399" s="92" t="s">
        <v>221</v>
      </c>
      <c r="D17399" s="60">
        <v>2</v>
      </c>
      <c r="E17399" s="126" t="s">
        <v>37</v>
      </c>
      <c r="F17399" s="63">
        <v>34689</v>
      </c>
      <c r="G17399" s="64">
        <f t="shared" ref="G17399:G17462" si="522">F17399*D17399</f>
        <v>69378</v>
      </c>
      <c r="H17399" s="65" t="s">
        <v>763</v>
      </c>
      <c r="I17399" s="74" t="s">
        <v>12711</v>
      </c>
    </row>
    <row r="17400" spans="1:9" x14ac:dyDescent="0.25">
      <c r="A17400" s="59" t="s">
        <v>12723</v>
      </c>
      <c r="B17400" s="59" t="s">
        <v>210</v>
      </c>
      <c r="C17400" s="59" t="s">
        <v>211</v>
      </c>
      <c r="D17400" s="60">
        <v>9</v>
      </c>
      <c r="E17400" s="631" t="s">
        <v>37</v>
      </c>
      <c r="F17400" s="73">
        <v>33000</v>
      </c>
      <c r="G17400" s="64">
        <f t="shared" si="522"/>
        <v>297000</v>
      </c>
      <c r="H17400" s="65" t="s">
        <v>1468</v>
      </c>
      <c r="I17400" s="74" t="s">
        <v>12735</v>
      </c>
    </row>
    <row r="17401" spans="1:9" x14ac:dyDescent="0.25">
      <c r="A17401" s="59" t="s">
        <v>12723</v>
      </c>
      <c r="B17401" s="59" t="s">
        <v>6307</v>
      </c>
      <c r="C17401" s="59" t="s">
        <v>217</v>
      </c>
      <c r="D17401" s="141">
        <v>1</v>
      </c>
      <c r="E17401" s="77" t="s">
        <v>26</v>
      </c>
      <c r="F17401" s="64">
        <v>83000</v>
      </c>
      <c r="G17401" s="64">
        <f t="shared" si="522"/>
        <v>83000</v>
      </c>
      <c r="H17401" s="65" t="s">
        <v>1468</v>
      </c>
      <c r="I17401" s="74" t="s">
        <v>12735</v>
      </c>
    </row>
    <row r="17402" spans="1:9" x14ac:dyDescent="0.25">
      <c r="A17402" s="59" t="s">
        <v>12723</v>
      </c>
      <c r="B17402" s="59" t="s">
        <v>6323</v>
      </c>
      <c r="C17402" s="59" t="s">
        <v>6324</v>
      </c>
      <c r="D17402" s="60">
        <v>1</v>
      </c>
      <c r="E17402" s="75" t="s">
        <v>26</v>
      </c>
      <c r="F17402" s="64">
        <v>93000</v>
      </c>
      <c r="G17402" s="64">
        <f t="shared" si="522"/>
        <v>93000</v>
      </c>
      <c r="H17402" s="65" t="s">
        <v>1468</v>
      </c>
      <c r="I17402" s="74" t="s">
        <v>12735</v>
      </c>
    </row>
    <row r="17403" spans="1:9" x14ac:dyDescent="0.25">
      <c r="A17403" s="59" t="s">
        <v>12723</v>
      </c>
      <c r="B17403" s="59" t="s">
        <v>172</v>
      </c>
      <c r="C17403" s="93" t="s">
        <v>173</v>
      </c>
      <c r="D17403" s="60">
        <v>1</v>
      </c>
      <c r="E17403" s="126" t="s">
        <v>26</v>
      </c>
      <c r="F17403" s="73">
        <v>39000</v>
      </c>
      <c r="G17403" s="64">
        <f t="shared" si="522"/>
        <v>39000</v>
      </c>
      <c r="H17403" s="65" t="s">
        <v>1468</v>
      </c>
      <c r="I17403" s="74" t="s">
        <v>12735</v>
      </c>
    </row>
    <row r="17404" spans="1:9" x14ac:dyDescent="0.25">
      <c r="A17404" s="59" t="s">
        <v>12723</v>
      </c>
      <c r="B17404" s="59" t="s">
        <v>3587</v>
      </c>
      <c r="C17404" s="59" t="s">
        <v>1311</v>
      </c>
      <c r="D17404" s="141">
        <v>1</v>
      </c>
      <c r="E17404" s="75" t="s">
        <v>51</v>
      </c>
      <c r="F17404" s="73">
        <v>76000</v>
      </c>
      <c r="G17404" s="64">
        <f t="shared" si="522"/>
        <v>76000</v>
      </c>
      <c r="H17404" s="65" t="s">
        <v>1468</v>
      </c>
      <c r="I17404" s="74" t="s">
        <v>12735</v>
      </c>
    </row>
    <row r="17405" spans="1:9" x14ac:dyDescent="0.25">
      <c r="A17405" s="59" t="s">
        <v>12723</v>
      </c>
      <c r="B17405" s="83" t="s">
        <v>11056</v>
      </c>
      <c r="C17405" s="84" t="s">
        <v>636</v>
      </c>
      <c r="D17405" s="60">
        <v>1</v>
      </c>
      <c r="E17405" s="126" t="s">
        <v>51</v>
      </c>
      <c r="F17405" s="73">
        <v>77500</v>
      </c>
      <c r="G17405" s="210">
        <f t="shared" si="522"/>
        <v>77500</v>
      </c>
      <c r="H17405" s="65" t="s">
        <v>1468</v>
      </c>
      <c r="I17405" s="74" t="s">
        <v>12735</v>
      </c>
    </row>
    <row r="17406" spans="1:9" x14ac:dyDescent="0.25">
      <c r="A17406" s="59" t="s">
        <v>12723</v>
      </c>
      <c r="B17406" s="59" t="s">
        <v>7648</v>
      </c>
      <c r="C17406" s="93" t="s">
        <v>12736</v>
      </c>
      <c r="D17406" s="60">
        <v>1</v>
      </c>
      <c r="E17406" s="126" t="s">
        <v>26</v>
      </c>
      <c r="F17406" s="73">
        <v>1400000</v>
      </c>
      <c r="G17406" s="64">
        <f t="shared" si="522"/>
        <v>1400000</v>
      </c>
      <c r="H17406" s="65" t="s">
        <v>947</v>
      </c>
      <c r="I17406" s="74" t="s">
        <v>12737</v>
      </c>
    </row>
    <row r="17407" spans="1:9" x14ac:dyDescent="0.25">
      <c r="A17407" s="59" t="s">
        <v>12723</v>
      </c>
      <c r="B17407" s="59" t="s">
        <v>210</v>
      </c>
      <c r="C17407" s="59" t="s">
        <v>211</v>
      </c>
      <c r="D17407" s="60">
        <v>8</v>
      </c>
      <c r="E17407" s="631" t="s">
        <v>37</v>
      </c>
      <c r="F17407" s="73">
        <v>33000</v>
      </c>
      <c r="G17407" s="64">
        <f t="shared" si="522"/>
        <v>264000</v>
      </c>
      <c r="H17407" s="65" t="s">
        <v>3801</v>
      </c>
      <c r="I17407" s="74" t="s">
        <v>12738</v>
      </c>
    </row>
    <row r="17408" spans="1:9" x14ac:dyDescent="0.25">
      <c r="A17408" s="59" t="s">
        <v>12723</v>
      </c>
      <c r="B17408" s="59" t="s">
        <v>210</v>
      </c>
      <c r="C17408" s="59" t="s">
        <v>211</v>
      </c>
      <c r="D17408" s="60">
        <v>8</v>
      </c>
      <c r="E17408" s="631" t="s">
        <v>37</v>
      </c>
      <c r="F17408" s="73">
        <v>33000</v>
      </c>
      <c r="G17408" s="64">
        <f t="shared" si="522"/>
        <v>264000</v>
      </c>
      <c r="H17408" s="65" t="s">
        <v>1877</v>
      </c>
      <c r="I17408" s="74"/>
    </row>
    <row r="17409" spans="1:9" x14ac:dyDescent="0.25">
      <c r="A17409" s="59" t="s">
        <v>12723</v>
      </c>
      <c r="B17409" s="59" t="s">
        <v>12739</v>
      </c>
      <c r="C17409" s="59" t="s">
        <v>12740</v>
      </c>
      <c r="D17409" s="141">
        <v>1</v>
      </c>
      <c r="E17409" s="75" t="s">
        <v>29</v>
      </c>
      <c r="F17409" s="210">
        <v>3245000</v>
      </c>
      <c r="G17409" s="64">
        <f>F17409*D17409</f>
        <v>3245000</v>
      </c>
      <c r="H17409" s="65" t="s">
        <v>1161</v>
      </c>
      <c r="I17409" s="74"/>
    </row>
    <row r="17410" spans="1:9" x14ac:dyDescent="0.25">
      <c r="A17410" s="59" t="s">
        <v>12723</v>
      </c>
      <c r="B17410" s="66" t="s">
        <v>220</v>
      </c>
      <c r="C17410" s="92" t="s">
        <v>221</v>
      </c>
      <c r="D17410" s="60">
        <v>1</v>
      </c>
      <c r="E17410" s="126" t="s">
        <v>37</v>
      </c>
      <c r="F17410" s="63">
        <v>34689</v>
      </c>
      <c r="G17410" s="64">
        <f t="shared" si="522"/>
        <v>34689</v>
      </c>
      <c r="H17410" s="65" t="s">
        <v>414</v>
      </c>
      <c r="I17410" s="74"/>
    </row>
    <row r="17411" spans="1:9" x14ac:dyDescent="0.25">
      <c r="A17411" s="59" t="s">
        <v>12723</v>
      </c>
      <c r="B17411" s="59" t="s">
        <v>210</v>
      </c>
      <c r="C17411" s="59" t="s">
        <v>211</v>
      </c>
      <c r="D17411" s="60">
        <v>9</v>
      </c>
      <c r="E17411" s="631" t="s">
        <v>37</v>
      </c>
      <c r="F17411" s="73">
        <v>33000</v>
      </c>
      <c r="G17411" s="64">
        <f t="shared" si="522"/>
        <v>297000</v>
      </c>
      <c r="H17411" s="120" t="s">
        <v>1784</v>
      </c>
      <c r="I17411" s="74" t="s">
        <v>12741</v>
      </c>
    </row>
    <row r="17412" spans="1:9" x14ac:dyDescent="0.25">
      <c r="A17412" s="59" t="s">
        <v>12723</v>
      </c>
      <c r="B17412" s="59" t="s">
        <v>6307</v>
      </c>
      <c r="C17412" s="59" t="s">
        <v>217</v>
      </c>
      <c r="D17412" s="141">
        <v>1</v>
      </c>
      <c r="E17412" s="77" t="s">
        <v>26</v>
      </c>
      <c r="F17412" s="64">
        <v>83000</v>
      </c>
      <c r="G17412" s="64">
        <f t="shared" si="522"/>
        <v>83000</v>
      </c>
      <c r="H17412" s="120" t="s">
        <v>1784</v>
      </c>
      <c r="I17412" s="74" t="s">
        <v>12741</v>
      </c>
    </row>
    <row r="17413" spans="1:9" x14ac:dyDescent="0.25">
      <c r="A17413" s="59" t="s">
        <v>12723</v>
      </c>
      <c r="B17413" s="59" t="s">
        <v>6323</v>
      </c>
      <c r="C17413" s="59" t="s">
        <v>6324</v>
      </c>
      <c r="D17413" s="60">
        <v>1</v>
      </c>
      <c r="E17413" s="75" t="s">
        <v>26</v>
      </c>
      <c r="F17413" s="64">
        <v>93000</v>
      </c>
      <c r="G17413" s="64">
        <f t="shared" si="522"/>
        <v>93000</v>
      </c>
      <c r="H17413" s="120" t="s">
        <v>1784</v>
      </c>
      <c r="I17413" s="74" t="s">
        <v>12741</v>
      </c>
    </row>
    <row r="17414" spans="1:9" x14ac:dyDescent="0.25">
      <c r="A17414" s="59" t="s">
        <v>12723</v>
      </c>
      <c r="B17414" s="59" t="s">
        <v>12677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22"/>
        <v>335500</v>
      </c>
      <c r="H17414" s="120" t="s">
        <v>6178</v>
      </c>
      <c r="I17414" s="74"/>
    </row>
    <row r="17415" spans="1:9" x14ac:dyDescent="0.25">
      <c r="A17415" s="59" t="s">
        <v>12723</v>
      </c>
      <c r="B17415" s="59" t="s">
        <v>12677</v>
      </c>
      <c r="C17415" s="59" t="s">
        <v>1043</v>
      </c>
      <c r="D17415" s="59">
        <v>1</v>
      </c>
      <c r="E17415" s="126" t="s">
        <v>473</v>
      </c>
      <c r="F17415" s="61">
        <v>335500</v>
      </c>
      <c r="G17415" s="64">
        <f t="shared" si="522"/>
        <v>335500</v>
      </c>
      <c r="H17415" s="120" t="s">
        <v>12700</v>
      </c>
      <c r="I17415" s="74"/>
    </row>
    <row r="17416" spans="1:9" x14ac:dyDescent="0.25">
      <c r="A17416" s="59" t="s">
        <v>12723</v>
      </c>
      <c r="B17416" s="59" t="s">
        <v>12677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22"/>
        <v>553920</v>
      </c>
      <c r="H17416" s="120" t="s">
        <v>12441</v>
      </c>
      <c r="I17416" s="74"/>
    </row>
    <row r="17417" spans="1:9" x14ac:dyDescent="0.25">
      <c r="A17417" s="59" t="s">
        <v>12723</v>
      </c>
      <c r="B17417" s="59" t="s">
        <v>12677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22"/>
        <v>553920</v>
      </c>
      <c r="H17417" s="65" t="s">
        <v>12570</v>
      </c>
      <c r="I17417" s="74"/>
    </row>
    <row r="17418" spans="1:9" x14ac:dyDescent="0.25">
      <c r="A17418" s="59" t="s">
        <v>12723</v>
      </c>
      <c r="B17418" s="59" t="s">
        <v>12677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22"/>
        <v>553920</v>
      </c>
      <c r="H17418" s="120" t="s">
        <v>6382</v>
      </c>
      <c r="I17418" s="59"/>
    </row>
    <row r="17419" spans="1:9" x14ac:dyDescent="0.25">
      <c r="A17419" s="59" t="s">
        <v>12723</v>
      </c>
      <c r="B17419" s="59" t="s">
        <v>12677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22"/>
        <v>553920</v>
      </c>
      <c r="H17419" s="120" t="s">
        <v>12742</v>
      </c>
      <c r="I17419" s="59"/>
    </row>
    <row r="17420" spans="1:9" x14ac:dyDescent="0.25">
      <c r="A17420" s="59" t="s">
        <v>12723</v>
      </c>
      <c r="B17420" s="59" t="s">
        <v>12677</v>
      </c>
      <c r="C17420" s="59" t="s">
        <v>1043</v>
      </c>
      <c r="D17420" s="60">
        <v>9.6</v>
      </c>
      <c r="E17420" s="77" t="s">
        <v>118</v>
      </c>
      <c r="F17420" s="73">
        <v>57700</v>
      </c>
      <c r="G17420" s="64">
        <f t="shared" si="522"/>
        <v>553920</v>
      </c>
      <c r="H17420" s="120" t="s">
        <v>12156</v>
      </c>
      <c r="I17420" s="59"/>
    </row>
    <row r="17421" spans="1:9" x14ac:dyDescent="0.25">
      <c r="A17421" s="59" t="s">
        <v>12723</v>
      </c>
      <c r="B17421" s="59" t="s">
        <v>6299</v>
      </c>
      <c r="C17421" s="59" t="s">
        <v>89</v>
      </c>
      <c r="D17421" s="59">
        <v>1</v>
      </c>
      <c r="E17421" s="126" t="s">
        <v>26</v>
      </c>
      <c r="F17421" s="61">
        <v>193500</v>
      </c>
      <c r="G17421" s="64">
        <f t="shared" si="522"/>
        <v>193500</v>
      </c>
      <c r="H17421" s="120" t="s">
        <v>508</v>
      </c>
      <c r="I17421" s="120" t="s">
        <v>6625</v>
      </c>
    </row>
    <row r="17422" spans="1:9" x14ac:dyDescent="0.25">
      <c r="A17422" s="59" t="s">
        <v>12723</v>
      </c>
      <c r="B17422" s="71" t="s">
        <v>93</v>
      </c>
      <c r="C17422" s="59" t="s">
        <v>9834</v>
      </c>
      <c r="D17422" s="59">
        <v>1</v>
      </c>
      <c r="E17422" s="126" t="s">
        <v>26</v>
      </c>
      <c r="F17422" s="78">
        <v>181500</v>
      </c>
      <c r="G17422" s="64">
        <f t="shared" si="522"/>
        <v>181500</v>
      </c>
      <c r="H17422" s="120" t="s">
        <v>508</v>
      </c>
      <c r="I17422" s="120" t="s">
        <v>6625</v>
      </c>
    </row>
    <row r="17423" spans="1:9" x14ac:dyDescent="0.25">
      <c r="A17423" s="59" t="s">
        <v>12723</v>
      </c>
      <c r="B17423" s="59" t="s">
        <v>274</v>
      </c>
      <c r="C17423" s="192">
        <v>40493</v>
      </c>
      <c r="D17423" s="60">
        <v>8</v>
      </c>
      <c r="E17423" s="126" t="s">
        <v>26</v>
      </c>
      <c r="F17423" s="63">
        <v>10000</v>
      </c>
      <c r="G17423" s="64">
        <f t="shared" si="522"/>
        <v>80000</v>
      </c>
      <c r="H17423" s="120" t="s">
        <v>508</v>
      </c>
      <c r="I17423" s="120" t="s">
        <v>6625</v>
      </c>
    </row>
    <row r="17424" spans="1:9" x14ac:dyDescent="0.25">
      <c r="A17424" s="59" t="s">
        <v>12723</v>
      </c>
      <c r="B17424" s="59" t="s">
        <v>12727</v>
      </c>
      <c r="C17424" s="84" t="s">
        <v>48</v>
      </c>
      <c r="D17424" s="60">
        <v>8</v>
      </c>
      <c r="E17424" s="126" t="s">
        <v>26</v>
      </c>
      <c r="F17424" s="73">
        <v>3500</v>
      </c>
      <c r="G17424" s="64">
        <f t="shared" si="522"/>
        <v>28000</v>
      </c>
      <c r="H17424" s="120" t="s">
        <v>508</v>
      </c>
      <c r="I17424" s="120" t="s">
        <v>6625</v>
      </c>
    </row>
    <row r="17425" spans="1:9" x14ac:dyDescent="0.25">
      <c r="A17425" s="59" t="s">
        <v>12723</v>
      </c>
      <c r="B17425" s="66" t="s">
        <v>220</v>
      </c>
      <c r="C17425" s="92" t="s">
        <v>221</v>
      </c>
      <c r="D17425" s="60">
        <v>6</v>
      </c>
      <c r="E17425" s="126" t="s">
        <v>37</v>
      </c>
      <c r="F17425" s="63">
        <v>34689</v>
      </c>
      <c r="G17425" s="64">
        <f t="shared" si="522"/>
        <v>208134</v>
      </c>
      <c r="H17425" s="120" t="s">
        <v>508</v>
      </c>
      <c r="I17425" s="120" t="s">
        <v>6625</v>
      </c>
    </row>
    <row r="17426" spans="1:9" x14ac:dyDescent="0.25">
      <c r="A17426" s="59" t="s">
        <v>12723</v>
      </c>
      <c r="B17426" s="59" t="s">
        <v>1792</v>
      </c>
      <c r="C17426" s="59" t="s">
        <v>76</v>
      </c>
      <c r="D17426" s="59">
        <v>0.6</v>
      </c>
      <c r="E17426" s="59" t="s">
        <v>37</v>
      </c>
      <c r="F17426" s="61">
        <v>82500</v>
      </c>
      <c r="G17426" s="64">
        <f t="shared" si="522"/>
        <v>49500</v>
      </c>
      <c r="H17426" s="120" t="s">
        <v>508</v>
      </c>
      <c r="I17426" s="120" t="s">
        <v>6625</v>
      </c>
    </row>
    <row r="17427" spans="1:9" x14ac:dyDescent="0.25">
      <c r="A17427" s="59" t="s">
        <v>12723</v>
      </c>
      <c r="B17427" s="59" t="s">
        <v>6393</v>
      </c>
      <c r="C17427" s="59" t="s">
        <v>277</v>
      </c>
      <c r="D17427" s="59">
        <v>1</v>
      </c>
      <c r="E17427" s="59" t="s">
        <v>26</v>
      </c>
      <c r="F17427" s="61">
        <v>22500</v>
      </c>
      <c r="G17427" s="64">
        <f t="shared" si="522"/>
        <v>22500</v>
      </c>
      <c r="H17427" s="120" t="s">
        <v>508</v>
      </c>
      <c r="I17427" s="120" t="s">
        <v>6625</v>
      </c>
    </row>
    <row r="17428" spans="1:9" x14ac:dyDescent="0.25">
      <c r="A17428" s="59" t="s">
        <v>12723</v>
      </c>
      <c r="B17428" s="59" t="s">
        <v>634</v>
      </c>
      <c r="C17428" s="59" t="s">
        <v>99</v>
      </c>
      <c r="D17428" s="59">
        <v>1</v>
      </c>
      <c r="E17428" s="59" t="s">
        <v>26</v>
      </c>
      <c r="F17428" s="61">
        <v>40000</v>
      </c>
      <c r="G17428" s="64">
        <f t="shared" si="522"/>
        <v>40000</v>
      </c>
      <c r="H17428" s="120" t="s">
        <v>508</v>
      </c>
      <c r="I17428" s="120" t="s">
        <v>6625</v>
      </c>
    </row>
    <row r="17429" spans="1:9" x14ac:dyDescent="0.25">
      <c r="A17429" s="59" t="s">
        <v>12723</v>
      </c>
      <c r="B17429" s="59" t="s">
        <v>12388</v>
      </c>
      <c r="C17429" s="59" t="s">
        <v>48</v>
      </c>
      <c r="D17429" s="60">
        <v>1</v>
      </c>
      <c r="E17429" s="126" t="s">
        <v>26</v>
      </c>
      <c r="F17429" s="73">
        <v>12500</v>
      </c>
      <c r="G17429" s="64">
        <f t="shared" si="522"/>
        <v>12500</v>
      </c>
      <c r="H17429" s="120" t="s">
        <v>508</v>
      </c>
      <c r="I17429" s="120" t="s">
        <v>6625</v>
      </c>
    </row>
    <row r="17430" spans="1:9" x14ac:dyDescent="0.25">
      <c r="A17430" s="59" t="s">
        <v>12723</v>
      </c>
      <c r="B17430" s="59" t="s">
        <v>12743</v>
      </c>
      <c r="C17430" s="59" t="s">
        <v>482</v>
      </c>
      <c r="D17430" s="141">
        <v>1</v>
      </c>
      <c r="E17430" s="75" t="s">
        <v>26</v>
      </c>
      <c r="F17430" s="210">
        <v>130000</v>
      </c>
      <c r="G17430" s="64">
        <f t="shared" si="522"/>
        <v>130000</v>
      </c>
      <c r="H17430" s="65" t="s">
        <v>3801</v>
      </c>
      <c r="I17430" s="74" t="s">
        <v>12744</v>
      </c>
    </row>
    <row r="17431" spans="1:9" x14ac:dyDescent="0.25">
      <c r="A17431" s="59" t="s">
        <v>12745</v>
      </c>
      <c r="B17431" s="66" t="s">
        <v>12551</v>
      </c>
      <c r="C17431" s="59" t="s">
        <v>6579</v>
      </c>
      <c r="D17431" s="60">
        <v>2</v>
      </c>
      <c r="E17431" s="126" t="s">
        <v>26</v>
      </c>
      <c r="F17431" s="73">
        <v>58000</v>
      </c>
      <c r="G17431" s="64">
        <f t="shared" si="522"/>
        <v>116000</v>
      </c>
      <c r="H17431" s="65" t="s">
        <v>3801</v>
      </c>
      <c r="I17431" s="74" t="s">
        <v>12744</v>
      </c>
    </row>
    <row r="17432" spans="1:9" x14ac:dyDescent="0.25">
      <c r="A17432" s="59" t="s">
        <v>12745</v>
      </c>
      <c r="B17432" s="58" t="s">
        <v>35</v>
      </c>
      <c r="C17432" s="84" t="s">
        <v>36</v>
      </c>
      <c r="D17432" s="60">
        <v>3</v>
      </c>
      <c r="E17432" s="75" t="s">
        <v>37</v>
      </c>
      <c r="F17432" s="63">
        <v>31000</v>
      </c>
      <c r="G17432" s="64">
        <f t="shared" si="522"/>
        <v>93000</v>
      </c>
      <c r="H17432" s="65" t="s">
        <v>3801</v>
      </c>
      <c r="I17432" s="74" t="s">
        <v>12744</v>
      </c>
    </row>
    <row r="17433" spans="1:9" x14ac:dyDescent="0.25">
      <c r="A17433" s="59" t="s">
        <v>12745</v>
      </c>
      <c r="B17433" s="59" t="s">
        <v>2185</v>
      </c>
      <c r="C17433" s="84" t="s">
        <v>48</v>
      </c>
      <c r="D17433" s="141">
        <v>1</v>
      </c>
      <c r="E17433" s="77" t="s">
        <v>26</v>
      </c>
      <c r="F17433" s="64">
        <v>25000</v>
      </c>
      <c r="G17433" s="64">
        <f t="shared" si="522"/>
        <v>25000</v>
      </c>
      <c r="H17433" s="65" t="s">
        <v>3801</v>
      </c>
      <c r="I17433" s="74" t="s">
        <v>12744</v>
      </c>
    </row>
    <row r="17434" spans="1:9" x14ac:dyDescent="0.25">
      <c r="A17434" s="59" t="s">
        <v>12745</v>
      </c>
      <c r="B17434" s="59" t="s">
        <v>634</v>
      </c>
      <c r="C17434" s="59" t="s">
        <v>99</v>
      </c>
      <c r="D17434" s="60">
        <v>1</v>
      </c>
      <c r="E17434" s="75" t="s">
        <v>26</v>
      </c>
      <c r="F17434" s="63">
        <v>40000</v>
      </c>
      <c r="G17434" s="64">
        <f t="shared" si="522"/>
        <v>40000</v>
      </c>
      <c r="H17434" s="65" t="s">
        <v>3801</v>
      </c>
      <c r="I17434" s="74" t="s">
        <v>12744</v>
      </c>
    </row>
    <row r="17435" spans="1:9" x14ac:dyDescent="0.25">
      <c r="A17435" s="59" t="s">
        <v>12745</v>
      </c>
      <c r="B17435" s="71" t="s">
        <v>93</v>
      </c>
      <c r="C17435" s="59" t="s">
        <v>9834</v>
      </c>
      <c r="D17435" s="141">
        <v>1</v>
      </c>
      <c r="E17435" s="75" t="s">
        <v>26</v>
      </c>
      <c r="F17435" s="64">
        <v>181500</v>
      </c>
      <c r="G17435" s="64">
        <f t="shared" si="522"/>
        <v>181500</v>
      </c>
      <c r="H17435" s="65" t="s">
        <v>3801</v>
      </c>
      <c r="I17435" s="74" t="s">
        <v>12744</v>
      </c>
    </row>
    <row r="17436" spans="1:9" x14ac:dyDescent="0.25">
      <c r="A17436" s="59" t="s">
        <v>12745</v>
      </c>
      <c r="B17436" s="59" t="s">
        <v>210</v>
      </c>
      <c r="C17436" s="59" t="s">
        <v>211</v>
      </c>
      <c r="D17436" s="59">
        <v>8</v>
      </c>
      <c r="E17436" s="59" t="s">
        <v>37</v>
      </c>
      <c r="F17436" s="61">
        <v>33000</v>
      </c>
      <c r="G17436" s="64">
        <f t="shared" si="522"/>
        <v>264000</v>
      </c>
      <c r="H17436" s="65" t="s">
        <v>2145</v>
      </c>
      <c r="I17436" s="279" t="s">
        <v>12746</v>
      </c>
    </row>
    <row r="17437" spans="1:9" x14ac:dyDescent="0.25">
      <c r="A17437" s="59" t="s">
        <v>12745</v>
      </c>
      <c r="B17437" s="59" t="s">
        <v>172</v>
      </c>
      <c r="C17437" s="93" t="s">
        <v>173</v>
      </c>
      <c r="D17437" s="60">
        <v>1</v>
      </c>
      <c r="E17437" s="75" t="s">
        <v>26</v>
      </c>
      <c r="F17437" s="63">
        <v>39000</v>
      </c>
      <c r="G17437" s="64">
        <f t="shared" si="522"/>
        <v>39000</v>
      </c>
      <c r="H17437" s="65" t="s">
        <v>2145</v>
      </c>
      <c r="I17437" s="279" t="s">
        <v>12746</v>
      </c>
    </row>
    <row r="17438" spans="1:9" x14ac:dyDescent="0.25">
      <c r="A17438" s="59" t="s">
        <v>12745</v>
      </c>
      <c r="B17438" s="59" t="s">
        <v>6323</v>
      </c>
      <c r="C17438" s="59" t="s">
        <v>6324</v>
      </c>
      <c r="D17438" s="60">
        <v>1</v>
      </c>
      <c r="E17438" s="75" t="s">
        <v>26</v>
      </c>
      <c r="F17438" s="63">
        <v>93000</v>
      </c>
      <c r="G17438" s="64">
        <f t="shared" si="522"/>
        <v>93000</v>
      </c>
      <c r="H17438" s="65" t="s">
        <v>2145</v>
      </c>
      <c r="I17438" s="279" t="s">
        <v>12746</v>
      </c>
    </row>
    <row r="17439" spans="1:9" x14ac:dyDescent="0.25">
      <c r="A17439" s="59" t="s">
        <v>12745</v>
      </c>
      <c r="B17439" s="59" t="s">
        <v>32</v>
      </c>
      <c r="C17439" s="59" t="s">
        <v>33</v>
      </c>
      <c r="D17439" s="60">
        <v>1</v>
      </c>
      <c r="E17439" s="126" t="s">
        <v>26</v>
      </c>
      <c r="F17439" s="63">
        <v>210000</v>
      </c>
      <c r="G17439" s="64">
        <f t="shared" si="522"/>
        <v>210000</v>
      </c>
      <c r="H17439" s="65" t="s">
        <v>2145</v>
      </c>
      <c r="I17439" s="279" t="s">
        <v>12746</v>
      </c>
    </row>
    <row r="17440" spans="1:9" x14ac:dyDescent="0.25">
      <c r="A17440" s="59" t="s">
        <v>12745</v>
      </c>
      <c r="B17440" s="66" t="s">
        <v>12376</v>
      </c>
      <c r="C17440" s="83" t="s">
        <v>361</v>
      </c>
      <c r="D17440" s="60">
        <v>1</v>
      </c>
      <c r="E17440" s="75" t="s">
        <v>26</v>
      </c>
      <c r="F17440" s="64">
        <v>20000</v>
      </c>
      <c r="G17440" s="64">
        <f t="shared" si="522"/>
        <v>20000</v>
      </c>
      <c r="H17440" s="65" t="s">
        <v>2145</v>
      </c>
      <c r="I17440" s="279" t="s">
        <v>12746</v>
      </c>
    </row>
    <row r="17441" spans="1:9" x14ac:dyDescent="0.25">
      <c r="A17441" s="59" t="s">
        <v>12745</v>
      </c>
      <c r="B17441" s="66" t="s">
        <v>12747</v>
      </c>
      <c r="C17441" s="59"/>
      <c r="D17441" s="60">
        <v>1</v>
      </c>
      <c r="E17441" s="126" t="s">
        <v>26</v>
      </c>
      <c r="F17441" s="73">
        <v>50000</v>
      </c>
      <c r="G17441" s="64">
        <f t="shared" si="522"/>
        <v>50000</v>
      </c>
      <c r="H17441" s="65" t="s">
        <v>2145</v>
      </c>
      <c r="I17441" s="279" t="s">
        <v>12746</v>
      </c>
    </row>
    <row r="17442" spans="1:9" x14ac:dyDescent="0.25">
      <c r="A17442" s="59" t="s">
        <v>12745</v>
      </c>
      <c r="B17442" s="59" t="s">
        <v>834</v>
      </c>
      <c r="C17442" s="59" t="s">
        <v>835</v>
      </c>
      <c r="D17442" s="59">
        <v>3</v>
      </c>
      <c r="E17442" s="59" t="s">
        <v>26</v>
      </c>
      <c r="F17442" s="61">
        <v>2500</v>
      </c>
      <c r="G17442" s="64">
        <f t="shared" si="522"/>
        <v>7500</v>
      </c>
      <c r="H17442" s="65" t="s">
        <v>2207</v>
      </c>
      <c r="I17442" s="279"/>
    </row>
    <row r="17443" spans="1:9" x14ac:dyDescent="0.25">
      <c r="A17443" s="59" t="s">
        <v>12745</v>
      </c>
      <c r="B17443" s="66" t="s">
        <v>810</v>
      </c>
      <c r="C17443" s="89" t="s">
        <v>27</v>
      </c>
      <c r="D17443" s="60">
        <v>1</v>
      </c>
      <c r="E17443" s="75" t="s">
        <v>1525</v>
      </c>
      <c r="F17443" s="64">
        <v>75000</v>
      </c>
      <c r="G17443" s="64">
        <f t="shared" si="522"/>
        <v>75000</v>
      </c>
      <c r="H17443" s="65" t="s">
        <v>2207</v>
      </c>
      <c r="I17443" s="279"/>
    </row>
    <row r="17444" spans="1:9" x14ac:dyDescent="0.25">
      <c r="A17444" s="59" t="s">
        <v>12745</v>
      </c>
      <c r="B17444" s="59" t="s">
        <v>12748</v>
      </c>
      <c r="C17444" s="84" t="s">
        <v>1311</v>
      </c>
      <c r="D17444" s="87">
        <v>3</v>
      </c>
      <c r="E17444" s="77" t="s">
        <v>51</v>
      </c>
      <c r="F17444" s="73">
        <v>73000</v>
      </c>
      <c r="G17444" s="210">
        <f t="shared" si="522"/>
        <v>219000</v>
      </c>
      <c r="H17444" s="65" t="s">
        <v>2207</v>
      </c>
      <c r="I17444" s="279"/>
    </row>
    <row r="17445" spans="1:9" x14ac:dyDescent="0.25">
      <c r="A17445" s="59" t="s">
        <v>12745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22"/>
        <v>175000</v>
      </c>
      <c r="H17445" s="65" t="s">
        <v>2207</v>
      </c>
      <c r="I17445" s="279"/>
    </row>
    <row r="17446" spans="1:9" x14ac:dyDescent="0.25">
      <c r="A17446" s="59" t="s">
        <v>12745</v>
      </c>
      <c r="B17446" s="71" t="s">
        <v>1555</v>
      </c>
      <c r="C17446" s="83" t="s">
        <v>543</v>
      </c>
      <c r="D17446" s="60">
        <v>10</v>
      </c>
      <c r="E17446" s="77" t="s">
        <v>37</v>
      </c>
      <c r="F17446" s="73">
        <v>17500</v>
      </c>
      <c r="G17446" s="64">
        <f t="shared" si="522"/>
        <v>175000</v>
      </c>
      <c r="H17446" s="65" t="s">
        <v>6160</v>
      </c>
      <c r="I17446" s="279"/>
    </row>
    <row r="17447" spans="1:9" x14ac:dyDescent="0.25">
      <c r="A17447" s="59" t="s">
        <v>12745</v>
      </c>
      <c r="B17447" s="59" t="s">
        <v>12748</v>
      </c>
      <c r="C17447" s="84" t="s">
        <v>1311</v>
      </c>
      <c r="D17447" s="87">
        <v>4</v>
      </c>
      <c r="E17447" s="77" t="s">
        <v>51</v>
      </c>
      <c r="F17447" s="73">
        <v>73000</v>
      </c>
      <c r="G17447" s="210">
        <f t="shared" si="522"/>
        <v>292000</v>
      </c>
      <c r="H17447" s="65" t="s">
        <v>6160</v>
      </c>
      <c r="I17447" s="279"/>
    </row>
    <row r="17448" spans="1:9" x14ac:dyDescent="0.25">
      <c r="A17448" s="59" t="s">
        <v>12745</v>
      </c>
      <c r="B17448" s="59" t="s">
        <v>12749</v>
      </c>
      <c r="C17448" s="83" t="s">
        <v>482</v>
      </c>
      <c r="D17448" s="60">
        <v>10</v>
      </c>
      <c r="E17448" s="75" t="s">
        <v>26</v>
      </c>
      <c r="F17448" s="63">
        <v>1600</v>
      </c>
      <c r="G17448" s="64">
        <f t="shared" si="522"/>
        <v>16000</v>
      </c>
      <c r="H17448" s="65" t="s">
        <v>6160</v>
      </c>
      <c r="I17448" s="279"/>
    </row>
    <row r="17449" spans="1:9" x14ac:dyDescent="0.25">
      <c r="A17449" s="59" t="s">
        <v>12745</v>
      </c>
      <c r="B17449" s="66" t="s">
        <v>12750</v>
      </c>
      <c r="C17449" s="83" t="s">
        <v>482</v>
      </c>
      <c r="D17449" s="60">
        <v>20</v>
      </c>
      <c r="E17449" s="75" t="s">
        <v>26</v>
      </c>
      <c r="F17449" s="73">
        <v>600</v>
      </c>
      <c r="G17449" s="64">
        <f t="shared" si="522"/>
        <v>12000</v>
      </c>
      <c r="H17449" s="65" t="s">
        <v>6160</v>
      </c>
      <c r="I17449" s="279"/>
    </row>
    <row r="17450" spans="1:9" x14ac:dyDescent="0.25">
      <c r="A17450" s="59" t="s">
        <v>12745</v>
      </c>
      <c r="B17450" s="58" t="s">
        <v>12751</v>
      </c>
      <c r="C17450" s="83" t="s">
        <v>482</v>
      </c>
      <c r="D17450" s="60">
        <v>20</v>
      </c>
      <c r="E17450" s="75" t="s">
        <v>26</v>
      </c>
      <c r="F17450" s="73">
        <v>1000</v>
      </c>
      <c r="G17450" s="64">
        <f t="shared" si="522"/>
        <v>20000</v>
      </c>
      <c r="H17450" s="65" t="s">
        <v>6160</v>
      </c>
      <c r="I17450" s="279"/>
    </row>
    <row r="17451" spans="1:9" x14ac:dyDescent="0.25">
      <c r="A17451" s="59" t="s">
        <v>12745</v>
      </c>
      <c r="B17451" s="58" t="s">
        <v>12752</v>
      </c>
      <c r="C17451" s="83" t="s">
        <v>482</v>
      </c>
      <c r="D17451" s="60">
        <v>20</v>
      </c>
      <c r="E17451" s="126" t="s">
        <v>26</v>
      </c>
      <c r="F17451" s="73">
        <v>200</v>
      </c>
      <c r="G17451" s="64">
        <f t="shared" si="522"/>
        <v>4000</v>
      </c>
      <c r="H17451" s="65" t="s">
        <v>6160</v>
      </c>
      <c r="I17451" s="279"/>
    </row>
    <row r="17452" spans="1:9" x14ac:dyDescent="0.25">
      <c r="A17452" s="59" t="s">
        <v>12745</v>
      </c>
      <c r="B17452" s="83" t="s">
        <v>12753</v>
      </c>
      <c r="C17452" s="83" t="s">
        <v>482</v>
      </c>
      <c r="D17452" s="60">
        <v>20</v>
      </c>
      <c r="E17452" s="75" t="s">
        <v>26</v>
      </c>
      <c r="F17452" s="63">
        <v>200</v>
      </c>
      <c r="G17452" s="64">
        <f t="shared" si="522"/>
        <v>4000</v>
      </c>
      <c r="H17452" s="65" t="s">
        <v>6160</v>
      </c>
      <c r="I17452" s="279"/>
    </row>
    <row r="17453" spans="1:9" x14ac:dyDescent="0.25">
      <c r="A17453" s="59" t="s">
        <v>12745</v>
      </c>
      <c r="B17453" s="59" t="s">
        <v>12388</v>
      </c>
      <c r="C17453" s="59" t="s">
        <v>48</v>
      </c>
      <c r="D17453" s="60">
        <v>2</v>
      </c>
      <c r="E17453" s="126" t="s">
        <v>26</v>
      </c>
      <c r="F17453" s="73">
        <v>12500</v>
      </c>
      <c r="G17453" s="64">
        <f t="shared" si="522"/>
        <v>25000</v>
      </c>
      <c r="H17453" s="65" t="s">
        <v>957</v>
      </c>
      <c r="I17453" s="279" t="s">
        <v>12754</v>
      </c>
    </row>
    <row r="17454" spans="1:9" x14ac:dyDescent="0.25">
      <c r="A17454" s="59" t="s">
        <v>12745</v>
      </c>
      <c r="B17454" s="66" t="s">
        <v>220</v>
      </c>
      <c r="C17454" s="92" t="s">
        <v>221</v>
      </c>
      <c r="D17454" s="60">
        <v>5.5</v>
      </c>
      <c r="E17454" s="126" t="s">
        <v>37</v>
      </c>
      <c r="F17454" s="102">
        <v>34689</v>
      </c>
      <c r="G17454" s="64">
        <f t="shared" si="522"/>
        <v>190789.5</v>
      </c>
      <c r="H17454" s="65" t="s">
        <v>957</v>
      </c>
      <c r="I17454" s="279" t="s">
        <v>12754</v>
      </c>
    </row>
    <row r="17455" spans="1:9" x14ac:dyDescent="0.25">
      <c r="A17455" s="59" t="s">
        <v>12745</v>
      </c>
      <c r="B17455" s="82" t="s">
        <v>12755</v>
      </c>
      <c r="C17455" s="59" t="s">
        <v>48</v>
      </c>
      <c r="D17455" s="60">
        <v>1</v>
      </c>
      <c r="E17455" s="75" t="s">
        <v>26</v>
      </c>
      <c r="F17455" s="73">
        <v>250000</v>
      </c>
      <c r="G17455" s="64">
        <f t="shared" si="522"/>
        <v>250000</v>
      </c>
      <c r="H17455" s="65" t="s">
        <v>957</v>
      </c>
      <c r="I17455" s="279" t="s">
        <v>12754</v>
      </c>
    </row>
    <row r="17456" spans="1:9" x14ac:dyDescent="0.25">
      <c r="A17456" s="59" t="s">
        <v>12745</v>
      </c>
      <c r="B17456" s="71" t="s">
        <v>12559</v>
      </c>
      <c r="C17456" s="84" t="s">
        <v>813</v>
      </c>
      <c r="D17456" s="60">
        <v>2</v>
      </c>
      <c r="E17456" s="75" t="s">
        <v>26</v>
      </c>
      <c r="F17456" s="73">
        <v>32000</v>
      </c>
      <c r="G17456" s="64">
        <f t="shared" si="522"/>
        <v>64000</v>
      </c>
      <c r="H17456" s="65" t="s">
        <v>957</v>
      </c>
      <c r="I17456" s="279" t="s">
        <v>12754</v>
      </c>
    </row>
    <row r="17457" spans="1:9" x14ac:dyDescent="0.25">
      <c r="A17457" s="59" t="s">
        <v>12745</v>
      </c>
      <c r="B17457" s="58" t="s">
        <v>2008</v>
      </c>
      <c r="C17457" s="83" t="s">
        <v>411</v>
      </c>
      <c r="D17457" s="60">
        <v>4</v>
      </c>
      <c r="E17457" s="75" t="s">
        <v>26</v>
      </c>
      <c r="F17457" s="63">
        <v>25000</v>
      </c>
      <c r="G17457" s="64">
        <f>F17457*D17457</f>
        <v>100000</v>
      </c>
      <c r="H17457" s="65" t="s">
        <v>957</v>
      </c>
      <c r="I17457" s="279" t="s">
        <v>12754</v>
      </c>
    </row>
    <row r="17458" spans="1:9" x14ac:dyDescent="0.25">
      <c r="A17458" s="59" t="s">
        <v>12745</v>
      </c>
      <c r="B17458" s="59" t="s">
        <v>2010</v>
      </c>
      <c r="C17458" s="83" t="s">
        <v>411</v>
      </c>
      <c r="D17458" s="60">
        <v>2</v>
      </c>
      <c r="E17458" s="75" t="s">
        <v>26</v>
      </c>
      <c r="F17458" s="62">
        <v>35000</v>
      </c>
      <c r="G17458" s="64">
        <f>F17458*D17458</f>
        <v>70000</v>
      </c>
      <c r="H17458" s="65" t="s">
        <v>957</v>
      </c>
      <c r="I17458" s="279" t="s">
        <v>12754</v>
      </c>
    </row>
    <row r="17459" spans="1:9" x14ac:dyDescent="0.25">
      <c r="A17459" s="59" t="s">
        <v>12745</v>
      </c>
      <c r="B17459" s="59" t="s">
        <v>6604</v>
      </c>
      <c r="C17459" s="59" t="s">
        <v>145</v>
      </c>
      <c r="D17459" s="60">
        <v>2</v>
      </c>
      <c r="E17459" s="75" t="s">
        <v>26</v>
      </c>
      <c r="F17459" s="63">
        <v>220000</v>
      </c>
      <c r="G17459" s="64">
        <f t="shared" si="522"/>
        <v>440000</v>
      </c>
      <c r="H17459" s="65" t="s">
        <v>957</v>
      </c>
      <c r="I17459" s="279" t="s">
        <v>12754</v>
      </c>
    </row>
    <row r="17460" spans="1:9" x14ac:dyDescent="0.25">
      <c r="A17460" s="59" t="s">
        <v>12745</v>
      </c>
      <c r="B17460" s="58" t="s">
        <v>6582</v>
      </c>
      <c r="C17460" s="59" t="s">
        <v>6583</v>
      </c>
      <c r="D17460" s="60">
        <v>1</v>
      </c>
      <c r="E17460" s="75" t="s">
        <v>26</v>
      </c>
      <c r="F17460" s="63">
        <v>31000</v>
      </c>
      <c r="G17460" s="64">
        <f t="shared" si="522"/>
        <v>31000</v>
      </c>
      <c r="H17460" s="65" t="s">
        <v>957</v>
      </c>
      <c r="I17460" s="279" t="s">
        <v>12754</v>
      </c>
    </row>
    <row r="17461" spans="1:9" x14ac:dyDescent="0.25">
      <c r="A17461" s="59" t="s">
        <v>12745</v>
      </c>
      <c r="B17461" s="59" t="s">
        <v>12263</v>
      </c>
      <c r="C17461" s="84" t="s">
        <v>361</v>
      </c>
      <c r="D17461" s="60">
        <v>2</v>
      </c>
      <c r="E17461" s="75" t="s">
        <v>29</v>
      </c>
      <c r="F17461" s="62">
        <v>25000</v>
      </c>
      <c r="G17461" s="64">
        <f t="shared" si="522"/>
        <v>50000</v>
      </c>
      <c r="H17461" s="65" t="s">
        <v>522</v>
      </c>
      <c r="I17461" s="74" t="s">
        <v>12756</v>
      </c>
    </row>
    <row r="17462" spans="1:9" x14ac:dyDescent="0.25">
      <c r="A17462" s="59" t="s">
        <v>12745</v>
      </c>
      <c r="B17462" s="59" t="s">
        <v>1427</v>
      </c>
      <c r="C17462" s="83" t="s">
        <v>1426</v>
      </c>
      <c r="D17462" s="59">
        <v>2</v>
      </c>
      <c r="E17462" s="59" t="s">
        <v>26</v>
      </c>
      <c r="F17462" s="61">
        <v>888079</v>
      </c>
      <c r="G17462" s="64">
        <f t="shared" si="522"/>
        <v>1776158</v>
      </c>
      <c r="H17462" s="65" t="s">
        <v>12757</v>
      </c>
      <c r="I17462" s="74" t="s">
        <v>12756</v>
      </c>
    </row>
    <row r="17463" spans="1:9" x14ac:dyDescent="0.25">
      <c r="A17463" s="59" t="s">
        <v>12745</v>
      </c>
      <c r="B17463" s="118" t="s">
        <v>7049</v>
      </c>
      <c r="C17463" s="59" t="s">
        <v>974</v>
      </c>
      <c r="D17463" s="60">
        <v>2</v>
      </c>
      <c r="E17463" s="75" t="s">
        <v>43</v>
      </c>
      <c r="F17463" s="63">
        <v>575000</v>
      </c>
      <c r="G17463" s="64">
        <f t="shared" ref="G17463:G17472" si="523">F17463*D17463</f>
        <v>1150000</v>
      </c>
      <c r="H17463" s="65" t="s">
        <v>525</v>
      </c>
      <c r="I17463" s="74" t="s">
        <v>12756</v>
      </c>
    </row>
    <row r="17464" spans="1:9" x14ac:dyDescent="0.25">
      <c r="A17464" s="59" t="s">
        <v>12745</v>
      </c>
      <c r="B17464" s="58" t="s">
        <v>35</v>
      </c>
      <c r="C17464" s="84" t="s">
        <v>36</v>
      </c>
      <c r="D17464" s="60">
        <v>1</v>
      </c>
      <c r="E17464" s="126" t="s">
        <v>102</v>
      </c>
      <c r="F17464" s="73">
        <v>6350000</v>
      </c>
      <c r="G17464" s="64">
        <f t="shared" si="523"/>
        <v>6350000</v>
      </c>
      <c r="H17464" s="65" t="s">
        <v>522</v>
      </c>
      <c r="I17464" s="74" t="s">
        <v>12756</v>
      </c>
    </row>
    <row r="17465" spans="1:9" x14ac:dyDescent="0.25">
      <c r="A17465" s="59" t="s">
        <v>12745</v>
      </c>
      <c r="B17465" s="66" t="s">
        <v>12376</v>
      </c>
      <c r="C17465" s="83" t="s">
        <v>361</v>
      </c>
      <c r="D17465" s="60">
        <v>1</v>
      </c>
      <c r="E17465" s="75" t="s">
        <v>26</v>
      </c>
      <c r="F17465" s="64">
        <v>20000</v>
      </c>
      <c r="G17465" s="64">
        <f t="shared" si="523"/>
        <v>20000</v>
      </c>
      <c r="H17465" s="65" t="s">
        <v>12757</v>
      </c>
      <c r="I17465" s="74" t="s">
        <v>12756</v>
      </c>
    </row>
    <row r="17466" spans="1:9" x14ac:dyDescent="0.25">
      <c r="A17466" s="59" t="s">
        <v>12745</v>
      </c>
      <c r="B17466" s="66" t="s">
        <v>12747</v>
      </c>
      <c r="C17466" s="59"/>
      <c r="D17466" s="60">
        <v>1</v>
      </c>
      <c r="E17466" s="126" t="s">
        <v>26</v>
      </c>
      <c r="F17466" s="73">
        <v>50000</v>
      </c>
      <c r="G17466" s="64">
        <f t="shared" si="523"/>
        <v>50000</v>
      </c>
      <c r="H17466" s="65" t="s">
        <v>12757</v>
      </c>
      <c r="I17466" s="74" t="s">
        <v>12756</v>
      </c>
    </row>
    <row r="17467" spans="1:9" x14ac:dyDescent="0.25">
      <c r="A17467" s="59" t="s">
        <v>12745</v>
      </c>
      <c r="B17467" s="59" t="s">
        <v>7648</v>
      </c>
      <c r="C17467" s="93" t="s">
        <v>12758</v>
      </c>
      <c r="D17467" s="60">
        <v>1</v>
      </c>
      <c r="E17467" s="126" t="s">
        <v>26</v>
      </c>
      <c r="F17467" s="73">
        <v>1400000</v>
      </c>
      <c r="G17467" s="64">
        <f t="shared" si="523"/>
        <v>1400000</v>
      </c>
      <c r="H17467" s="65" t="s">
        <v>892</v>
      </c>
      <c r="I17467" s="74" t="s">
        <v>12759</v>
      </c>
    </row>
    <row r="17468" spans="1:9" x14ac:dyDescent="0.25">
      <c r="A17468" s="59" t="s">
        <v>12745</v>
      </c>
      <c r="B17468" s="59" t="s">
        <v>1654</v>
      </c>
      <c r="C17468" s="84" t="s">
        <v>695</v>
      </c>
      <c r="D17468" s="87">
        <v>1</v>
      </c>
      <c r="E17468" s="77" t="s">
        <v>26</v>
      </c>
      <c r="F17468" s="73">
        <v>170000</v>
      </c>
      <c r="G17468" s="64">
        <f t="shared" si="523"/>
        <v>170000</v>
      </c>
      <c r="H17468" s="65" t="s">
        <v>892</v>
      </c>
      <c r="I17468" s="74" t="s">
        <v>12759</v>
      </c>
    </row>
    <row r="17469" spans="1:9" x14ac:dyDescent="0.25">
      <c r="A17469" s="59" t="s">
        <v>12745</v>
      </c>
      <c r="B17469" s="59" t="s">
        <v>12349</v>
      </c>
      <c r="C17469" s="59" t="s">
        <v>10333</v>
      </c>
      <c r="D17469" s="60">
        <v>1</v>
      </c>
      <c r="E17469" s="126" t="s">
        <v>26</v>
      </c>
      <c r="F17469" s="73">
        <v>45000</v>
      </c>
      <c r="G17469" s="64">
        <f t="shared" si="523"/>
        <v>45000</v>
      </c>
      <c r="H17469" s="65" t="s">
        <v>892</v>
      </c>
      <c r="I17469" s="74" t="s">
        <v>12759</v>
      </c>
    </row>
    <row r="17470" spans="1:9" x14ac:dyDescent="0.25">
      <c r="A17470" s="59" t="s">
        <v>12745</v>
      </c>
      <c r="B17470" s="66" t="s">
        <v>12551</v>
      </c>
      <c r="C17470" s="59" t="s">
        <v>6579</v>
      </c>
      <c r="D17470" s="60">
        <v>2</v>
      </c>
      <c r="E17470" s="126" t="s">
        <v>26</v>
      </c>
      <c r="F17470" s="73">
        <v>58000</v>
      </c>
      <c r="G17470" s="64">
        <f t="shared" si="523"/>
        <v>116000</v>
      </c>
      <c r="H17470" s="65" t="s">
        <v>892</v>
      </c>
      <c r="I17470" s="74" t="s">
        <v>12759</v>
      </c>
    </row>
    <row r="17471" spans="1:9" x14ac:dyDescent="0.25">
      <c r="A17471" s="59" t="s">
        <v>12745</v>
      </c>
      <c r="B17471" s="59" t="s">
        <v>56</v>
      </c>
      <c r="C17471" s="59" t="s">
        <v>57</v>
      </c>
      <c r="D17471" s="60">
        <v>1</v>
      </c>
      <c r="E17471" s="126" t="s">
        <v>37</v>
      </c>
      <c r="F17471" s="73">
        <v>24650</v>
      </c>
      <c r="G17471" s="64">
        <f t="shared" si="523"/>
        <v>24650</v>
      </c>
      <c r="H17471" s="65" t="s">
        <v>2005</v>
      </c>
      <c r="I17471" s="74"/>
    </row>
    <row r="17472" spans="1:9" x14ac:dyDescent="0.25">
      <c r="A17472" s="59" t="s">
        <v>12745</v>
      </c>
      <c r="B17472" s="59" t="s">
        <v>210</v>
      </c>
      <c r="C17472" s="59" t="s">
        <v>211</v>
      </c>
      <c r="D17472" s="59">
        <v>6</v>
      </c>
      <c r="E17472" s="59" t="s">
        <v>37</v>
      </c>
      <c r="F17472" s="61">
        <v>33000</v>
      </c>
      <c r="G17472" s="64">
        <f t="shared" si="523"/>
        <v>198000</v>
      </c>
      <c r="H17472" s="65" t="s">
        <v>2005</v>
      </c>
      <c r="I17472" s="74"/>
    </row>
    <row r="17473" spans="1:9" x14ac:dyDescent="0.25">
      <c r="A17473" s="59" t="s">
        <v>12745</v>
      </c>
      <c r="B17473" s="59" t="s">
        <v>210</v>
      </c>
      <c r="C17473" s="59" t="s">
        <v>211</v>
      </c>
      <c r="D17473" s="59">
        <v>1.5</v>
      </c>
      <c r="E17473" s="59" t="s">
        <v>37</v>
      </c>
      <c r="F17473" s="61">
        <v>33000</v>
      </c>
      <c r="G17473" s="64">
        <f>F17473*D17473</f>
        <v>49500</v>
      </c>
      <c r="H17473" s="65" t="s">
        <v>1161</v>
      </c>
      <c r="I17473" s="74"/>
    </row>
    <row r="17474" spans="1:9" x14ac:dyDescent="0.25">
      <c r="A17474" s="59" t="s">
        <v>12745</v>
      </c>
      <c r="B17474" s="58" t="s">
        <v>35</v>
      </c>
      <c r="C17474" s="84" t="s">
        <v>36</v>
      </c>
      <c r="D17474" s="60">
        <v>3</v>
      </c>
      <c r="E17474" s="75" t="s">
        <v>37</v>
      </c>
      <c r="F17474" s="63">
        <v>31000</v>
      </c>
      <c r="G17474" s="64">
        <f>F17474*D17474</f>
        <v>93000</v>
      </c>
      <c r="H17474" s="65" t="s">
        <v>432</v>
      </c>
      <c r="I17474" s="74"/>
    </row>
    <row r="17475" spans="1:9" x14ac:dyDescent="0.25">
      <c r="A17475" s="59" t="s">
        <v>12745</v>
      </c>
      <c r="B17475" s="81" t="s">
        <v>7259</v>
      </c>
      <c r="C17475" s="93" t="s">
        <v>7260</v>
      </c>
      <c r="D17475" s="60">
        <v>4</v>
      </c>
      <c r="E17475" s="75" t="s">
        <v>26</v>
      </c>
      <c r="F17475" s="63">
        <v>154346</v>
      </c>
      <c r="G17475" s="64">
        <f t="shared" ref="G17475:G17502" si="524">F17475*D17475</f>
        <v>617384</v>
      </c>
      <c r="H17475" s="65" t="s">
        <v>1755</v>
      </c>
      <c r="I17475" s="74" t="s">
        <v>12760</v>
      </c>
    </row>
    <row r="17476" spans="1:9" x14ac:dyDescent="0.25">
      <c r="A17476" s="59" t="s">
        <v>12745</v>
      </c>
      <c r="B17476" s="58" t="s">
        <v>4278</v>
      </c>
      <c r="C17476" s="59" t="s">
        <v>12761</v>
      </c>
      <c r="D17476" s="60">
        <v>4</v>
      </c>
      <c r="E17476" s="83" t="s">
        <v>25</v>
      </c>
      <c r="F17476" s="210">
        <v>337500</v>
      </c>
      <c r="G17476" s="64">
        <f t="shared" si="524"/>
        <v>1350000</v>
      </c>
      <c r="H17476" s="65" t="s">
        <v>1755</v>
      </c>
      <c r="I17476" s="74" t="s">
        <v>12760</v>
      </c>
    </row>
    <row r="17477" spans="1:9" x14ac:dyDescent="0.25">
      <c r="A17477" s="59" t="s">
        <v>12745</v>
      </c>
      <c r="B17477" s="71" t="s">
        <v>8335</v>
      </c>
      <c r="C17477" s="59" t="s">
        <v>7260</v>
      </c>
      <c r="D17477" s="60">
        <v>2</v>
      </c>
      <c r="E17477" s="75" t="s">
        <v>26</v>
      </c>
      <c r="F17477" s="64">
        <v>119880</v>
      </c>
      <c r="G17477" s="64">
        <f t="shared" si="524"/>
        <v>239760</v>
      </c>
      <c r="H17477" s="65" t="s">
        <v>1755</v>
      </c>
      <c r="I17477" s="74" t="s">
        <v>12760</v>
      </c>
    </row>
    <row r="17478" spans="1:9" x14ac:dyDescent="0.25">
      <c r="A17478" s="59" t="s">
        <v>12745</v>
      </c>
      <c r="B17478" s="71" t="s">
        <v>12762</v>
      </c>
      <c r="C17478" s="83" t="s">
        <v>1058</v>
      </c>
      <c r="D17478" s="60">
        <v>6</v>
      </c>
      <c r="E17478" s="77" t="s">
        <v>26</v>
      </c>
      <c r="F17478" s="63">
        <v>29400</v>
      </c>
      <c r="G17478" s="64">
        <f t="shared" si="524"/>
        <v>176400</v>
      </c>
      <c r="H17478" s="65" t="s">
        <v>6158</v>
      </c>
      <c r="I17478" s="74" t="s">
        <v>12760</v>
      </c>
    </row>
    <row r="17479" spans="1:9" x14ac:dyDescent="0.25">
      <c r="A17479" s="59" t="s">
        <v>12745</v>
      </c>
      <c r="B17479" s="59" t="s">
        <v>210</v>
      </c>
      <c r="C17479" s="59" t="s">
        <v>211</v>
      </c>
      <c r="D17479" s="59">
        <v>9</v>
      </c>
      <c r="E17479" s="59" t="s">
        <v>37</v>
      </c>
      <c r="F17479" s="61">
        <v>33000</v>
      </c>
      <c r="G17479" s="64">
        <v>297000</v>
      </c>
      <c r="H17479" s="65" t="s">
        <v>414</v>
      </c>
      <c r="I17479" s="74" t="s">
        <v>12763</v>
      </c>
    </row>
    <row r="17480" spans="1:9" x14ac:dyDescent="0.25">
      <c r="A17480" s="59" t="s">
        <v>12745</v>
      </c>
      <c r="B17480" s="59" t="s">
        <v>6307</v>
      </c>
      <c r="C17480" s="59" t="s">
        <v>217</v>
      </c>
      <c r="D17480" s="60">
        <v>1</v>
      </c>
      <c r="E17480" s="126" t="s">
        <v>26</v>
      </c>
      <c r="F17480" s="73">
        <v>83000</v>
      </c>
      <c r="G17480" s="64">
        <v>83000</v>
      </c>
      <c r="H17480" s="65" t="s">
        <v>414</v>
      </c>
      <c r="I17480" s="74" t="s">
        <v>12763</v>
      </c>
    </row>
    <row r="17481" spans="1:9" x14ac:dyDescent="0.25">
      <c r="A17481" s="59" t="s">
        <v>12745</v>
      </c>
      <c r="B17481" s="59" t="s">
        <v>6323</v>
      </c>
      <c r="C17481" s="59" t="s">
        <v>6324</v>
      </c>
      <c r="D17481" s="60">
        <v>1</v>
      </c>
      <c r="E17481" s="75" t="s">
        <v>26</v>
      </c>
      <c r="F17481" s="63">
        <v>93000</v>
      </c>
      <c r="G17481" s="64">
        <v>93000</v>
      </c>
      <c r="H17481" s="65" t="s">
        <v>414</v>
      </c>
      <c r="I17481" s="74" t="s">
        <v>12763</v>
      </c>
    </row>
    <row r="17482" spans="1:9" x14ac:dyDescent="0.25">
      <c r="A17482" s="59" t="s">
        <v>12745</v>
      </c>
      <c r="B17482" s="59" t="s">
        <v>172</v>
      </c>
      <c r="C17482" s="93" t="s">
        <v>173</v>
      </c>
      <c r="D17482" s="60">
        <v>1</v>
      </c>
      <c r="E17482" s="75" t="s">
        <v>26</v>
      </c>
      <c r="F17482" s="63">
        <v>39000</v>
      </c>
      <c r="G17482" s="64">
        <f>F17482*D17482</f>
        <v>39000</v>
      </c>
      <c r="H17482" s="65" t="s">
        <v>414</v>
      </c>
      <c r="I17482" s="74" t="s">
        <v>12763</v>
      </c>
    </row>
    <row r="17483" spans="1:9" x14ac:dyDescent="0.25">
      <c r="A17483" s="59" t="s">
        <v>12745</v>
      </c>
      <c r="B17483" s="59" t="s">
        <v>1576</v>
      </c>
      <c r="C17483" s="83" t="s">
        <v>48</v>
      </c>
      <c r="D17483" s="60">
        <v>1</v>
      </c>
      <c r="E17483" s="126" t="s">
        <v>26</v>
      </c>
      <c r="F17483" s="73">
        <v>160000</v>
      </c>
      <c r="G17483" s="64">
        <f>F17483*D17483</f>
        <v>160000</v>
      </c>
      <c r="H17483" s="65" t="s">
        <v>414</v>
      </c>
      <c r="I17483" s="74" t="s">
        <v>12763</v>
      </c>
    </row>
    <row r="17484" spans="1:9" x14ac:dyDescent="0.25">
      <c r="A17484" s="59" t="s">
        <v>12745</v>
      </c>
      <c r="B17484" s="59" t="s">
        <v>4004</v>
      </c>
      <c r="C17484" s="59" t="s">
        <v>27</v>
      </c>
      <c r="D17484" s="141">
        <v>10</v>
      </c>
      <c r="E17484" s="77" t="s">
        <v>26</v>
      </c>
      <c r="F17484" s="64">
        <v>1000</v>
      </c>
      <c r="G17484" s="64">
        <f t="shared" si="524"/>
        <v>10000</v>
      </c>
      <c r="H17484" s="120" t="s">
        <v>814</v>
      </c>
      <c r="I17484" s="74"/>
    </row>
    <row r="17485" spans="1:9" x14ac:dyDescent="0.25">
      <c r="A17485" s="59" t="s">
        <v>12745</v>
      </c>
      <c r="B17485" s="58" t="s">
        <v>12764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24"/>
        <v>112500</v>
      </c>
      <c r="H17485" s="120" t="s">
        <v>749</v>
      </c>
      <c r="I17485" s="74" t="s">
        <v>12765</v>
      </c>
    </row>
    <row r="17486" spans="1:9" x14ac:dyDescent="0.25">
      <c r="A17486" s="59" t="s">
        <v>12745</v>
      </c>
      <c r="B17486" s="58" t="s">
        <v>12764</v>
      </c>
      <c r="C17486" s="59" t="s">
        <v>1923</v>
      </c>
      <c r="D17486" s="60">
        <v>1</v>
      </c>
      <c r="E17486" s="126" t="s">
        <v>26</v>
      </c>
      <c r="F17486" s="73">
        <v>112500</v>
      </c>
      <c r="G17486" s="64">
        <f t="shared" si="524"/>
        <v>112500</v>
      </c>
      <c r="H17486" s="120" t="s">
        <v>1656</v>
      </c>
      <c r="I17486" s="74" t="s">
        <v>12766</v>
      </c>
    </row>
    <row r="17487" spans="1:9" x14ac:dyDescent="0.25">
      <c r="A17487" s="59" t="s">
        <v>12745</v>
      </c>
      <c r="B17487" s="59" t="s">
        <v>12767</v>
      </c>
      <c r="C17487" s="84" t="s">
        <v>48</v>
      </c>
      <c r="D17487" s="60">
        <v>1</v>
      </c>
      <c r="E17487" s="126" t="s">
        <v>26</v>
      </c>
      <c r="F17487" s="221">
        <v>240000</v>
      </c>
      <c r="G17487" s="64">
        <f t="shared" si="524"/>
        <v>240000</v>
      </c>
      <c r="H17487" s="65" t="s">
        <v>455</v>
      </c>
      <c r="I17487" s="74" t="s">
        <v>12708</v>
      </c>
    </row>
    <row r="17488" spans="1:9" x14ac:dyDescent="0.25">
      <c r="A17488" s="59" t="s">
        <v>12745</v>
      </c>
      <c r="B17488" s="59" t="s">
        <v>12768</v>
      </c>
      <c r="C17488" s="84" t="s">
        <v>48</v>
      </c>
      <c r="D17488" s="60">
        <v>1</v>
      </c>
      <c r="E17488" s="126" t="s">
        <v>26</v>
      </c>
      <c r="F17488" s="73">
        <v>235000</v>
      </c>
      <c r="G17488" s="64">
        <f t="shared" si="524"/>
        <v>235000</v>
      </c>
      <c r="H17488" s="65" t="s">
        <v>455</v>
      </c>
      <c r="I17488" s="74" t="s">
        <v>12708</v>
      </c>
    </row>
    <row r="17489" spans="1:9" x14ac:dyDescent="0.25">
      <c r="A17489" s="59" t="s">
        <v>12745</v>
      </c>
      <c r="B17489" s="58" t="s">
        <v>10139</v>
      </c>
      <c r="C17489" s="59" t="s">
        <v>27</v>
      </c>
      <c r="D17489" s="60">
        <v>1</v>
      </c>
      <c r="E17489" s="126" t="s">
        <v>26</v>
      </c>
      <c r="F17489" s="73">
        <v>10000</v>
      </c>
      <c r="G17489" s="64">
        <f t="shared" si="524"/>
        <v>10000</v>
      </c>
      <c r="H17489" s="65" t="s">
        <v>2897</v>
      </c>
      <c r="I17489" s="74"/>
    </row>
    <row r="17490" spans="1:9" x14ac:dyDescent="0.25">
      <c r="A17490" s="59" t="s">
        <v>12745</v>
      </c>
      <c r="B17490" s="83" t="s">
        <v>2874</v>
      </c>
      <c r="C17490" s="84" t="s">
        <v>36</v>
      </c>
      <c r="D17490" s="60">
        <v>1</v>
      </c>
      <c r="E17490" s="75" t="s">
        <v>102</v>
      </c>
      <c r="F17490" s="63">
        <v>6750000</v>
      </c>
      <c r="G17490" s="64">
        <f t="shared" si="524"/>
        <v>6750000</v>
      </c>
      <c r="H17490" s="120" t="s">
        <v>535</v>
      </c>
      <c r="I17490" s="59" t="s">
        <v>12769</v>
      </c>
    </row>
    <row r="17491" spans="1:9" x14ac:dyDescent="0.25">
      <c r="A17491" s="59" t="s">
        <v>12745</v>
      </c>
      <c r="B17491" s="59" t="s">
        <v>6297</v>
      </c>
      <c r="C17491" s="59" t="s">
        <v>6298</v>
      </c>
      <c r="D17491" s="60">
        <v>1</v>
      </c>
      <c r="E17491" s="77" t="s">
        <v>26</v>
      </c>
      <c r="F17491" s="73">
        <v>193500</v>
      </c>
      <c r="G17491" s="64">
        <f t="shared" si="524"/>
        <v>193500</v>
      </c>
      <c r="H17491" s="120" t="s">
        <v>535</v>
      </c>
      <c r="I17491" s="59" t="s">
        <v>12769</v>
      </c>
    </row>
    <row r="17492" spans="1:9" x14ac:dyDescent="0.25">
      <c r="A17492" s="59" t="s">
        <v>12745</v>
      </c>
      <c r="B17492" s="59" t="s">
        <v>93</v>
      </c>
      <c r="C17492" s="59" t="s">
        <v>9834</v>
      </c>
      <c r="D17492" s="60">
        <v>1</v>
      </c>
      <c r="E17492" s="77" t="s">
        <v>26</v>
      </c>
      <c r="F17492" s="73">
        <v>181500</v>
      </c>
      <c r="G17492" s="64">
        <f t="shared" si="524"/>
        <v>181500</v>
      </c>
      <c r="H17492" s="120" t="s">
        <v>535</v>
      </c>
      <c r="I17492" s="59" t="s">
        <v>12769</v>
      </c>
    </row>
    <row r="17493" spans="1:9" x14ac:dyDescent="0.25">
      <c r="A17493" s="59" t="s">
        <v>12745</v>
      </c>
      <c r="B17493" s="71" t="s">
        <v>3332</v>
      </c>
      <c r="C17493" s="59" t="s">
        <v>12770</v>
      </c>
      <c r="D17493" s="60">
        <v>1</v>
      </c>
      <c r="E17493" s="77" t="s">
        <v>26</v>
      </c>
      <c r="F17493" s="61">
        <v>1650000</v>
      </c>
      <c r="G17493" s="64">
        <f t="shared" si="524"/>
        <v>1650000</v>
      </c>
      <c r="H17493" s="120" t="s">
        <v>535</v>
      </c>
      <c r="I17493" s="59" t="s">
        <v>12771</v>
      </c>
    </row>
    <row r="17494" spans="1:9" x14ac:dyDescent="0.25">
      <c r="A17494" s="59" t="s">
        <v>12745</v>
      </c>
      <c r="B17494" s="71" t="s">
        <v>3332</v>
      </c>
      <c r="C17494" s="59" t="s">
        <v>12772</v>
      </c>
      <c r="D17494" s="60">
        <v>1</v>
      </c>
      <c r="E17494" s="77" t="s">
        <v>26</v>
      </c>
      <c r="F17494" s="61">
        <v>1650000</v>
      </c>
      <c r="G17494" s="64">
        <f t="shared" si="524"/>
        <v>1650000</v>
      </c>
      <c r="H17494" s="120" t="s">
        <v>535</v>
      </c>
      <c r="I17494" s="59" t="s">
        <v>12771</v>
      </c>
    </row>
    <row r="17495" spans="1:9" x14ac:dyDescent="0.25">
      <c r="A17495" s="59" t="s">
        <v>12745</v>
      </c>
      <c r="B17495" s="71" t="s">
        <v>3332</v>
      </c>
      <c r="C17495" s="59" t="s">
        <v>12773</v>
      </c>
      <c r="D17495" s="60">
        <v>1</v>
      </c>
      <c r="E17495" s="77" t="s">
        <v>26</v>
      </c>
      <c r="F17495" s="61">
        <v>1650000</v>
      </c>
      <c r="G17495" s="64">
        <f t="shared" si="524"/>
        <v>1650000</v>
      </c>
      <c r="H17495" s="120" t="s">
        <v>535</v>
      </c>
      <c r="I17495" s="59" t="s">
        <v>12771</v>
      </c>
    </row>
    <row r="17496" spans="1:9" x14ac:dyDescent="0.25">
      <c r="A17496" s="59" t="s">
        <v>12745</v>
      </c>
      <c r="B17496" s="71" t="s">
        <v>3332</v>
      </c>
      <c r="C17496" s="59" t="s">
        <v>12774</v>
      </c>
      <c r="D17496" s="60">
        <v>1</v>
      </c>
      <c r="E17496" s="77" t="s">
        <v>26</v>
      </c>
      <c r="F17496" s="61">
        <v>1650000</v>
      </c>
      <c r="G17496" s="64">
        <f t="shared" si="524"/>
        <v>1650000</v>
      </c>
      <c r="H17496" s="120" t="s">
        <v>535</v>
      </c>
      <c r="I17496" s="59" t="s">
        <v>12771</v>
      </c>
    </row>
    <row r="17497" spans="1:9" x14ac:dyDescent="0.25">
      <c r="A17497" s="59" t="s">
        <v>12745</v>
      </c>
      <c r="B17497" s="71" t="s">
        <v>3332</v>
      </c>
      <c r="C17497" s="59" t="s">
        <v>12775</v>
      </c>
      <c r="D17497" s="60">
        <v>1</v>
      </c>
      <c r="E17497" s="77" t="s">
        <v>26</v>
      </c>
      <c r="F17497" s="61">
        <v>1650000</v>
      </c>
      <c r="G17497" s="64">
        <f t="shared" si="524"/>
        <v>1650000</v>
      </c>
      <c r="H17497" s="120" t="s">
        <v>535</v>
      </c>
      <c r="I17497" s="59" t="s">
        <v>12771</v>
      </c>
    </row>
    <row r="17498" spans="1:9" x14ac:dyDescent="0.25">
      <c r="A17498" s="59" t="s">
        <v>12745</v>
      </c>
      <c r="B17498" s="71" t="s">
        <v>3332</v>
      </c>
      <c r="C17498" s="59" t="s">
        <v>12776</v>
      </c>
      <c r="D17498" s="60">
        <v>1</v>
      </c>
      <c r="E17498" s="77" t="s">
        <v>26</v>
      </c>
      <c r="F17498" s="61">
        <v>1650000</v>
      </c>
      <c r="G17498" s="64">
        <f t="shared" si="524"/>
        <v>1650000</v>
      </c>
      <c r="H17498" s="120" t="s">
        <v>535</v>
      </c>
      <c r="I17498" s="59" t="s">
        <v>12771</v>
      </c>
    </row>
    <row r="17499" spans="1:9" x14ac:dyDescent="0.25">
      <c r="A17499" s="59" t="s">
        <v>12745</v>
      </c>
      <c r="B17499" s="118" t="s">
        <v>7049</v>
      </c>
      <c r="C17499" s="59" t="s">
        <v>974</v>
      </c>
      <c r="D17499" s="60">
        <v>1</v>
      </c>
      <c r="E17499" s="75" t="s">
        <v>43</v>
      </c>
      <c r="F17499" s="63">
        <v>575000</v>
      </c>
      <c r="G17499" s="64">
        <f t="shared" si="524"/>
        <v>575000</v>
      </c>
      <c r="H17499" s="120" t="s">
        <v>535</v>
      </c>
      <c r="I17499" s="59" t="s">
        <v>12771</v>
      </c>
    </row>
    <row r="17500" spans="1:9" x14ac:dyDescent="0.25">
      <c r="A17500" s="59" t="s">
        <v>12745</v>
      </c>
      <c r="B17500" s="66" t="s">
        <v>220</v>
      </c>
      <c r="C17500" s="92" t="s">
        <v>221</v>
      </c>
      <c r="D17500" s="60">
        <v>20</v>
      </c>
      <c r="E17500" s="126" t="s">
        <v>37</v>
      </c>
      <c r="F17500" s="102">
        <v>34689</v>
      </c>
      <c r="G17500" s="64">
        <f t="shared" si="524"/>
        <v>693780</v>
      </c>
      <c r="H17500" s="120" t="s">
        <v>535</v>
      </c>
      <c r="I17500" s="59" t="s">
        <v>12771</v>
      </c>
    </row>
    <row r="17501" spans="1:9" x14ac:dyDescent="0.25">
      <c r="A17501" s="59" t="s">
        <v>12745</v>
      </c>
      <c r="B17501" s="58" t="s">
        <v>222</v>
      </c>
      <c r="C17501" s="77" t="s">
        <v>1476</v>
      </c>
      <c r="D17501" s="59">
        <v>20</v>
      </c>
      <c r="E17501" s="59" t="s">
        <v>37</v>
      </c>
      <c r="F17501" s="59">
        <v>32500</v>
      </c>
      <c r="G17501" s="64">
        <f t="shared" si="524"/>
        <v>650000</v>
      </c>
      <c r="H17501" s="120" t="s">
        <v>535</v>
      </c>
      <c r="I17501" s="59" t="s">
        <v>12771</v>
      </c>
    </row>
    <row r="17502" spans="1:9" x14ac:dyDescent="0.25">
      <c r="A17502" s="59" t="s">
        <v>12745</v>
      </c>
      <c r="B17502" s="59" t="s">
        <v>6300</v>
      </c>
      <c r="C17502" s="59" t="s">
        <v>434</v>
      </c>
      <c r="D17502" s="60">
        <v>2</v>
      </c>
      <c r="E17502" s="75" t="s">
        <v>26</v>
      </c>
      <c r="F17502" s="63">
        <v>100000</v>
      </c>
      <c r="G17502" s="64">
        <f t="shared" si="524"/>
        <v>200000</v>
      </c>
      <c r="H17502" s="120" t="s">
        <v>535</v>
      </c>
      <c r="I17502" s="59" t="s">
        <v>12771</v>
      </c>
    </row>
    <row r="17503" spans="1:9" x14ac:dyDescent="0.25">
      <c r="A17503" s="59" t="s">
        <v>12745</v>
      </c>
      <c r="B17503" s="118" t="s">
        <v>1683</v>
      </c>
      <c r="C17503" s="59" t="s">
        <v>12777</v>
      </c>
      <c r="D17503" s="60">
        <v>7</v>
      </c>
      <c r="E17503" s="75" t="s">
        <v>51</v>
      </c>
      <c r="F17503" s="63">
        <v>77500</v>
      </c>
      <c r="G17503" s="64">
        <f>F17503*D17503</f>
        <v>542500</v>
      </c>
      <c r="H17503" s="65" t="s">
        <v>6160</v>
      </c>
      <c r="I17503" s="74"/>
    </row>
    <row r="17504" spans="1:9" x14ac:dyDescent="0.25">
      <c r="A17504" s="472">
        <v>44572</v>
      </c>
      <c r="B17504" s="71" t="s">
        <v>1824</v>
      </c>
      <c r="C17504" s="84" t="s">
        <v>1311</v>
      </c>
      <c r="D17504" s="60">
        <v>3</v>
      </c>
      <c r="E17504" s="77" t="s">
        <v>51</v>
      </c>
      <c r="F17504" s="73">
        <v>77500</v>
      </c>
      <c r="G17504" s="64">
        <f>F17504*D17504</f>
        <v>232500</v>
      </c>
      <c r="H17504" s="65" t="s">
        <v>6160</v>
      </c>
      <c r="I17504" s="74"/>
    </row>
    <row r="17505" spans="1:9" x14ac:dyDescent="0.25">
      <c r="A17505" s="144">
        <v>44572</v>
      </c>
      <c r="B17505" s="66" t="s">
        <v>12778</v>
      </c>
      <c r="C17505" s="83" t="s">
        <v>12777</v>
      </c>
      <c r="D17505" s="60">
        <v>3</v>
      </c>
      <c r="E17505" s="75" t="s">
        <v>26</v>
      </c>
      <c r="F17505" s="64">
        <v>16000</v>
      </c>
      <c r="G17505" s="64">
        <f>F17505*D17505</f>
        <v>48000</v>
      </c>
      <c r="H17505" s="65" t="s">
        <v>6160</v>
      </c>
      <c r="I17505" s="74"/>
    </row>
    <row r="17506" spans="1:9" x14ac:dyDescent="0.25">
      <c r="A17506" s="144">
        <v>44572</v>
      </c>
      <c r="B17506" s="83" t="s">
        <v>12779</v>
      </c>
      <c r="C17506" s="83" t="s">
        <v>12777</v>
      </c>
      <c r="D17506" s="60">
        <v>1</v>
      </c>
      <c r="E17506" s="292" t="s">
        <v>26</v>
      </c>
      <c r="F17506" s="63">
        <v>45000</v>
      </c>
      <c r="G17506" s="64">
        <f>F17506*D17506</f>
        <v>45000</v>
      </c>
      <c r="H17506" s="65" t="s">
        <v>6160</v>
      </c>
      <c r="I17506" s="74"/>
    </row>
    <row r="17507" spans="1:9" x14ac:dyDescent="0.25">
      <c r="A17507" s="144">
        <v>44572</v>
      </c>
      <c r="B17507" s="59" t="s">
        <v>1013</v>
      </c>
      <c r="C17507" s="83" t="s">
        <v>864</v>
      </c>
      <c r="D17507" s="59">
        <v>20</v>
      </c>
      <c r="E17507" s="126" t="s">
        <v>37</v>
      </c>
      <c r="F17507" s="61">
        <v>17500</v>
      </c>
      <c r="G17507" s="64">
        <f>F17507*D17507</f>
        <v>350000</v>
      </c>
      <c r="H17507" s="65" t="s">
        <v>6160</v>
      </c>
      <c r="I17507" s="74"/>
    </row>
    <row r="17508" spans="1:9" x14ac:dyDescent="0.25">
      <c r="A17508" s="144">
        <v>44572</v>
      </c>
      <c r="B17508" s="58" t="s">
        <v>728</v>
      </c>
      <c r="C17508" s="83" t="s">
        <v>27</v>
      </c>
      <c r="D17508" s="60">
        <v>20</v>
      </c>
      <c r="E17508" s="126" t="s">
        <v>26</v>
      </c>
      <c r="F17508" s="73">
        <v>1000</v>
      </c>
      <c r="G17508" s="64">
        <f t="shared" ref="G17508:G17515" si="525">F17508*D17508</f>
        <v>20000</v>
      </c>
      <c r="H17508" s="65" t="s">
        <v>6160</v>
      </c>
      <c r="I17508" s="74"/>
    </row>
    <row r="17509" spans="1:9" x14ac:dyDescent="0.25">
      <c r="A17509" s="144">
        <v>44572</v>
      </c>
      <c r="B17509" s="83" t="s">
        <v>10478</v>
      </c>
      <c r="C17509" s="83" t="s">
        <v>12777</v>
      </c>
      <c r="D17509" s="60">
        <v>2</v>
      </c>
      <c r="E17509" s="126" t="s">
        <v>51</v>
      </c>
      <c r="F17509" s="73">
        <v>73000</v>
      </c>
      <c r="G17509" s="64">
        <f t="shared" si="525"/>
        <v>146000</v>
      </c>
      <c r="H17509" s="65" t="s">
        <v>6160</v>
      </c>
      <c r="I17509" s="279"/>
    </row>
    <row r="17510" spans="1:9" x14ac:dyDescent="0.25">
      <c r="A17510" s="144">
        <v>44572</v>
      </c>
      <c r="B17510" s="58" t="s">
        <v>292</v>
      </c>
      <c r="C17510" s="59" t="s">
        <v>48</v>
      </c>
      <c r="D17510" s="60">
        <v>3</v>
      </c>
      <c r="E17510" s="75" t="s">
        <v>26</v>
      </c>
      <c r="F17510" s="64">
        <v>45000</v>
      </c>
      <c r="G17510" s="64">
        <f t="shared" si="525"/>
        <v>135000</v>
      </c>
      <c r="H17510" s="65" t="s">
        <v>6160</v>
      </c>
      <c r="I17510" s="279"/>
    </row>
    <row r="17511" spans="1:9" x14ac:dyDescent="0.25">
      <c r="A17511" s="144">
        <v>44572</v>
      </c>
      <c r="B17511" s="71" t="s">
        <v>12780</v>
      </c>
      <c r="C17511" s="84" t="s">
        <v>411</v>
      </c>
      <c r="D17511" s="60">
        <v>2</v>
      </c>
      <c r="E17511" s="77" t="s">
        <v>26</v>
      </c>
      <c r="F17511" s="63">
        <v>55000</v>
      </c>
      <c r="G17511" s="64">
        <f t="shared" si="525"/>
        <v>110000</v>
      </c>
      <c r="H17511" s="65" t="s">
        <v>6160</v>
      </c>
      <c r="I17511" s="279"/>
    </row>
    <row r="17512" spans="1:9" x14ac:dyDescent="0.25">
      <c r="A17512" s="144">
        <v>44572</v>
      </c>
      <c r="B17512" s="58" t="s">
        <v>2135</v>
      </c>
      <c r="C17512" s="89" t="s">
        <v>2136</v>
      </c>
      <c r="D17512" s="60">
        <v>1</v>
      </c>
      <c r="E17512" s="75" t="s">
        <v>26</v>
      </c>
      <c r="F17512" s="64">
        <v>99000</v>
      </c>
      <c r="G17512" s="64">
        <f t="shared" si="525"/>
        <v>99000</v>
      </c>
      <c r="H17512" s="65" t="s">
        <v>6160</v>
      </c>
      <c r="I17512" s="279"/>
    </row>
    <row r="17513" spans="1:9" x14ac:dyDescent="0.25">
      <c r="A17513" s="144">
        <v>44572</v>
      </c>
      <c r="B17513" s="118" t="s">
        <v>1683</v>
      </c>
      <c r="C17513" s="59" t="s">
        <v>12777</v>
      </c>
      <c r="D17513" s="60">
        <v>2</v>
      </c>
      <c r="E17513" s="75" t="s">
        <v>51</v>
      </c>
      <c r="F17513" s="63">
        <v>77500</v>
      </c>
      <c r="G17513" s="64">
        <f t="shared" si="525"/>
        <v>155000</v>
      </c>
      <c r="H17513" s="65" t="s">
        <v>2207</v>
      </c>
      <c r="I17513" s="279"/>
    </row>
    <row r="17514" spans="1:9" x14ac:dyDescent="0.25">
      <c r="A17514" s="144">
        <v>44572</v>
      </c>
      <c r="B17514" s="59" t="s">
        <v>1013</v>
      </c>
      <c r="C17514" s="83" t="s">
        <v>864</v>
      </c>
      <c r="D17514" s="59">
        <v>20</v>
      </c>
      <c r="E17514" s="126" t="s">
        <v>37</v>
      </c>
      <c r="F17514" s="61">
        <v>17500</v>
      </c>
      <c r="G17514" s="64">
        <f t="shared" si="525"/>
        <v>350000</v>
      </c>
      <c r="H17514" s="65" t="s">
        <v>2207</v>
      </c>
      <c r="I17514" s="279"/>
    </row>
    <row r="17515" spans="1:9" x14ac:dyDescent="0.25">
      <c r="A17515" s="144">
        <v>44572</v>
      </c>
      <c r="B17515" s="83" t="s">
        <v>10478</v>
      </c>
      <c r="C17515" s="83" t="s">
        <v>12777</v>
      </c>
      <c r="D17515" s="60">
        <v>3</v>
      </c>
      <c r="E17515" s="126" t="s">
        <v>51</v>
      </c>
      <c r="F17515" s="73">
        <v>73000</v>
      </c>
      <c r="G17515" s="64">
        <f t="shared" si="525"/>
        <v>219000</v>
      </c>
      <c r="H17515" s="65" t="s">
        <v>2207</v>
      </c>
      <c r="I17515" s="279"/>
    </row>
    <row r="17516" spans="1:9" x14ac:dyDescent="0.25">
      <c r="A17516" s="144">
        <v>44572</v>
      </c>
      <c r="B17516" s="59" t="s">
        <v>1427</v>
      </c>
      <c r="C17516" s="83" t="s">
        <v>1426</v>
      </c>
      <c r="D17516" s="60">
        <v>1</v>
      </c>
      <c r="E17516" s="75" t="s">
        <v>26</v>
      </c>
      <c r="F17516" s="64">
        <v>888079</v>
      </c>
      <c r="G17516" s="64">
        <f>F17516*D17516</f>
        <v>888079</v>
      </c>
      <c r="H17516" s="65" t="s">
        <v>894</v>
      </c>
      <c r="I17516" s="279" t="s">
        <v>12781</v>
      </c>
    </row>
    <row r="17517" spans="1:9" x14ac:dyDescent="0.25">
      <c r="A17517" s="144">
        <v>44572</v>
      </c>
      <c r="B17517" s="59" t="s">
        <v>10967</v>
      </c>
      <c r="C17517" s="59" t="s">
        <v>361</v>
      </c>
      <c r="D17517" s="60">
        <v>1</v>
      </c>
      <c r="E17517" s="75" t="s">
        <v>26</v>
      </c>
      <c r="F17517" s="64">
        <v>20000</v>
      </c>
      <c r="G17517" s="64">
        <f>F17517*D17517</f>
        <v>20000</v>
      </c>
      <c r="H17517" s="65" t="s">
        <v>894</v>
      </c>
      <c r="I17517" s="279"/>
    </row>
    <row r="17518" spans="1:9" x14ac:dyDescent="0.25">
      <c r="A17518" s="144">
        <v>44572</v>
      </c>
      <c r="B17518" s="59" t="s">
        <v>12782</v>
      </c>
      <c r="C17518" s="84" t="s">
        <v>334</v>
      </c>
      <c r="D17518" s="60">
        <v>2</v>
      </c>
      <c r="E17518" s="75" t="s">
        <v>26</v>
      </c>
      <c r="F17518" s="73">
        <v>149100</v>
      </c>
      <c r="G17518" s="210">
        <f t="shared" ref="G17518:G17540" si="526">F17518*D17518</f>
        <v>298200</v>
      </c>
      <c r="H17518" s="65" t="s">
        <v>1784</v>
      </c>
      <c r="I17518" s="279"/>
    </row>
    <row r="17519" spans="1:9" x14ac:dyDescent="0.25">
      <c r="A17519" s="144">
        <v>44572</v>
      </c>
      <c r="B17519" s="59" t="s">
        <v>7186</v>
      </c>
      <c r="C17519" s="59" t="s">
        <v>115</v>
      </c>
      <c r="D17519" s="60">
        <v>1</v>
      </c>
      <c r="E17519" s="77" t="s">
        <v>26</v>
      </c>
      <c r="F17519" s="73">
        <v>250000</v>
      </c>
      <c r="G17519" s="64">
        <f t="shared" si="526"/>
        <v>250000</v>
      </c>
      <c r="H17519" s="65" t="s">
        <v>1784</v>
      </c>
      <c r="I17519" s="279"/>
    </row>
    <row r="17520" spans="1:9" x14ac:dyDescent="0.25">
      <c r="A17520" s="144">
        <v>44572</v>
      </c>
      <c r="B17520" s="58" t="s">
        <v>6582</v>
      </c>
      <c r="C17520" s="59" t="s">
        <v>6583</v>
      </c>
      <c r="D17520" s="60">
        <v>1</v>
      </c>
      <c r="E17520" s="77" t="s">
        <v>26</v>
      </c>
      <c r="F17520" s="73">
        <v>31000</v>
      </c>
      <c r="G17520" s="64">
        <f t="shared" si="526"/>
        <v>31000</v>
      </c>
      <c r="H17520" s="65" t="s">
        <v>1784</v>
      </c>
      <c r="I17520" s="279"/>
    </row>
    <row r="17521" spans="1:9" x14ac:dyDescent="0.25">
      <c r="A17521" s="144">
        <v>44572</v>
      </c>
      <c r="B17521" s="118" t="s">
        <v>12783</v>
      </c>
      <c r="C17521" s="59" t="s">
        <v>411</v>
      </c>
      <c r="D17521" s="60">
        <v>4</v>
      </c>
      <c r="E17521" s="75" t="s">
        <v>26</v>
      </c>
      <c r="F17521" s="63">
        <v>20000</v>
      </c>
      <c r="G17521" s="210">
        <f t="shared" si="526"/>
        <v>80000</v>
      </c>
      <c r="H17521" s="65" t="s">
        <v>1784</v>
      </c>
      <c r="I17521" s="279"/>
    </row>
    <row r="17522" spans="1:9" x14ac:dyDescent="0.25">
      <c r="A17522" s="144">
        <v>44572</v>
      </c>
      <c r="B17522" s="83" t="s">
        <v>12784</v>
      </c>
      <c r="C17522" s="83" t="s">
        <v>48</v>
      </c>
      <c r="D17522" s="60">
        <v>1</v>
      </c>
      <c r="E17522" s="126" t="s">
        <v>29</v>
      </c>
      <c r="F17522" s="73">
        <v>4200000</v>
      </c>
      <c r="G17522" s="210">
        <f t="shared" si="526"/>
        <v>4200000</v>
      </c>
      <c r="H17522" s="65" t="s">
        <v>1784</v>
      </c>
      <c r="I17522" s="279"/>
    </row>
    <row r="17523" spans="1:9" x14ac:dyDescent="0.25">
      <c r="A17523" s="144">
        <v>44572</v>
      </c>
      <c r="B17523" s="66" t="s">
        <v>12388</v>
      </c>
      <c r="C17523" s="89" t="s">
        <v>48</v>
      </c>
      <c r="D17523" s="60">
        <v>1</v>
      </c>
      <c r="E17523" s="75" t="s">
        <v>26</v>
      </c>
      <c r="F17523" s="73">
        <v>15000</v>
      </c>
      <c r="G17523" s="64">
        <f t="shared" si="526"/>
        <v>15000</v>
      </c>
      <c r="H17523" s="65" t="s">
        <v>1784</v>
      </c>
      <c r="I17523" s="279"/>
    </row>
    <row r="17524" spans="1:9" x14ac:dyDescent="0.25">
      <c r="A17524" s="144">
        <v>44572</v>
      </c>
      <c r="B17524" s="66" t="s">
        <v>8068</v>
      </c>
      <c r="C17524" s="83" t="s">
        <v>835</v>
      </c>
      <c r="D17524" s="60">
        <v>1</v>
      </c>
      <c r="E17524" s="75" t="s">
        <v>26</v>
      </c>
      <c r="F17524" s="64">
        <v>11500</v>
      </c>
      <c r="G17524" s="64">
        <f t="shared" si="526"/>
        <v>11500</v>
      </c>
      <c r="H17524" s="65" t="s">
        <v>814</v>
      </c>
      <c r="I17524" s="279"/>
    </row>
    <row r="17525" spans="1:9" x14ac:dyDescent="0.25">
      <c r="A17525" s="144">
        <v>44572</v>
      </c>
      <c r="B17525" s="58" t="s">
        <v>728</v>
      </c>
      <c r="C17525" s="83" t="s">
        <v>27</v>
      </c>
      <c r="D17525" s="60">
        <v>10</v>
      </c>
      <c r="E17525" s="126" t="s">
        <v>26</v>
      </c>
      <c r="F17525" s="73">
        <v>1000</v>
      </c>
      <c r="G17525" s="64">
        <f t="shared" si="526"/>
        <v>10000</v>
      </c>
      <c r="H17525" s="65" t="s">
        <v>814</v>
      </c>
      <c r="I17525" s="279"/>
    </row>
    <row r="17526" spans="1:9" x14ac:dyDescent="0.25">
      <c r="A17526" s="144">
        <v>44572</v>
      </c>
      <c r="B17526" s="85" t="s">
        <v>12785</v>
      </c>
      <c r="C17526" s="59" t="s">
        <v>434</v>
      </c>
      <c r="D17526" s="60">
        <v>1</v>
      </c>
      <c r="E17526" s="126" t="s">
        <v>26</v>
      </c>
      <c r="F17526" s="73">
        <v>75000</v>
      </c>
      <c r="G17526" s="114">
        <f t="shared" si="526"/>
        <v>75000</v>
      </c>
      <c r="H17526" s="65" t="s">
        <v>814</v>
      </c>
      <c r="I17526" s="279"/>
    </row>
    <row r="17527" spans="1:9" x14ac:dyDescent="0.25">
      <c r="A17527" s="144">
        <v>44572</v>
      </c>
      <c r="B17527" s="85" t="s">
        <v>12786</v>
      </c>
      <c r="C17527" s="59" t="s">
        <v>434</v>
      </c>
      <c r="D17527" s="60">
        <v>1</v>
      </c>
      <c r="E17527" s="126" t="s">
        <v>26</v>
      </c>
      <c r="F17527" s="73">
        <v>100000</v>
      </c>
      <c r="G17527" s="114">
        <f t="shared" si="526"/>
        <v>100000</v>
      </c>
      <c r="H17527" s="65" t="s">
        <v>814</v>
      </c>
      <c r="I17527" s="279"/>
    </row>
    <row r="17528" spans="1:9" x14ac:dyDescent="0.25">
      <c r="A17528" s="144">
        <v>44572</v>
      </c>
      <c r="B17528" s="58" t="s">
        <v>35</v>
      </c>
      <c r="C17528" s="84" t="s">
        <v>36</v>
      </c>
      <c r="D17528" s="60">
        <v>5</v>
      </c>
      <c r="E17528" s="75" t="s">
        <v>37</v>
      </c>
      <c r="F17528" s="63">
        <v>31000</v>
      </c>
      <c r="G17528" s="64">
        <f t="shared" si="526"/>
        <v>155000</v>
      </c>
      <c r="H17528" s="65" t="s">
        <v>2985</v>
      </c>
      <c r="I17528" s="279"/>
    </row>
    <row r="17529" spans="1:9" x14ac:dyDescent="0.25">
      <c r="A17529" s="144">
        <v>44572</v>
      </c>
      <c r="B17529" s="59" t="s">
        <v>1792</v>
      </c>
      <c r="C17529" s="59" t="s">
        <v>76</v>
      </c>
      <c r="D17529" s="60">
        <v>0.9</v>
      </c>
      <c r="E17529" s="126" t="s">
        <v>37</v>
      </c>
      <c r="F17529" s="73">
        <v>82500</v>
      </c>
      <c r="G17529" s="64">
        <f t="shared" si="526"/>
        <v>74250</v>
      </c>
      <c r="H17529" s="65" t="s">
        <v>455</v>
      </c>
      <c r="I17529" s="279"/>
    </row>
    <row r="17530" spans="1:9" x14ac:dyDescent="0.25">
      <c r="A17530" s="144">
        <v>44572</v>
      </c>
      <c r="B17530" s="59" t="s">
        <v>6300</v>
      </c>
      <c r="C17530" s="59" t="s">
        <v>434</v>
      </c>
      <c r="D17530" s="60">
        <v>1</v>
      </c>
      <c r="E17530" s="75" t="s">
        <v>26</v>
      </c>
      <c r="F17530" s="63">
        <v>100000</v>
      </c>
      <c r="G17530" s="64">
        <f t="shared" si="526"/>
        <v>100000</v>
      </c>
      <c r="H17530" s="65" t="s">
        <v>953</v>
      </c>
      <c r="I17530" s="279" t="s">
        <v>12787</v>
      </c>
    </row>
    <row r="17531" spans="1:9" x14ac:dyDescent="0.25">
      <c r="A17531" s="144">
        <v>44572</v>
      </c>
      <c r="B17531" s="59" t="s">
        <v>834</v>
      </c>
      <c r="C17531" s="59" t="s">
        <v>835</v>
      </c>
      <c r="D17531" s="59">
        <v>3</v>
      </c>
      <c r="E17531" s="59" t="s">
        <v>26</v>
      </c>
      <c r="F17531" s="61">
        <v>2500</v>
      </c>
      <c r="G17531" s="64">
        <f>F17531*D17531</f>
        <v>7500</v>
      </c>
      <c r="H17531" s="65" t="s">
        <v>6178</v>
      </c>
      <c r="I17531" s="279"/>
    </row>
    <row r="17532" spans="1:9" x14ac:dyDescent="0.25">
      <c r="A17532" s="144">
        <v>44572</v>
      </c>
      <c r="B17532" s="66" t="s">
        <v>8068</v>
      </c>
      <c r="C17532" s="83" t="s">
        <v>835</v>
      </c>
      <c r="D17532" s="60">
        <v>1</v>
      </c>
      <c r="E17532" s="75" t="s">
        <v>26</v>
      </c>
      <c r="F17532" s="64">
        <v>11500</v>
      </c>
      <c r="G17532" s="64">
        <f t="shared" si="526"/>
        <v>11500</v>
      </c>
      <c r="H17532" s="65" t="s">
        <v>6178</v>
      </c>
      <c r="I17532" s="279"/>
    </row>
    <row r="17533" spans="1:9" x14ac:dyDescent="0.25">
      <c r="A17533" s="144">
        <v>44572</v>
      </c>
      <c r="B17533" s="59" t="s">
        <v>11084</v>
      </c>
      <c r="C17533" s="481" t="s">
        <v>12788</v>
      </c>
      <c r="D17533" s="60">
        <v>1</v>
      </c>
      <c r="E17533" s="75" t="s">
        <v>26</v>
      </c>
      <c r="F17533" s="63">
        <v>3700000</v>
      </c>
      <c r="G17533" s="64">
        <f>F17533*D17533</f>
        <v>3700000</v>
      </c>
      <c r="H17533" s="65" t="s">
        <v>860</v>
      </c>
      <c r="I17533" s="279" t="s">
        <v>12789</v>
      </c>
    </row>
    <row r="17534" spans="1:9" x14ac:dyDescent="0.25">
      <c r="A17534" s="144">
        <v>44572</v>
      </c>
      <c r="B17534" s="59" t="s">
        <v>11084</v>
      </c>
      <c r="C17534" s="633" t="s">
        <v>12790</v>
      </c>
      <c r="D17534" s="60">
        <v>1</v>
      </c>
      <c r="E17534" s="75" t="s">
        <v>26</v>
      </c>
      <c r="F17534" s="62">
        <v>3700000</v>
      </c>
      <c r="G17534" s="64">
        <f>F17534*D17534</f>
        <v>3700000</v>
      </c>
      <c r="H17534" s="65" t="s">
        <v>860</v>
      </c>
      <c r="I17534" s="279" t="s">
        <v>12789</v>
      </c>
    </row>
    <row r="17535" spans="1:9" x14ac:dyDescent="0.25">
      <c r="A17535" s="144">
        <v>44572</v>
      </c>
      <c r="B17535" s="59" t="s">
        <v>11584</v>
      </c>
      <c r="C17535" s="59" t="s">
        <v>10333</v>
      </c>
      <c r="D17535" s="60">
        <v>2</v>
      </c>
      <c r="E17535" s="75" t="s">
        <v>26</v>
      </c>
      <c r="F17535" s="63">
        <v>335000</v>
      </c>
      <c r="G17535" s="64">
        <f t="shared" si="526"/>
        <v>670000</v>
      </c>
      <c r="H17535" s="65" t="s">
        <v>860</v>
      </c>
      <c r="I17535" s="279" t="s">
        <v>12789</v>
      </c>
    </row>
    <row r="17536" spans="1:9" x14ac:dyDescent="0.25">
      <c r="A17536" s="144">
        <v>44572</v>
      </c>
      <c r="B17536" s="59" t="s">
        <v>10971</v>
      </c>
      <c r="C17536" s="59" t="s">
        <v>10333</v>
      </c>
      <c r="D17536" s="60">
        <v>2</v>
      </c>
      <c r="E17536" s="75" t="s">
        <v>26</v>
      </c>
      <c r="F17536" s="63">
        <v>85000</v>
      </c>
      <c r="G17536" s="64">
        <f t="shared" si="526"/>
        <v>170000</v>
      </c>
      <c r="H17536" s="65" t="s">
        <v>860</v>
      </c>
      <c r="I17536" s="279" t="s">
        <v>12789</v>
      </c>
    </row>
    <row r="17537" spans="1:9" x14ac:dyDescent="0.25">
      <c r="A17537" s="144">
        <v>44572</v>
      </c>
      <c r="B17537" s="66" t="s">
        <v>12791</v>
      </c>
      <c r="C17537" s="84" t="s">
        <v>48</v>
      </c>
      <c r="D17537" s="60">
        <v>1</v>
      </c>
      <c r="E17537" s="75" t="s">
        <v>26</v>
      </c>
      <c r="F17537" s="73">
        <v>175000</v>
      </c>
      <c r="G17537" s="64">
        <f t="shared" si="526"/>
        <v>175000</v>
      </c>
      <c r="H17537" s="65" t="s">
        <v>860</v>
      </c>
      <c r="I17537" s="279" t="s">
        <v>12789</v>
      </c>
    </row>
    <row r="17538" spans="1:9" x14ac:dyDescent="0.25">
      <c r="A17538" s="144">
        <v>44572</v>
      </c>
      <c r="B17538" s="58" t="s">
        <v>12792</v>
      </c>
      <c r="C17538" s="84" t="s">
        <v>48</v>
      </c>
      <c r="D17538" s="60">
        <v>1</v>
      </c>
      <c r="E17538" s="75" t="s">
        <v>26</v>
      </c>
      <c r="F17538" s="73">
        <v>35000</v>
      </c>
      <c r="G17538" s="64">
        <f t="shared" si="526"/>
        <v>35000</v>
      </c>
      <c r="H17538" s="65" t="s">
        <v>860</v>
      </c>
      <c r="I17538" s="279" t="s">
        <v>12789</v>
      </c>
    </row>
    <row r="17539" spans="1:9" x14ac:dyDescent="0.25">
      <c r="A17539" s="144">
        <v>44572</v>
      </c>
      <c r="B17539" s="59" t="s">
        <v>7648</v>
      </c>
      <c r="C17539" s="84" t="s">
        <v>12793</v>
      </c>
      <c r="D17539" s="60">
        <v>1</v>
      </c>
      <c r="E17539" s="126" t="s">
        <v>26</v>
      </c>
      <c r="F17539" s="73">
        <v>1400000</v>
      </c>
      <c r="G17539" s="64">
        <f t="shared" si="526"/>
        <v>1400000</v>
      </c>
      <c r="H17539" s="65" t="s">
        <v>665</v>
      </c>
      <c r="I17539" s="74" t="s">
        <v>12794</v>
      </c>
    </row>
    <row r="17540" spans="1:9" x14ac:dyDescent="0.25">
      <c r="A17540" s="144">
        <v>44572</v>
      </c>
      <c r="B17540" s="59" t="s">
        <v>12349</v>
      </c>
      <c r="C17540" s="59" t="s">
        <v>10333</v>
      </c>
      <c r="D17540" s="60">
        <v>1</v>
      </c>
      <c r="E17540" s="75" t="s">
        <v>26</v>
      </c>
      <c r="F17540" s="64">
        <v>45000</v>
      </c>
      <c r="G17540" s="64">
        <f t="shared" si="526"/>
        <v>45000</v>
      </c>
      <c r="H17540" s="65" t="s">
        <v>665</v>
      </c>
      <c r="I17540" s="74" t="s">
        <v>12794</v>
      </c>
    </row>
    <row r="17541" spans="1:9" x14ac:dyDescent="0.25">
      <c r="A17541" s="144">
        <v>44572</v>
      </c>
      <c r="B17541" s="59" t="s">
        <v>834</v>
      </c>
      <c r="C17541" s="59" t="s">
        <v>835</v>
      </c>
      <c r="D17541" s="59">
        <v>3</v>
      </c>
      <c r="E17541" s="59" t="s">
        <v>26</v>
      </c>
      <c r="F17541" s="61">
        <v>2500</v>
      </c>
      <c r="G17541" s="64">
        <f>F17541*D17541</f>
        <v>7500</v>
      </c>
      <c r="H17541" s="65" t="s">
        <v>2207</v>
      </c>
      <c r="I17541" s="74"/>
    </row>
    <row r="17542" spans="1:9" x14ac:dyDescent="0.25">
      <c r="A17542" s="144">
        <v>44603</v>
      </c>
      <c r="B17542" s="58" t="s">
        <v>728</v>
      </c>
      <c r="C17542" s="83" t="s">
        <v>27</v>
      </c>
      <c r="D17542" s="60">
        <v>20</v>
      </c>
      <c r="E17542" s="126" t="s">
        <v>26</v>
      </c>
      <c r="F17542" s="73">
        <v>1000</v>
      </c>
      <c r="G17542" s="64">
        <f t="shared" ref="G17542:G17570" si="527">F17542*D17542</f>
        <v>20000</v>
      </c>
      <c r="H17542" s="65" t="s">
        <v>2207</v>
      </c>
      <c r="I17542" s="74"/>
    </row>
    <row r="17543" spans="1:9" x14ac:dyDescent="0.25">
      <c r="A17543" s="144">
        <v>44603</v>
      </c>
      <c r="B17543" s="83" t="s">
        <v>10478</v>
      </c>
      <c r="C17543" s="83" t="s">
        <v>12777</v>
      </c>
      <c r="D17543" s="60">
        <v>3</v>
      </c>
      <c r="E17543" s="126" t="s">
        <v>51</v>
      </c>
      <c r="F17543" s="73">
        <v>73000</v>
      </c>
      <c r="G17543" s="64">
        <f t="shared" si="527"/>
        <v>219000</v>
      </c>
      <c r="H17543" s="65" t="s">
        <v>2207</v>
      </c>
      <c r="I17543" s="74"/>
    </row>
    <row r="17544" spans="1:9" x14ac:dyDescent="0.25">
      <c r="A17544" s="144">
        <v>44603</v>
      </c>
      <c r="B17544" s="59" t="s">
        <v>12795</v>
      </c>
      <c r="C17544" s="83" t="s">
        <v>48</v>
      </c>
      <c r="D17544" s="59">
        <v>1</v>
      </c>
      <c r="E17544" s="77" t="s">
        <v>26</v>
      </c>
      <c r="F17544" s="61">
        <v>65000</v>
      </c>
      <c r="G17544" s="64">
        <f t="shared" si="527"/>
        <v>65000</v>
      </c>
      <c r="H17544" s="65" t="s">
        <v>2207</v>
      </c>
      <c r="I17544" s="74"/>
    </row>
    <row r="17545" spans="1:9" x14ac:dyDescent="0.25">
      <c r="A17545" s="144">
        <v>44603</v>
      </c>
      <c r="B17545" s="71" t="s">
        <v>12796</v>
      </c>
      <c r="C17545" s="83" t="s">
        <v>48</v>
      </c>
      <c r="D17545" s="60">
        <v>1</v>
      </c>
      <c r="E17545" s="77" t="s">
        <v>26</v>
      </c>
      <c r="F17545" s="63">
        <v>65000</v>
      </c>
      <c r="G17545" s="64">
        <f t="shared" si="527"/>
        <v>65000</v>
      </c>
      <c r="H17545" s="65" t="s">
        <v>2207</v>
      </c>
      <c r="I17545" s="74"/>
    </row>
    <row r="17546" spans="1:9" x14ac:dyDescent="0.25">
      <c r="A17546" s="144">
        <v>44603</v>
      </c>
      <c r="B17546" s="59" t="s">
        <v>10073</v>
      </c>
      <c r="C17546" s="84" t="s">
        <v>864</v>
      </c>
      <c r="D17546" s="60">
        <v>17</v>
      </c>
      <c r="E17546" s="126" t="s">
        <v>37</v>
      </c>
      <c r="F17546" s="221">
        <v>17500</v>
      </c>
      <c r="G17546" s="64">
        <f t="shared" si="527"/>
        <v>297500</v>
      </c>
      <c r="H17546" s="65" t="s">
        <v>2207</v>
      </c>
      <c r="I17546" s="74"/>
    </row>
    <row r="17547" spans="1:9" x14ac:dyDescent="0.25">
      <c r="A17547" s="144">
        <v>44603</v>
      </c>
      <c r="B17547" s="58" t="s">
        <v>12797</v>
      </c>
      <c r="C17547" s="59" t="s">
        <v>12798</v>
      </c>
      <c r="D17547" s="60">
        <v>40</v>
      </c>
      <c r="E17547" s="126" t="s">
        <v>26</v>
      </c>
      <c r="F17547" s="73">
        <v>500</v>
      </c>
      <c r="G17547" s="64">
        <f t="shared" si="527"/>
        <v>20000</v>
      </c>
      <c r="H17547" s="65" t="s">
        <v>6160</v>
      </c>
      <c r="I17547" s="74"/>
    </row>
    <row r="17548" spans="1:9" x14ac:dyDescent="0.25">
      <c r="A17548" s="144">
        <v>44603</v>
      </c>
      <c r="B17548" s="83" t="s">
        <v>12799</v>
      </c>
      <c r="C17548" s="83" t="s">
        <v>859</v>
      </c>
      <c r="D17548" s="60">
        <v>1</v>
      </c>
      <c r="E17548" s="75" t="s">
        <v>26</v>
      </c>
      <c r="F17548" s="63">
        <v>500000</v>
      </c>
      <c r="G17548" s="64">
        <f t="shared" si="527"/>
        <v>500000</v>
      </c>
      <c r="H17548" s="65" t="s">
        <v>6160</v>
      </c>
      <c r="I17548" s="74"/>
    </row>
    <row r="17549" spans="1:9" x14ac:dyDescent="0.25">
      <c r="A17549" s="144">
        <v>44603</v>
      </c>
      <c r="B17549" s="85" t="s">
        <v>1900</v>
      </c>
      <c r="C17549" s="58" t="s">
        <v>1311</v>
      </c>
      <c r="D17549" s="59">
        <v>4</v>
      </c>
      <c r="E17549" s="126" t="s">
        <v>51</v>
      </c>
      <c r="F17549" s="61">
        <v>222500</v>
      </c>
      <c r="G17549" s="64">
        <f t="shared" si="527"/>
        <v>890000</v>
      </c>
      <c r="H17549" s="65" t="s">
        <v>6160</v>
      </c>
      <c r="I17549" s="74"/>
    </row>
    <row r="17550" spans="1:9" x14ac:dyDescent="0.25">
      <c r="A17550" s="144">
        <v>44603</v>
      </c>
      <c r="B17550" s="59" t="s">
        <v>12800</v>
      </c>
      <c r="C17550" s="83" t="s">
        <v>859</v>
      </c>
      <c r="D17550" s="60">
        <v>10</v>
      </c>
      <c r="E17550" s="75" t="s">
        <v>26</v>
      </c>
      <c r="F17550" s="63">
        <v>30000</v>
      </c>
      <c r="G17550" s="64">
        <f t="shared" si="527"/>
        <v>300000</v>
      </c>
      <c r="H17550" s="65" t="s">
        <v>6160</v>
      </c>
      <c r="I17550" s="74"/>
    </row>
    <row r="17551" spans="1:9" x14ac:dyDescent="0.25">
      <c r="A17551" s="144">
        <v>44603</v>
      </c>
      <c r="B17551" s="59" t="s">
        <v>6737</v>
      </c>
      <c r="C17551" s="83" t="s">
        <v>48</v>
      </c>
      <c r="D17551" s="60">
        <v>6</v>
      </c>
      <c r="E17551" s="126" t="s">
        <v>26</v>
      </c>
      <c r="F17551" s="111">
        <v>4000</v>
      </c>
      <c r="G17551" s="64">
        <f t="shared" si="527"/>
        <v>24000</v>
      </c>
      <c r="H17551" s="65" t="s">
        <v>6160</v>
      </c>
      <c r="I17551" s="74"/>
    </row>
    <row r="17552" spans="1:9" x14ac:dyDescent="0.25">
      <c r="A17552" s="144">
        <v>44603</v>
      </c>
      <c r="B17552" s="83" t="s">
        <v>12801</v>
      </c>
      <c r="C17552" s="83" t="s">
        <v>48</v>
      </c>
      <c r="D17552" s="60">
        <v>2</v>
      </c>
      <c r="E17552" s="292" t="s">
        <v>26</v>
      </c>
      <c r="F17552" s="63">
        <v>4000</v>
      </c>
      <c r="G17552" s="64">
        <f t="shared" si="527"/>
        <v>8000</v>
      </c>
      <c r="H17552" s="65" t="s">
        <v>6160</v>
      </c>
      <c r="I17552" s="74"/>
    </row>
    <row r="17553" spans="1:9" x14ac:dyDescent="0.25">
      <c r="A17553" s="144">
        <v>44603</v>
      </c>
      <c r="B17553" s="83" t="s">
        <v>2429</v>
      </c>
      <c r="C17553" s="83" t="s">
        <v>501</v>
      </c>
      <c r="D17553" s="60">
        <v>1</v>
      </c>
      <c r="E17553" s="126" t="s">
        <v>26</v>
      </c>
      <c r="F17553" s="73">
        <v>7500</v>
      </c>
      <c r="G17553" s="64">
        <f t="shared" si="527"/>
        <v>7500</v>
      </c>
      <c r="H17553" s="65" t="s">
        <v>6160</v>
      </c>
      <c r="I17553" s="74"/>
    </row>
    <row r="17554" spans="1:9" x14ac:dyDescent="0.25">
      <c r="A17554" s="144">
        <v>44603</v>
      </c>
      <c r="B17554" s="59" t="s">
        <v>1824</v>
      </c>
      <c r="C17554" s="192" t="s">
        <v>864</v>
      </c>
      <c r="D17554" s="141">
        <v>2</v>
      </c>
      <c r="E17554" s="75" t="s">
        <v>51</v>
      </c>
      <c r="F17554" s="210">
        <v>83000</v>
      </c>
      <c r="G17554" s="64">
        <f>F17554*D17554</f>
        <v>166000</v>
      </c>
      <c r="H17554" s="65" t="s">
        <v>6160</v>
      </c>
      <c r="I17554" s="74"/>
    </row>
    <row r="17555" spans="1:9" x14ac:dyDescent="0.25">
      <c r="A17555" s="144">
        <v>44603</v>
      </c>
      <c r="B17555" s="85" t="s">
        <v>1900</v>
      </c>
      <c r="C17555" s="58" t="s">
        <v>1311</v>
      </c>
      <c r="D17555" s="60">
        <v>1</v>
      </c>
      <c r="E17555" s="126" t="s">
        <v>29</v>
      </c>
      <c r="F17555" s="73">
        <v>222500</v>
      </c>
      <c r="G17555" s="64">
        <f t="shared" si="527"/>
        <v>222500</v>
      </c>
      <c r="H17555" s="65" t="s">
        <v>6160</v>
      </c>
      <c r="I17555" s="74"/>
    </row>
    <row r="17556" spans="1:9" x14ac:dyDescent="0.25">
      <c r="A17556" s="144">
        <v>44603</v>
      </c>
      <c r="B17556" s="118" t="s">
        <v>1683</v>
      </c>
      <c r="C17556" s="59" t="s">
        <v>12777</v>
      </c>
      <c r="D17556" s="60">
        <v>2</v>
      </c>
      <c r="E17556" s="75" t="s">
        <v>51</v>
      </c>
      <c r="F17556" s="63">
        <v>77500</v>
      </c>
      <c r="G17556" s="64">
        <f t="shared" si="527"/>
        <v>155000</v>
      </c>
      <c r="H17556" s="65" t="s">
        <v>6160</v>
      </c>
      <c r="I17556" s="74"/>
    </row>
    <row r="17557" spans="1:9" x14ac:dyDescent="0.25">
      <c r="A17557" s="144">
        <v>44603</v>
      </c>
      <c r="B17557" s="66" t="s">
        <v>8068</v>
      </c>
      <c r="C17557" s="83" t="s">
        <v>835</v>
      </c>
      <c r="D17557" s="60">
        <v>1</v>
      </c>
      <c r="E17557" s="75" t="s">
        <v>26</v>
      </c>
      <c r="F17557" s="64">
        <v>11500</v>
      </c>
      <c r="G17557" s="64">
        <f t="shared" si="527"/>
        <v>11500</v>
      </c>
      <c r="H17557" s="65" t="s">
        <v>6178</v>
      </c>
      <c r="I17557" s="74"/>
    </row>
    <row r="17558" spans="1:9" x14ac:dyDescent="0.25">
      <c r="A17558" s="144">
        <v>44603</v>
      </c>
      <c r="B17558" s="58" t="s">
        <v>728</v>
      </c>
      <c r="C17558" s="83" t="s">
        <v>27</v>
      </c>
      <c r="D17558" s="60">
        <v>10</v>
      </c>
      <c r="E17558" s="126" t="s">
        <v>26</v>
      </c>
      <c r="F17558" s="73">
        <v>1000</v>
      </c>
      <c r="G17558" s="64">
        <f t="shared" si="527"/>
        <v>10000</v>
      </c>
      <c r="H17558" s="65" t="s">
        <v>6178</v>
      </c>
      <c r="I17558" s="74"/>
    </row>
    <row r="17559" spans="1:9" x14ac:dyDescent="0.25">
      <c r="A17559" s="144">
        <v>44603</v>
      </c>
      <c r="B17559" s="59" t="s">
        <v>6299</v>
      </c>
      <c r="C17559" s="59" t="s">
        <v>89</v>
      </c>
      <c r="D17559" s="60">
        <v>1</v>
      </c>
      <c r="E17559" s="75" t="s">
        <v>26</v>
      </c>
      <c r="F17559" s="64">
        <v>193500</v>
      </c>
      <c r="G17559" s="64">
        <f t="shared" si="527"/>
        <v>193500</v>
      </c>
      <c r="H17559" s="65" t="s">
        <v>629</v>
      </c>
      <c r="I17559" s="74" t="s">
        <v>12802</v>
      </c>
    </row>
    <row r="17560" spans="1:9" x14ac:dyDescent="0.25">
      <c r="A17560" s="144">
        <v>44603</v>
      </c>
      <c r="B17560" s="59" t="s">
        <v>634</v>
      </c>
      <c r="C17560" s="59" t="s">
        <v>99</v>
      </c>
      <c r="D17560" s="59">
        <v>1</v>
      </c>
      <c r="E17560" s="77" t="s">
        <v>26</v>
      </c>
      <c r="F17560" s="59">
        <v>40000</v>
      </c>
      <c r="G17560" s="64">
        <f t="shared" si="527"/>
        <v>40000</v>
      </c>
      <c r="H17560" s="65" t="s">
        <v>629</v>
      </c>
      <c r="I17560" s="74" t="s">
        <v>12802</v>
      </c>
    </row>
    <row r="17561" spans="1:9" x14ac:dyDescent="0.25">
      <c r="A17561" s="144">
        <v>44603</v>
      </c>
      <c r="B17561" s="118" t="s">
        <v>12803</v>
      </c>
      <c r="C17561" s="59" t="s">
        <v>361</v>
      </c>
      <c r="D17561" s="60">
        <v>1</v>
      </c>
      <c r="E17561" s="75" t="s">
        <v>26</v>
      </c>
      <c r="F17561" s="63">
        <v>175000</v>
      </c>
      <c r="G17561" s="64">
        <f t="shared" si="527"/>
        <v>175000</v>
      </c>
      <c r="H17561" s="65" t="s">
        <v>1161</v>
      </c>
      <c r="I17561" s="74"/>
    </row>
    <row r="17562" spans="1:9" x14ac:dyDescent="0.25">
      <c r="A17562" s="144">
        <v>44603</v>
      </c>
      <c r="B17562" s="59" t="s">
        <v>274</v>
      </c>
      <c r="C17562" s="192">
        <v>40493</v>
      </c>
      <c r="D17562" s="141">
        <v>8</v>
      </c>
      <c r="E17562" s="75" t="s">
        <v>26</v>
      </c>
      <c r="F17562" s="210">
        <v>10000</v>
      </c>
      <c r="G17562" s="64">
        <f t="shared" si="527"/>
        <v>80000</v>
      </c>
      <c r="H17562" s="65" t="s">
        <v>1161</v>
      </c>
      <c r="I17562" s="74"/>
    </row>
    <row r="17563" spans="1:9" x14ac:dyDescent="0.25">
      <c r="A17563" s="144">
        <v>44603</v>
      </c>
      <c r="B17563" s="59" t="s">
        <v>12727</v>
      </c>
      <c r="C17563" s="84" t="s">
        <v>48</v>
      </c>
      <c r="D17563" s="60">
        <v>5</v>
      </c>
      <c r="E17563" s="126" t="s">
        <v>26</v>
      </c>
      <c r="F17563" s="73">
        <v>3500</v>
      </c>
      <c r="G17563" s="64">
        <f t="shared" si="527"/>
        <v>17500</v>
      </c>
      <c r="H17563" s="65" t="s">
        <v>1161</v>
      </c>
      <c r="I17563" s="279"/>
    </row>
    <row r="17564" spans="1:9" x14ac:dyDescent="0.25">
      <c r="A17564" s="144">
        <v>44603</v>
      </c>
      <c r="B17564" s="71" t="s">
        <v>9919</v>
      </c>
      <c r="C17564" s="84" t="s">
        <v>48</v>
      </c>
      <c r="D17564" s="60">
        <v>1</v>
      </c>
      <c r="E17564" s="77" t="s">
        <v>26</v>
      </c>
      <c r="F17564" s="63">
        <v>35000</v>
      </c>
      <c r="G17564" s="64">
        <f t="shared" si="527"/>
        <v>35000</v>
      </c>
      <c r="H17564" s="65" t="s">
        <v>1161</v>
      </c>
      <c r="I17564" s="279"/>
    </row>
    <row r="17565" spans="1:9" x14ac:dyDescent="0.25">
      <c r="A17565" s="144">
        <v>44603</v>
      </c>
      <c r="B17565" s="59" t="s">
        <v>6663</v>
      </c>
      <c r="C17565" s="171" t="s">
        <v>241</v>
      </c>
      <c r="D17565" s="60">
        <v>1</v>
      </c>
      <c r="E17565" s="75" t="s">
        <v>26</v>
      </c>
      <c r="F17565" s="64">
        <v>195000</v>
      </c>
      <c r="G17565" s="64">
        <f t="shared" si="527"/>
        <v>195000</v>
      </c>
      <c r="H17565" s="65" t="s">
        <v>1161</v>
      </c>
      <c r="I17565" s="279"/>
    </row>
    <row r="17566" spans="1:9" x14ac:dyDescent="0.25">
      <c r="A17566" s="144">
        <v>44603</v>
      </c>
      <c r="B17566" s="59" t="s">
        <v>6665</v>
      </c>
      <c r="C17566" s="171" t="s">
        <v>243</v>
      </c>
      <c r="D17566" s="60">
        <v>1</v>
      </c>
      <c r="E17566" s="77" t="s">
        <v>26</v>
      </c>
      <c r="F17566" s="63">
        <v>140000</v>
      </c>
      <c r="G17566" s="64">
        <f t="shared" si="527"/>
        <v>140000</v>
      </c>
      <c r="H17566" s="65" t="s">
        <v>1161</v>
      </c>
      <c r="I17566" s="279"/>
    </row>
    <row r="17567" spans="1:9" x14ac:dyDescent="0.25">
      <c r="A17567" s="144">
        <v>44603</v>
      </c>
      <c r="B17567" s="59" t="s">
        <v>1319</v>
      </c>
      <c r="C17567" s="59" t="s">
        <v>482</v>
      </c>
      <c r="D17567" s="141">
        <v>1</v>
      </c>
      <c r="E17567" s="75" t="s">
        <v>26</v>
      </c>
      <c r="F17567" s="210">
        <v>55000</v>
      </c>
      <c r="G17567" s="64">
        <f t="shared" si="527"/>
        <v>55000</v>
      </c>
      <c r="H17567" s="65" t="s">
        <v>1161</v>
      </c>
      <c r="I17567" s="279"/>
    </row>
    <row r="17568" spans="1:9" x14ac:dyDescent="0.25">
      <c r="A17568" s="144">
        <v>44603</v>
      </c>
      <c r="B17568" s="58" t="s">
        <v>6782</v>
      </c>
      <c r="C17568" s="58" t="s">
        <v>256</v>
      </c>
      <c r="D17568" s="60">
        <v>1</v>
      </c>
      <c r="E17568" s="75" t="s">
        <v>26</v>
      </c>
      <c r="F17568" s="63">
        <v>590000</v>
      </c>
      <c r="G17568" s="64">
        <f t="shared" si="527"/>
        <v>590000</v>
      </c>
      <c r="H17568" s="65" t="s">
        <v>1161</v>
      </c>
      <c r="I17568" s="279"/>
    </row>
    <row r="17569" spans="1:9" x14ac:dyDescent="0.25">
      <c r="A17569" s="144">
        <v>44603</v>
      </c>
      <c r="B17569" s="59" t="s">
        <v>84</v>
      </c>
      <c r="C17569" s="59" t="s">
        <v>85</v>
      </c>
      <c r="D17569" s="59">
        <v>8</v>
      </c>
      <c r="E17569" s="75" t="s">
        <v>26</v>
      </c>
      <c r="F17569" s="61">
        <v>28000</v>
      </c>
      <c r="G17569" s="64">
        <f t="shared" si="527"/>
        <v>224000</v>
      </c>
      <c r="H17569" s="65" t="s">
        <v>1161</v>
      </c>
      <c r="I17569" s="279"/>
    </row>
    <row r="17570" spans="1:9" x14ac:dyDescent="0.25">
      <c r="A17570" s="144">
        <v>44603</v>
      </c>
      <c r="B17570" s="59" t="s">
        <v>208</v>
      </c>
      <c r="C17570" s="59" t="s">
        <v>209</v>
      </c>
      <c r="D17570" s="60">
        <v>8</v>
      </c>
      <c r="E17570" s="75" t="s">
        <v>26</v>
      </c>
      <c r="F17570" s="73">
        <v>10000</v>
      </c>
      <c r="G17570" s="64">
        <f t="shared" si="527"/>
        <v>80000</v>
      </c>
      <c r="H17570" s="65" t="s">
        <v>1161</v>
      </c>
      <c r="I17570" s="279"/>
    </row>
    <row r="17571" spans="1:9" x14ac:dyDescent="0.25">
      <c r="A17571" s="144">
        <v>44603</v>
      </c>
      <c r="B17571" s="59" t="s">
        <v>290</v>
      </c>
      <c r="C17571" s="93" t="s">
        <v>291</v>
      </c>
      <c r="D17571" s="60">
        <v>8</v>
      </c>
      <c r="E17571" s="75" t="s">
        <v>26</v>
      </c>
      <c r="F17571" s="64">
        <v>26000</v>
      </c>
      <c r="G17571" s="64">
        <f>F17571*D17571</f>
        <v>208000</v>
      </c>
      <c r="H17571" s="65" t="s">
        <v>1161</v>
      </c>
      <c r="I17571" s="279"/>
    </row>
    <row r="17572" spans="1:9" x14ac:dyDescent="0.25">
      <c r="A17572" s="144">
        <v>44603</v>
      </c>
      <c r="B17572" s="85" t="s">
        <v>12804</v>
      </c>
      <c r="C17572" s="83" t="s">
        <v>48</v>
      </c>
      <c r="D17572" s="60">
        <v>1</v>
      </c>
      <c r="E17572" s="126" t="s">
        <v>26</v>
      </c>
      <c r="F17572" s="73">
        <v>325000</v>
      </c>
      <c r="G17572" s="114">
        <f t="shared" ref="G17572:G17611" si="528">F17572*D17572</f>
        <v>325000</v>
      </c>
      <c r="H17572" s="65" t="s">
        <v>1161</v>
      </c>
      <c r="I17572" s="279" t="s">
        <v>12805</v>
      </c>
    </row>
    <row r="17573" spans="1:9" x14ac:dyDescent="0.25">
      <c r="A17573" s="144">
        <v>44603</v>
      </c>
      <c r="B17573" s="59" t="s">
        <v>7486</v>
      </c>
      <c r="C17573" s="89" t="s">
        <v>12806</v>
      </c>
      <c r="D17573" s="60">
        <v>1</v>
      </c>
      <c r="E17573" s="75" t="s">
        <v>26</v>
      </c>
      <c r="F17573" s="221">
        <v>475000</v>
      </c>
      <c r="G17573" s="210">
        <f t="shared" si="528"/>
        <v>475000</v>
      </c>
      <c r="H17573" s="65" t="s">
        <v>1161</v>
      </c>
      <c r="I17573" s="279" t="s">
        <v>12805</v>
      </c>
    </row>
    <row r="17574" spans="1:9" x14ac:dyDescent="0.25">
      <c r="A17574" s="144">
        <v>44603</v>
      </c>
      <c r="B17574" s="59" t="s">
        <v>7486</v>
      </c>
      <c r="C17574" s="89" t="s">
        <v>12807</v>
      </c>
      <c r="D17574" s="60">
        <v>1</v>
      </c>
      <c r="E17574" s="75" t="s">
        <v>26</v>
      </c>
      <c r="F17574" s="221">
        <v>475000</v>
      </c>
      <c r="G17574" s="210">
        <f t="shared" si="528"/>
        <v>475000</v>
      </c>
      <c r="H17574" s="65" t="s">
        <v>1161</v>
      </c>
      <c r="I17574" s="279" t="s">
        <v>12805</v>
      </c>
    </row>
    <row r="17575" spans="1:9" x14ac:dyDescent="0.25">
      <c r="A17575" s="144">
        <v>44603</v>
      </c>
      <c r="B17575" s="59" t="s">
        <v>7486</v>
      </c>
      <c r="C17575" s="89" t="s">
        <v>12808</v>
      </c>
      <c r="D17575" s="60">
        <v>1</v>
      </c>
      <c r="E17575" s="75" t="s">
        <v>26</v>
      </c>
      <c r="F17575" s="221">
        <v>475000</v>
      </c>
      <c r="G17575" s="210">
        <f t="shared" si="528"/>
        <v>475000</v>
      </c>
      <c r="H17575" s="65" t="s">
        <v>1161</v>
      </c>
      <c r="I17575" s="279" t="s">
        <v>12805</v>
      </c>
    </row>
    <row r="17576" spans="1:9" x14ac:dyDescent="0.25">
      <c r="A17576" s="144">
        <v>44603</v>
      </c>
      <c r="B17576" s="59" t="s">
        <v>7486</v>
      </c>
      <c r="C17576" s="89" t="s">
        <v>12809</v>
      </c>
      <c r="D17576" s="60">
        <v>1</v>
      </c>
      <c r="E17576" s="75" t="s">
        <v>26</v>
      </c>
      <c r="F17576" s="221">
        <v>475000</v>
      </c>
      <c r="G17576" s="210">
        <f t="shared" si="528"/>
        <v>475000</v>
      </c>
      <c r="H17576" s="65" t="s">
        <v>1161</v>
      </c>
      <c r="I17576" s="279" t="s">
        <v>12805</v>
      </c>
    </row>
    <row r="17577" spans="1:9" x14ac:dyDescent="0.25">
      <c r="A17577" s="144">
        <v>44603</v>
      </c>
      <c r="B17577" s="59" t="s">
        <v>7486</v>
      </c>
      <c r="C17577" s="89" t="s">
        <v>12810</v>
      </c>
      <c r="D17577" s="60">
        <v>1</v>
      </c>
      <c r="E17577" s="75" t="s">
        <v>26</v>
      </c>
      <c r="F17577" s="221">
        <v>475000</v>
      </c>
      <c r="G17577" s="210">
        <f t="shared" si="528"/>
        <v>475000</v>
      </c>
      <c r="H17577" s="65" t="s">
        <v>1161</v>
      </c>
      <c r="I17577" s="279" t="s">
        <v>12805</v>
      </c>
    </row>
    <row r="17578" spans="1:9" x14ac:dyDescent="0.25">
      <c r="A17578" s="144">
        <v>44603</v>
      </c>
      <c r="B17578" s="58" t="s">
        <v>35</v>
      </c>
      <c r="C17578" s="84" t="s">
        <v>36</v>
      </c>
      <c r="D17578" s="60">
        <v>3</v>
      </c>
      <c r="E17578" s="75" t="s">
        <v>37</v>
      </c>
      <c r="F17578" s="63">
        <v>31000</v>
      </c>
      <c r="G17578" s="64">
        <f t="shared" si="528"/>
        <v>93000</v>
      </c>
      <c r="H17578" s="65" t="s">
        <v>8469</v>
      </c>
      <c r="I17578" s="279"/>
    </row>
    <row r="17579" spans="1:9" x14ac:dyDescent="0.25">
      <c r="A17579" s="144">
        <v>44603</v>
      </c>
      <c r="B17579" s="118" t="s">
        <v>810</v>
      </c>
      <c r="C17579" s="59" t="s">
        <v>27</v>
      </c>
      <c r="D17579" s="60">
        <v>1</v>
      </c>
      <c r="E17579" s="75" t="s">
        <v>1525</v>
      </c>
      <c r="F17579" s="63">
        <v>75000</v>
      </c>
      <c r="G17579" s="210">
        <f t="shared" si="528"/>
        <v>75000</v>
      </c>
      <c r="H17579" s="65" t="s">
        <v>522</v>
      </c>
      <c r="I17579" s="279" t="s">
        <v>12811</v>
      </c>
    </row>
    <row r="17580" spans="1:9" x14ac:dyDescent="0.25">
      <c r="A17580" s="144">
        <v>44603</v>
      </c>
      <c r="B17580" s="118" t="s">
        <v>12803</v>
      </c>
      <c r="C17580" s="59" t="s">
        <v>361</v>
      </c>
      <c r="D17580" s="60">
        <v>4</v>
      </c>
      <c r="E17580" s="75" t="s">
        <v>26</v>
      </c>
      <c r="F17580" s="63">
        <v>175000</v>
      </c>
      <c r="G17580" s="210">
        <f t="shared" si="528"/>
        <v>700000</v>
      </c>
      <c r="H17580" s="65" t="s">
        <v>2985</v>
      </c>
      <c r="I17580" s="279"/>
    </row>
    <row r="17581" spans="1:9" x14ac:dyDescent="0.25">
      <c r="A17581" s="144">
        <v>44603</v>
      </c>
      <c r="B17581" s="59" t="s">
        <v>12812</v>
      </c>
      <c r="C17581" s="83" t="s">
        <v>12813</v>
      </c>
      <c r="D17581" s="60">
        <v>1</v>
      </c>
      <c r="E17581" s="75" t="s">
        <v>26</v>
      </c>
      <c r="F17581" s="64">
        <v>3750000</v>
      </c>
      <c r="G17581" s="64">
        <f t="shared" si="528"/>
        <v>3750000</v>
      </c>
      <c r="H17581" s="65" t="s">
        <v>535</v>
      </c>
      <c r="I17581" s="279" t="s">
        <v>12814</v>
      </c>
    </row>
    <row r="17582" spans="1:9" x14ac:dyDescent="0.25">
      <c r="A17582" s="144">
        <v>44603</v>
      </c>
      <c r="B17582" s="59" t="s">
        <v>12812</v>
      </c>
      <c r="C17582" s="83" t="s">
        <v>12815</v>
      </c>
      <c r="D17582" s="60">
        <v>1</v>
      </c>
      <c r="E17582" s="126" t="s">
        <v>26</v>
      </c>
      <c r="F17582" s="64">
        <v>3750000</v>
      </c>
      <c r="G17582" s="64">
        <f t="shared" si="528"/>
        <v>3750000</v>
      </c>
      <c r="H17582" s="65" t="s">
        <v>535</v>
      </c>
      <c r="I17582" s="279" t="s">
        <v>12814</v>
      </c>
    </row>
    <row r="17583" spans="1:9" x14ac:dyDescent="0.25">
      <c r="A17583" s="144">
        <v>44603</v>
      </c>
      <c r="B17583" s="59" t="s">
        <v>12812</v>
      </c>
      <c r="C17583" s="59" t="s">
        <v>12816</v>
      </c>
      <c r="D17583" s="60">
        <v>1</v>
      </c>
      <c r="E17583" s="126" t="s">
        <v>26</v>
      </c>
      <c r="F17583" s="64">
        <v>3750000</v>
      </c>
      <c r="G17583" s="114">
        <f t="shared" si="528"/>
        <v>3750000</v>
      </c>
      <c r="H17583" s="65" t="s">
        <v>535</v>
      </c>
      <c r="I17583" s="279" t="s">
        <v>12814</v>
      </c>
    </row>
    <row r="17584" spans="1:9" x14ac:dyDescent="0.25">
      <c r="A17584" s="144">
        <v>44603</v>
      </c>
      <c r="B17584" s="59" t="s">
        <v>12812</v>
      </c>
      <c r="C17584" s="59" t="s">
        <v>12817</v>
      </c>
      <c r="D17584" s="60">
        <v>1</v>
      </c>
      <c r="E17584" s="126" t="s">
        <v>26</v>
      </c>
      <c r="F17584" s="64">
        <v>3750000</v>
      </c>
      <c r="G17584" s="114">
        <f t="shared" si="528"/>
        <v>3750000</v>
      </c>
      <c r="H17584" s="65" t="s">
        <v>535</v>
      </c>
      <c r="I17584" s="279" t="s">
        <v>12814</v>
      </c>
    </row>
    <row r="17585" spans="1:9" x14ac:dyDescent="0.25">
      <c r="A17585" s="144">
        <v>44603</v>
      </c>
      <c r="B17585" s="59" t="s">
        <v>11584</v>
      </c>
      <c r="C17585" s="59" t="s">
        <v>10333</v>
      </c>
      <c r="D17585" s="60">
        <v>3</v>
      </c>
      <c r="E17585" s="126" t="s">
        <v>26</v>
      </c>
      <c r="F17585" s="102">
        <v>335000</v>
      </c>
      <c r="G17585" s="64">
        <f t="shared" si="528"/>
        <v>1005000</v>
      </c>
      <c r="H17585" s="65" t="s">
        <v>535</v>
      </c>
      <c r="I17585" s="279" t="s">
        <v>12814</v>
      </c>
    </row>
    <row r="17586" spans="1:9" x14ac:dyDescent="0.25">
      <c r="A17586" s="144">
        <v>44603</v>
      </c>
      <c r="B17586" s="59" t="s">
        <v>10971</v>
      </c>
      <c r="C17586" s="59" t="s">
        <v>10333</v>
      </c>
      <c r="D17586" s="60">
        <v>3</v>
      </c>
      <c r="E17586" s="126" t="s">
        <v>26</v>
      </c>
      <c r="F17586" s="102">
        <v>85000</v>
      </c>
      <c r="G17586" s="64">
        <f t="shared" si="528"/>
        <v>255000</v>
      </c>
      <c r="H17586" s="65" t="s">
        <v>535</v>
      </c>
      <c r="I17586" s="279" t="s">
        <v>12814</v>
      </c>
    </row>
    <row r="17587" spans="1:9" x14ac:dyDescent="0.25">
      <c r="A17587" s="144">
        <v>44603</v>
      </c>
      <c r="B17587" s="59" t="s">
        <v>1817</v>
      </c>
      <c r="C17587" s="59" t="s">
        <v>411</v>
      </c>
      <c r="D17587" s="141">
        <v>6</v>
      </c>
      <c r="E17587" s="75" t="s">
        <v>26</v>
      </c>
      <c r="F17587" s="210">
        <v>5000</v>
      </c>
      <c r="G17587" s="64">
        <f>F17587*D17587</f>
        <v>30000</v>
      </c>
      <c r="H17587" s="65" t="s">
        <v>2005</v>
      </c>
      <c r="I17587" s="279"/>
    </row>
    <row r="17588" spans="1:9" x14ac:dyDescent="0.25">
      <c r="A17588" s="144">
        <v>44603</v>
      </c>
      <c r="B17588" s="66" t="s">
        <v>12388</v>
      </c>
      <c r="C17588" s="89" t="s">
        <v>48</v>
      </c>
      <c r="D17588" s="60">
        <v>1</v>
      </c>
      <c r="E17588" s="75" t="s">
        <v>26</v>
      </c>
      <c r="F17588" s="73">
        <v>15000</v>
      </c>
      <c r="G17588" s="64">
        <f t="shared" si="528"/>
        <v>15000</v>
      </c>
      <c r="H17588" s="65" t="s">
        <v>553</v>
      </c>
      <c r="I17588" s="279" t="s">
        <v>12818</v>
      </c>
    </row>
    <row r="17589" spans="1:9" x14ac:dyDescent="0.25">
      <c r="A17589" s="144">
        <v>44603</v>
      </c>
      <c r="B17589" s="66" t="s">
        <v>220</v>
      </c>
      <c r="C17589" s="92" t="s">
        <v>221</v>
      </c>
      <c r="D17589" s="60">
        <v>6</v>
      </c>
      <c r="E17589" s="75" t="s">
        <v>37</v>
      </c>
      <c r="F17589" s="63">
        <v>34689</v>
      </c>
      <c r="G17589" s="64">
        <f>F17589*D17589</f>
        <v>208134</v>
      </c>
      <c r="H17589" s="65" t="s">
        <v>553</v>
      </c>
      <c r="I17589" s="279" t="s">
        <v>12818</v>
      </c>
    </row>
    <row r="17590" spans="1:9" x14ac:dyDescent="0.25">
      <c r="A17590" s="144">
        <v>44603</v>
      </c>
      <c r="B17590" s="59" t="s">
        <v>12551</v>
      </c>
      <c r="C17590" s="59" t="s">
        <v>6579</v>
      </c>
      <c r="D17590" s="60">
        <v>1</v>
      </c>
      <c r="E17590" s="75" t="s">
        <v>26</v>
      </c>
      <c r="F17590" s="62">
        <v>58000</v>
      </c>
      <c r="G17590" s="64">
        <f t="shared" si="528"/>
        <v>58000</v>
      </c>
      <c r="H17590" s="65" t="s">
        <v>998</v>
      </c>
      <c r="I17590" s="279" t="s">
        <v>12819</v>
      </c>
    </row>
    <row r="17591" spans="1:9" x14ac:dyDescent="0.25">
      <c r="A17591" s="144">
        <v>44603</v>
      </c>
      <c r="B17591" s="66" t="s">
        <v>6578</v>
      </c>
      <c r="C17591" s="59" t="s">
        <v>6579</v>
      </c>
      <c r="D17591" s="60">
        <v>1</v>
      </c>
      <c r="E17591" s="126" t="s">
        <v>26</v>
      </c>
      <c r="F17591" s="73">
        <v>58000</v>
      </c>
      <c r="G17591" s="64">
        <f t="shared" si="528"/>
        <v>58000</v>
      </c>
      <c r="H17591" s="65" t="s">
        <v>998</v>
      </c>
      <c r="I17591" s="279" t="s">
        <v>12819</v>
      </c>
    </row>
    <row r="17592" spans="1:9" x14ac:dyDescent="0.25">
      <c r="A17592" s="144">
        <v>44603</v>
      </c>
      <c r="B17592" s="59" t="s">
        <v>6394</v>
      </c>
      <c r="C17592" s="59" t="s">
        <v>279</v>
      </c>
      <c r="D17592" s="60">
        <v>1</v>
      </c>
      <c r="E17592" s="75" t="s">
        <v>26</v>
      </c>
      <c r="F17592" s="73">
        <v>32500</v>
      </c>
      <c r="G17592" s="64">
        <f t="shared" si="528"/>
        <v>32500</v>
      </c>
      <c r="H17592" s="65" t="s">
        <v>998</v>
      </c>
      <c r="I17592" s="279" t="s">
        <v>12819</v>
      </c>
    </row>
    <row r="17593" spans="1:9" x14ac:dyDescent="0.25">
      <c r="A17593" s="144">
        <v>44603</v>
      </c>
      <c r="B17593" s="59" t="s">
        <v>834</v>
      </c>
      <c r="C17593" s="59" t="s">
        <v>835</v>
      </c>
      <c r="D17593" s="59">
        <v>4</v>
      </c>
      <c r="E17593" s="59" t="s">
        <v>26</v>
      </c>
      <c r="F17593" s="61">
        <v>2500</v>
      </c>
      <c r="G17593" s="64">
        <f>F17593*D17593</f>
        <v>10000</v>
      </c>
      <c r="H17593" s="65" t="s">
        <v>6178</v>
      </c>
      <c r="I17593" s="74"/>
    </row>
    <row r="17594" spans="1:9" x14ac:dyDescent="0.25">
      <c r="A17594" s="144">
        <v>44603</v>
      </c>
      <c r="B17594" s="59" t="s">
        <v>6643</v>
      </c>
      <c r="C17594" s="59" t="s">
        <v>6424</v>
      </c>
      <c r="D17594" s="60">
        <v>1.8</v>
      </c>
      <c r="E17594" s="75" t="s">
        <v>37</v>
      </c>
      <c r="F17594" s="64">
        <v>82500</v>
      </c>
      <c r="G17594" s="64">
        <f t="shared" si="528"/>
        <v>148500</v>
      </c>
      <c r="H17594" s="65" t="s">
        <v>1156</v>
      </c>
      <c r="I17594" s="74"/>
    </row>
    <row r="17595" spans="1:9" x14ac:dyDescent="0.25">
      <c r="A17595" s="144">
        <v>44603</v>
      </c>
      <c r="B17595" s="85" t="s">
        <v>12820</v>
      </c>
      <c r="C17595" s="59" t="s">
        <v>361</v>
      </c>
      <c r="D17595" s="60">
        <v>1</v>
      </c>
      <c r="E17595" s="126" t="s">
        <v>29</v>
      </c>
      <c r="F17595" s="73">
        <v>275000</v>
      </c>
      <c r="G17595" s="114">
        <f t="shared" si="528"/>
        <v>275000</v>
      </c>
      <c r="H17595" s="65" t="s">
        <v>1156</v>
      </c>
      <c r="I17595" s="74"/>
    </row>
    <row r="17596" spans="1:9" x14ac:dyDescent="0.25">
      <c r="A17596" s="144">
        <v>44603</v>
      </c>
      <c r="B17596" s="59" t="s">
        <v>3075</v>
      </c>
      <c r="C17596" s="93" t="s">
        <v>48</v>
      </c>
      <c r="D17596" s="60">
        <v>8</v>
      </c>
      <c r="E17596" s="126" t="s">
        <v>26</v>
      </c>
      <c r="F17596" s="73">
        <v>10000</v>
      </c>
      <c r="G17596" s="64">
        <f t="shared" si="528"/>
        <v>80000</v>
      </c>
      <c r="H17596" s="65" t="s">
        <v>466</v>
      </c>
      <c r="I17596" s="74" t="s">
        <v>12821</v>
      </c>
    </row>
    <row r="17597" spans="1:9" x14ac:dyDescent="0.25">
      <c r="A17597" s="144">
        <v>44603</v>
      </c>
      <c r="B17597" s="59" t="s">
        <v>210</v>
      </c>
      <c r="C17597" s="59" t="s">
        <v>211</v>
      </c>
      <c r="D17597" s="87">
        <v>1</v>
      </c>
      <c r="E17597" s="77" t="s">
        <v>37</v>
      </c>
      <c r="F17597" s="73">
        <v>33000</v>
      </c>
      <c r="G17597" s="64">
        <f t="shared" si="528"/>
        <v>33000</v>
      </c>
      <c r="H17597" s="65" t="s">
        <v>466</v>
      </c>
      <c r="I17597" s="74" t="s">
        <v>12821</v>
      </c>
    </row>
    <row r="17598" spans="1:9" x14ac:dyDescent="0.25">
      <c r="A17598" s="144">
        <v>44603</v>
      </c>
      <c r="B17598" s="59" t="s">
        <v>56</v>
      </c>
      <c r="C17598" s="59" t="s">
        <v>57</v>
      </c>
      <c r="D17598" s="60">
        <v>1.5</v>
      </c>
      <c r="E17598" s="126" t="s">
        <v>37</v>
      </c>
      <c r="F17598" s="73">
        <v>24650</v>
      </c>
      <c r="G17598" s="64">
        <f t="shared" si="528"/>
        <v>36975</v>
      </c>
      <c r="H17598" s="65" t="s">
        <v>466</v>
      </c>
      <c r="I17598" s="74" t="s">
        <v>12821</v>
      </c>
    </row>
    <row r="17599" spans="1:9" x14ac:dyDescent="0.25">
      <c r="A17599" s="91">
        <v>44603</v>
      </c>
      <c r="B17599" s="118" t="s">
        <v>12803</v>
      </c>
      <c r="C17599" s="59" t="s">
        <v>695</v>
      </c>
      <c r="D17599" s="60">
        <v>1</v>
      </c>
      <c r="E17599" s="75" t="s">
        <v>26</v>
      </c>
      <c r="F17599" s="63">
        <v>170000</v>
      </c>
      <c r="G17599" s="64">
        <f t="shared" si="528"/>
        <v>170000</v>
      </c>
      <c r="H17599" s="65" t="s">
        <v>665</v>
      </c>
      <c r="I17599" s="74" t="s">
        <v>12794</v>
      </c>
    </row>
    <row r="17600" spans="1:9" x14ac:dyDescent="0.25">
      <c r="A17600" s="144">
        <v>44603</v>
      </c>
      <c r="B17600" s="58" t="s">
        <v>728</v>
      </c>
      <c r="C17600" s="83" t="s">
        <v>27</v>
      </c>
      <c r="D17600" s="60">
        <v>20</v>
      </c>
      <c r="E17600" s="126" t="s">
        <v>26</v>
      </c>
      <c r="F17600" s="73">
        <v>1000</v>
      </c>
      <c r="G17600" s="64">
        <f t="shared" si="528"/>
        <v>20000</v>
      </c>
      <c r="H17600" s="65" t="s">
        <v>814</v>
      </c>
      <c r="I17600" s="74"/>
    </row>
    <row r="17601" spans="1:9" x14ac:dyDescent="0.25">
      <c r="A17601" s="144">
        <v>44603</v>
      </c>
      <c r="B17601" s="71" t="s">
        <v>11352</v>
      </c>
      <c r="C17601" s="84" t="s">
        <v>419</v>
      </c>
      <c r="D17601" s="60">
        <v>20</v>
      </c>
      <c r="E17601" s="75" t="s">
        <v>26</v>
      </c>
      <c r="F17601" s="73">
        <v>2600</v>
      </c>
      <c r="G17601" s="64">
        <f t="shared" si="528"/>
        <v>52000</v>
      </c>
      <c r="H17601" s="65" t="s">
        <v>515</v>
      </c>
      <c r="I17601" s="74"/>
    </row>
    <row r="17602" spans="1:9" x14ac:dyDescent="0.25">
      <c r="A17602" s="144">
        <v>44603</v>
      </c>
      <c r="B17602" s="58" t="s">
        <v>514</v>
      </c>
      <c r="C17602" s="84" t="s">
        <v>419</v>
      </c>
      <c r="D17602" s="60">
        <v>10</v>
      </c>
      <c r="E17602" s="126" t="s">
        <v>26</v>
      </c>
      <c r="F17602" s="73">
        <v>9900</v>
      </c>
      <c r="G17602" s="64">
        <f t="shared" si="528"/>
        <v>99000</v>
      </c>
      <c r="H17602" s="65" t="s">
        <v>515</v>
      </c>
      <c r="I17602" s="74"/>
    </row>
    <row r="17603" spans="1:9" x14ac:dyDescent="0.25">
      <c r="A17603" s="144">
        <v>44603</v>
      </c>
      <c r="B17603" s="59" t="s">
        <v>11353</v>
      </c>
      <c r="C17603" s="84" t="s">
        <v>419</v>
      </c>
      <c r="D17603" s="60">
        <v>20</v>
      </c>
      <c r="E17603" s="126" t="s">
        <v>26</v>
      </c>
      <c r="F17603" s="73">
        <v>500</v>
      </c>
      <c r="G17603" s="64">
        <f t="shared" si="528"/>
        <v>10000</v>
      </c>
      <c r="H17603" s="65" t="s">
        <v>515</v>
      </c>
      <c r="I17603" s="74"/>
    </row>
    <row r="17604" spans="1:9" x14ac:dyDescent="0.25">
      <c r="A17604" s="144">
        <v>44603</v>
      </c>
      <c r="B17604" s="59" t="s">
        <v>12822</v>
      </c>
      <c r="C17604" s="84" t="s">
        <v>419</v>
      </c>
      <c r="D17604" s="60">
        <v>1</v>
      </c>
      <c r="E17604" s="126" t="s">
        <v>6165</v>
      </c>
      <c r="F17604" s="73">
        <v>55000</v>
      </c>
      <c r="G17604" s="64">
        <f t="shared" si="528"/>
        <v>55000</v>
      </c>
      <c r="H17604" s="65" t="s">
        <v>814</v>
      </c>
      <c r="I17604" s="74"/>
    </row>
    <row r="17605" spans="1:9" x14ac:dyDescent="0.25">
      <c r="A17605" s="144">
        <v>44603</v>
      </c>
      <c r="B17605" s="58" t="s">
        <v>35</v>
      </c>
      <c r="C17605" s="84" t="s">
        <v>36</v>
      </c>
      <c r="D17605" s="60">
        <v>3</v>
      </c>
      <c r="E17605" s="75" t="s">
        <v>37</v>
      </c>
      <c r="F17605" s="63">
        <v>31000</v>
      </c>
      <c r="G17605" s="64">
        <f t="shared" si="528"/>
        <v>93000</v>
      </c>
      <c r="H17605" s="65" t="s">
        <v>8469</v>
      </c>
      <c r="I17605" s="74"/>
    </row>
    <row r="17606" spans="1:9" x14ac:dyDescent="0.25">
      <c r="A17606" s="144">
        <v>44631</v>
      </c>
      <c r="B17606" s="58" t="s">
        <v>35</v>
      </c>
      <c r="C17606" s="84" t="s">
        <v>36</v>
      </c>
      <c r="D17606" s="60">
        <v>6</v>
      </c>
      <c r="E17606" s="75" t="s">
        <v>37</v>
      </c>
      <c r="F17606" s="63">
        <v>31000</v>
      </c>
      <c r="G17606" s="64">
        <f t="shared" si="528"/>
        <v>186000</v>
      </c>
      <c r="H17606" s="65" t="s">
        <v>2148</v>
      </c>
      <c r="I17606" s="74"/>
    </row>
    <row r="17607" spans="1:9" x14ac:dyDescent="0.25">
      <c r="A17607" s="144">
        <v>44631</v>
      </c>
      <c r="B17607" s="59" t="s">
        <v>12823</v>
      </c>
      <c r="C17607" s="83" t="s">
        <v>592</v>
      </c>
      <c r="D17607" s="60">
        <v>15</v>
      </c>
      <c r="E17607" s="126" t="s">
        <v>26</v>
      </c>
      <c r="F17607" s="111">
        <v>1000</v>
      </c>
      <c r="G17607" s="64">
        <f t="shared" si="528"/>
        <v>15000</v>
      </c>
      <c r="H17607" s="65" t="s">
        <v>6147</v>
      </c>
      <c r="I17607" s="74"/>
    </row>
    <row r="17608" spans="1:9" x14ac:dyDescent="0.25">
      <c r="A17608" s="144">
        <v>44631</v>
      </c>
      <c r="B17608" s="59" t="s">
        <v>12824</v>
      </c>
      <c r="C17608" s="83" t="s">
        <v>1106</v>
      </c>
      <c r="D17608" s="60">
        <v>2</v>
      </c>
      <c r="E17608" s="75" t="s">
        <v>26</v>
      </c>
      <c r="F17608" s="63">
        <v>10000</v>
      </c>
      <c r="G17608" s="64">
        <f t="shared" si="528"/>
        <v>20000</v>
      </c>
      <c r="H17608" s="65" t="s">
        <v>6147</v>
      </c>
      <c r="I17608" s="74"/>
    </row>
    <row r="17609" spans="1:9" x14ac:dyDescent="0.25">
      <c r="A17609" s="144">
        <v>44631</v>
      </c>
      <c r="B17609" s="85" t="s">
        <v>12825</v>
      </c>
      <c r="C17609" s="83" t="s">
        <v>1106</v>
      </c>
      <c r="D17609" s="60">
        <v>1</v>
      </c>
      <c r="E17609" s="75" t="s">
        <v>26</v>
      </c>
      <c r="F17609" s="73">
        <v>68000</v>
      </c>
      <c r="G17609" s="64">
        <f t="shared" si="528"/>
        <v>68000</v>
      </c>
      <c r="H17609" s="65" t="s">
        <v>6147</v>
      </c>
      <c r="I17609" s="74"/>
    </row>
    <row r="17610" spans="1:9" x14ac:dyDescent="0.25">
      <c r="A17610" s="144">
        <v>44631</v>
      </c>
      <c r="B17610" s="58" t="s">
        <v>12826</v>
      </c>
      <c r="C17610" s="83" t="s">
        <v>1106</v>
      </c>
      <c r="D17610" s="60">
        <v>1</v>
      </c>
      <c r="E17610" s="75" t="s">
        <v>26</v>
      </c>
      <c r="F17610" s="73">
        <v>9500</v>
      </c>
      <c r="G17610" s="64">
        <f t="shared" si="528"/>
        <v>9500</v>
      </c>
      <c r="H17610" s="65" t="s">
        <v>6147</v>
      </c>
      <c r="I17610" s="74"/>
    </row>
    <row r="17611" spans="1:9" x14ac:dyDescent="0.25">
      <c r="A17611" s="144">
        <v>44631</v>
      </c>
      <c r="B17611" s="83" t="s">
        <v>12827</v>
      </c>
      <c r="C17611" s="59" t="s">
        <v>48</v>
      </c>
      <c r="D17611" s="60">
        <v>15</v>
      </c>
      <c r="E17611" s="75" t="s">
        <v>26</v>
      </c>
      <c r="F17611" s="63">
        <v>1500</v>
      </c>
      <c r="G17611" s="64">
        <f t="shared" si="528"/>
        <v>22500</v>
      </c>
      <c r="H17611" s="65" t="s">
        <v>6147</v>
      </c>
      <c r="I17611" s="74"/>
    </row>
    <row r="17612" spans="1:9" x14ac:dyDescent="0.25">
      <c r="A17612" s="144">
        <v>44631</v>
      </c>
      <c r="B17612" s="118" t="s">
        <v>1683</v>
      </c>
      <c r="C17612" s="59" t="s">
        <v>12777</v>
      </c>
      <c r="D17612" s="60">
        <v>8</v>
      </c>
      <c r="E17612" s="75" t="s">
        <v>51</v>
      </c>
      <c r="F17612" s="63">
        <v>77500</v>
      </c>
      <c r="G17612" s="64">
        <f>F17612*D17612</f>
        <v>620000</v>
      </c>
      <c r="H17612" s="65" t="s">
        <v>2207</v>
      </c>
      <c r="I17612" s="74"/>
    </row>
    <row r="17613" spans="1:9" x14ac:dyDescent="0.25">
      <c r="A17613" s="144">
        <v>44631</v>
      </c>
      <c r="B17613" s="59" t="s">
        <v>12828</v>
      </c>
      <c r="C17613" s="83" t="s">
        <v>592</v>
      </c>
      <c r="D17613" s="60">
        <v>1</v>
      </c>
      <c r="E17613" s="75" t="s">
        <v>1680</v>
      </c>
      <c r="F17613" s="73">
        <v>125000</v>
      </c>
      <c r="G17613" s="64">
        <f>F17613*D17613</f>
        <v>125000</v>
      </c>
      <c r="H17613" s="65" t="s">
        <v>2207</v>
      </c>
      <c r="I17613" s="74"/>
    </row>
    <row r="17614" spans="1:9" x14ac:dyDescent="0.25">
      <c r="A17614" s="144">
        <v>44631</v>
      </c>
      <c r="B17614" s="59" t="s">
        <v>1013</v>
      </c>
      <c r="C17614" s="58" t="s">
        <v>864</v>
      </c>
      <c r="D17614" s="87">
        <v>17</v>
      </c>
      <c r="E17614" s="159" t="s">
        <v>37</v>
      </c>
      <c r="F17614" s="64">
        <v>17500</v>
      </c>
      <c r="G17614" s="64">
        <f t="shared" ref="G17614:G17622" si="529">F17614*D17614</f>
        <v>297500</v>
      </c>
      <c r="H17614" s="65" t="s">
        <v>2207</v>
      </c>
      <c r="I17614" s="74"/>
    </row>
    <row r="17615" spans="1:9" x14ac:dyDescent="0.25">
      <c r="A17615" s="144">
        <v>44631</v>
      </c>
      <c r="B17615" s="118" t="s">
        <v>1683</v>
      </c>
      <c r="C17615" s="83" t="s">
        <v>864</v>
      </c>
      <c r="D17615" s="60">
        <v>1</v>
      </c>
      <c r="E17615" s="292" t="s">
        <v>51</v>
      </c>
      <c r="F17615" s="63">
        <v>83000</v>
      </c>
      <c r="G17615" s="64">
        <f t="shared" si="529"/>
        <v>83000</v>
      </c>
      <c r="H17615" s="65" t="s">
        <v>2207</v>
      </c>
      <c r="I17615" s="74"/>
    </row>
    <row r="17616" spans="1:9" x14ac:dyDescent="0.25">
      <c r="A17616" s="144">
        <v>44631</v>
      </c>
      <c r="B17616" s="59" t="s">
        <v>810</v>
      </c>
      <c r="C17616" s="83" t="s">
        <v>27</v>
      </c>
      <c r="D17616" s="60">
        <v>1</v>
      </c>
      <c r="E17616" s="126" t="s">
        <v>1525</v>
      </c>
      <c r="F17616" s="111">
        <v>75000</v>
      </c>
      <c r="G17616" s="64">
        <f t="shared" si="529"/>
        <v>75000</v>
      </c>
      <c r="H17616" s="65" t="s">
        <v>6178</v>
      </c>
      <c r="I17616" s="74"/>
    </row>
    <row r="17617" spans="1:9" x14ac:dyDescent="0.25">
      <c r="A17617" s="144">
        <v>44631</v>
      </c>
      <c r="B17617" s="59" t="s">
        <v>834</v>
      </c>
      <c r="C17617" s="59" t="s">
        <v>835</v>
      </c>
      <c r="D17617" s="59">
        <v>4</v>
      </c>
      <c r="E17617" s="59" t="s">
        <v>26</v>
      </c>
      <c r="F17617" s="61">
        <v>2500</v>
      </c>
      <c r="G17617" s="64">
        <f t="shared" si="529"/>
        <v>10000</v>
      </c>
      <c r="H17617" s="65" t="s">
        <v>6178</v>
      </c>
      <c r="I17617" s="74"/>
    </row>
    <row r="17618" spans="1:9" x14ac:dyDescent="0.25">
      <c r="A17618" s="144">
        <v>44631</v>
      </c>
      <c r="B17618" s="58" t="s">
        <v>728</v>
      </c>
      <c r="C17618" s="83" t="s">
        <v>27</v>
      </c>
      <c r="D17618" s="60">
        <v>20</v>
      </c>
      <c r="E17618" s="126" t="s">
        <v>26</v>
      </c>
      <c r="F17618" s="73">
        <v>1000</v>
      </c>
      <c r="G17618" s="64">
        <f t="shared" si="529"/>
        <v>20000</v>
      </c>
      <c r="H17618" s="65" t="s">
        <v>6178</v>
      </c>
      <c r="I17618" s="74"/>
    </row>
    <row r="17619" spans="1:9" x14ac:dyDescent="0.25">
      <c r="A17619" s="144">
        <v>44631</v>
      </c>
      <c r="B17619" s="66" t="s">
        <v>8068</v>
      </c>
      <c r="C17619" s="83" t="s">
        <v>835</v>
      </c>
      <c r="D17619" s="60">
        <v>1</v>
      </c>
      <c r="E17619" s="75" t="s">
        <v>26</v>
      </c>
      <c r="F17619" s="64">
        <v>11500</v>
      </c>
      <c r="G17619" s="64">
        <f t="shared" si="529"/>
        <v>11500</v>
      </c>
      <c r="H17619" s="65" t="s">
        <v>6178</v>
      </c>
      <c r="I17619" s="74"/>
    </row>
    <row r="17620" spans="1:9" x14ac:dyDescent="0.25">
      <c r="A17620" s="144">
        <v>44631</v>
      </c>
      <c r="B17620" s="85" t="s">
        <v>2693</v>
      </c>
      <c r="C17620" s="58" t="s">
        <v>27</v>
      </c>
      <c r="D17620" s="60">
        <v>20</v>
      </c>
      <c r="E17620" s="126" t="s">
        <v>26</v>
      </c>
      <c r="F17620" s="73">
        <v>1565</v>
      </c>
      <c r="G17620" s="64">
        <f t="shared" si="529"/>
        <v>31300</v>
      </c>
      <c r="H17620" s="65" t="s">
        <v>814</v>
      </c>
      <c r="I17620" s="74"/>
    </row>
    <row r="17621" spans="1:9" x14ac:dyDescent="0.25">
      <c r="A17621" s="144">
        <v>44631</v>
      </c>
      <c r="B17621" s="118" t="s">
        <v>12829</v>
      </c>
      <c r="C17621" s="83" t="s">
        <v>592</v>
      </c>
      <c r="D17621" s="60">
        <v>1</v>
      </c>
      <c r="E17621" s="75" t="s">
        <v>1680</v>
      </c>
      <c r="F17621" s="63">
        <v>70000</v>
      </c>
      <c r="G17621" s="64">
        <f t="shared" si="529"/>
        <v>70000</v>
      </c>
      <c r="H17621" s="65" t="s">
        <v>6166</v>
      </c>
      <c r="I17621" s="74"/>
    </row>
    <row r="17622" spans="1:9" x14ac:dyDescent="0.25">
      <c r="A17622" s="144">
        <v>44631</v>
      </c>
      <c r="B17622" s="85" t="s">
        <v>12830</v>
      </c>
      <c r="C17622" s="83" t="s">
        <v>592</v>
      </c>
      <c r="D17622" s="59">
        <v>1</v>
      </c>
      <c r="E17622" s="126" t="s">
        <v>26</v>
      </c>
      <c r="F17622" s="61">
        <v>35000</v>
      </c>
      <c r="G17622" s="64">
        <f t="shared" si="529"/>
        <v>35000</v>
      </c>
      <c r="H17622" s="65" t="s">
        <v>6166</v>
      </c>
      <c r="I17622" s="74"/>
    </row>
    <row r="17623" spans="1:9" x14ac:dyDescent="0.25">
      <c r="A17623" s="144">
        <v>44631</v>
      </c>
      <c r="B17623" s="71" t="s">
        <v>832</v>
      </c>
      <c r="C17623" s="83" t="s">
        <v>864</v>
      </c>
      <c r="D17623" s="60">
        <v>1</v>
      </c>
      <c r="E17623" s="77" t="s">
        <v>26</v>
      </c>
      <c r="F17623" s="63">
        <v>10000</v>
      </c>
      <c r="G17623" s="64">
        <f>F17623*D17623</f>
        <v>10000</v>
      </c>
      <c r="H17623" s="65" t="s">
        <v>553</v>
      </c>
      <c r="I17623" s="74" t="s">
        <v>12818</v>
      </c>
    </row>
    <row r="17624" spans="1:9" x14ac:dyDescent="0.25">
      <c r="A17624" s="144">
        <v>44631</v>
      </c>
      <c r="B17624" s="58" t="s">
        <v>12831</v>
      </c>
      <c r="C17624" s="58" t="s">
        <v>48</v>
      </c>
      <c r="D17624" s="60">
        <v>2</v>
      </c>
      <c r="E17624" s="159" t="s">
        <v>26</v>
      </c>
      <c r="F17624" s="64">
        <v>1400000</v>
      </c>
      <c r="G17624" s="64">
        <f t="shared" ref="G17624:G17632" si="530">F17624*D17624</f>
        <v>2800000</v>
      </c>
      <c r="H17624" s="65" t="s">
        <v>553</v>
      </c>
      <c r="I17624" s="74" t="s">
        <v>12818</v>
      </c>
    </row>
    <row r="17625" spans="1:9" x14ac:dyDescent="0.25">
      <c r="A17625" s="144">
        <v>44631</v>
      </c>
      <c r="B17625" s="71" t="s">
        <v>12832</v>
      </c>
      <c r="C17625" s="83" t="s">
        <v>48</v>
      </c>
      <c r="D17625" s="60">
        <v>4</v>
      </c>
      <c r="E17625" s="77" t="s">
        <v>26</v>
      </c>
      <c r="F17625" s="63">
        <v>60000</v>
      </c>
      <c r="G17625" s="64">
        <f t="shared" si="530"/>
        <v>240000</v>
      </c>
      <c r="H17625" s="65" t="s">
        <v>553</v>
      </c>
      <c r="I17625" s="74" t="s">
        <v>12818</v>
      </c>
    </row>
    <row r="17626" spans="1:9" x14ac:dyDescent="0.25">
      <c r="A17626" s="144">
        <v>44631</v>
      </c>
      <c r="B17626" s="58" t="s">
        <v>11915</v>
      </c>
      <c r="C17626" s="59" t="s">
        <v>48</v>
      </c>
      <c r="D17626" s="60">
        <v>1</v>
      </c>
      <c r="E17626" s="126" t="s">
        <v>29</v>
      </c>
      <c r="F17626" s="73">
        <v>4200000</v>
      </c>
      <c r="G17626" s="114">
        <f t="shared" si="530"/>
        <v>4200000</v>
      </c>
      <c r="H17626" s="65" t="s">
        <v>553</v>
      </c>
      <c r="I17626" s="74" t="s">
        <v>12818</v>
      </c>
    </row>
    <row r="17627" spans="1:9" x14ac:dyDescent="0.25">
      <c r="A17627" s="144">
        <v>44631</v>
      </c>
      <c r="B17627" s="118" t="s">
        <v>12833</v>
      </c>
      <c r="C17627" s="59" t="s">
        <v>48</v>
      </c>
      <c r="D17627" s="60">
        <v>1</v>
      </c>
      <c r="E17627" s="75" t="s">
        <v>26</v>
      </c>
      <c r="F17627" s="63">
        <v>30000</v>
      </c>
      <c r="G17627" s="64">
        <f t="shared" si="530"/>
        <v>30000</v>
      </c>
      <c r="H17627" s="65" t="s">
        <v>553</v>
      </c>
      <c r="I17627" s="74" t="s">
        <v>12818</v>
      </c>
    </row>
    <row r="17628" spans="1:9" x14ac:dyDescent="0.25">
      <c r="A17628" s="144">
        <v>44631</v>
      </c>
      <c r="B17628" s="85" t="s">
        <v>12834</v>
      </c>
      <c r="C17628" s="83" t="s">
        <v>501</v>
      </c>
      <c r="D17628" s="60">
        <v>1</v>
      </c>
      <c r="E17628" s="126" t="s">
        <v>26</v>
      </c>
      <c r="F17628" s="73">
        <v>5000</v>
      </c>
      <c r="G17628" s="64">
        <f t="shared" si="530"/>
        <v>5000</v>
      </c>
      <c r="H17628" s="65" t="s">
        <v>894</v>
      </c>
      <c r="I17628" s="279"/>
    </row>
    <row r="17629" spans="1:9" x14ac:dyDescent="0.25">
      <c r="A17629" s="144">
        <v>44631</v>
      </c>
      <c r="B17629" s="59" t="s">
        <v>56</v>
      </c>
      <c r="C17629" s="59" t="s">
        <v>57</v>
      </c>
      <c r="D17629" s="141">
        <v>1.5</v>
      </c>
      <c r="E17629" s="75" t="s">
        <v>26</v>
      </c>
      <c r="F17629" s="210">
        <v>24650</v>
      </c>
      <c r="G17629" s="64">
        <f t="shared" si="530"/>
        <v>36975</v>
      </c>
      <c r="H17629" s="65" t="s">
        <v>794</v>
      </c>
      <c r="I17629" s="279"/>
    </row>
    <row r="17630" spans="1:9" x14ac:dyDescent="0.25">
      <c r="A17630" s="144">
        <v>44631</v>
      </c>
      <c r="B17630" s="58" t="s">
        <v>12835</v>
      </c>
      <c r="C17630" s="59" t="s">
        <v>1418</v>
      </c>
      <c r="D17630" s="60">
        <v>1</v>
      </c>
      <c r="E17630" s="126" t="s">
        <v>26</v>
      </c>
      <c r="F17630" s="73">
        <v>200000</v>
      </c>
      <c r="G17630" s="73">
        <f t="shared" si="530"/>
        <v>200000</v>
      </c>
      <c r="H17630" s="65" t="s">
        <v>525</v>
      </c>
      <c r="I17630" s="279" t="s">
        <v>12836</v>
      </c>
    </row>
    <row r="17631" spans="1:9" x14ac:dyDescent="0.25">
      <c r="A17631" s="144">
        <v>44631</v>
      </c>
      <c r="B17631" s="58" t="s">
        <v>310</v>
      </c>
      <c r="C17631" s="84" t="s">
        <v>311</v>
      </c>
      <c r="D17631" s="59">
        <v>2</v>
      </c>
      <c r="E17631" s="75" t="s">
        <v>26</v>
      </c>
      <c r="F17631" s="61">
        <v>110000</v>
      </c>
      <c r="G17631" s="64">
        <f t="shared" si="530"/>
        <v>220000</v>
      </c>
      <c r="H17631" s="65" t="s">
        <v>12837</v>
      </c>
      <c r="I17631" s="279" t="s">
        <v>12836</v>
      </c>
    </row>
    <row r="17632" spans="1:9" x14ac:dyDescent="0.25">
      <c r="A17632" s="144">
        <v>44631</v>
      </c>
      <c r="B17632" s="59" t="s">
        <v>312</v>
      </c>
      <c r="C17632" s="84" t="s">
        <v>313</v>
      </c>
      <c r="D17632" s="60">
        <v>2</v>
      </c>
      <c r="E17632" s="75" t="s">
        <v>26</v>
      </c>
      <c r="F17632" s="73">
        <v>130000</v>
      </c>
      <c r="G17632" s="64">
        <f t="shared" si="530"/>
        <v>260000</v>
      </c>
      <c r="H17632" s="65" t="s">
        <v>12837</v>
      </c>
      <c r="I17632" s="279" t="s">
        <v>12836</v>
      </c>
    </row>
    <row r="17633" spans="1:9" x14ac:dyDescent="0.25">
      <c r="A17633" s="144">
        <v>44631</v>
      </c>
      <c r="B17633" s="58" t="s">
        <v>292</v>
      </c>
      <c r="C17633" s="59" t="s">
        <v>48</v>
      </c>
      <c r="D17633" s="60">
        <v>2</v>
      </c>
      <c r="E17633" s="75" t="s">
        <v>26</v>
      </c>
      <c r="F17633" s="64">
        <v>45000</v>
      </c>
      <c r="G17633" s="64">
        <f>F17633*D17633</f>
        <v>90000</v>
      </c>
      <c r="H17633" s="65" t="s">
        <v>3126</v>
      </c>
      <c r="I17633" s="279" t="s">
        <v>12838</v>
      </c>
    </row>
    <row r="17634" spans="1:9" x14ac:dyDescent="0.25">
      <c r="A17634" s="144">
        <v>44631</v>
      </c>
      <c r="B17634" s="59" t="s">
        <v>210</v>
      </c>
      <c r="C17634" s="59" t="s">
        <v>211</v>
      </c>
      <c r="D17634" s="87">
        <v>8</v>
      </c>
      <c r="E17634" s="77" t="s">
        <v>37</v>
      </c>
      <c r="F17634" s="73">
        <v>33000</v>
      </c>
      <c r="G17634" s="114">
        <f t="shared" ref="G17634:G17643" si="531">F17634*D17634</f>
        <v>264000</v>
      </c>
      <c r="H17634" s="65" t="s">
        <v>947</v>
      </c>
      <c r="I17634" s="279" t="s">
        <v>12839</v>
      </c>
    </row>
    <row r="17635" spans="1:9" x14ac:dyDescent="0.25">
      <c r="A17635" s="144">
        <v>44631</v>
      </c>
      <c r="B17635" s="66" t="s">
        <v>12388</v>
      </c>
      <c r="C17635" s="89" t="s">
        <v>48</v>
      </c>
      <c r="D17635" s="60">
        <v>1</v>
      </c>
      <c r="E17635" s="75" t="s">
        <v>26</v>
      </c>
      <c r="F17635" s="73">
        <v>12500</v>
      </c>
      <c r="G17635" s="64">
        <f t="shared" si="531"/>
        <v>12500</v>
      </c>
      <c r="H17635" s="65" t="s">
        <v>553</v>
      </c>
      <c r="I17635" s="74"/>
    </row>
    <row r="17636" spans="1:9" x14ac:dyDescent="0.25">
      <c r="A17636" s="144">
        <v>44662</v>
      </c>
      <c r="B17636" s="58" t="s">
        <v>6582</v>
      </c>
      <c r="C17636" s="59" t="s">
        <v>6583</v>
      </c>
      <c r="D17636" s="60">
        <v>1</v>
      </c>
      <c r="E17636" s="75" t="s">
        <v>26</v>
      </c>
      <c r="F17636" s="102">
        <v>31000</v>
      </c>
      <c r="G17636" s="64">
        <f t="shared" si="531"/>
        <v>31000</v>
      </c>
      <c r="H17636" s="65" t="s">
        <v>553</v>
      </c>
      <c r="I17636" s="74"/>
    </row>
    <row r="17637" spans="1:9" x14ac:dyDescent="0.25">
      <c r="A17637" s="144">
        <v>44662</v>
      </c>
      <c r="B17637" s="58" t="s">
        <v>12586</v>
      </c>
      <c r="C17637" s="59" t="s">
        <v>48</v>
      </c>
      <c r="D17637" s="60">
        <v>2</v>
      </c>
      <c r="E17637" s="126" t="s">
        <v>26</v>
      </c>
      <c r="F17637" s="73">
        <v>6500</v>
      </c>
      <c r="G17637" s="64">
        <f t="shared" si="531"/>
        <v>13000</v>
      </c>
      <c r="H17637" s="65" t="s">
        <v>6171</v>
      </c>
      <c r="I17637" s="74"/>
    </row>
    <row r="17638" spans="1:9" x14ac:dyDescent="0.25">
      <c r="A17638" s="144">
        <v>44662</v>
      </c>
      <c r="B17638" s="83" t="s">
        <v>12840</v>
      </c>
      <c r="C17638" s="83" t="s">
        <v>482</v>
      </c>
      <c r="D17638" s="60">
        <v>10</v>
      </c>
      <c r="E17638" s="126" t="s">
        <v>26</v>
      </c>
      <c r="F17638" s="73">
        <v>35000</v>
      </c>
      <c r="G17638" s="210">
        <f t="shared" si="531"/>
        <v>350000</v>
      </c>
      <c r="H17638" s="65" t="s">
        <v>6171</v>
      </c>
      <c r="I17638" s="74"/>
    </row>
    <row r="17639" spans="1:9" x14ac:dyDescent="0.25">
      <c r="A17639" s="144">
        <v>44662</v>
      </c>
      <c r="B17639" s="118" t="s">
        <v>1683</v>
      </c>
      <c r="C17639" s="83" t="s">
        <v>864</v>
      </c>
      <c r="D17639" s="60">
        <v>1</v>
      </c>
      <c r="E17639" s="292" t="s">
        <v>51</v>
      </c>
      <c r="F17639" s="63">
        <v>83000</v>
      </c>
      <c r="G17639" s="64">
        <f t="shared" si="531"/>
        <v>83000</v>
      </c>
      <c r="H17639" s="65" t="s">
        <v>2207</v>
      </c>
      <c r="I17639" s="74"/>
    </row>
    <row r="17640" spans="1:9" x14ac:dyDescent="0.25">
      <c r="A17640" s="144">
        <v>44662</v>
      </c>
      <c r="B17640" s="66" t="s">
        <v>12778</v>
      </c>
      <c r="C17640" s="83" t="s">
        <v>12777</v>
      </c>
      <c r="D17640" s="60">
        <v>2</v>
      </c>
      <c r="E17640" s="75" t="s">
        <v>26</v>
      </c>
      <c r="F17640" s="64">
        <v>16000</v>
      </c>
      <c r="G17640" s="64">
        <f t="shared" si="531"/>
        <v>32000</v>
      </c>
      <c r="H17640" s="65" t="s">
        <v>2207</v>
      </c>
      <c r="I17640" s="74"/>
    </row>
    <row r="17641" spans="1:9" x14ac:dyDescent="0.25">
      <c r="A17641" s="144">
        <v>44662</v>
      </c>
      <c r="B17641" s="71" t="s">
        <v>1824</v>
      </c>
      <c r="C17641" s="58" t="s">
        <v>1311</v>
      </c>
      <c r="D17641" s="60">
        <v>2</v>
      </c>
      <c r="E17641" s="159" t="s">
        <v>51</v>
      </c>
      <c r="F17641" s="64">
        <v>77500</v>
      </c>
      <c r="G17641" s="64">
        <f t="shared" si="531"/>
        <v>155000</v>
      </c>
      <c r="H17641" s="65" t="s">
        <v>2207</v>
      </c>
      <c r="I17641" s="74"/>
    </row>
    <row r="17642" spans="1:9" x14ac:dyDescent="0.25">
      <c r="A17642" s="144">
        <v>44662</v>
      </c>
      <c r="B17642" s="59" t="s">
        <v>1013</v>
      </c>
      <c r="C17642" s="83" t="s">
        <v>864</v>
      </c>
      <c r="D17642" s="141">
        <v>17</v>
      </c>
      <c r="E17642" s="75" t="s">
        <v>37</v>
      </c>
      <c r="F17642" s="210">
        <v>17500</v>
      </c>
      <c r="G17642" s="64">
        <f>F17642*D17642</f>
        <v>297500</v>
      </c>
      <c r="H17642" s="65" t="s">
        <v>6171</v>
      </c>
      <c r="I17642" s="74"/>
    </row>
    <row r="17643" spans="1:9" x14ac:dyDescent="0.25">
      <c r="A17643" s="144">
        <v>44662</v>
      </c>
      <c r="B17643" s="85" t="s">
        <v>12841</v>
      </c>
      <c r="C17643" s="83" t="s">
        <v>1054</v>
      </c>
      <c r="D17643" s="60">
        <v>2</v>
      </c>
      <c r="E17643" s="75" t="s">
        <v>26</v>
      </c>
      <c r="F17643" s="73">
        <v>282500</v>
      </c>
      <c r="G17643" s="64">
        <f t="shared" si="531"/>
        <v>565000</v>
      </c>
      <c r="H17643" s="65" t="s">
        <v>6171</v>
      </c>
      <c r="I17643" s="74"/>
    </row>
    <row r="17644" spans="1:9" x14ac:dyDescent="0.25">
      <c r="A17644" s="144">
        <v>44662</v>
      </c>
      <c r="B17644" s="58" t="s">
        <v>12842</v>
      </c>
      <c r="C17644" s="83" t="s">
        <v>1054</v>
      </c>
      <c r="D17644" s="60">
        <v>1</v>
      </c>
      <c r="E17644" s="75" t="s">
        <v>26</v>
      </c>
      <c r="F17644" s="73">
        <v>57500</v>
      </c>
      <c r="G17644" s="64">
        <f>F17644*D17644</f>
        <v>57500</v>
      </c>
      <c r="H17644" s="65" t="s">
        <v>6171</v>
      </c>
      <c r="I17644" s="74"/>
    </row>
    <row r="17645" spans="1:9" x14ac:dyDescent="0.25">
      <c r="A17645" s="144">
        <v>44662</v>
      </c>
      <c r="B17645" s="59" t="s">
        <v>7648</v>
      </c>
      <c r="C17645" s="83" t="s">
        <v>12843</v>
      </c>
      <c r="D17645" s="60">
        <v>1</v>
      </c>
      <c r="E17645" s="75" t="s">
        <v>26</v>
      </c>
      <c r="F17645" s="73">
        <v>1400000</v>
      </c>
      <c r="G17645" s="64">
        <f>F17645*D17645</f>
        <v>1400000</v>
      </c>
      <c r="H17645" s="65" t="s">
        <v>710</v>
      </c>
      <c r="I17645" s="74" t="s">
        <v>12844</v>
      </c>
    </row>
    <row r="17646" spans="1:9" x14ac:dyDescent="0.25">
      <c r="A17646" s="144">
        <v>44662</v>
      </c>
      <c r="B17646" s="59" t="s">
        <v>834</v>
      </c>
      <c r="C17646" s="59" t="s">
        <v>835</v>
      </c>
      <c r="D17646" s="59">
        <v>3</v>
      </c>
      <c r="E17646" s="59" t="s">
        <v>26</v>
      </c>
      <c r="F17646" s="61">
        <v>2500</v>
      </c>
      <c r="G17646" s="64">
        <f t="shared" ref="G17646:G17653" si="532">F17646*D17646</f>
        <v>7500</v>
      </c>
      <c r="H17646" s="65" t="s">
        <v>6178</v>
      </c>
      <c r="I17646" s="74"/>
    </row>
    <row r="17647" spans="1:9" x14ac:dyDescent="0.25">
      <c r="A17647" s="144">
        <v>44662</v>
      </c>
      <c r="B17647" s="66" t="s">
        <v>8068</v>
      </c>
      <c r="C17647" s="83" t="s">
        <v>835</v>
      </c>
      <c r="D17647" s="60">
        <v>1</v>
      </c>
      <c r="E17647" s="75" t="s">
        <v>26</v>
      </c>
      <c r="F17647" s="64">
        <v>11500</v>
      </c>
      <c r="G17647" s="64">
        <f t="shared" si="532"/>
        <v>11500</v>
      </c>
      <c r="H17647" s="65" t="s">
        <v>6178</v>
      </c>
      <c r="I17647" s="74"/>
    </row>
    <row r="17648" spans="1:9" x14ac:dyDescent="0.25">
      <c r="A17648" s="144">
        <v>44662</v>
      </c>
      <c r="B17648" s="58" t="s">
        <v>728</v>
      </c>
      <c r="C17648" s="83" t="s">
        <v>27</v>
      </c>
      <c r="D17648" s="60">
        <v>20</v>
      </c>
      <c r="E17648" s="126" t="s">
        <v>26</v>
      </c>
      <c r="F17648" s="73">
        <v>1000</v>
      </c>
      <c r="G17648" s="64">
        <f t="shared" si="532"/>
        <v>20000</v>
      </c>
      <c r="H17648" s="65" t="s">
        <v>6178</v>
      </c>
      <c r="I17648" s="74"/>
    </row>
    <row r="17649" spans="1:9" x14ac:dyDescent="0.25">
      <c r="A17649" s="144">
        <v>44662</v>
      </c>
      <c r="B17649" s="58" t="s">
        <v>728</v>
      </c>
      <c r="C17649" s="83" t="s">
        <v>27</v>
      </c>
      <c r="D17649" s="60">
        <v>10</v>
      </c>
      <c r="E17649" s="126" t="s">
        <v>26</v>
      </c>
      <c r="F17649" s="73">
        <v>1000</v>
      </c>
      <c r="G17649" s="64">
        <f t="shared" si="532"/>
        <v>10000</v>
      </c>
      <c r="H17649" s="65" t="s">
        <v>12845</v>
      </c>
      <c r="I17649" s="74"/>
    </row>
    <row r="17650" spans="1:9" x14ac:dyDescent="0.25">
      <c r="A17650" s="144">
        <v>44662</v>
      </c>
      <c r="B17650" s="118" t="s">
        <v>12846</v>
      </c>
      <c r="C17650" s="84" t="s">
        <v>434</v>
      </c>
      <c r="D17650" s="60">
        <v>1</v>
      </c>
      <c r="E17650" s="75" t="s">
        <v>29</v>
      </c>
      <c r="F17650" s="63">
        <v>215000</v>
      </c>
      <c r="G17650" s="64">
        <f t="shared" si="532"/>
        <v>215000</v>
      </c>
      <c r="H17650" s="65" t="s">
        <v>1161</v>
      </c>
      <c r="I17650" s="74"/>
    </row>
    <row r="17651" spans="1:9" x14ac:dyDescent="0.25">
      <c r="A17651" s="144">
        <v>44662</v>
      </c>
      <c r="B17651" s="71" t="s">
        <v>6463</v>
      </c>
      <c r="C17651" s="59" t="s">
        <v>434</v>
      </c>
      <c r="D17651" s="141">
        <v>1</v>
      </c>
      <c r="E17651" s="75" t="s">
        <v>26</v>
      </c>
      <c r="F17651" s="210">
        <v>500000</v>
      </c>
      <c r="G17651" s="114">
        <f t="shared" si="532"/>
        <v>500000</v>
      </c>
      <c r="H17651" s="65" t="s">
        <v>892</v>
      </c>
      <c r="I17651" s="74" t="s">
        <v>12847</v>
      </c>
    </row>
    <row r="17652" spans="1:9" x14ac:dyDescent="0.25">
      <c r="A17652" s="144">
        <v>44662</v>
      </c>
      <c r="B17652" s="66" t="s">
        <v>220</v>
      </c>
      <c r="C17652" s="92" t="s">
        <v>221</v>
      </c>
      <c r="D17652" s="60">
        <v>2</v>
      </c>
      <c r="E17652" s="126" t="s">
        <v>37</v>
      </c>
      <c r="F17652" s="73">
        <v>34689</v>
      </c>
      <c r="G17652" s="64">
        <f t="shared" si="532"/>
        <v>69378</v>
      </c>
      <c r="H17652" s="65" t="s">
        <v>763</v>
      </c>
      <c r="I17652" s="279"/>
    </row>
    <row r="17653" spans="1:9" x14ac:dyDescent="0.25">
      <c r="A17653" s="144">
        <v>44662</v>
      </c>
      <c r="B17653" s="83" t="s">
        <v>12801</v>
      </c>
      <c r="C17653" s="83" t="s">
        <v>48</v>
      </c>
      <c r="D17653" s="60">
        <v>1</v>
      </c>
      <c r="E17653" s="292" t="s">
        <v>26</v>
      </c>
      <c r="F17653" s="63">
        <v>4000</v>
      </c>
      <c r="G17653" s="64">
        <f t="shared" si="532"/>
        <v>4000</v>
      </c>
      <c r="H17653" s="65" t="s">
        <v>427</v>
      </c>
      <c r="I17653" s="279" t="s">
        <v>12848</v>
      </c>
    </row>
    <row r="17654" spans="1:9" x14ac:dyDescent="0.25">
      <c r="A17654" s="144">
        <v>44662</v>
      </c>
      <c r="B17654" s="59" t="s">
        <v>210</v>
      </c>
      <c r="C17654" s="59" t="s">
        <v>211</v>
      </c>
      <c r="D17654" s="87">
        <v>9</v>
      </c>
      <c r="E17654" s="77" t="s">
        <v>37</v>
      </c>
      <c r="F17654" s="73">
        <v>33000</v>
      </c>
      <c r="G17654" s="64">
        <f>F17654*D17654</f>
        <v>297000</v>
      </c>
      <c r="H17654" s="65" t="s">
        <v>427</v>
      </c>
      <c r="I17654" s="279" t="s">
        <v>12848</v>
      </c>
    </row>
    <row r="17655" spans="1:9" x14ac:dyDescent="0.25">
      <c r="A17655" s="144">
        <v>44662</v>
      </c>
      <c r="B17655" s="59" t="s">
        <v>6307</v>
      </c>
      <c r="C17655" s="59" t="s">
        <v>217</v>
      </c>
      <c r="D17655" s="60">
        <v>1</v>
      </c>
      <c r="E17655" s="126" t="s">
        <v>26</v>
      </c>
      <c r="F17655" s="73">
        <v>83000</v>
      </c>
      <c r="G17655" s="114">
        <f t="shared" ref="G17655:G17682" si="533">F17655*D17655</f>
        <v>83000</v>
      </c>
      <c r="H17655" s="65" t="s">
        <v>427</v>
      </c>
      <c r="I17655" s="279" t="s">
        <v>12848</v>
      </c>
    </row>
    <row r="17656" spans="1:9" x14ac:dyDescent="0.25">
      <c r="A17656" s="144">
        <v>44662</v>
      </c>
      <c r="B17656" s="59" t="s">
        <v>172</v>
      </c>
      <c r="C17656" s="93" t="s">
        <v>173</v>
      </c>
      <c r="D17656" s="60">
        <v>1</v>
      </c>
      <c r="E17656" s="75" t="s">
        <v>26</v>
      </c>
      <c r="F17656" s="73">
        <v>39000</v>
      </c>
      <c r="G17656" s="210">
        <f t="shared" si="533"/>
        <v>39000</v>
      </c>
      <c r="H17656" s="65" t="s">
        <v>427</v>
      </c>
      <c r="I17656" s="279" t="s">
        <v>12848</v>
      </c>
    </row>
    <row r="17657" spans="1:9" x14ac:dyDescent="0.25">
      <c r="A17657" s="144">
        <v>44662</v>
      </c>
      <c r="B17657" s="59" t="s">
        <v>6323</v>
      </c>
      <c r="C17657" s="59" t="s">
        <v>6324</v>
      </c>
      <c r="D17657" s="60">
        <v>1</v>
      </c>
      <c r="E17657" s="75" t="s">
        <v>26</v>
      </c>
      <c r="F17657" s="73">
        <v>93000</v>
      </c>
      <c r="G17657" s="210">
        <f t="shared" si="533"/>
        <v>93000</v>
      </c>
      <c r="H17657" s="65" t="s">
        <v>427</v>
      </c>
      <c r="I17657" s="279" t="s">
        <v>12848</v>
      </c>
    </row>
    <row r="17658" spans="1:9" x14ac:dyDescent="0.25">
      <c r="A17658" s="144">
        <v>44662</v>
      </c>
      <c r="B17658" s="71" t="s">
        <v>12849</v>
      </c>
      <c r="C17658" s="83" t="s">
        <v>482</v>
      </c>
      <c r="D17658" s="60">
        <v>1</v>
      </c>
      <c r="E17658" s="77" t="s">
        <v>29</v>
      </c>
      <c r="F17658" s="63">
        <v>110000</v>
      </c>
      <c r="G17658" s="210">
        <f t="shared" si="533"/>
        <v>110000</v>
      </c>
      <c r="H17658" s="65" t="s">
        <v>894</v>
      </c>
      <c r="I17658" s="279" t="s">
        <v>12850</v>
      </c>
    </row>
    <row r="17659" spans="1:9" x14ac:dyDescent="0.25">
      <c r="A17659" s="144">
        <v>44662</v>
      </c>
      <c r="B17659" s="58" t="s">
        <v>3587</v>
      </c>
      <c r="C17659" s="58" t="s">
        <v>1311</v>
      </c>
      <c r="D17659" s="60">
        <v>2</v>
      </c>
      <c r="E17659" s="159" t="s">
        <v>51</v>
      </c>
      <c r="F17659" s="64">
        <v>77500</v>
      </c>
      <c r="G17659" s="210">
        <f t="shared" si="533"/>
        <v>155000</v>
      </c>
      <c r="H17659" s="65" t="s">
        <v>894</v>
      </c>
      <c r="I17659" s="279" t="s">
        <v>12850</v>
      </c>
    </row>
    <row r="17660" spans="1:9" x14ac:dyDescent="0.25">
      <c r="A17660" s="144">
        <v>44662</v>
      </c>
      <c r="B17660" s="59" t="s">
        <v>210</v>
      </c>
      <c r="C17660" s="59" t="s">
        <v>211</v>
      </c>
      <c r="D17660" s="87">
        <v>1.5</v>
      </c>
      <c r="E17660" s="77" t="s">
        <v>37</v>
      </c>
      <c r="F17660" s="73">
        <v>33000</v>
      </c>
      <c r="G17660" s="210">
        <f t="shared" si="533"/>
        <v>49500</v>
      </c>
      <c r="H17660" s="65" t="s">
        <v>894</v>
      </c>
      <c r="I17660" s="279" t="s">
        <v>12850</v>
      </c>
    </row>
    <row r="17661" spans="1:9" x14ac:dyDescent="0.25">
      <c r="A17661" s="144">
        <v>44662</v>
      </c>
      <c r="B17661" s="59" t="s">
        <v>56</v>
      </c>
      <c r="C17661" s="59" t="s">
        <v>57</v>
      </c>
      <c r="D17661" s="60">
        <v>1.5</v>
      </c>
      <c r="E17661" s="77" t="s">
        <v>37</v>
      </c>
      <c r="F17661" s="73">
        <v>24650</v>
      </c>
      <c r="G17661" s="64">
        <f t="shared" si="533"/>
        <v>36975</v>
      </c>
      <c r="H17661" s="65" t="s">
        <v>894</v>
      </c>
      <c r="I17661" s="279" t="s">
        <v>12850</v>
      </c>
    </row>
    <row r="17662" spans="1:9" x14ac:dyDescent="0.25">
      <c r="A17662" s="144">
        <v>44662</v>
      </c>
      <c r="B17662" s="59" t="s">
        <v>12551</v>
      </c>
      <c r="C17662" s="59" t="s">
        <v>6579</v>
      </c>
      <c r="D17662" s="60">
        <v>2</v>
      </c>
      <c r="E17662" s="75" t="s">
        <v>26</v>
      </c>
      <c r="F17662" s="62">
        <v>58000</v>
      </c>
      <c r="G17662" s="64">
        <f t="shared" si="533"/>
        <v>116000</v>
      </c>
      <c r="H17662" s="65" t="s">
        <v>629</v>
      </c>
      <c r="I17662" s="279" t="s">
        <v>12851</v>
      </c>
    </row>
    <row r="17663" spans="1:9" x14ac:dyDescent="0.25">
      <c r="A17663" s="144">
        <v>44662</v>
      </c>
      <c r="B17663" s="59" t="s">
        <v>210</v>
      </c>
      <c r="C17663" s="59" t="s">
        <v>211</v>
      </c>
      <c r="D17663" s="87">
        <v>2</v>
      </c>
      <c r="E17663" s="77" t="s">
        <v>37</v>
      </c>
      <c r="F17663" s="73">
        <v>33000</v>
      </c>
      <c r="G17663" s="64">
        <f t="shared" si="533"/>
        <v>66000</v>
      </c>
      <c r="H17663" s="65" t="s">
        <v>2148</v>
      </c>
      <c r="I17663" s="74"/>
    </row>
    <row r="17664" spans="1:9" x14ac:dyDescent="0.25">
      <c r="A17664" s="144">
        <v>44692</v>
      </c>
      <c r="B17664" s="118" t="s">
        <v>12852</v>
      </c>
      <c r="C17664" s="84" t="s">
        <v>631</v>
      </c>
      <c r="D17664" s="60">
        <v>1</v>
      </c>
      <c r="E17664" s="75" t="s">
        <v>34</v>
      </c>
      <c r="F17664" s="63">
        <v>13000</v>
      </c>
      <c r="G17664" s="64">
        <f t="shared" si="533"/>
        <v>13000</v>
      </c>
      <c r="H17664" s="65" t="s">
        <v>2897</v>
      </c>
      <c r="I17664" s="74"/>
    </row>
    <row r="17665" spans="1:9" x14ac:dyDescent="0.25">
      <c r="A17665" s="144">
        <v>44692</v>
      </c>
      <c r="B17665" s="59" t="s">
        <v>10727</v>
      </c>
      <c r="C17665" s="59" t="s">
        <v>12853</v>
      </c>
      <c r="D17665" s="60">
        <v>1</v>
      </c>
      <c r="E17665" s="75" t="s">
        <v>26</v>
      </c>
      <c r="F17665" s="102">
        <v>1700000</v>
      </c>
      <c r="G17665" s="64">
        <f t="shared" si="533"/>
        <v>1700000</v>
      </c>
      <c r="H17665" s="65" t="s">
        <v>508</v>
      </c>
      <c r="I17665" s="74" t="s">
        <v>12854</v>
      </c>
    </row>
    <row r="17666" spans="1:9" x14ac:dyDescent="0.25">
      <c r="A17666" s="144">
        <v>44692</v>
      </c>
      <c r="B17666" s="59" t="s">
        <v>10727</v>
      </c>
      <c r="C17666" s="59" t="s">
        <v>12855</v>
      </c>
      <c r="D17666" s="60">
        <v>1</v>
      </c>
      <c r="E17666" s="75" t="s">
        <v>26</v>
      </c>
      <c r="F17666" s="102">
        <v>1700000</v>
      </c>
      <c r="G17666" s="64">
        <f t="shared" si="533"/>
        <v>1700000</v>
      </c>
      <c r="H17666" s="65" t="s">
        <v>12856</v>
      </c>
      <c r="I17666" s="74" t="s">
        <v>12854</v>
      </c>
    </row>
    <row r="17667" spans="1:9" x14ac:dyDescent="0.25">
      <c r="A17667" s="144">
        <v>44692</v>
      </c>
      <c r="B17667" s="59" t="s">
        <v>7648</v>
      </c>
      <c r="C17667" s="59" t="s">
        <v>12857</v>
      </c>
      <c r="D17667" s="60">
        <v>1</v>
      </c>
      <c r="E17667" s="75" t="s">
        <v>26</v>
      </c>
      <c r="F17667" s="102">
        <v>1400000</v>
      </c>
      <c r="G17667" s="64">
        <f t="shared" si="533"/>
        <v>1400000</v>
      </c>
      <c r="H17667" s="65" t="s">
        <v>508</v>
      </c>
      <c r="I17667" s="74" t="s">
        <v>12854</v>
      </c>
    </row>
    <row r="17668" spans="1:9" x14ac:dyDescent="0.25">
      <c r="A17668" s="144">
        <v>44692</v>
      </c>
      <c r="B17668" s="59" t="s">
        <v>12349</v>
      </c>
      <c r="C17668" s="59" t="s">
        <v>10333</v>
      </c>
      <c r="D17668" s="60">
        <v>3</v>
      </c>
      <c r="E17668" s="126" t="s">
        <v>26</v>
      </c>
      <c r="F17668" s="73">
        <v>45000</v>
      </c>
      <c r="G17668" s="64">
        <f t="shared" si="533"/>
        <v>135000</v>
      </c>
      <c r="H17668" s="65" t="s">
        <v>508</v>
      </c>
      <c r="I17668" s="74" t="s">
        <v>12854</v>
      </c>
    </row>
    <row r="17669" spans="1:9" x14ac:dyDescent="0.25">
      <c r="A17669" s="144">
        <v>44692</v>
      </c>
      <c r="B17669" s="71" t="s">
        <v>10036</v>
      </c>
      <c r="C17669" s="77" t="s">
        <v>10333</v>
      </c>
      <c r="D17669" s="60">
        <v>2</v>
      </c>
      <c r="E17669" s="126" t="s">
        <v>26</v>
      </c>
      <c r="F17669" s="73">
        <v>175000</v>
      </c>
      <c r="G17669" s="210">
        <f t="shared" si="533"/>
        <v>350000</v>
      </c>
      <c r="H17669" s="65" t="s">
        <v>508</v>
      </c>
      <c r="I17669" s="74" t="s">
        <v>12854</v>
      </c>
    </row>
    <row r="17670" spans="1:9" x14ac:dyDescent="0.25">
      <c r="A17670" s="144">
        <v>44692</v>
      </c>
      <c r="B17670" s="59" t="s">
        <v>1654</v>
      </c>
      <c r="C17670" s="84" t="s">
        <v>695</v>
      </c>
      <c r="D17670" s="87">
        <v>1</v>
      </c>
      <c r="E17670" s="77" t="s">
        <v>26</v>
      </c>
      <c r="F17670" s="73">
        <v>170000</v>
      </c>
      <c r="G17670" s="64">
        <f t="shared" si="533"/>
        <v>170000</v>
      </c>
      <c r="H17670" s="65" t="s">
        <v>508</v>
      </c>
      <c r="I17670" s="74" t="s">
        <v>12854</v>
      </c>
    </row>
    <row r="17671" spans="1:9" x14ac:dyDescent="0.25">
      <c r="A17671" s="144">
        <v>44692</v>
      </c>
      <c r="B17671" s="59" t="s">
        <v>10727</v>
      </c>
      <c r="C17671" s="59" t="s">
        <v>12858</v>
      </c>
      <c r="D17671" s="60">
        <v>1</v>
      </c>
      <c r="E17671" s="75" t="s">
        <v>26</v>
      </c>
      <c r="F17671" s="102">
        <v>1700000</v>
      </c>
      <c r="G17671" s="64">
        <f t="shared" si="533"/>
        <v>1700000</v>
      </c>
      <c r="H17671" s="65" t="s">
        <v>890</v>
      </c>
      <c r="I17671" s="74" t="s">
        <v>12859</v>
      </c>
    </row>
    <row r="17672" spans="1:9" x14ac:dyDescent="0.25">
      <c r="A17672" s="144">
        <v>44692</v>
      </c>
      <c r="B17672" s="59" t="s">
        <v>10727</v>
      </c>
      <c r="C17672" s="59" t="s">
        <v>12860</v>
      </c>
      <c r="D17672" s="60">
        <v>1</v>
      </c>
      <c r="E17672" s="75" t="s">
        <v>26</v>
      </c>
      <c r="F17672" s="102">
        <v>1700000</v>
      </c>
      <c r="G17672" s="64">
        <f t="shared" si="533"/>
        <v>1700000</v>
      </c>
      <c r="H17672" s="65" t="s">
        <v>890</v>
      </c>
      <c r="I17672" s="74" t="s">
        <v>12859</v>
      </c>
    </row>
    <row r="17673" spans="1:9" x14ac:dyDescent="0.25">
      <c r="A17673" s="144">
        <v>44692</v>
      </c>
      <c r="B17673" s="71" t="s">
        <v>10036</v>
      </c>
      <c r="C17673" s="77" t="s">
        <v>10333</v>
      </c>
      <c r="D17673" s="60">
        <v>1</v>
      </c>
      <c r="E17673" s="126" t="s">
        <v>26</v>
      </c>
      <c r="F17673" s="73">
        <v>175000</v>
      </c>
      <c r="G17673" s="210">
        <f t="shared" si="533"/>
        <v>175000</v>
      </c>
      <c r="H17673" s="65" t="s">
        <v>890</v>
      </c>
      <c r="I17673" s="74" t="s">
        <v>12859</v>
      </c>
    </row>
    <row r="17674" spans="1:9" x14ac:dyDescent="0.25">
      <c r="A17674" s="144">
        <v>44692</v>
      </c>
      <c r="B17674" s="59" t="s">
        <v>12349</v>
      </c>
      <c r="C17674" s="59" t="s">
        <v>10333</v>
      </c>
      <c r="D17674" s="60">
        <v>2</v>
      </c>
      <c r="E17674" s="126" t="s">
        <v>26</v>
      </c>
      <c r="F17674" s="73">
        <v>45000</v>
      </c>
      <c r="G17674" s="64">
        <f t="shared" si="533"/>
        <v>90000</v>
      </c>
      <c r="H17674" s="65" t="s">
        <v>890</v>
      </c>
      <c r="I17674" s="74" t="s">
        <v>12859</v>
      </c>
    </row>
    <row r="17675" spans="1:9" x14ac:dyDescent="0.25">
      <c r="A17675" s="144">
        <v>44692</v>
      </c>
      <c r="B17675" s="59" t="s">
        <v>688</v>
      </c>
      <c r="C17675" s="58" t="s">
        <v>835</v>
      </c>
      <c r="D17675" s="87">
        <v>4</v>
      </c>
      <c r="E17675" s="159" t="s">
        <v>26</v>
      </c>
      <c r="F17675" s="64">
        <v>2500</v>
      </c>
      <c r="G17675" s="64">
        <f t="shared" si="533"/>
        <v>10000</v>
      </c>
      <c r="H17675" s="65" t="s">
        <v>6178</v>
      </c>
      <c r="I17675" s="74"/>
    </row>
    <row r="17676" spans="1:9" x14ac:dyDescent="0.25">
      <c r="A17676" s="144">
        <v>44692</v>
      </c>
      <c r="B17676" s="118" t="s">
        <v>690</v>
      </c>
      <c r="C17676" s="83"/>
      <c r="D17676" s="60">
        <v>30</v>
      </c>
      <c r="E17676" s="292" t="s">
        <v>26</v>
      </c>
      <c r="F17676" s="63">
        <v>1000</v>
      </c>
      <c r="G17676" s="64">
        <f t="shared" si="533"/>
        <v>30000</v>
      </c>
      <c r="H17676" s="65" t="s">
        <v>6178</v>
      </c>
      <c r="I17676" s="74"/>
    </row>
    <row r="17677" spans="1:9" x14ac:dyDescent="0.25">
      <c r="A17677" s="144">
        <v>44692</v>
      </c>
      <c r="B17677" s="66" t="s">
        <v>8068</v>
      </c>
      <c r="C17677" s="83" t="s">
        <v>835</v>
      </c>
      <c r="D17677" s="60">
        <v>1</v>
      </c>
      <c r="E17677" s="75" t="s">
        <v>26</v>
      </c>
      <c r="F17677" s="64">
        <v>11500</v>
      </c>
      <c r="G17677" s="64">
        <f t="shared" si="533"/>
        <v>11500</v>
      </c>
      <c r="H17677" s="65" t="s">
        <v>6178</v>
      </c>
      <c r="I17677" s="74"/>
    </row>
    <row r="17678" spans="1:9" x14ac:dyDescent="0.25">
      <c r="A17678" s="144">
        <v>44692</v>
      </c>
      <c r="B17678" s="59" t="s">
        <v>9264</v>
      </c>
      <c r="C17678" s="59" t="s">
        <v>2290</v>
      </c>
      <c r="D17678" s="60">
        <v>1</v>
      </c>
      <c r="E17678" s="75" t="s">
        <v>25</v>
      </c>
      <c r="F17678" s="73">
        <v>99000</v>
      </c>
      <c r="G17678" s="64">
        <f>D17678*F17678</f>
        <v>99000</v>
      </c>
      <c r="H17678" s="65" t="s">
        <v>522</v>
      </c>
      <c r="I17678" s="74" t="s">
        <v>12861</v>
      </c>
    </row>
    <row r="17679" spans="1:9" x14ac:dyDescent="0.25">
      <c r="A17679" s="144">
        <v>44692</v>
      </c>
      <c r="B17679" s="58" t="s">
        <v>7656</v>
      </c>
      <c r="C17679" s="84" t="s">
        <v>7657</v>
      </c>
      <c r="D17679" s="60">
        <v>1</v>
      </c>
      <c r="E17679" s="75" t="s">
        <v>26</v>
      </c>
      <c r="F17679" s="210">
        <v>324000</v>
      </c>
      <c r="G17679" s="64">
        <f>D17679*F17679</f>
        <v>324000</v>
      </c>
      <c r="H17679" s="65" t="s">
        <v>522</v>
      </c>
      <c r="I17679" s="74" t="s">
        <v>12861</v>
      </c>
    </row>
    <row r="17680" spans="1:9" x14ac:dyDescent="0.25">
      <c r="A17680" s="144">
        <v>44692</v>
      </c>
      <c r="B17680" s="118" t="s">
        <v>9265</v>
      </c>
      <c r="C17680" s="85" t="s">
        <v>7260</v>
      </c>
      <c r="D17680" s="60">
        <v>1</v>
      </c>
      <c r="E17680" s="75" t="s">
        <v>26</v>
      </c>
      <c r="F17680" s="63">
        <v>90000</v>
      </c>
      <c r="G17680" s="64">
        <f>F17680*D17680</f>
        <v>90000</v>
      </c>
      <c r="H17680" s="65" t="s">
        <v>522</v>
      </c>
      <c r="I17680" s="74" t="s">
        <v>12861</v>
      </c>
    </row>
    <row r="17681" spans="1:9" x14ac:dyDescent="0.25">
      <c r="A17681" s="144">
        <v>44692</v>
      </c>
      <c r="B17681" s="59" t="s">
        <v>210</v>
      </c>
      <c r="C17681" s="59" t="s">
        <v>211</v>
      </c>
      <c r="D17681" s="87">
        <v>8</v>
      </c>
      <c r="E17681" s="77" t="s">
        <v>37</v>
      </c>
      <c r="F17681" s="73">
        <v>33000</v>
      </c>
      <c r="G17681" s="64">
        <f t="shared" si="533"/>
        <v>264000</v>
      </c>
      <c r="H17681" s="65" t="s">
        <v>1653</v>
      </c>
      <c r="I17681" s="74" t="s">
        <v>12862</v>
      </c>
    </row>
    <row r="17682" spans="1:9" x14ac:dyDescent="0.25">
      <c r="A17682" s="144">
        <v>44692</v>
      </c>
      <c r="B17682" s="59" t="s">
        <v>251</v>
      </c>
      <c r="C17682" s="59" t="s">
        <v>252</v>
      </c>
      <c r="D17682" s="60">
        <v>1</v>
      </c>
      <c r="E17682" s="126" t="s">
        <v>26</v>
      </c>
      <c r="F17682" s="73">
        <v>357000</v>
      </c>
      <c r="G17682" s="64">
        <f t="shared" si="533"/>
        <v>357000</v>
      </c>
      <c r="H17682" s="65" t="s">
        <v>1653</v>
      </c>
      <c r="I17682" s="74" t="s">
        <v>12862</v>
      </c>
    </row>
    <row r="17683" spans="1:9" x14ac:dyDescent="0.25">
      <c r="A17683" s="144">
        <v>44692</v>
      </c>
      <c r="B17683" s="59" t="s">
        <v>11546</v>
      </c>
      <c r="C17683" s="59" t="s">
        <v>4975</v>
      </c>
      <c r="D17683" s="141">
        <v>1</v>
      </c>
      <c r="E17683" s="75" t="s">
        <v>26</v>
      </c>
      <c r="F17683" s="265">
        <v>959500</v>
      </c>
      <c r="G17683" s="64">
        <f>F17683*D17683</f>
        <v>959500</v>
      </c>
      <c r="H17683" s="65" t="s">
        <v>1653</v>
      </c>
      <c r="I17683" s="74" t="s">
        <v>12862</v>
      </c>
    </row>
    <row r="17684" spans="1:9" x14ac:dyDescent="0.25">
      <c r="A17684" s="144">
        <v>44692</v>
      </c>
      <c r="B17684" s="93" t="s">
        <v>6953</v>
      </c>
      <c r="C17684" s="93" t="s">
        <v>6954</v>
      </c>
      <c r="D17684" s="60">
        <v>1</v>
      </c>
      <c r="E17684" s="75" t="s">
        <v>26</v>
      </c>
      <c r="F17684" s="63">
        <v>340500</v>
      </c>
      <c r="G17684" s="64">
        <f t="shared" ref="G17684:G17690" si="534">F17684*D17684</f>
        <v>340500</v>
      </c>
      <c r="H17684" s="65" t="s">
        <v>1653</v>
      </c>
      <c r="I17684" s="74" t="s">
        <v>12862</v>
      </c>
    </row>
    <row r="17685" spans="1:9" x14ac:dyDescent="0.25">
      <c r="A17685" s="144">
        <v>44692</v>
      </c>
      <c r="B17685" s="83" t="s">
        <v>12863</v>
      </c>
      <c r="C17685" s="83" t="s">
        <v>2908</v>
      </c>
      <c r="D17685" s="60">
        <v>1</v>
      </c>
      <c r="E17685" s="126" t="s">
        <v>29</v>
      </c>
      <c r="F17685" s="73">
        <v>1200000</v>
      </c>
      <c r="G17685" s="210">
        <f t="shared" si="534"/>
        <v>1200000</v>
      </c>
      <c r="H17685" s="65" t="s">
        <v>508</v>
      </c>
      <c r="I17685" s="139" t="s">
        <v>6625</v>
      </c>
    </row>
    <row r="17686" spans="1:9" x14ac:dyDescent="0.25">
      <c r="A17686" s="144">
        <v>44692</v>
      </c>
      <c r="B17686" s="58" t="s">
        <v>733</v>
      </c>
      <c r="C17686" s="59" t="s">
        <v>734</v>
      </c>
      <c r="D17686" s="60">
        <v>2</v>
      </c>
      <c r="E17686" s="75" t="s">
        <v>26</v>
      </c>
      <c r="F17686" s="73">
        <v>1200000</v>
      </c>
      <c r="G17686" s="114">
        <f t="shared" si="534"/>
        <v>2400000</v>
      </c>
      <c r="H17686" s="65" t="s">
        <v>508</v>
      </c>
      <c r="I17686" s="139" t="s">
        <v>6625</v>
      </c>
    </row>
    <row r="17687" spans="1:9" x14ac:dyDescent="0.25">
      <c r="A17687" s="144">
        <v>44692</v>
      </c>
      <c r="B17687" s="118" t="s">
        <v>12864</v>
      </c>
      <c r="C17687" s="59" t="s">
        <v>48</v>
      </c>
      <c r="D17687" s="60">
        <v>1</v>
      </c>
      <c r="E17687" s="126" t="s">
        <v>29</v>
      </c>
      <c r="F17687" s="64">
        <v>1750000</v>
      </c>
      <c r="G17687" s="64">
        <f t="shared" si="534"/>
        <v>1750000</v>
      </c>
      <c r="H17687" s="65" t="s">
        <v>894</v>
      </c>
      <c r="I17687" s="279"/>
    </row>
    <row r="17688" spans="1:9" x14ac:dyDescent="0.25">
      <c r="A17688" s="144">
        <v>44692</v>
      </c>
      <c r="B17688" s="59" t="s">
        <v>12865</v>
      </c>
      <c r="C17688" s="83" t="s">
        <v>48</v>
      </c>
      <c r="D17688" s="59">
        <v>1</v>
      </c>
      <c r="E17688" s="77" t="s">
        <v>26</v>
      </c>
      <c r="F17688" s="61">
        <v>190000</v>
      </c>
      <c r="G17688" s="64">
        <f t="shared" si="534"/>
        <v>190000</v>
      </c>
      <c r="H17688" s="65" t="s">
        <v>854</v>
      </c>
      <c r="I17688" s="279"/>
    </row>
    <row r="17689" spans="1:9" x14ac:dyDescent="0.25">
      <c r="A17689" s="144">
        <v>44692</v>
      </c>
      <c r="B17689" s="59" t="s">
        <v>7536</v>
      </c>
      <c r="C17689" s="59" t="s">
        <v>7537</v>
      </c>
      <c r="D17689" s="60">
        <v>1</v>
      </c>
      <c r="E17689" s="75" t="s">
        <v>26</v>
      </c>
      <c r="F17689" s="210">
        <v>140000</v>
      </c>
      <c r="G17689" s="64">
        <f t="shared" si="534"/>
        <v>140000</v>
      </c>
      <c r="H17689" s="65" t="s">
        <v>522</v>
      </c>
      <c r="I17689" s="279" t="s">
        <v>12861</v>
      </c>
    </row>
    <row r="17690" spans="1:9" x14ac:dyDescent="0.25">
      <c r="A17690" s="144">
        <v>44692</v>
      </c>
      <c r="B17690" s="118" t="s">
        <v>9265</v>
      </c>
      <c r="C17690" s="85" t="s">
        <v>7260</v>
      </c>
      <c r="D17690" s="60">
        <v>1</v>
      </c>
      <c r="E17690" s="75" t="s">
        <v>26</v>
      </c>
      <c r="F17690" s="63">
        <v>90000</v>
      </c>
      <c r="G17690" s="64">
        <f t="shared" si="534"/>
        <v>90000</v>
      </c>
      <c r="H17690" s="65" t="s">
        <v>522</v>
      </c>
      <c r="I17690" s="279" t="s">
        <v>12861</v>
      </c>
    </row>
    <row r="17691" spans="1:9" x14ac:dyDescent="0.25">
      <c r="A17691" s="144">
        <v>44692</v>
      </c>
      <c r="B17691" s="58" t="s">
        <v>7656</v>
      </c>
      <c r="C17691" s="84" t="s">
        <v>7657</v>
      </c>
      <c r="D17691" s="60">
        <v>1</v>
      </c>
      <c r="E17691" s="75" t="s">
        <v>26</v>
      </c>
      <c r="F17691" s="210">
        <v>324000</v>
      </c>
      <c r="G17691" s="64">
        <f>F17691*D17691</f>
        <v>324000</v>
      </c>
      <c r="H17691" s="65" t="s">
        <v>522</v>
      </c>
      <c r="I17691" s="279" t="s">
        <v>12861</v>
      </c>
    </row>
    <row r="17692" spans="1:9" x14ac:dyDescent="0.25">
      <c r="A17692" s="144">
        <v>44692</v>
      </c>
      <c r="B17692" s="71" t="s">
        <v>6463</v>
      </c>
      <c r="C17692" s="59" t="s">
        <v>434</v>
      </c>
      <c r="D17692" s="141">
        <v>1</v>
      </c>
      <c r="E17692" s="75" t="s">
        <v>26</v>
      </c>
      <c r="F17692" s="210">
        <v>500000</v>
      </c>
      <c r="G17692" s="114">
        <f t="shared" ref="G17692:G17737" si="535">F17692*D17692</f>
        <v>500000</v>
      </c>
      <c r="H17692" s="557" t="s">
        <v>2145</v>
      </c>
      <c r="I17692" s="279" t="s">
        <v>12866</v>
      </c>
    </row>
    <row r="17693" spans="1:9" x14ac:dyDescent="0.25">
      <c r="A17693" s="144">
        <v>44692</v>
      </c>
      <c r="B17693" s="59" t="s">
        <v>12867</v>
      </c>
      <c r="C17693" s="59" t="s">
        <v>27</v>
      </c>
      <c r="D17693" s="60">
        <v>1</v>
      </c>
      <c r="E17693" s="75" t="s">
        <v>26</v>
      </c>
      <c r="F17693" s="73">
        <v>200000</v>
      </c>
      <c r="G17693" s="210">
        <f t="shared" si="535"/>
        <v>200000</v>
      </c>
      <c r="H17693" s="557" t="s">
        <v>2145</v>
      </c>
      <c r="I17693" s="279" t="s">
        <v>12866</v>
      </c>
    </row>
    <row r="17694" spans="1:9" x14ac:dyDescent="0.25">
      <c r="A17694" s="144">
        <v>44692</v>
      </c>
      <c r="B17694" s="59" t="s">
        <v>6578</v>
      </c>
      <c r="C17694" s="59" t="s">
        <v>6579</v>
      </c>
      <c r="D17694" s="60">
        <v>2</v>
      </c>
      <c r="E17694" s="75" t="s">
        <v>26</v>
      </c>
      <c r="F17694" s="62">
        <v>58000</v>
      </c>
      <c r="G17694" s="210">
        <f t="shared" si="535"/>
        <v>116000</v>
      </c>
      <c r="H17694" s="65" t="s">
        <v>553</v>
      </c>
      <c r="I17694" s="279" t="s">
        <v>12868</v>
      </c>
    </row>
    <row r="17695" spans="1:9" x14ac:dyDescent="0.25">
      <c r="A17695" s="144">
        <v>44692</v>
      </c>
      <c r="B17695" s="58" t="s">
        <v>12869</v>
      </c>
      <c r="C17695" s="58" t="s">
        <v>6682</v>
      </c>
      <c r="D17695" s="60">
        <v>1</v>
      </c>
      <c r="E17695" s="159" t="s">
        <v>111</v>
      </c>
      <c r="F17695" s="64">
        <v>1</v>
      </c>
      <c r="G17695" s="210">
        <f t="shared" si="535"/>
        <v>1</v>
      </c>
      <c r="H17695" s="65" t="s">
        <v>12870</v>
      </c>
      <c r="I17695" s="279" t="s">
        <v>12871</v>
      </c>
    </row>
    <row r="17696" spans="1:9" x14ac:dyDescent="0.25">
      <c r="A17696" s="144">
        <v>44692</v>
      </c>
      <c r="B17696" s="71" t="s">
        <v>12872</v>
      </c>
      <c r="C17696" s="83" t="s">
        <v>12155</v>
      </c>
      <c r="D17696" s="60">
        <v>1</v>
      </c>
      <c r="E17696" s="77" t="s">
        <v>26</v>
      </c>
      <c r="F17696" s="63">
        <v>8500</v>
      </c>
      <c r="G17696" s="210">
        <f>F17696*D17696</f>
        <v>8500</v>
      </c>
      <c r="H17696" s="65" t="s">
        <v>1929</v>
      </c>
      <c r="I17696" s="279" t="s">
        <v>12873</v>
      </c>
    </row>
    <row r="17697" spans="1:9" x14ac:dyDescent="0.25">
      <c r="A17697" s="144">
        <v>44692</v>
      </c>
      <c r="B17697" s="59" t="s">
        <v>62</v>
      </c>
      <c r="C17697" s="59" t="s">
        <v>12874</v>
      </c>
      <c r="D17697" s="60">
        <v>1</v>
      </c>
      <c r="E17697" s="77" t="s">
        <v>29</v>
      </c>
      <c r="F17697" s="73">
        <v>2100000</v>
      </c>
      <c r="G17697" s="64">
        <f t="shared" si="535"/>
        <v>2100000</v>
      </c>
      <c r="H17697" s="65" t="s">
        <v>1929</v>
      </c>
      <c r="I17697" s="279" t="s">
        <v>12873</v>
      </c>
    </row>
    <row r="17698" spans="1:9" x14ac:dyDescent="0.25">
      <c r="A17698" s="144">
        <v>44692</v>
      </c>
      <c r="B17698" s="59" t="s">
        <v>62</v>
      </c>
      <c r="C17698" s="84" t="s">
        <v>12875</v>
      </c>
      <c r="D17698" s="60">
        <v>1</v>
      </c>
      <c r="E17698" s="75" t="s">
        <v>29</v>
      </c>
      <c r="F17698" s="63">
        <v>2100000</v>
      </c>
      <c r="G17698" s="64">
        <f t="shared" si="535"/>
        <v>2100000</v>
      </c>
      <c r="H17698" s="65" t="s">
        <v>1929</v>
      </c>
      <c r="I17698" s="279" t="s">
        <v>12873</v>
      </c>
    </row>
    <row r="17699" spans="1:9" x14ac:dyDescent="0.25">
      <c r="A17699" s="144">
        <v>44692</v>
      </c>
      <c r="B17699" s="59" t="s">
        <v>12551</v>
      </c>
      <c r="C17699" s="59" t="s">
        <v>6579</v>
      </c>
      <c r="D17699" s="60">
        <v>2</v>
      </c>
      <c r="E17699" s="75" t="s">
        <v>26</v>
      </c>
      <c r="F17699" s="62">
        <v>58000</v>
      </c>
      <c r="G17699" s="210">
        <f t="shared" si="535"/>
        <v>116000</v>
      </c>
      <c r="H17699" s="65" t="s">
        <v>1929</v>
      </c>
      <c r="I17699" s="279" t="s">
        <v>12873</v>
      </c>
    </row>
    <row r="17700" spans="1:9" x14ac:dyDescent="0.25">
      <c r="A17700" s="144">
        <v>44692</v>
      </c>
      <c r="B17700" s="71" t="s">
        <v>6463</v>
      </c>
      <c r="C17700" s="59" t="s">
        <v>434</v>
      </c>
      <c r="D17700" s="141">
        <v>1</v>
      </c>
      <c r="E17700" s="75" t="s">
        <v>26</v>
      </c>
      <c r="F17700" s="210">
        <v>500000</v>
      </c>
      <c r="G17700" s="210">
        <f t="shared" si="535"/>
        <v>500000</v>
      </c>
      <c r="H17700" s="65" t="s">
        <v>1929</v>
      </c>
      <c r="I17700" s="279" t="s">
        <v>12873</v>
      </c>
    </row>
    <row r="17701" spans="1:9" x14ac:dyDescent="0.25">
      <c r="A17701" s="144">
        <v>44692</v>
      </c>
      <c r="B17701" s="85" t="s">
        <v>2693</v>
      </c>
      <c r="C17701" s="58" t="s">
        <v>27</v>
      </c>
      <c r="D17701" s="60">
        <v>25</v>
      </c>
      <c r="E17701" s="126" t="s">
        <v>26</v>
      </c>
      <c r="F17701" s="73">
        <v>1565</v>
      </c>
      <c r="G17701" s="64">
        <f t="shared" si="535"/>
        <v>39125</v>
      </c>
      <c r="H17701" s="65" t="s">
        <v>814</v>
      </c>
      <c r="I17701" s="279"/>
    </row>
    <row r="17702" spans="1:9" x14ac:dyDescent="0.25">
      <c r="A17702" s="144">
        <v>44692</v>
      </c>
      <c r="B17702" s="59" t="s">
        <v>688</v>
      </c>
      <c r="C17702" s="58" t="s">
        <v>835</v>
      </c>
      <c r="D17702" s="87">
        <v>4</v>
      </c>
      <c r="E17702" s="159" t="s">
        <v>26</v>
      </c>
      <c r="F17702" s="64">
        <v>2500</v>
      </c>
      <c r="G17702" s="64">
        <f t="shared" si="535"/>
        <v>10000</v>
      </c>
      <c r="H17702" s="65" t="s">
        <v>814</v>
      </c>
      <c r="I17702" s="279"/>
    </row>
    <row r="17703" spans="1:9" x14ac:dyDescent="0.25">
      <c r="A17703" s="144">
        <v>44692</v>
      </c>
      <c r="B17703" s="71" t="s">
        <v>3502</v>
      </c>
      <c r="C17703" s="83" t="s">
        <v>416</v>
      </c>
      <c r="D17703" s="60">
        <v>4</v>
      </c>
      <c r="E17703" s="77" t="s">
        <v>26</v>
      </c>
      <c r="F17703" s="73">
        <v>7000</v>
      </c>
      <c r="G17703" s="64">
        <f t="shared" si="535"/>
        <v>28000</v>
      </c>
      <c r="H17703" s="65" t="s">
        <v>814</v>
      </c>
      <c r="I17703" s="279"/>
    </row>
    <row r="17704" spans="1:9" x14ac:dyDescent="0.25">
      <c r="A17704" s="144">
        <v>44692</v>
      </c>
      <c r="B17704" s="58" t="s">
        <v>12876</v>
      </c>
      <c r="C17704" s="59" t="s">
        <v>1020</v>
      </c>
      <c r="D17704" s="60">
        <v>1</v>
      </c>
      <c r="E17704" s="126" t="s">
        <v>26</v>
      </c>
      <c r="F17704" s="73">
        <v>56000</v>
      </c>
      <c r="G17704" s="114">
        <f t="shared" si="535"/>
        <v>56000</v>
      </c>
      <c r="H17704" s="65" t="s">
        <v>814</v>
      </c>
      <c r="I17704" s="279"/>
    </row>
    <row r="17705" spans="1:9" x14ac:dyDescent="0.25">
      <c r="A17705" s="144">
        <v>44692</v>
      </c>
      <c r="B17705" s="85" t="s">
        <v>12877</v>
      </c>
      <c r="C17705" s="83" t="s">
        <v>1020</v>
      </c>
      <c r="D17705" s="60">
        <v>1</v>
      </c>
      <c r="E17705" s="126" t="s">
        <v>26</v>
      </c>
      <c r="F17705" s="73">
        <v>50000</v>
      </c>
      <c r="G17705" s="114">
        <f t="shared" si="535"/>
        <v>50000</v>
      </c>
      <c r="H17705" s="65" t="s">
        <v>814</v>
      </c>
      <c r="I17705" s="279"/>
    </row>
    <row r="17706" spans="1:9" x14ac:dyDescent="0.25">
      <c r="A17706" s="144">
        <v>44692</v>
      </c>
      <c r="B17706" s="59" t="s">
        <v>6593</v>
      </c>
      <c r="C17706" s="83" t="s">
        <v>482</v>
      </c>
      <c r="D17706" s="60">
        <v>2</v>
      </c>
      <c r="E17706" s="126" t="s">
        <v>26</v>
      </c>
      <c r="F17706" s="111">
        <v>25000</v>
      </c>
      <c r="G17706" s="64">
        <f t="shared" si="535"/>
        <v>50000</v>
      </c>
      <c r="H17706" s="65" t="s">
        <v>814</v>
      </c>
      <c r="I17706" s="279"/>
    </row>
    <row r="17707" spans="1:9" x14ac:dyDescent="0.25">
      <c r="A17707" s="144">
        <v>44692</v>
      </c>
      <c r="B17707" s="58" t="s">
        <v>35</v>
      </c>
      <c r="C17707" s="84" t="s">
        <v>36</v>
      </c>
      <c r="D17707" s="60">
        <v>3</v>
      </c>
      <c r="E17707" s="75" t="s">
        <v>37</v>
      </c>
      <c r="F17707" s="63">
        <v>31000</v>
      </c>
      <c r="G17707" s="114">
        <f t="shared" si="535"/>
        <v>93000</v>
      </c>
      <c r="H17707" s="65" t="s">
        <v>432</v>
      </c>
      <c r="I17707" s="279"/>
    </row>
    <row r="17708" spans="1:9" x14ac:dyDescent="0.25">
      <c r="A17708" s="144">
        <v>44692</v>
      </c>
      <c r="B17708" s="59" t="s">
        <v>56</v>
      </c>
      <c r="C17708" s="59" t="s">
        <v>57</v>
      </c>
      <c r="D17708" s="60">
        <v>2</v>
      </c>
      <c r="E17708" s="77" t="s">
        <v>37</v>
      </c>
      <c r="F17708" s="73">
        <v>24650</v>
      </c>
      <c r="G17708" s="64">
        <f t="shared" si="535"/>
        <v>49300</v>
      </c>
      <c r="H17708" s="65" t="s">
        <v>432</v>
      </c>
      <c r="I17708" s="279"/>
    </row>
    <row r="17709" spans="1:9" x14ac:dyDescent="0.25">
      <c r="A17709" s="144">
        <v>44692</v>
      </c>
      <c r="B17709" s="59" t="s">
        <v>10727</v>
      </c>
      <c r="C17709" s="124" t="s">
        <v>12878</v>
      </c>
      <c r="D17709" s="60">
        <v>1</v>
      </c>
      <c r="E17709" s="126" t="s">
        <v>26</v>
      </c>
      <c r="F17709" s="73">
        <v>1700000</v>
      </c>
      <c r="G17709" s="64">
        <f t="shared" si="535"/>
        <v>1700000</v>
      </c>
      <c r="H17709" s="65" t="s">
        <v>504</v>
      </c>
      <c r="I17709" s="279" t="s">
        <v>12879</v>
      </c>
    </row>
    <row r="17710" spans="1:9" x14ac:dyDescent="0.25">
      <c r="A17710" s="144">
        <v>44692</v>
      </c>
      <c r="B17710" s="59" t="s">
        <v>10727</v>
      </c>
      <c r="C17710" s="124" t="s">
        <v>12880</v>
      </c>
      <c r="D17710" s="59">
        <v>1</v>
      </c>
      <c r="E17710" s="59" t="s">
        <v>26</v>
      </c>
      <c r="F17710" s="73">
        <v>1700000</v>
      </c>
      <c r="G17710" s="64">
        <f t="shared" si="535"/>
        <v>1700000</v>
      </c>
      <c r="H17710" s="65" t="s">
        <v>504</v>
      </c>
      <c r="I17710" s="279" t="s">
        <v>12879</v>
      </c>
    </row>
    <row r="17711" spans="1:9" x14ac:dyDescent="0.25">
      <c r="A17711" s="144">
        <v>44692</v>
      </c>
      <c r="B17711" s="59" t="s">
        <v>12349</v>
      </c>
      <c r="C17711" s="59" t="s">
        <v>10333</v>
      </c>
      <c r="D17711" s="59">
        <v>1</v>
      </c>
      <c r="E17711" s="59" t="s">
        <v>26</v>
      </c>
      <c r="F17711" s="61">
        <v>45000</v>
      </c>
      <c r="G17711" s="64">
        <f t="shared" si="535"/>
        <v>45000</v>
      </c>
      <c r="H17711" s="65" t="s">
        <v>504</v>
      </c>
      <c r="I17711" s="279" t="s">
        <v>12879</v>
      </c>
    </row>
    <row r="17712" spans="1:9" x14ac:dyDescent="0.25">
      <c r="A17712" s="144">
        <v>44692</v>
      </c>
      <c r="B17712" s="59" t="s">
        <v>1654</v>
      </c>
      <c r="C17712" s="84" t="s">
        <v>695</v>
      </c>
      <c r="D17712" s="87">
        <v>1</v>
      </c>
      <c r="E17712" s="77" t="s">
        <v>26</v>
      </c>
      <c r="F17712" s="73">
        <v>170000</v>
      </c>
      <c r="G17712" s="64">
        <f t="shared" si="535"/>
        <v>170000</v>
      </c>
      <c r="H17712" s="65" t="s">
        <v>504</v>
      </c>
      <c r="I17712" s="279" t="s">
        <v>12879</v>
      </c>
    </row>
    <row r="17713" spans="1:9" x14ac:dyDescent="0.25">
      <c r="A17713" s="144">
        <v>44692</v>
      </c>
      <c r="B17713" s="71" t="s">
        <v>6463</v>
      </c>
      <c r="C17713" s="59" t="s">
        <v>434</v>
      </c>
      <c r="D17713" s="141">
        <v>2</v>
      </c>
      <c r="E17713" s="75" t="s">
        <v>26</v>
      </c>
      <c r="F17713" s="210">
        <v>500000</v>
      </c>
      <c r="G17713" s="64">
        <f t="shared" si="535"/>
        <v>1000000</v>
      </c>
      <c r="H17713" s="120" t="s">
        <v>535</v>
      </c>
      <c r="I17713" s="120" t="s">
        <v>12881</v>
      </c>
    </row>
    <row r="17714" spans="1:9" x14ac:dyDescent="0.25">
      <c r="A17714" s="144">
        <v>44692</v>
      </c>
      <c r="B17714" s="118" t="s">
        <v>7049</v>
      </c>
      <c r="C17714" s="59" t="s">
        <v>974</v>
      </c>
      <c r="D17714" s="60">
        <v>1</v>
      </c>
      <c r="E17714" s="75" t="s">
        <v>43</v>
      </c>
      <c r="F17714" s="63">
        <v>575000</v>
      </c>
      <c r="G17714" s="64">
        <f t="shared" si="535"/>
        <v>575000</v>
      </c>
      <c r="H17714" s="120" t="s">
        <v>535</v>
      </c>
      <c r="I17714" s="120" t="s">
        <v>12881</v>
      </c>
    </row>
    <row r="17715" spans="1:9" x14ac:dyDescent="0.25">
      <c r="A17715" s="144">
        <v>44692</v>
      </c>
      <c r="B17715" s="59" t="s">
        <v>12882</v>
      </c>
      <c r="C17715" s="59" t="s">
        <v>27</v>
      </c>
      <c r="D17715" s="59">
        <v>1</v>
      </c>
      <c r="E17715" s="59" t="s">
        <v>26</v>
      </c>
      <c r="F17715" s="59">
        <v>1</v>
      </c>
      <c r="G17715" s="64">
        <f t="shared" si="535"/>
        <v>1</v>
      </c>
      <c r="H17715" s="120" t="s">
        <v>535</v>
      </c>
      <c r="I17715" s="120" t="s">
        <v>12881</v>
      </c>
    </row>
    <row r="17716" spans="1:9" x14ac:dyDescent="0.25">
      <c r="A17716" s="144">
        <v>44692</v>
      </c>
      <c r="B17716" s="58" t="s">
        <v>11282</v>
      </c>
      <c r="C17716" s="85" t="s">
        <v>170</v>
      </c>
      <c r="D17716" s="59">
        <v>1</v>
      </c>
      <c r="E17716" s="59" t="s">
        <v>26</v>
      </c>
      <c r="F17716" s="61">
        <v>80000</v>
      </c>
      <c r="G17716" s="64">
        <f t="shared" si="535"/>
        <v>80000</v>
      </c>
      <c r="H17716" s="120" t="s">
        <v>535</v>
      </c>
      <c r="I17716" s="120" t="s">
        <v>12881</v>
      </c>
    </row>
    <row r="17717" spans="1:9" x14ac:dyDescent="0.25">
      <c r="A17717" s="144">
        <v>44692</v>
      </c>
      <c r="B17717" s="71" t="s">
        <v>212</v>
      </c>
      <c r="C17717" s="71" t="s">
        <v>7160</v>
      </c>
      <c r="D17717" s="59">
        <v>1</v>
      </c>
      <c r="E17717" s="59" t="s">
        <v>26</v>
      </c>
      <c r="F17717" s="61">
        <v>99068</v>
      </c>
      <c r="G17717" s="64">
        <f t="shared" si="535"/>
        <v>99068</v>
      </c>
      <c r="H17717" s="120" t="s">
        <v>535</v>
      </c>
      <c r="I17717" s="120" t="s">
        <v>12881</v>
      </c>
    </row>
    <row r="17718" spans="1:9" x14ac:dyDescent="0.25">
      <c r="A17718" s="144">
        <v>44692</v>
      </c>
      <c r="B17718" s="66" t="s">
        <v>220</v>
      </c>
      <c r="C17718" s="92" t="s">
        <v>221</v>
      </c>
      <c r="D17718" s="60">
        <v>20</v>
      </c>
      <c r="E17718" s="126" t="s">
        <v>37</v>
      </c>
      <c r="F17718" s="73">
        <v>34689</v>
      </c>
      <c r="G17718" s="64">
        <f t="shared" si="535"/>
        <v>693780</v>
      </c>
      <c r="H17718" s="120" t="s">
        <v>535</v>
      </c>
      <c r="I17718" s="120" t="s">
        <v>12881</v>
      </c>
    </row>
    <row r="17719" spans="1:9" x14ac:dyDescent="0.25">
      <c r="A17719" s="144">
        <v>44692</v>
      </c>
      <c r="B17719" s="59" t="s">
        <v>810</v>
      </c>
      <c r="C17719" s="59" t="s">
        <v>27</v>
      </c>
      <c r="D17719" s="59">
        <v>1</v>
      </c>
      <c r="E17719" s="59" t="s">
        <v>1525</v>
      </c>
      <c r="F17719" s="61">
        <v>75000</v>
      </c>
      <c r="G17719" s="64">
        <f t="shared" si="535"/>
        <v>75000</v>
      </c>
      <c r="H17719" s="120" t="s">
        <v>535</v>
      </c>
      <c r="I17719" s="120" t="s">
        <v>12881</v>
      </c>
    </row>
    <row r="17720" spans="1:9" x14ac:dyDescent="0.25">
      <c r="A17720" s="144">
        <v>44692</v>
      </c>
      <c r="B17720" s="59" t="s">
        <v>251</v>
      </c>
      <c r="C17720" s="59" t="s">
        <v>252</v>
      </c>
      <c r="D17720" s="59">
        <v>1</v>
      </c>
      <c r="E17720" s="59" t="s">
        <v>26</v>
      </c>
      <c r="F17720" s="61">
        <v>357000</v>
      </c>
      <c r="G17720" s="64">
        <f t="shared" si="535"/>
        <v>357000</v>
      </c>
      <c r="H17720" s="120" t="s">
        <v>1908</v>
      </c>
      <c r="I17720" s="120" t="s">
        <v>12883</v>
      </c>
    </row>
    <row r="17721" spans="1:9" x14ac:dyDescent="0.25">
      <c r="A17721" s="144">
        <v>44692</v>
      </c>
      <c r="B17721" s="71" t="s">
        <v>253</v>
      </c>
      <c r="C17721" s="59" t="s">
        <v>254</v>
      </c>
      <c r="D17721" s="59">
        <v>1</v>
      </c>
      <c r="E17721" s="59" t="s">
        <v>26</v>
      </c>
      <c r="F17721" s="225">
        <v>350000</v>
      </c>
      <c r="G17721" s="64">
        <f t="shared" si="535"/>
        <v>350000</v>
      </c>
      <c r="H17721" s="120" t="s">
        <v>1908</v>
      </c>
      <c r="I17721" s="120" t="s">
        <v>12883</v>
      </c>
    </row>
    <row r="17722" spans="1:9" x14ac:dyDescent="0.25">
      <c r="A17722" s="144">
        <v>44692</v>
      </c>
      <c r="B17722" s="58" t="s">
        <v>35</v>
      </c>
      <c r="C17722" s="84" t="s">
        <v>36</v>
      </c>
      <c r="D17722" s="60">
        <v>2</v>
      </c>
      <c r="E17722" s="75" t="s">
        <v>37</v>
      </c>
      <c r="F17722" s="63">
        <v>31000</v>
      </c>
      <c r="G17722" s="64">
        <f t="shared" si="535"/>
        <v>62000</v>
      </c>
      <c r="H17722" s="65" t="s">
        <v>432</v>
      </c>
      <c r="I17722" s="74"/>
    </row>
    <row r="17723" spans="1:9" x14ac:dyDescent="0.25">
      <c r="A17723" s="144">
        <v>44753</v>
      </c>
      <c r="B17723" s="59" t="s">
        <v>1427</v>
      </c>
      <c r="C17723" s="83" t="s">
        <v>1426</v>
      </c>
      <c r="D17723" s="60">
        <v>1</v>
      </c>
      <c r="E17723" s="75" t="s">
        <v>26</v>
      </c>
      <c r="F17723" s="63">
        <v>888079</v>
      </c>
      <c r="G17723" s="64">
        <f t="shared" si="535"/>
        <v>888079</v>
      </c>
      <c r="H17723" s="65" t="s">
        <v>2145</v>
      </c>
      <c r="I17723" s="74" t="s">
        <v>12884</v>
      </c>
    </row>
    <row r="17724" spans="1:9" x14ac:dyDescent="0.25">
      <c r="A17724" s="144">
        <v>44753</v>
      </c>
      <c r="B17724" s="59" t="s">
        <v>12551</v>
      </c>
      <c r="C17724" s="59" t="s">
        <v>6579</v>
      </c>
      <c r="D17724" s="60">
        <v>1</v>
      </c>
      <c r="E17724" s="75" t="s">
        <v>26</v>
      </c>
      <c r="F17724" s="102">
        <v>58000</v>
      </c>
      <c r="G17724" s="64">
        <f t="shared" si="535"/>
        <v>58000</v>
      </c>
      <c r="H17724" s="65" t="s">
        <v>2145</v>
      </c>
      <c r="I17724" s="74" t="s">
        <v>12884</v>
      </c>
    </row>
    <row r="17725" spans="1:9" x14ac:dyDescent="0.25">
      <c r="A17725" s="144">
        <v>44753</v>
      </c>
      <c r="B17725" s="59" t="s">
        <v>1792</v>
      </c>
      <c r="C17725" s="59" t="s">
        <v>76</v>
      </c>
      <c r="D17725" s="60">
        <v>0.3</v>
      </c>
      <c r="E17725" s="75" t="s">
        <v>37</v>
      </c>
      <c r="F17725" s="62">
        <v>86250</v>
      </c>
      <c r="G17725" s="64">
        <f t="shared" si="535"/>
        <v>25875</v>
      </c>
      <c r="H17725" s="65" t="s">
        <v>749</v>
      </c>
      <c r="I17725" s="74"/>
    </row>
    <row r="17726" spans="1:9" x14ac:dyDescent="0.25">
      <c r="A17726" s="144">
        <v>44753</v>
      </c>
      <c r="B17726" s="71" t="s">
        <v>6689</v>
      </c>
      <c r="C17726" s="85" t="s">
        <v>239</v>
      </c>
      <c r="D17726" s="60">
        <v>1</v>
      </c>
      <c r="E17726" s="75" t="s">
        <v>26</v>
      </c>
      <c r="F17726" s="102">
        <v>190000</v>
      </c>
      <c r="G17726" s="64">
        <f t="shared" si="535"/>
        <v>190000</v>
      </c>
      <c r="H17726" s="65" t="s">
        <v>466</v>
      </c>
      <c r="I17726" s="74" t="s">
        <v>12885</v>
      </c>
    </row>
    <row r="17727" spans="1:9" x14ac:dyDescent="0.25">
      <c r="A17727" s="144">
        <v>44753</v>
      </c>
      <c r="B17727" s="59" t="s">
        <v>6663</v>
      </c>
      <c r="C17727" s="171" t="s">
        <v>241</v>
      </c>
      <c r="D17727" s="60">
        <v>1</v>
      </c>
      <c r="E17727" s="126" t="s">
        <v>26</v>
      </c>
      <c r="F17727" s="73">
        <v>195000</v>
      </c>
      <c r="G17727" s="64">
        <f t="shared" si="535"/>
        <v>195000</v>
      </c>
      <c r="H17727" s="65" t="s">
        <v>466</v>
      </c>
      <c r="I17727" s="74" t="s">
        <v>12885</v>
      </c>
    </row>
    <row r="17728" spans="1:9" x14ac:dyDescent="0.25">
      <c r="A17728" s="144">
        <v>44753</v>
      </c>
      <c r="B17728" s="59" t="s">
        <v>6665</v>
      </c>
      <c r="C17728" s="171" t="s">
        <v>243</v>
      </c>
      <c r="D17728" s="60">
        <v>1</v>
      </c>
      <c r="E17728" s="126" t="s">
        <v>26</v>
      </c>
      <c r="F17728" s="63">
        <v>220000</v>
      </c>
      <c r="G17728" s="210">
        <f t="shared" si="535"/>
        <v>220000</v>
      </c>
      <c r="H17728" s="65" t="s">
        <v>466</v>
      </c>
      <c r="I17728" s="74" t="s">
        <v>12885</v>
      </c>
    </row>
    <row r="17729" spans="1:9" x14ac:dyDescent="0.25">
      <c r="A17729" s="144">
        <v>44753</v>
      </c>
      <c r="B17729" s="118" t="s">
        <v>7515</v>
      </c>
      <c r="C17729" s="85" t="s">
        <v>48</v>
      </c>
      <c r="D17729" s="87">
        <v>1</v>
      </c>
      <c r="E17729" s="77" t="s">
        <v>26</v>
      </c>
      <c r="F17729" s="73">
        <v>35000</v>
      </c>
      <c r="G17729" s="64">
        <f t="shared" si="535"/>
        <v>35000</v>
      </c>
      <c r="H17729" s="65" t="s">
        <v>466</v>
      </c>
      <c r="I17729" s="74" t="s">
        <v>12885</v>
      </c>
    </row>
    <row r="17730" spans="1:9" x14ac:dyDescent="0.25">
      <c r="A17730" s="144">
        <v>44753</v>
      </c>
      <c r="B17730" s="59" t="s">
        <v>210</v>
      </c>
      <c r="C17730" s="59" t="s">
        <v>211</v>
      </c>
      <c r="D17730" s="87">
        <v>9</v>
      </c>
      <c r="E17730" s="77" t="s">
        <v>37</v>
      </c>
      <c r="F17730" s="73">
        <v>33000</v>
      </c>
      <c r="G17730" s="64">
        <f t="shared" si="535"/>
        <v>297000</v>
      </c>
      <c r="H17730" s="65" t="s">
        <v>892</v>
      </c>
      <c r="I17730" s="74" t="s">
        <v>12886</v>
      </c>
    </row>
    <row r="17731" spans="1:9" x14ac:dyDescent="0.25">
      <c r="A17731" s="144">
        <v>44753</v>
      </c>
      <c r="B17731" s="59" t="s">
        <v>6307</v>
      </c>
      <c r="C17731" s="59" t="s">
        <v>217</v>
      </c>
      <c r="D17731" s="60">
        <v>1</v>
      </c>
      <c r="E17731" s="126" t="s">
        <v>26</v>
      </c>
      <c r="F17731" s="73">
        <v>83000</v>
      </c>
      <c r="G17731" s="210">
        <f t="shared" si="535"/>
        <v>83000</v>
      </c>
      <c r="H17731" s="65" t="s">
        <v>892</v>
      </c>
      <c r="I17731" s="74" t="s">
        <v>12886</v>
      </c>
    </row>
    <row r="17732" spans="1:9" x14ac:dyDescent="0.25">
      <c r="A17732" s="144">
        <v>44753</v>
      </c>
      <c r="B17732" s="66" t="s">
        <v>12887</v>
      </c>
      <c r="C17732" s="89" t="s">
        <v>48</v>
      </c>
      <c r="D17732" s="60">
        <v>1</v>
      </c>
      <c r="E17732" s="126" t="s">
        <v>26</v>
      </c>
      <c r="F17732" s="73">
        <v>35000</v>
      </c>
      <c r="G17732" s="64">
        <f t="shared" si="535"/>
        <v>35000</v>
      </c>
      <c r="H17732" s="65" t="s">
        <v>892</v>
      </c>
      <c r="I17732" s="74" t="s">
        <v>12886</v>
      </c>
    </row>
    <row r="17733" spans="1:9" x14ac:dyDescent="0.25">
      <c r="A17733" s="144">
        <v>44753</v>
      </c>
      <c r="B17733" s="118" t="s">
        <v>11665</v>
      </c>
      <c r="C17733" s="83" t="s">
        <v>27</v>
      </c>
      <c r="D17733" s="60">
        <v>2</v>
      </c>
      <c r="E17733" s="292" t="s">
        <v>26</v>
      </c>
      <c r="F17733" s="63">
        <v>2000</v>
      </c>
      <c r="G17733" s="64">
        <f t="shared" si="535"/>
        <v>4000</v>
      </c>
      <c r="H17733" s="65" t="s">
        <v>414</v>
      </c>
      <c r="I17733" s="74"/>
    </row>
    <row r="17734" spans="1:9" x14ac:dyDescent="0.25">
      <c r="A17734" s="144">
        <v>44753</v>
      </c>
      <c r="B17734" s="59" t="s">
        <v>56</v>
      </c>
      <c r="C17734" s="59" t="s">
        <v>57</v>
      </c>
      <c r="D17734" s="60">
        <v>1.5</v>
      </c>
      <c r="E17734" s="75" t="s">
        <v>37</v>
      </c>
      <c r="F17734" s="73">
        <v>24650</v>
      </c>
      <c r="G17734" s="64">
        <f>D17734*F17734</f>
        <v>36975</v>
      </c>
      <c r="H17734" s="65" t="s">
        <v>1161</v>
      </c>
      <c r="I17734" s="74"/>
    </row>
    <row r="17735" spans="1:9" x14ac:dyDescent="0.25">
      <c r="A17735" s="144">
        <v>44753</v>
      </c>
      <c r="B17735" s="118" t="s">
        <v>7600</v>
      </c>
      <c r="C17735" s="85"/>
      <c r="D17735" s="60">
        <v>10</v>
      </c>
      <c r="E17735" s="75" t="s">
        <v>26</v>
      </c>
      <c r="F17735" s="63">
        <v>1000</v>
      </c>
      <c r="G17735" s="64">
        <f>F17735*D17735</f>
        <v>10000</v>
      </c>
      <c r="H17735" s="65" t="s">
        <v>6175</v>
      </c>
      <c r="I17735" s="74"/>
    </row>
    <row r="17736" spans="1:9" x14ac:dyDescent="0.25">
      <c r="A17736" s="144">
        <v>44753</v>
      </c>
      <c r="B17736" s="59" t="s">
        <v>6677</v>
      </c>
      <c r="C17736" s="59"/>
      <c r="D17736" s="87">
        <v>10</v>
      </c>
      <c r="E17736" s="77" t="s">
        <v>26</v>
      </c>
      <c r="F17736" s="73">
        <v>750</v>
      </c>
      <c r="G17736" s="64">
        <f t="shared" si="535"/>
        <v>7500</v>
      </c>
      <c r="H17736" s="65" t="s">
        <v>6175</v>
      </c>
      <c r="I17736" s="74"/>
    </row>
    <row r="17737" spans="1:9" x14ac:dyDescent="0.25">
      <c r="A17737" s="144">
        <v>44753</v>
      </c>
      <c r="B17737" s="59" t="s">
        <v>688</v>
      </c>
      <c r="C17737" s="58" t="s">
        <v>835</v>
      </c>
      <c r="D17737" s="87">
        <v>8</v>
      </c>
      <c r="E17737" s="159" t="s">
        <v>26</v>
      </c>
      <c r="F17737" s="64">
        <v>2500</v>
      </c>
      <c r="G17737" s="64">
        <f t="shared" si="535"/>
        <v>20000</v>
      </c>
      <c r="H17737" s="65" t="s">
        <v>6175</v>
      </c>
      <c r="I17737" s="74"/>
    </row>
    <row r="17738" spans="1:9" x14ac:dyDescent="0.25">
      <c r="A17738" s="144">
        <v>44753</v>
      </c>
      <c r="B17738" s="66" t="s">
        <v>12388</v>
      </c>
      <c r="C17738" s="89" t="s">
        <v>48</v>
      </c>
      <c r="D17738" s="60">
        <v>1</v>
      </c>
      <c r="E17738" s="75" t="s">
        <v>26</v>
      </c>
      <c r="F17738" s="73">
        <v>12500</v>
      </c>
      <c r="G17738" s="64">
        <f>F17738*D17738</f>
        <v>12500</v>
      </c>
      <c r="H17738" s="65" t="s">
        <v>665</v>
      </c>
      <c r="I17738" s="279" t="s">
        <v>12888</v>
      </c>
    </row>
    <row r="17739" spans="1:9" x14ac:dyDescent="0.25">
      <c r="A17739" s="144">
        <v>44753</v>
      </c>
      <c r="B17739" s="59" t="s">
        <v>274</v>
      </c>
      <c r="C17739" s="192">
        <v>40493</v>
      </c>
      <c r="D17739" s="60">
        <v>4</v>
      </c>
      <c r="E17739" s="75" t="s">
        <v>26</v>
      </c>
      <c r="F17739" s="210">
        <v>10000</v>
      </c>
      <c r="G17739" s="64">
        <f>F17739*D17739</f>
        <v>40000</v>
      </c>
      <c r="H17739" s="65" t="s">
        <v>665</v>
      </c>
      <c r="I17739" s="279" t="s">
        <v>12888</v>
      </c>
    </row>
    <row r="17740" spans="1:9" x14ac:dyDescent="0.25">
      <c r="A17740" s="144">
        <v>44753</v>
      </c>
      <c r="B17740" s="59" t="s">
        <v>634</v>
      </c>
      <c r="C17740" s="59" t="s">
        <v>99</v>
      </c>
      <c r="D17740" s="141">
        <v>1</v>
      </c>
      <c r="E17740" s="75" t="s">
        <v>26</v>
      </c>
      <c r="F17740" s="210">
        <v>40000</v>
      </c>
      <c r="G17740" s="114">
        <f t="shared" ref="G17740:G17766" si="536">F17740*D17740</f>
        <v>40000</v>
      </c>
      <c r="H17740" s="65" t="s">
        <v>665</v>
      </c>
      <c r="I17740" s="279" t="s">
        <v>12888</v>
      </c>
    </row>
    <row r="17741" spans="1:9" x14ac:dyDescent="0.25">
      <c r="A17741" s="144">
        <v>44753</v>
      </c>
      <c r="B17741" s="66" t="s">
        <v>220</v>
      </c>
      <c r="C17741" s="92" t="s">
        <v>221</v>
      </c>
      <c r="D17741" s="60">
        <v>6</v>
      </c>
      <c r="E17741" s="126" t="s">
        <v>37</v>
      </c>
      <c r="F17741" s="73">
        <v>34689</v>
      </c>
      <c r="G17741" s="210">
        <f t="shared" si="536"/>
        <v>208134</v>
      </c>
      <c r="H17741" s="65" t="s">
        <v>665</v>
      </c>
      <c r="I17741" s="279" t="s">
        <v>12888</v>
      </c>
    </row>
    <row r="17742" spans="1:9" x14ac:dyDescent="0.25">
      <c r="A17742" s="144">
        <v>44753</v>
      </c>
      <c r="B17742" s="59" t="s">
        <v>1792</v>
      </c>
      <c r="C17742" s="59" t="s">
        <v>76</v>
      </c>
      <c r="D17742" s="60">
        <v>0.6</v>
      </c>
      <c r="E17742" s="75" t="s">
        <v>37</v>
      </c>
      <c r="F17742" s="62">
        <v>86250</v>
      </c>
      <c r="G17742" s="210">
        <f t="shared" si="536"/>
        <v>51750</v>
      </c>
      <c r="H17742" s="65" t="s">
        <v>665</v>
      </c>
      <c r="I17742" s="279" t="s">
        <v>12888</v>
      </c>
    </row>
    <row r="17743" spans="1:9" x14ac:dyDescent="0.25">
      <c r="A17743" s="144">
        <v>44753</v>
      </c>
      <c r="B17743" s="83" t="s">
        <v>3501</v>
      </c>
      <c r="C17743" s="83" t="s">
        <v>416</v>
      </c>
      <c r="D17743" s="60">
        <v>1</v>
      </c>
      <c r="E17743" s="159" t="s">
        <v>26</v>
      </c>
      <c r="F17743" s="73">
        <v>103000</v>
      </c>
      <c r="G17743" s="210">
        <f t="shared" si="536"/>
        <v>103000</v>
      </c>
      <c r="H17743" s="65" t="s">
        <v>794</v>
      </c>
      <c r="I17743" s="279"/>
    </row>
    <row r="17744" spans="1:9" x14ac:dyDescent="0.25">
      <c r="A17744" s="144">
        <v>44753</v>
      </c>
      <c r="B17744" s="85" t="s">
        <v>3482</v>
      </c>
      <c r="C17744" s="83" t="s">
        <v>416</v>
      </c>
      <c r="D17744" s="59">
        <v>1</v>
      </c>
      <c r="E17744" s="159" t="s">
        <v>26</v>
      </c>
      <c r="F17744" s="61">
        <v>7000</v>
      </c>
      <c r="G17744" s="210">
        <f t="shared" si="536"/>
        <v>7000</v>
      </c>
      <c r="H17744" s="65" t="s">
        <v>794</v>
      </c>
      <c r="I17744" s="279"/>
    </row>
    <row r="17745" spans="1:9" x14ac:dyDescent="0.25">
      <c r="A17745" s="144">
        <v>44753</v>
      </c>
      <c r="B17745" s="59" t="s">
        <v>12889</v>
      </c>
      <c r="C17745" s="58" t="s">
        <v>416</v>
      </c>
      <c r="D17745" s="87">
        <v>1</v>
      </c>
      <c r="E17745" s="159" t="s">
        <v>26</v>
      </c>
      <c r="F17745" s="64">
        <v>11000</v>
      </c>
      <c r="G17745" s="210">
        <f t="shared" si="536"/>
        <v>11000</v>
      </c>
      <c r="H17745" s="65" t="s">
        <v>794</v>
      </c>
      <c r="I17745" s="279"/>
    </row>
    <row r="17746" spans="1:9" x14ac:dyDescent="0.25">
      <c r="A17746" s="144">
        <v>44753</v>
      </c>
      <c r="B17746" s="66" t="s">
        <v>8068</v>
      </c>
      <c r="C17746" s="83" t="s">
        <v>835</v>
      </c>
      <c r="D17746" s="60">
        <v>2</v>
      </c>
      <c r="E17746" s="75" t="s">
        <v>26</v>
      </c>
      <c r="F17746" s="64">
        <v>11500</v>
      </c>
      <c r="G17746" s="64">
        <f t="shared" si="536"/>
        <v>23000</v>
      </c>
      <c r="H17746" s="65" t="s">
        <v>794</v>
      </c>
      <c r="I17746" s="279"/>
    </row>
    <row r="17747" spans="1:9" x14ac:dyDescent="0.25">
      <c r="A17747" s="144">
        <v>44753</v>
      </c>
      <c r="B17747" s="118" t="s">
        <v>7600</v>
      </c>
      <c r="C17747" s="85" t="s">
        <v>27</v>
      </c>
      <c r="D17747" s="60">
        <v>10</v>
      </c>
      <c r="E17747" s="75" t="s">
        <v>26</v>
      </c>
      <c r="F17747" s="63">
        <v>1000</v>
      </c>
      <c r="G17747" s="64">
        <f t="shared" si="536"/>
        <v>10000</v>
      </c>
      <c r="H17747" s="65" t="s">
        <v>794</v>
      </c>
      <c r="I17747" s="279"/>
    </row>
    <row r="17748" spans="1:9" x14ac:dyDescent="0.25">
      <c r="A17748" s="144">
        <v>44753</v>
      </c>
      <c r="B17748" s="59" t="s">
        <v>729</v>
      </c>
      <c r="C17748" s="83" t="s">
        <v>27</v>
      </c>
      <c r="D17748" s="59">
        <v>10</v>
      </c>
      <c r="E17748" s="77" t="s">
        <v>26</v>
      </c>
      <c r="F17748" s="61">
        <v>1565</v>
      </c>
      <c r="G17748" s="64">
        <f t="shared" si="536"/>
        <v>15650</v>
      </c>
      <c r="H17748" s="65" t="s">
        <v>794</v>
      </c>
      <c r="I17748" s="279"/>
    </row>
    <row r="17749" spans="1:9" x14ac:dyDescent="0.25">
      <c r="A17749" s="144">
        <v>44753</v>
      </c>
      <c r="B17749" s="58" t="s">
        <v>12890</v>
      </c>
      <c r="C17749" s="58" t="s">
        <v>419</v>
      </c>
      <c r="D17749" s="60">
        <v>20</v>
      </c>
      <c r="E17749" s="159" t="s">
        <v>26</v>
      </c>
      <c r="F17749" s="64">
        <v>4500</v>
      </c>
      <c r="G17749" s="64">
        <f t="shared" si="536"/>
        <v>90000</v>
      </c>
      <c r="H17749" s="65" t="s">
        <v>794</v>
      </c>
      <c r="I17749" s="279"/>
    </row>
    <row r="17750" spans="1:9" x14ac:dyDescent="0.25">
      <c r="A17750" s="144">
        <v>44753</v>
      </c>
      <c r="B17750" s="59" t="s">
        <v>12891</v>
      </c>
      <c r="C17750" s="83" t="s">
        <v>419</v>
      </c>
      <c r="D17750" s="59">
        <v>20</v>
      </c>
      <c r="E17750" s="77" t="s">
        <v>26</v>
      </c>
      <c r="F17750" s="61">
        <v>250</v>
      </c>
      <c r="G17750" s="64">
        <f t="shared" si="536"/>
        <v>5000</v>
      </c>
      <c r="H17750" s="65" t="s">
        <v>794</v>
      </c>
      <c r="I17750" s="279"/>
    </row>
    <row r="17751" spans="1:9" x14ac:dyDescent="0.25">
      <c r="A17751" s="144">
        <v>44753</v>
      </c>
      <c r="B17751" s="71" t="s">
        <v>12892</v>
      </c>
      <c r="C17751" s="83" t="s">
        <v>850</v>
      </c>
      <c r="D17751" s="60">
        <v>14</v>
      </c>
      <c r="E17751" s="77" t="s">
        <v>51</v>
      </c>
      <c r="F17751" s="63">
        <v>19000</v>
      </c>
      <c r="G17751" s="64">
        <f t="shared" si="536"/>
        <v>266000</v>
      </c>
      <c r="H17751" s="65" t="s">
        <v>794</v>
      </c>
      <c r="I17751" s="279"/>
    </row>
    <row r="17752" spans="1:9" x14ac:dyDescent="0.25">
      <c r="A17752" s="144">
        <v>44753</v>
      </c>
      <c r="B17752" s="71" t="s">
        <v>12893</v>
      </c>
      <c r="C17752" s="83" t="s">
        <v>48</v>
      </c>
      <c r="D17752" s="60">
        <v>1</v>
      </c>
      <c r="E17752" s="77" t="s">
        <v>26</v>
      </c>
      <c r="F17752" s="73">
        <v>125000</v>
      </c>
      <c r="G17752" s="64">
        <f t="shared" si="536"/>
        <v>125000</v>
      </c>
      <c r="H17752" s="65" t="s">
        <v>794</v>
      </c>
      <c r="I17752" s="279"/>
    </row>
    <row r="17753" spans="1:9" x14ac:dyDescent="0.25">
      <c r="A17753" s="144">
        <v>44753</v>
      </c>
      <c r="B17753" s="58" t="s">
        <v>35</v>
      </c>
      <c r="C17753" s="84" t="s">
        <v>36</v>
      </c>
      <c r="D17753" s="141">
        <v>1</v>
      </c>
      <c r="E17753" s="75" t="s">
        <v>102</v>
      </c>
      <c r="F17753" s="73">
        <v>6350000</v>
      </c>
      <c r="G17753" s="64">
        <f t="shared" si="536"/>
        <v>6350000</v>
      </c>
      <c r="H17753" s="65" t="s">
        <v>525</v>
      </c>
      <c r="I17753" s="279" t="s">
        <v>12894</v>
      </c>
    </row>
    <row r="17754" spans="1:9" x14ac:dyDescent="0.25">
      <c r="A17754" s="144">
        <v>44753</v>
      </c>
      <c r="B17754" s="59" t="s">
        <v>210</v>
      </c>
      <c r="C17754" s="59" t="s">
        <v>211</v>
      </c>
      <c r="D17754" s="60">
        <v>1</v>
      </c>
      <c r="E17754" s="75" t="s">
        <v>102</v>
      </c>
      <c r="F17754" s="63">
        <v>6750000</v>
      </c>
      <c r="G17754" s="210">
        <f t="shared" si="536"/>
        <v>6750000</v>
      </c>
      <c r="H17754" s="65" t="s">
        <v>525</v>
      </c>
      <c r="I17754" s="279" t="s">
        <v>12894</v>
      </c>
    </row>
    <row r="17755" spans="1:9" x14ac:dyDescent="0.25">
      <c r="A17755" s="144">
        <v>44753</v>
      </c>
      <c r="B17755" s="118" t="s">
        <v>7515</v>
      </c>
      <c r="C17755" s="85" t="s">
        <v>48</v>
      </c>
      <c r="D17755" s="87">
        <v>1</v>
      </c>
      <c r="E17755" s="77" t="s">
        <v>26</v>
      </c>
      <c r="F17755" s="73">
        <v>35000</v>
      </c>
      <c r="G17755" s="210">
        <f>F17755*D17755</f>
        <v>35000</v>
      </c>
      <c r="H17755" s="65" t="s">
        <v>998</v>
      </c>
      <c r="I17755" s="279" t="s">
        <v>12895</v>
      </c>
    </row>
    <row r="17756" spans="1:9" x14ac:dyDescent="0.25">
      <c r="A17756" s="144">
        <v>44753</v>
      </c>
      <c r="B17756" s="83" t="s">
        <v>12896</v>
      </c>
      <c r="C17756" s="83" t="s">
        <v>48</v>
      </c>
      <c r="D17756" s="60">
        <v>1</v>
      </c>
      <c r="E17756" s="126" t="s">
        <v>26</v>
      </c>
      <c r="F17756" s="73">
        <v>260000</v>
      </c>
      <c r="G17756" s="64">
        <f t="shared" si="536"/>
        <v>260000</v>
      </c>
      <c r="H17756" s="65" t="s">
        <v>998</v>
      </c>
      <c r="I17756" s="279" t="s">
        <v>12895</v>
      </c>
    </row>
    <row r="17757" spans="1:9" x14ac:dyDescent="0.25">
      <c r="A17757" s="144">
        <v>44753</v>
      </c>
      <c r="B17757" s="58" t="s">
        <v>112</v>
      </c>
      <c r="C17757" s="59" t="s">
        <v>113</v>
      </c>
      <c r="D17757" s="60">
        <v>1</v>
      </c>
      <c r="E17757" s="75" t="s">
        <v>26</v>
      </c>
      <c r="F17757" s="63">
        <v>222500</v>
      </c>
      <c r="G17757" s="64">
        <f t="shared" si="536"/>
        <v>222500</v>
      </c>
      <c r="H17757" s="65" t="s">
        <v>998</v>
      </c>
      <c r="I17757" s="279" t="s">
        <v>12895</v>
      </c>
    </row>
    <row r="17758" spans="1:9" x14ac:dyDescent="0.25">
      <c r="A17758" s="144">
        <v>44753</v>
      </c>
      <c r="B17758" s="58" t="s">
        <v>6582</v>
      </c>
      <c r="C17758" s="59" t="s">
        <v>6583</v>
      </c>
      <c r="D17758" s="60">
        <v>1</v>
      </c>
      <c r="E17758" s="75" t="s">
        <v>26</v>
      </c>
      <c r="F17758" s="62">
        <v>31000</v>
      </c>
      <c r="G17758" s="210">
        <f t="shared" si="536"/>
        <v>31000</v>
      </c>
      <c r="H17758" s="65" t="s">
        <v>998</v>
      </c>
      <c r="I17758" s="279" t="s">
        <v>12895</v>
      </c>
    </row>
    <row r="17759" spans="1:9" x14ac:dyDescent="0.25">
      <c r="A17759" s="144">
        <v>44753</v>
      </c>
      <c r="B17759" s="66" t="s">
        <v>220</v>
      </c>
      <c r="C17759" s="92" t="s">
        <v>221</v>
      </c>
      <c r="D17759" s="60">
        <v>5</v>
      </c>
      <c r="E17759" s="126" t="s">
        <v>37</v>
      </c>
      <c r="F17759" s="73">
        <v>34689</v>
      </c>
      <c r="G17759" s="210">
        <f t="shared" si="536"/>
        <v>173445</v>
      </c>
      <c r="H17759" s="65" t="s">
        <v>998</v>
      </c>
      <c r="I17759" s="279" t="s">
        <v>12895</v>
      </c>
    </row>
    <row r="17760" spans="1:9" x14ac:dyDescent="0.25">
      <c r="A17760" s="144">
        <v>44753</v>
      </c>
      <c r="B17760" s="59" t="s">
        <v>1792</v>
      </c>
      <c r="C17760" s="59" t="s">
        <v>76</v>
      </c>
      <c r="D17760" s="60">
        <v>0.6</v>
      </c>
      <c r="E17760" s="75" t="s">
        <v>37</v>
      </c>
      <c r="F17760" s="62">
        <v>86250</v>
      </c>
      <c r="G17760" s="64">
        <f t="shared" si="536"/>
        <v>51750</v>
      </c>
      <c r="H17760" s="65" t="s">
        <v>998</v>
      </c>
      <c r="I17760" s="279" t="s">
        <v>12895</v>
      </c>
    </row>
    <row r="17761" spans="1:9" x14ac:dyDescent="0.25">
      <c r="A17761" s="144">
        <v>44753</v>
      </c>
      <c r="B17761" s="59" t="s">
        <v>7648</v>
      </c>
      <c r="C17761" s="59" t="s">
        <v>12897</v>
      </c>
      <c r="D17761" s="60">
        <v>1</v>
      </c>
      <c r="E17761" s="75" t="s">
        <v>26</v>
      </c>
      <c r="F17761" s="78">
        <v>1400000</v>
      </c>
      <c r="G17761" s="64">
        <f t="shared" si="536"/>
        <v>1400000</v>
      </c>
      <c r="H17761" s="65" t="s">
        <v>998</v>
      </c>
      <c r="I17761" s="279" t="s">
        <v>12895</v>
      </c>
    </row>
    <row r="17762" spans="1:9" x14ac:dyDescent="0.25">
      <c r="A17762" s="144">
        <v>44753</v>
      </c>
      <c r="B17762" s="118" t="s">
        <v>690</v>
      </c>
      <c r="C17762" s="83"/>
      <c r="D17762" s="60">
        <v>10</v>
      </c>
      <c r="E17762" s="292" t="s">
        <v>26</v>
      </c>
      <c r="F17762" s="63">
        <v>1000</v>
      </c>
      <c r="G17762" s="64">
        <f>F17762*D17762</f>
        <v>10000</v>
      </c>
      <c r="H17762" s="65" t="s">
        <v>814</v>
      </c>
      <c r="I17762" s="279"/>
    </row>
    <row r="17763" spans="1:9" x14ac:dyDescent="0.25">
      <c r="A17763" s="144">
        <v>44753</v>
      </c>
      <c r="B17763" s="83" t="s">
        <v>3501</v>
      </c>
      <c r="C17763" s="83" t="s">
        <v>416</v>
      </c>
      <c r="D17763" s="60">
        <v>1</v>
      </c>
      <c r="E17763" s="159" t="s">
        <v>26</v>
      </c>
      <c r="F17763" s="73">
        <v>103000</v>
      </c>
      <c r="G17763" s="64">
        <f t="shared" si="536"/>
        <v>103000</v>
      </c>
      <c r="H17763" s="65" t="s">
        <v>814</v>
      </c>
      <c r="I17763" s="279"/>
    </row>
    <row r="17764" spans="1:9" x14ac:dyDescent="0.25">
      <c r="A17764" s="144">
        <v>44753</v>
      </c>
      <c r="B17764" s="85" t="s">
        <v>3482</v>
      </c>
      <c r="C17764" s="83" t="s">
        <v>416</v>
      </c>
      <c r="D17764" s="59">
        <v>1</v>
      </c>
      <c r="E17764" s="159" t="s">
        <v>26</v>
      </c>
      <c r="F17764" s="61">
        <v>7000</v>
      </c>
      <c r="G17764" s="114">
        <f t="shared" si="536"/>
        <v>7000</v>
      </c>
      <c r="H17764" s="65" t="s">
        <v>814</v>
      </c>
      <c r="I17764" s="279"/>
    </row>
    <row r="17765" spans="1:9" x14ac:dyDescent="0.25">
      <c r="A17765" s="144">
        <v>44753</v>
      </c>
      <c r="B17765" s="59" t="s">
        <v>12889</v>
      </c>
      <c r="C17765" s="58" t="s">
        <v>416</v>
      </c>
      <c r="D17765" s="87">
        <v>1</v>
      </c>
      <c r="E17765" s="159" t="s">
        <v>26</v>
      </c>
      <c r="F17765" s="64">
        <v>11000</v>
      </c>
      <c r="G17765" s="64">
        <f t="shared" si="536"/>
        <v>11000</v>
      </c>
      <c r="H17765" s="65" t="s">
        <v>814</v>
      </c>
      <c r="I17765" s="279"/>
    </row>
    <row r="17766" spans="1:9" x14ac:dyDescent="0.25">
      <c r="A17766" s="144">
        <v>44753</v>
      </c>
      <c r="B17766" s="118" t="s">
        <v>12585</v>
      </c>
      <c r="C17766" s="59" t="s">
        <v>2234</v>
      </c>
      <c r="D17766" s="60">
        <v>2</v>
      </c>
      <c r="E17766" s="126" t="s">
        <v>26</v>
      </c>
      <c r="F17766" s="64">
        <v>110000</v>
      </c>
      <c r="G17766" s="64">
        <f t="shared" si="536"/>
        <v>220000</v>
      </c>
      <c r="H17766" s="65" t="s">
        <v>814</v>
      </c>
      <c r="I17766" s="279"/>
    </row>
    <row r="17767" spans="1:9" x14ac:dyDescent="0.25">
      <c r="A17767" s="144">
        <v>44753</v>
      </c>
      <c r="B17767" s="58" t="s">
        <v>35</v>
      </c>
      <c r="C17767" s="84" t="s">
        <v>36</v>
      </c>
      <c r="D17767" s="60">
        <v>3</v>
      </c>
      <c r="E17767" s="75" t="s">
        <v>37</v>
      </c>
      <c r="F17767" s="63">
        <v>31000</v>
      </c>
      <c r="G17767" s="64">
        <f>F17767*D17767</f>
        <v>93000</v>
      </c>
      <c r="H17767" s="65" t="s">
        <v>432</v>
      </c>
      <c r="I17767" s="74"/>
    </row>
    <row r="17768" spans="1:9" x14ac:dyDescent="0.25">
      <c r="A17768" s="144">
        <v>44784</v>
      </c>
      <c r="B17768" s="59" t="s">
        <v>56</v>
      </c>
      <c r="C17768" s="59" t="s">
        <v>57</v>
      </c>
      <c r="D17768" s="60">
        <v>3</v>
      </c>
      <c r="E17768" s="75" t="s">
        <v>37</v>
      </c>
      <c r="F17768" s="73">
        <v>24650</v>
      </c>
      <c r="G17768" s="64">
        <f t="shared" ref="G17768:G17781" si="537">F17768*D17768</f>
        <v>73950</v>
      </c>
      <c r="H17768" s="65" t="s">
        <v>432</v>
      </c>
      <c r="I17768" s="74"/>
    </row>
    <row r="17769" spans="1:9" x14ac:dyDescent="0.25">
      <c r="A17769" s="144">
        <v>44784</v>
      </c>
      <c r="B17769" s="58" t="s">
        <v>35</v>
      </c>
      <c r="C17769" s="84" t="s">
        <v>36</v>
      </c>
      <c r="D17769" s="60">
        <v>3</v>
      </c>
      <c r="E17769" s="75" t="s">
        <v>37</v>
      </c>
      <c r="F17769" s="63">
        <v>31000</v>
      </c>
      <c r="G17769" s="64">
        <f t="shared" si="537"/>
        <v>93000</v>
      </c>
      <c r="H17769" s="65" t="s">
        <v>2148</v>
      </c>
      <c r="I17769" s="74"/>
    </row>
    <row r="17770" spans="1:9" x14ac:dyDescent="0.25">
      <c r="A17770" s="144">
        <v>44784</v>
      </c>
      <c r="B17770" s="59" t="s">
        <v>210</v>
      </c>
      <c r="C17770" s="59" t="s">
        <v>211</v>
      </c>
      <c r="D17770" s="87">
        <v>9</v>
      </c>
      <c r="E17770" s="77" t="s">
        <v>37</v>
      </c>
      <c r="F17770" s="73">
        <v>33000</v>
      </c>
      <c r="G17770" s="64">
        <f t="shared" si="537"/>
        <v>297000</v>
      </c>
      <c r="H17770" s="65" t="s">
        <v>1873</v>
      </c>
      <c r="I17770" s="74" t="s">
        <v>12898</v>
      </c>
    </row>
    <row r="17771" spans="1:9" x14ac:dyDescent="0.25">
      <c r="A17771" s="144">
        <v>44784</v>
      </c>
      <c r="B17771" s="59" t="s">
        <v>6307</v>
      </c>
      <c r="C17771" s="59" t="s">
        <v>217</v>
      </c>
      <c r="D17771" s="60">
        <v>1</v>
      </c>
      <c r="E17771" s="126" t="s">
        <v>26</v>
      </c>
      <c r="F17771" s="73">
        <v>83000</v>
      </c>
      <c r="G17771" s="210">
        <f t="shared" si="537"/>
        <v>83000</v>
      </c>
      <c r="H17771" s="65" t="s">
        <v>1873</v>
      </c>
      <c r="I17771" s="74" t="s">
        <v>12898</v>
      </c>
    </row>
    <row r="17772" spans="1:9" x14ac:dyDescent="0.25">
      <c r="A17772" s="144">
        <v>44784</v>
      </c>
      <c r="B17772" s="59" t="s">
        <v>32</v>
      </c>
      <c r="C17772" s="59" t="s">
        <v>33</v>
      </c>
      <c r="D17772" s="87">
        <v>1</v>
      </c>
      <c r="E17772" s="77" t="s">
        <v>26</v>
      </c>
      <c r="F17772" s="73">
        <v>210000</v>
      </c>
      <c r="G17772" s="64">
        <f t="shared" si="537"/>
        <v>210000</v>
      </c>
      <c r="H17772" s="65" t="s">
        <v>1873</v>
      </c>
      <c r="I17772" s="74" t="s">
        <v>12898</v>
      </c>
    </row>
    <row r="17773" spans="1:9" x14ac:dyDescent="0.25">
      <c r="A17773" s="144">
        <v>44784</v>
      </c>
      <c r="B17773" s="59" t="s">
        <v>10727</v>
      </c>
      <c r="C17773" s="59" t="s">
        <v>12899</v>
      </c>
      <c r="D17773" s="60">
        <v>1</v>
      </c>
      <c r="E17773" s="126" t="s">
        <v>26</v>
      </c>
      <c r="F17773" s="73">
        <v>1700000</v>
      </c>
      <c r="G17773" s="210">
        <f t="shared" si="537"/>
        <v>1700000</v>
      </c>
      <c r="H17773" s="65" t="s">
        <v>763</v>
      </c>
      <c r="I17773" s="74" t="s">
        <v>12900</v>
      </c>
    </row>
    <row r="17774" spans="1:9" x14ac:dyDescent="0.25">
      <c r="A17774" s="144">
        <v>44784</v>
      </c>
      <c r="B17774" s="66" t="s">
        <v>10727</v>
      </c>
      <c r="C17774" s="89" t="s">
        <v>12901</v>
      </c>
      <c r="D17774" s="60">
        <v>1</v>
      </c>
      <c r="E17774" s="126" t="s">
        <v>26</v>
      </c>
      <c r="F17774" s="73">
        <v>1700000</v>
      </c>
      <c r="G17774" s="64">
        <f t="shared" si="537"/>
        <v>1700000</v>
      </c>
      <c r="H17774" s="65" t="s">
        <v>763</v>
      </c>
      <c r="I17774" s="74" t="s">
        <v>12900</v>
      </c>
    </row>
    <row r="17775" spans="1:9" x14ac:dyDescent="0.25">
      <c r="A17775" s="144">
        <v>44784</v>
      </c>
      <c r="B17775" s="59" t="s">
        <v>12902</v>
      </c>
      <c r="C17775" s="84" t="s">
        <v>361</v>
      </c>
      <c r="D17775" s="60">
        <v>2</v>
      </c>
      <c r="E17775" s="126" t="s">
        <v>26</v>
      </c>
      <c r="F17775" s="221">
        <v>195000</v>
      </c>
      <c r="G17775" s="64">
        <f t="shared" si="537"/>
        <v>390000</v>
      </c>
      <c r="H17775" s="65" t="s">
        <v>763</v>
      </c>
      <c r="I17775" s="74" t="s">
        <v>12900</v>
      </c>
    </row>
    <row r="17776" spans="1:9" x14ac:dyDescent="0.25">
      <c r="A17776" s="144">
        <v>44784</v>
      </c>
      <c r="B17776" s="66" t="s">
        <v>8068</v>
      </c>
      <c r="C17776" s="83" t="s">
        <v>835</v>
      </c>
      <c r="D17776" s="60">
        <v>2</v>
      </c>
      <c r="E17776" s="75" t="s">
        <v>26</v>
      </c>
      <c r="F17776" s="64">
        <v>11500</v>
      </c>
      <c r="G17776" s="64">
        <f>F17776*D17776</f>
        <v>23000</v>
      </c>
      <c r="H17776" s="65" t="s">
        <v>794</v>
      </c>
      <c r="I17776" s="74"/>
    </row>
    <row r="17777" spans="1:9" x14ac:dyDescent="0.25">
      <c r="A17777" s="144">
        <v>44784</v>
      </c>
      <c r="B17777" s="59" t="s">
        <v>12903</v>
      </c>
      <c r="C17777" s="59"/>
      <c r="D17777" s="87">
        <v>20</v>
      </c>
      <c r="E17777" s="77" t="s">
        <v>26</v>
      </c>
      <c r="F17777" s="73">
        <v>1000</v>
      </c>
      <c r="G17777" s="64">
        <f t="shared" si="537"/>
        <v>20000</v>
      </c>
      <c r="H17777" s="65" t="s">
        <v>794</v>
      </c>
      <c r="I17777" s="74"/>
    </row>
    <row r="17778" spans="1:9" x14ac:dyDescent="0.25">
      <c r="A17778" s="144">
        <v>44784</v>
      </c>
      <c r="B17778" s="59" t="s">
        <v>3799</v>
      </c>
      <c r="C17778" s="77" t="s">
        <v>966</v>
      </c>
      <c r="D17778" s="60">
        <v>1</v>
      </c>
      <c r="E17778" s="75" t="s">
        <v>1525</v>
      </c>
      <c r="F17778" s="63">
        <v>210000</v>
      </c>
      <c r="G17778" s="64">
        <f t="shared" si="537"/>
        <v>210000</v>
      </c>
      <c r="H17778" s="65" t="s">
        <v>794</v>
      </c>
      <c r="I17778" s="74"/>
    </row>
    <row r="17779" spans="1:9" x14ac:dyDescent="0.25">
      <c r="A17779" s="144">
        <v>44784</v>
      </c>
      <c r="B17779" s="85" t="s">
        <v>12904</v>
      </c>
      <c r="C17779" s="83" t="s">
        <v>416</v>
      </c>
      <c r="D17779" s="59">
        <v>10</v>
      </c>
      <c r="E17779" s="159" t="s">
        <v>29</v>
      </c>
      <c r="F17779" s="61">
        <v>2250</v>
      </c>
      <c r="G17779" s="64">
        <f t="shared" si="537"/>
        <v>22500</v>
      </c>
      <c r="H17779" s="65" t="s">
        <v>794</v>
      </c>
      <c r="I17779" s="74"/>
    </row>
    <row r="17780" spans="1:9" x14ac:dyDescent="0.25">
      <c r="A17780" s="144">
        <v>44784</v>
      </c>
      <c r="B17780" s="59" t="s">
        <v>688</v>
      </c>
      <c r="C17780" s="58" t="s">
        <v>835</v>
      </c>
      <c r="D17780" s="87">
        <v>4</v>
      </c>
      <c r="E17780" s="159" t="s">
        <v>26</v>
      </c>
      <c r="F17780" s="64">
        <v>2500</v>
      </c>
      <c r="G17780" s="64">
        <f t="shared" si="537"/>
        <v>10000</v>
      </c>
      <c r="H17780" s="65" t="s">
        <v>794</v>
      </c>
      <c r="I17780" s="74"/>
    </row>
    <row r="17781" spans="1:9" x14ac:dyDescent="0.25">
      <c r="A17781" s="144">
        <v>44784</v>
      </c>
      <c r="B17781" s="481" t="s">
        <v>210</v>
      </c>
      <c r="C17781" s="481" t="s">
        <v>211</v>
      </c>
      <c r="D17781" s="510">
        <v>8</v>
      </c>
      <c r="E17781" s="487" t="s">
        <v>37</v>
      </c>
      <c r="F17781" s="485">
        <v>33000</v>
      </c>
      <c r="G17781" s="485">
        <f t="shared" si="537"/>
        <v>264000</v>
      </c>
      <c r="H17781" s="486" t="s">
        <v>6528</v>
      </c>
      <c r="I17781" s="634"/>
    </row>
    <row r="17782" spans="1:9" x14ac:dyDescent="0.25">
      <c r="A17782" s="144">
        <v>44784</v>
      </c>
      <c r="B17782" s="58" t="s">
        <v>11973</v>
      </c>
      <c r="C17782" s="83" t="s">
        <v>695</v>
      </c>
      <c r="D17782" s="60">
        <v>1</v>
      </c>
      <c r="E17782" s="75" t="s">
        <v>26</v>
      </c>
      <c r="F17782" s="63">
        <v>435000</v>
      </c>
      <c r="G17782" s="64">
        <f>F17782*D17782</f>
        <v>435000</v>
      </c>
      <c r="H17782" s="65" t="s">
        <v>12905</v>
      </c>
      <c r="I17782" s="279"/>
    </row>
    <row r="17783" spans="1:9" x14ac:dyDescent="0.25">
      <c r="A17783" s="144">
        <v>44784</v>
      </c>
      <c r="B17783" s="59" t="s">
        <v>4856</v>
      </c>
      <c r="C17783" s="59" t="s">
        <v>695</v>
      </c>
      <c r="D17783" s="60">
        <v>1</v>
      </c>
      <c r="E17783" s="75" t="s">
        <v>26</v>
      </c>
      <c r="F17783" s="63">
        <v>105000</v>
      </c>
      <c r="G17783" s="64">
        <f>F17783*D17783</f>
        <v>105000</v>
      </c>
      <c r="H17783" s="65" t="s">
        <v>12905</v>
      </c>
      <c r="I17783" s="279"/>
    </row>
    <row r="17784" spans="1:9" x14ac:dyDescent="0.25">
      <c r="A17784" s="144">
        <v>44784</v>
      </c>
      <c r="B17784" s="83" t="s">
        <v>12906</v>
      </c>
      <c r="C17784" s="83" t="s">
        <v>12907</v>
      </c>
      <c r="D17784" s="60">
        <v>1</v>
      </c>
      <c r="E17784" s="159" t="s">
        <v>26</v>
      </c>
      <c r="F17784" s="73">
        <v>25000</v>
      </c>
      <c r="G17784" s="210">
        <f>F17784*D17784</f>
        <v>25000</v>
      </c>
      <c r="H17784" s="65" t="s">
        <v>484</v>
      </c>
      <c r="I17784" s="279"/>
    </row>
    <row r="17785" spans="1:9" x14ac:dyDescent="0.25">
      <c r="A17785" s="144">
        <v>44784</v>
      </c>
      <c r="B17785" s="58" t="s">
        <v>11973</v>
      </c>
      <c r="C17785" s="83" t="s">
        <v>695</v>
      </c>
      <c r="D17785" s="60">
        <v>1</v>
      </c>
      <c r="E17785" s="75" t="s">
        <v>26</v>
      </c>
      <c r="F17785" s="63">
        <v>435000</v>
      </c>
      <c r="G17785" s="210">
        <f t="shared" ref="G17785:G17822" si="538">F17785*D17785</f>
        <v>435000</v>
      </c>
      <c r="H17785" s="65" t="s">
        <v>522</v>
      </c>
      <c r="I17785" s="279"/>
    </row>
    <row r="17786" spans="1:9" x14ac:dyDescent="0.25">
      <c r="A17786" s="144">
        <v>44784</v>
      </c>
      <c r="B17786" s="59" t="s">
        <v>4856</v>
      </c>
      <c r="C17786" s="59" t="s">
        <v>695</v>
      </c>
      <c r="D17786" s="60">
        <v>1</v>
      </c>
      <c r="E17786" s="75" t="s">
        <v>26</v>
      </c>
      <c r="F17786" s="63">
        <v>105000</v>
      </c>
      <c r="G17786" s="210">
        <f t="shared" si="538"/>
        <v>105000</v>
      </c>
      <c r="H17786" s="65" t="s">
        <v>522</v>
      </c>
      <c r="I17786" s="279"/>
    </row>
    <row r="17787" spans="1:9" x14ac:dyDescent="0.25">
      <c r="A17787" s="144">
        <v>44784</v>
      </c>
      <c r="B17787" s="59" t="s">
        <v>12908</v>
      </c>
      <c r="C17787" s="83" t="s">
        <v>48</v>
      </c>
      <c r="D17787" s="60">
        <v>0.8</v>
      </c>
      <c r="E17787" s="126" t="s">
        <v>12909</v>
      </c>
      <c r="F17787" s="111">
        <v>2300000</v>
      </c>
      <c r="G17787" s="64">
        <f t="shared" si="538"/>
        <v>1840000</v>
      </c>
      <c r="H17787" s="65" t="s">
        <v>2626</v>
      </c>
      <c r="I17787" s="279"/>
    </row>
    <row r="17788" spans="1:9" x14ac:dyDescent="0.25">
      <c r="A17788" s="144">
        <v>44784</v>
      </c>
      <c r="B17788" s="59" t="s">
        <v>12908</v>
      </c>
      <c r="C17788" s="83" t="s">
        <v>48</v>
      </c>
      <c r="D17788" s="60">
        <v>0.2</v>
      </c>
      <c r="E17788" s="126" t="s">
        <v>12909</v>
      </c>
      <c r="F17788" s="111">
        <v>2300000</v>
      </c>
      <c r="G17788" s="64">
        <f t="shared" si="538"/>
        <v>460000</v>
      </c>
      <c r="H17788" s="65" t="s">
        <v>665</v>
      </c>
      <c r="I17788" s="279" t="s">
        <v>12888</v>
      </c>
    </row>
    <row r="17789" spans="1:9" x14ac:dyDescent="0.25">
      <c r="A17789" s="144">
        <v>44784</v>
      </c>
      <c r="B17789" s="58" t="s">
        <v>810</v>
      </c>
      <c r="C17789" s="58" t="s">
        <v>27</v>
      </c>
      <c r="D17789" s="60">
        <v>1</v>
      </c>
      <c r="E17789" s="159" t="s">
        <v>1525</v>
      </c>
      <c r="F17789" s="64">
        <v>75000</v>
      </c>
      <c r="G17789" s="64">
        <f t="shared" si="538"/>
        <v>75000</v>
      </c>
      <c r="H17789" s="65" t="s">
        <v>6175</v>
      </c>
      <c r="I17789" s="279"/>
    </row>
    <row r="17790" spans="1:9" x14ac:dyDescent="0.25">
      <c r="A17790" s="144">
        <v>44784</v>
      </c>
      <c r="B17790" s="59" t="s">
        <v>688</v>
      </c>
      <c r="C17790" s="58" t="s">
        <v>835</v>
      </c>
      <c r="D17790" s="87">
        <v>8</v>
      </c>
      <c r="E17790" s="159" t="s">
        <v>26</v>
      </c>
      <c r="F17790" s="64">
        <v>2500</v>
      </c>
      <c r="G17790" s="64">
        <f t="shared" si="538"/>
        <v>20000</v>
      </c>
      <c r="H17790" s="65" t="s">
        <v>6175</v>
      </c>
      <c r="I17790" s="279"/>
    </row>
    <row r="17791" spans="1:9" x14ac:dyDescent="0.25">
      <c r="A17791" s="144">
        <v>44784</v>
      </c>
      <c r="B17791" s="66" t="s">
        <v>8068</v>
      </c>
      <c r="C17791" s="83" t="s">
        <v>835</v>
      </c>
      <c r="D17791" s="60">
        <v>2</v>
      </c>
      <c r="E17791" s="75" t="s">
        <v>26</v>
      </c>
      <c r="F17791" s="64">
        <v>11500</v>
      </c>
      <c r="G17791" s="64">
        <f t="shared" si="538"/>
        <v>23000</v>
      </c>
      <c r="H17791" s="65" t="s">
        <v>6175</v>
      </c>
      <c r="I17791" s="279"/>
    </row>
    <row r="17792" spans="1:9" x14ac:dyDescent="0.25">
      <c r="A17792" s="144">
        <v>44784</v>
      </c>
      <c r="B17792" s="58" t="s">
        <v>10770</v>
      </c>
      <c r="C17792" s="83" t="s">
        <v>654</v>
      </c>
      <c r="D17792" s="60">
        <v>1</v>
      </c>
      <c r="E17792" s="75" t="s">
        <v>26</v>
      </c>
      <c r="F17792" s="73">
        <v>206000</v>
      </c>
      <c r="G17792" s="64">
        <f t="shared" si="538"/>
        <v>206000</v>
      </c>
      <c r="H17792" s="65" t="s">
        <v>6175</v>
      </c>
      <c r="I17792" s="279"/>
    </row>
    <row r="17793" spans="1:9" x14ac:dyDescent="0.25">
      <c r="A17793" s="144">
        <v>44784</v>
      </c>
      <c r="B17793" s="66" t="s">
        <v>12887</v>
      </c>
      <c r="C17793" s="89" t="s">
        <v>48</v>
      </c>
      <c r="D17793" s="60">
        <v>3</v>
      </c>
      <c r="E17793" s="75" t="s">
        <v>26</v>
      </c>
      <c r="F17793" s="64">
        <v>35000</v>
      </c>
      <c r="G17793" s="210">
        <f t="shared" si="538"/>
        <v>105000</v>
      </c>
      <c r="H17793" s="65" t="s">
        <v>525</v>
      </c>
      <c r="I17793" s="279" t="s">
        <v>12910</v>
      </c>
    </row>
    <row r="17794" spans="1:9" x14ac:dyDescent="0.25">
      <c r="A17794" s="144">
        <v>44784</v>
      </c>
      <c r="B17794" s="59" t="s">
        <v>6737</v>
      </c>
      <c r="C17794" s="83" t="s">
        <v>48</v>
      </c>
      <c r="D17794" s="60">
        <v>5</v>
      </c>
      <c r="E17794" s="126" t="s">
        <v>26</v>
      </c>
      <c r="F17794" s="111">
        <v>4000</v>
      </c>
      <c r="G17794" s="210">
        <f>F17794*D17794</f>
        <v>20000</v>
      </c>
      <c r="H17794" s="65" t="s">
        <v>525</v>
      </c>
      <c r="I17794" s="279" t="s">
        <v>12910</v>
      </c>
    </row>
    <row r="17795" spans="1:9" x14ac:dyDescent="0.25">
      <c r="A17795" s="144">
        <v>44784</v>
      </c>
      <c r="B17795" s="83" t="s">
        <v>12801</v>
      </c>
      <c r="C17795" s="83" t="s">
        <v>48</v>
      </c>
      <c r="D17795" s="60">
        <v>5</v>
      </c>
      <c r="E17795" s="292" t="s">
        <v>26</v>
      </c>
      <c r="F17795" s="63">
        <v>4000</v>
      </c>
      <c r="G17795" s="64">
        <f t="shared" si="538"/>
        <v>20000</v>
      </c>
      <c r="H17795" s="65" t="s">
        <v>525</v>
      </c>
      <c r="I17795" s="279" t="s">
        <v>12910</v>
      </c>
    </row>
    <row r="17796" spans="1:9" x14ac:dyDescent="0.25">
      <c r="A17796" s="144">
        <v>44784</v>
      </c>
      <c r="B17796" s="58" t="s">
        <v>12911</v>
      </c>
      <c r="C17796" s="59" t="s">
        <v>7887</v>
      </c>
      <c r="D17796" s="60">
        <v>3</v>
      </c>
      <c r="E17796" s="75" t="s">
        <v>26</v>
      </c>
      <c r="F17796" s="63">
        <v>1</v>
      </c>
      <c r="G17796" s="64">
        <f t="shared" si="538"/>
        <v>3</v>
      </c>
      <c r="H17796" s="65" t="s">
        <v>525</v>
      </c>
      <c r="I17796" s="279" t="s">
        <v>12910</v>
      </c>
    </row>
    <row r="17797" spans="1:9" x14ac:dyDescent="0.25">
      <c r="A17797" s="144">
        <v>44784</v>
      </c>
      <c r="B17797" s="59" t="s">
        <v>12263</v>
      </c>
      <c r="C17797" s="84" t="s">
        <v>361</v>
      </c>
      <c r="D17797" s="60">
        <v>2</v>
      </c>
      <c r="E17797" s="75" t="s">
        <v>26</v>
      </c>
      <c r="F17797" s="62">
        <v>25000</v>
      </c>
      <c r="G17797" s="210">
        <f t="shared" si="538"/>
        <v>50000</v>
      </c>
      <c r="H17797" s="65" t="s">
        <v>525</v>
      </c>
      <c r="I17797" s="279" t="s">
        <v>12910</v>
      </c>
    </row>
    <row r="17798" spans="1:9" x14ac:dyDescent="0.25">
      <c r="A17798" s="144">
        <v>44784</v>
      </c>
      <c r="B17798" s="83" t="s">
        <v>2429</v>
      </c>
      <c r="C17798" s="83" t="s">
        <v>501</v>
      </c>
      <c r="D17798" s="60">
        <v>1</v>
      </c>
      <c r="E17798" s="126" t="s">
        <v>26</v>
      </c>
      <c r="F17798" s="73">
        <v>7500</v>
      </c>
      <c r="G17798" s="210">
        <f t="shared" si="538"/>
        <v>7500</v>
      </c>
      <c r="H17798" s="65" t="s">
        <v>525</v>
      </c>
      <c r="I17798" s="279" t="s">
        <v>12910</v>
      </c>
    </row>
    <row r="17799" spans="1:9" x14ac:dyDescent="0.25">
      <c r="A17799" s="144">
        <v>44784</v>
      </c>
      <c r="B17799" s="59" t="s">
        <v>10969</v>
      </c>
      <c r="C17799" s="59" t="s">
        <v>10333</v>
      </c>
      <c r="D17799" s="60">
        <v>2</v>
      </c>
      <c r="E17799" s="75" t="s">
        <v>26</v>
      </c>
      <c r="F17799" s="62">
        <v>290000</v>
      </c>
      <c r="G17799" s="64">
        <f t="shared" si="538"/>
        <v>580000</v>
      </c>
      <c r="H17799" s="65" t="s">
        <v>525</v>
      </c>
      <c r="I17799" s="279" t="s">
        <v>12910</v>
      </c>
    </row>
    <row r="17800" spans="1:9" x14ac:dyDescent="0.25">
      <c r="A17800" s="144">
        <v>44784</v>
      </c>
      <c r="B17800" s="59" t="s">
        <v>10971</v>
      </c>
      <c r="C17800" s="59" t="s">
        <v>10333</v>
      </c>
      <c r="D17800" s="60">
        <v>2</v>
      </c>
      <c r="E17800" s="75" t="s">
        <v>26</v>
      </c>
      <c r="F17800" s="78">
        <v>85000</v>
      </c>
      <c r="G17800" s="64">
        <f t="shared" si="538"/>
        <v>170000</v>
      </c>
      <c r="H17800" s="65" t="s">
        <v>525</v>
      </c>
      <c r="I17800" s="279" t="s">
        <v>12910</v>
      </c>
    </row>
    <row r="17801" spans="1:9" x14ac:dyDescent="0.25">
      <c r="A17801" s="144">
        <v>44784</v>
      </c>
      <c r="B17801" s="71" t="s">
        <v>3332</v>
      </c>
      <c r="C17801" s="81" t="s">
        <v>12912</v>
      </c>
      <c r="D17801" s="60">
        <v>1</v>
      </c>
      <c r="E17801" s="292" t="s">
        <v>26</v>
      </c>
      <c r="F17801" s="63">
        <v>1650000</v>
      </c>
      <c r="G17801" s="64">
        <f t="shared" si="538"/>
        <v>1650000</v>
      </c>
      <c r="H17801" s="65" t="s">
        <v>525</v>
      </c>
      <c r="I17801" s="279" t="s">
        <v>12910</v>
      </c>
    </row>
    <row r="17802" spans="1:9" x14ac:dyDescent="0.25">
      <c r="A17802" s="144">
        <v>44784</v>
      </c>
      <c r="B17802" s="71" t="s">
        <v>3332</v>
      </c>
      <c r="C17802" s="81" t="s">
        <v>12913</v>
      </c>
      <c r="D17802" s="60">
        <v>1</v>
      </c>
      <c r="E17802" s="159" t="s">
        <v>26</v>
      </c>
      <c r="F17802" s="73">
        <v>1650000</v>
      </c>
      <c r="G17802" s="64">
        <f t="shared" si="538"/>
        <v>1650000</v>
      </c>
      <c r="H17802" s="65" t="s">
        <v>525</v>
      </c>
      <c r="I17802" s="279" t="s">
        <v>12910</v>
      </c>
    </row>
    <row r="17803" spans="1:9" x14ac:dyDescent="0.25">
      <c r="A17803" s="144">
        <v>44784</v>
      </c>
      <c r="B17803" s="71" t="s">
        <v>3332</v>
      </c>
      <c r="C17803" s="81" t="s">
        <v>12914</v>
      </c>
      <c r="D17803" s="59">
        <v>1</v>
      </c>
      <c r="E17803" s="159" t="s">
        <v>26</v>
      </c>
      <c r="F17803" s="73">
        <v>1650000</v>
      </c>
      <c r="G17803" s="114">
        <f t="shared" si="538"/>
        <v>1650000</v>
      </c>
      <c r="H17803" s="65" t="s">
        <v>525</v>
      </c>
      <c r="I17803" s="279" t="s">
        <v>12915</v>
      </c>
    </row>
    <row r="17804" spans="1:9" x14ac:dyDescent="0.25">
      <c r="A17804" s="144">
        <v>44784</v>
      </c>
      <c r="B17804" s="71" t="s">
        <v>3332</v>
      </c>
      <c r="C17804" s="81" t="s">
        <v>12916</v>
      </c>
      <c r="D17804" s="87">
        <v>1</v>
      </c>
      <c r="E17804" s="159" t="s">
        <v>26</v>
      </c>
      <c r="F17804" s="73">
        <v>1650000</v>
      </c>
      <c r="G17804" s="64">
        <f t="shared" si="538"/>
        <v>1650000</v>
      </c>
      <c r="H17804" s="65" t="s">
        <v>525</v>
      </c>
      <c r="I17804" s="279" t="s">
        <v>12915</v>
      </c>
    </row>
    <row r="17805" spans="1:9" x14ac:dyDescent="0.25">
      <c r="A17805" s="144">
        <v>44784</v>
      </c>
      <c r="B17805" s="71" t="s">
        <v>3332</v>
      </c>
      <c r="C17805" s="81" t="s">
        <v>12917</v>
      </c>
      <c r="D17805" s="60">
        <v>1</v>
      </c>
      <c r="E17805" s="126" t="s">
        <v>26</v>
      </c>
      <c r="F17805" s="73">
        <v>1650000</v>
      </c>
      <c r="G17805" s="64">
        <f t="shared" si="538"/>
        <v>1650000</v>
      </c>
      <c r="H17805" s="65" t="s">
        <v>525</v>
      </c>
      <c r="I17805" s="279" t="s">
        <v>12915</v>
      </c>
    </row>
    <row r="17806" spans="1:9" x14ac:dyDescent="0.25">
      <c r="A17806" s="144">
        <v>44784</v>
      </c>
      <c r="B17806" s="59" t="s">
        <v>10969</v>
      </c>
      <c r="C17806" s="59" t="s">
        <v>10333</v>
      </c>
      <c r="D17806" s="59">
        <v>3</v>
      </c>
      <c r="E17806" s="59" t="s">
        <v>26</v>
      </c>
      <c r="F17806" s="73">
        <v>290000</v>
      </c>
      <c r="G17806" s="64">
        <f t="shared" si="538"/>
        <v>870000</v>
      </c>
      <c r="H17806" s="65" t="s">
        <v>525</v>
      </c>
      <c r="I17806" s="279" t="s">
        <v>12915</v>
      </c>
    </row>
    <row r="17807" spans="1:9" x14ac:dyDescent="0.25">
      <c r="A17807" s="144">
        <v>44784</v>
      </c>
      <c r="B17807" s="59" t="s">
        <v>10727</v>
      </c>
      <c r="C17807" s="59" t="s">
        <v>12918</v>
      </c>
      <c r="D17807" s="59">
        <v>1</v>
      </c>
      <c r="E17807" s="59" t="s">
        <v>26</v>
      </c>
      <c r="F17807" s="61">
        <v>1700000</v>
      </c>
      <c r="G17807" s="64">
        <f t="shared" si="538"/>
        <v>1700000</v>
      </c>
      <c r="H17807" s="65" t="s">
        <v>12919</v>
      </c>
      <c r="I17807" s="279" t="s">
        <v>12920</v>
      </c>
    </row>
    <row r="17808" spans="1:9" x14ac:dyDescent="0.25">
      <c r="A17808" s="144">
        <v>44784</v>
      </c>
      <c r="B17808" s="59" t="s">
        <v>10727</v>
      </c>
      <c r="C17808" s="59" t="s">
        <v>12921</v>
      </c>
      <c r="D17808" s="59">
        <v>1</v>
      </c>
      <c r="E17808" s="59" t="s">
        <v>26</v>
      </c>
      <c r="F17808" s="61">
        <v>1700000</v>
      </c>
      <c r="G17808" s="64">
        <f t="shared" si="538"/>
        <v>1700000</v>
      </c>
      <c r="H17808" s="120" t="s">
        <v>12919</v>
      </c>
      <c r="I17808" s="279" t="s">
        <v>12920</v>
      </c>
    </row>
    <row r="17809" spans="1:9" x14ac:dyDescent="0.25">
      <c r="A17809" s="144">
        <v>44784</v>
      </c>
      <c r="B17809" s="59" t="s">
        <v>12902</v>
      </c>
      <c r="C17809" s="84" t="s">
        <v>361</v>
      </c>
      <c r="D17809" s="60">
        <v>2</v>
      </c>
      <c r="E17809" s="126" t="s">
        <v>26</v>
      </c>
      <c r="F17809" s="221">
        <v>195000</v>
      </c>
      <c r="G17809" s="64">
        <f t="shared" si="538"/>
        <v>390000</v>
      </c>
      <c r="H17809" s="120" t="s">
        <v>12919</v>
      </c>
      <c r="I17809" s="279" t="s">
        <v>12920</v>
      </c>
    </row>
    <row r="17810" spans="1:9" x14ac:dyDescent="0.25">
      <c r="A17810" s="144">
        <v>44784</v>
      </c>
      <c r="B17810" s="59" t="s">
        <v>10971</v>
      </c>
      <c r="C17810" s="59" t="s">
        <v>10333</v>
      </c>
      <c r="D17810" s="59">
        <v>4</v>
      </c>
      <c r="E17810" s="59" t="s">
        <v>26</v>
      </c>
      <c r="F17810" s="61">
        <v>85000</v>
      </c>
      <c r="G17810" s="64">
        <f t="shared" si="538"/>
        <v>340000</v>
      </c>
      <c r="H17810" s="120" t="s">
        <v>522</v>
      </c>
      <c r="I17810" s="279" t="s">
        <v>12920</v>
      </c>
    </row>
    <row r="17811" spans="1:9" x14ac:dyDescent="0.25">
      <c r="A17811" s="144">
        <v>44784</v>
      </c>
      <c r="B17811" s="59" t="s">
        <v>6578</v>
      </c>
      <c r="C17811" s="59" t="s">
        <v>6579</v>
      </c>
      <c r="D17811" s="60">
        <v>1</v>
      </c>
      <c r="E17811" s="75" t="s">
        <v>26</v>
      </c>
      <c r="F17811" s="102">
        <v>58000</v>
      </c>
      <c r="G17811" s="64">
        <f t="shared" si="538"/>
        <v>58000</v>
      </c>
      <c r="H17811" s="120" t="s">
        <v>749</v>
      </c>
      <c r="I17811" s="59" t="s">
        <v>12922</v>
      </c>
    </row>
    <row r="17812" spans="1:9" x14ac:dyDescent="0.25">
      <c r="A17812" s="144">
        <v>44784</v>
      </c>
      <c r="B17812" s="59" t="s">
        <v>634</v>
      </c>
      <c r="C17812" s="59" t="s">
        <v>99</v>
      </c>
      <c r="D17812" s="59">
        <v>1</v>
      </c>
      <c r="E17812" s="59" t="s">
        <v>26</v>
      </c>
      <c r="F17812" s="59">
        <v>40000</v>
      </c>
      <c r="G17812" s="64">
        <f t="shared" si="538"/>
        <v>40000</v>
      </c>
      <c r="H17812" s="120" t="s">
        <v>749</v>
      </c>
      <c r="I17812" s="59" t="s">
        <v>12922</v>
      </c>
    </row>
    <row r="17813" spans="1:9" x14ac:dyDescent="0.25">
      <c r="A17813" s="144">
        <v>44784</v>
      </c>
      <c r="B17813" s="59" t="s">
        <v>6299</v>
      </c>
      <c r="C17813" s="59" t="s">
        <v>89</v>
      </c>
      <c r="D17813" s="59">
        <v>1</v>
      </c>
      <c r="E17813" s="59" t="s">
        <v>26</v>
      </c>
      <c r="F17813" s="59">
        <v>193500</v>
      </c>
      <c r="G17813" s="64">
        <f t="shared" si="538"/>
        <v>193500</v>
      </c>
      <c r="H17813" s="120" t="s">
        <v>749</v>
      </c>
      <c r="I17813" s="59" t="s">
        <v>12922</v>
      </c>
    </row>
    <row r="17814" spans="1:9" x14ac:dyDescent="0.25">
      <c r="A17814" s="144">
        <v>44784</v>
      </c>
      <c r="B17814" s="59" t="s">
        <v>210</v>
      </c>
      <c r="C17814" s="59" t="s">
        <v>211</v>
      </c>
      <c r="D17814" s="87">
        <v>8</v>
      </c>
      <c r="E17814" s="77" t="s">
        <v>37</v>
      </c>
      <c r="F17814" s="73">
        <v>33000</v>
      </c>
      <c r="G17814" s="64">
        <f t="shared" si="538"/>
        <v>264000</v>
      </c>
      <c r="H17814" s="120" t="s">
        <v>1656</v>
      </c>
      <c r="I17814" s="59" t="s">
        <v>12923</v>
      </c>
    </row>
    <row r="17815" spans="1:9" x14ac:dyDescent="0.25">
      <c r="A17815" s="144">
        <v>44784</v>
      </c>
      <c r="B17815" s="59" t="s">
        <v>12924</v>
      </c>
      <c r="C17815" s="58" t="s">
        <v>411</v>
      </c>
      <c r="D17815" s="87">
        <v>4</v>
      </c>
      <c r="E17815" s="159" t="s">
        <v>26</v>
      </c>
      <c r="F17815" s="64">
        <v>20000</v>
      </c>
      <c r="G17815" s="64">
        <f t="shared" si="538"/>
        <v>80000</v>
      </c>
      <c r="H17815" s="120" t="s">
        <v>1656</v>
      </c>
      <c r="I17815" s="59" t="s">
        <v>12923</v>
      </c>
    </row>
    <row r="17816" spans="1:9" x14ac:dyDescent="0.25">
      <c r="A17816" s="144">
        <v>44784</v>
      </c>
      <c r="B17816" s="118" t="s">
        <v>7158</v>
      </c>
      <c r="C17816" s="59" t="s">
        <v>411</v>
      </c>
      <c r="D17816" s="60">
        <v>2</v>
      </c>
      <c r="E17816" s="126" t="s">
        <v>26</v>
      </c>
      <c r="F17816" s="64">
        <v>40000</v>
      </c>
      <c r="G17816" s="64">
        <f t="shared" si="538"/>
        <v>80000</v>
      </c>
      <c r="H17816" s="120" t="s">
        <v>1656</v>
      </c>
      <c r="I17816" s="59" t="s">
        <v>12923</v>
      </c>
    </row>
    <row r="17817" spans="1:9" x14ac:dyDescent="0.25">
      <c r="A17817" s="144">
        <v>44784</v>
      </c>
      <c r="B17817" s="59" t="s">
        <v>7186</v>
      </c>
      <c r="C17817" s="59" t="s">
        <v>115</v>
      </c>
      <c r="D17817" s="59">
        <v>1</v>
      </c>
      <c r="E17817" s="59" t="s">
        <v>26</v>
      </c>
      <c r="F17817" s="59">
        <v>250000</v>
      </c>
      <c r="G17817" s="64">
        <f t="shared" si="538"/>
        <v>250000</v>
      </c>
      <c r="H17817" s="120" t="s">
        <v>1656</v>
      </c>
      <c r="I17817" s="59" t="s">
        <v>12923</v>
      </c>
    </row>
    <row r="17818" spans="1:9" x14ac:dyDescent="0.25">
      <c r="A17818" s="144">
        <v>44784</v>
      </c>
      <c r="B17818" s="59" t="s">
        <v>12782</v>
      </c>
      <c r="C17818" s="84" t="s">
        <v>334</v>
      </c>
      <c r="D17818" s="59">
        <v>2</v>
      </c>
      <c r="E17818" s="59" t="s">
        <v>26</v>
      </c>
      <c r="F17818" s="59">
        <v>149100</v>
      </c>
      <c r="G17818" s="64">
        <f t="shared" si="538"/>
        <v>298200</v>
      </c>
      <c r="H17818" s="120" t="s">
        <v>1656</v>
      </c>
      <c r="I17818" s="59" t="s">
        <v>12923</v>
      </c>
    </row>
    <row r="17819" spans="1:9" x14ac:dyDescent="0.25">
      <c r="A17819" s="144">
        <v>44784</v>
      </c>
      <c r="B17819" s="59" t="s">
        <v>871</v>
      </c>
      <c r="C17819" s="83" t="s">
        <v>48</v>
      </c>
      <c r="D17819" s="59">
        <v>1</v>
      </c>
      <c r="E17819" s="77" t="s">
        <v>29</v>
      </c>
      <c r="F17819" s="61">
        <v>675000</v>
      </c>
      <c r="G17819" s="64">
        <f t="shared" si="538"/>
        <v>675000</v>
      </c>
      <c r="H17819" s="120" t="s">
        <v>1656</v>
      </c>
      <c r="I17819" s="59" t="s">
        <v>12923</v>
      </c>
    </row>
    <row r="17820" spans="1:9" x14ac:dyDescent="0.25">
      <c r="A17820" s="144">
        <v>44784</v>
      </c>
      <c r="B17820" s="71" t="s">
        <v>832</v>
      </c>
      <c r="C17820" s="83" t="s">
        <v>864</v>
      </c>
      <c r="D17820" s="60">
        <v>1</v>
      </c>
      <c r="E17820" s="77" t="s">
        <v>26</v>
      </c>
      <c r="F17820" s="63">
        <v>10000</v>
      </c>
      <c r="G17820" s="64">
        <f t="shared" si="538"/>
        <v>10000</v>
      </c>
      <c r="H17820" s="120" t="s">
        <v>1656</v>
      </c>
      <c r="I17820" s="59" t="s">
        <v>12923</v>
      </c>
    </row>
    <row r="17821" spans="1:9" x14ac:dyDescent="0.25">
      <c r="A17821" s="144">
        <v>44784</v>
      </c>
      <c r="B17821" s="66" t="s">
        <v>220</v>
      </c>
      <c r="C17821" s="92" t="s">
        <v>221</v>
      </c>
      <c r="D17821" s="60">
        <v>6</v>
      </c>
      <c r="E17821" s="126" t="s">
        <v>37</v>
      </c>
      <c r="F17821" s="73">
        <v>34689</v>
      </c>
      <c r="G17821" s="64">
        <f t="shared" si="538"/>
        <v>208134</v>
      </c>
      <c r="H17821" s="120" t="s">
        <v>1656</v>
      </c>
      <c r="I17821" s="59" t="s">
        <v>12923</v>
      </c>
    </row>
    <row r="17822" spans="1:9" x14ac:dyDescent="0.25">
      <c r="A17822" s="144">
        <v>44784</v>
      </c>
      <c r="B17822" s="71" t="s">
        <v>12925</v>
      </c>
      <c r="C17822" s="84" t="s">
        <v>361</v>
      </c>
      <c r="D17822" s="60">
        <v>1</v>
      </c>
      <c r="E17822" s="75" t="s">
        <v>26</v>
      </c>
      <c r="F17822" s="73">
        <v>180000</v>
      </c>
      <c r="G17822" s="64">
        <f t="shared" si="538"/>
        <v>180000</v>
      </c>
      <c r="H17822" s="120" t="s">
        <v>998</v>
      </c>
      <c r="I17822" s="59" t="s">
        <v>12895</v>
      </c>
    </row>
    <row r="17823" spans="1:9" x14ac:dyDescent="0.25">
      <c r="A17823" s="144">
        <v>44784</v>
      </c>
      <c r="B17823" s="59" t="s">
        <v>12903</v>
      </c>
      <c r="C17823" s="59"/>
      <c r="D17823" s="87">
        <v>65</v>
      </c>
      <c r="E17823" s="77" t="s">
        <v>26</v>
      </c>
      <c r="F17823" s="73">
        <v>1000</v>
      </c>
      <c r="G17823" s="64">
        <f>F17823*D17823</f>
        <v>65000</v>
      </c>
      <c r="H17823" s="65" t="s">
        <v>794</v>
      </c>
      <c r="I17823" s="74"/>
    </row>
    <row r="17824" spans="1:9" x14ac:dyDescent="0.25">
      <c r="A17824" s="144">
        <v>44815</v>
      </c>
      <c r="B17824" s="59" t="s">
        <v>12926</v>
      </c>
      <c r="C17824" s="83" t="s">
        <v>10756</v>
      </c>
      <c r="D17824" s="60">
        <v>1</v>
      </c>
      <c r="E17824" s="126" t="s">
        <v>26</v>
      </c>
      <c r="F17824" s="111">
        <v>125000</v>
      </c>
      <c r="G17824" s="64">
        <f>F17824*D17824</f>
        <v>125000</v>
      </c>
      <c r="H17824" s="65" t="s">
        <v>794</v>
      </c>
      <c r="I17824" s="74"/>
    </row>
    <row r="17825" spans="1:9" x14ac:dyDescent="0.25">
      <c r="A17825" s="144">
        <v>44815</v>
      </c>
      <c r="B17825" s="59" t="s">
        <v>688</v>
      </c>
      <c r="C17825" s="58" t="s">
        <v>835</v>
      </c>
      <c r="D17825" s="87">
        <v>4</v>
      </c>
      <c r="E17825" s="159" t="s">
        <v>26</v>
      </c>
      <c r="F17825" s="64">
        <v>2500</v>
      </c>
      <c r="G17825" s="64">
        <f>F17825*D17825</f>
        <v>10000</v>
      </c>
      <c r="H17825" s="65" t="s">
        <v>794</v>
      </c>
      <c r="I17825" s="74"/>
    </row>
    <row r="17826" spans="1:9" x14ac:dyDescent="0.25">
      <c r="A17826" s="144">
        <v>44815</v>
      </c>
      <c r="B17826" s="59" t="s">
        <v>688</v>
      </c>
      <c r="C17826" s="58" t="s">
        <v>835</v>
      </c>
      <c r="D17826" s="87">
        <v>1</v>
      </c>
      <c r="E17826" s="159" t="s">
        <v>26</v>
      </c>
      <c r="F17826" s="64">
        <v>2500</v>
      </c>
      <c r="G17826" s="64">
        <f>F17826*D17826</f>
        <v>2500</v>
      </c>
      <c r="H17826" s="65" t="s">
        <v>665</v>
      </c>
      <c r="I17826" s="74"/>
    </row>
    <row r="17827" spans="1:9" x14ac:dyDescent="0.25">
      <c r="A17827" s="144">
        <v>44815</v>
      </c>
      <c r="B17827" s="58" t="s">
        <v>810</v>
      </c>
      <c r="C17827" s="84" t="s">
        <v>27</v>
      </c>
      <c r="D17827" s="60">
        <v>1</v>
      </c>
      <c r="E17827" s="75" t="s">
        <v>1525</v>
      </c>
      <c r="F17827" s="63">
        <v>75000</v>
      </c>
      <c r="G17827" s="64">
        <f t="shared" ref="G17827:G17835" si="539">F17827*D17827</f>
        <v>75000</v>
      </c>
      <c r="H17827" s="65" t="s">
        <v>522</v>
      </c>
      <c r="I17827" s="74" t="s">
        <v>12927</v>
      </c>
    </row>
    <row r="17828" spans="1:9" x14ac:dyDescent="0.25">
      <c r="A17828" s="144">
        <v>44815</v>
      </c>
      <c r="B17828" s="58" t="s">
        <v>10485</v>
      </c>
      <c r="C17828" s="83" t="s">
        <v>3110</v>
      </c>
      <c r="D17828" s="60">
        <v>1</v>
      </c>
      <c r="E17828" s="75" t="s">
        <v>26</v>
      </c>
      <c r="F17828" s="63">
        <v>263000</v>
      </c>
      <c r="G17828" s="64">
        <f>F17828*D17828</f>
        <v>263000</v>
      </c>
      <c r="H17828" s="65" t="s">
        <v>414</v>
      </c>
      <c r="I17828" s="74"/>
    </row>
    <row r="17829" spans="1:9" x14ac:dyDescent="0.25">
      <c r="A17829" s="144">
        <v>44815</v>
      </c>
      <c r="B17829" s="59" t="s">
        <v>7486</v>
      </c>
      <c r="C17829" s="124" t="s">
        <v>12928</v>
      </c>
      <c r="D17829" s="60">
        <v>1</v>
      </c>
      <c r="E17829" s="126" t="s">
        <v>26</v>
      </c>
      <c r="F17829" s="73">
        <v>475000</v>
      </c>
      <c r="G17829" s="210">
        <f t="shared" si="539"/>
        <v>475000</v>
      </c>
      <c r="H17829" s="65" t="s">
        <v>414</v>
      </c>
      <c r="I17829" s="74" t="s">
        <v>12929</v>
      </c>
    </row>
    <row r="17830" spans="1:9" x14ac:dyDescent="0.25">
      <c r="A17830" s="144">
        <v>44815</v>
      </c>
      <c r="B17830" s="59" t="s">
        <v>7486</v>
      </c>
      <c r="C17830" s="59" t="s">
        <v>12930</v>
      </c>
      <c r="D17830" s="87">
        <v>1</v>
      </c>
      <c r="E17830" s="77" t="s">
        <v>26</v>
      </c>
      <c r="F17830" s="73">
        <v>475000</v>
      </c>
      <c r="G17830" s="64">
        <f t="shared" si="539"/>
        <v>475000</v>
      </c>
      <c r="H17830" s="65" t="s">
        <v>414</v>
      </c>
      <c r="I17830" s="74" t="s">
        <v>12929</v>
      </c>
    </row>
    <row r="17831" spans="1:9" x14ac:dyDescent="0.25">
      <c r="A17831" s="144">
        <v>44815</v>
      </c>
      <c r="B17831" s="71" t="s">
        <v>12925</v>
      </c>
      <c r="C17831" s="84" t="s">
        <v>361</v>
      </c>
      <c r="D17831" s="60">
        <v>1</v>
      </c>
      <c r="E17831" s="75" t="s">
        <v>26</v>
      </c>
      <c r="F17831" s="73">
        <v>180000</v>
      </c>
      <c r="G17831" s="210">
        <f t="shared" si="539"/>
        <v>180000</v>
      </c>
      <c r="H17831" s="65" t="s">
        <v>414</v>
      </c>
      <c r="I17831" s="74" t="s">
        <v>12929</v>
      </c>
    </row>
    <row r="17832" spans="1:9" x14ac:dyDescent="0.25">
      <c r="A17832" s="144">
        <v>44815</v>
      </c>
      <c r="B17832" s="118" t="s">
        <v>12931</v>
      </c>
      <c r="C17832" s="83" t="s">
        <v>10756</v>
      </c>
      <c r="D17832" s="60">
        <v>2</v>
      </c>
      <c r="E17832" s="292" t="s">
        <v>26</v>
      </c>
      <c r="F17832" s="63">
        <v>55000</v>
      </c>
      <c r="G17832" s="64">
        <f t="shared" si="539"/>
        <v>110000</v>
      </c>
      <c r="H17832" s="65" t="s">
        <v>414</v>
      </c>
      <c r="I17832" s="74"/>
    </row>
    <row r="17833" spans="1:9" x14ac:dyDescent="0.25">
      <c r="A17833" s="144">
        <v>44815</v>
      </c>
      <c r="B17833" s="59" t="s">
        <v>7648</v>
      </c>
      <c r="C17833" s="84" t="s">
        <v>12932</v>
      </c>
      <c r="D17833" s="60">
        <v>1</v>
      </c>
      <c r="E17833" s="126" t="s">
        <v>26</v>
      </c>
      <c r="F17833" s="221">
        <v>1400000</v>
      </c>
      <c r="G17833" s="64">
        <f t="shared" si="539"/>
        <v>1400000</v>
      </c>
      <c r="H17833" s="65" t="s">
        <v>1161</v>
      </c>
      <c r="I17833" s="74" t="s">
        <v>12933</v>
      </c>
    </row>
    <row r="17834" spans="1:9" x14ac:dyDescent="0.25">
      <c r="A17834" s="144">
        <v>44815</v>
      </c>
      <c r="B17834" s="71" t="s">
        <v>12925</v>
      </c>
      <c r="C17834" s="84" t="s">
        <v>361</v>
      </c>
      <c r="D17834" s="60">
        <v>1</v>
      </c>
      <c r="E17834" s="75" t="s">
        <v>26</v>
      </c>
      <c r="F17834" s="73">
        <v>180000</v>
      </c>
      <c r="G17834" s="64">
        <f t="shared" si="539"/>
        <v>180000</v>
      </c>
      <c r="H17834" s="65" t="s">
        <v>1161</v>
      </c>
      <c r="I17834" s="74" t="s">
        <v>12933</v>
      </c>
    </row>
    <row r="17835" spans="1:9" x14ac:dyDescent="0.25">
      <c r="A17835" s="144">
        <v>44815</v>
      </c>
      <c r="B17835" s="58" t="s">
        <v>12764</v>
      </c>
      <c r="C17835" s="59" t="s">
        <v>1923</v>
      </c>
      <c r="D17835" s="60">
        <v>1</v>
      </c>
      <c r="E17835" s="126" t="s">
        <v>26</v>
      </c>
      <c r="F17835" s="73">
        <v>112500</v>
      </c>
      <c r="G17835" s="64">
        <f t="shared" si="539"/>
        <v>112500</v>
      </c>
      <c r="H17835" s="65" t="s">
        <v>1918</v>
      </c>
      <c r="I17835" s="74"/>
    </row>
    <row r="17836" spans="1:9" x14ac:dyDescent="0.25">
      <c r="A17836" s="144">
        <v>44815</v>
      </c>
      <c r="B17836" s="59" t="s">
        <v>56</v>
      </c>
      <c r="C17836" s="59" t="s">
        <v>57</v>
      </c>
      <c r="D17836" s="60">
        <v>3</v>
      </c>
      <c r="E17836" s="75" t="s">
        <v>37</v>
      </c>
      <c r="F17836" s="73">
        <v>24650</v>
      </c>
      <c r="G17836" s="64">
        <f>F17836*D17836</f>
        <v>73950</v>
      </c>
      <c r="H17836" s="65" t="s">
        <v>890</v>
      </c>
      <c r="I17836" s="279"/>
    </row>
    <row r="17837" spans="1:9" x14ac:dyDescent="0.25">
      <c r="A17837" s="144">
        <v>44815</v>
      </c>
      <c r="B17837" s="59" t="s">
        <v>6358</v>
      </c>
      <c r="C17837" s="83" t="s">
        <v>486</v>
      </c>
      <c r="D17837" s="59">
        <v>2</v>
      </c>
      <c r="E17837" s="77" t="s">
        <v>26</v>
      </c>
      <c r="F17837" s="61">
        <v>45000</v>
      </c>
      <c r="G17837" s="64">
        <v>90000</v>
      </c>
      <c r="H17837" s="65" t="s">
        <v>894</v>
      </c>
      <c r="I17837" s="279"/>
    </row>
    <row r="17838" spans="1:9" x14ac:dyDescent="0.25">
      <c r="A17838" s="144">
        <v>44815</v>
      </c>
      <c r="B17838" s="58" t="s">
        <v>12934</v>
      </c>
      <c r="C17838" s="83" t="s">
        <v>10756</v>
      </c>
      <c r="D17838" s="60">
        <v>1</v>
      </c>
      <c r="E17838" s="126" t="s">
        <v>29</v>
      </c>
      <c r="F17838" s="73">
        <v>325000</v>
      </c>
      <c r="G17838" s="114">
        <v>325000</v>
      </c>
      <c r="H17838" s="65" t="s">
        <v>894</v>
      </c>
      <c r="I17838" s="279"/>
    </row>
    <row r="17839" spans="1:9" x14ac:dyDescent="0.25">
      <c r="A17839" s="144">
        <v>44815</v>
      </c>
      <c r="B17839" s="85" t="s">
        <v>12935</v>
      </c>
      <c r="C17839" s="83" t="s">
        <v>10756</v>
      </c>
      <c r="D17839" s="60">
        <v>1</v>
      </c>
      <c r="E17839" s="126" t="s">
        <v>26</v>
      </c>
      <c r="F17839" s="73">
        <v>325000</v>
      </c>
      <c r="G17839" s="114">
        <v>325000</v>
      </c>
      <c r="H17839" s="65" t="s">
        <v>894</v>
      </c>
      <c r="I17839" s="279"/>
    </row>
    <row r="17840" spans="1:9" x14ac:dyDescent="0.25">
      <c r="A17840" s="144">
        <v>44815</v>
      </c>
      <c r="B17840" s="58" t="s">
        <v>4689</v>
      </c>
      <c r="C17840" s="58" t="s">
        <v>12936</v>
      </c>
      <c r="D17840" s="60">
        <v>5</v>
      </c>
      <c r="E17840" s="159" t="s">
        <v>26</v>
      </c>
      <c r="F17840" s="64">
        <v>18000</v>
      </c>
      <c r="G17840" s="64">
        <v>90000</v>
      </c>
      <c r="H17840" s="65" t="s">
        <v>6176</v>
      </c>
      <c r="I17840" s="279"/>
    </row>
    <row r="17841" spans="1:9" x14ac:dyDescent="0.25">
      <c r="A17841" s="144">
        <v>44815</v>
      </c>
      <c r="B17841" s="71" t="s">
        <v>1232</v>
      </c>
      <c r="C17841" s="83" t="s">
        <v>3140</v>
      </c>
      <c r="D17841" s="60">
        <v>1</v>
      </c>
      <c r="E17841" s="77" t="s">
        <v>26</v>
      </c>
      <c r="F17841" s="63">
        <v>11500</v>
      </c>
      <c r="G17841" s="64">
        <v>11500</v>
      </c>
      <c r="H17841" s="65" t="s">
        <v>6176</v>
      </c>
      <c r="I17841" s="279"/>
    </row>
    <row r="17842" spans="1:9" x14ac:dyDescent="0.25">
      <c r="A17842" s="144">
        <v>44815</v>
      </c>
      <c r="B17842" s="71" t="s">
        <v>12937</v>
      </c>
      <c r="C17842" s="83" t="s">
        <v>3140</v>
      </c>
      <c r="D17842" s="60">
        <v>2</v>
      </c>
      <c r="E17842" s="77" t="s">
        <v>26</v>
      </c>
      <c r="F17842" s="73">
        <v>20000</v>
      </c>
      <c r="G17842" s="64">
        <v>40000</v>
      </c>
      <c r="H17842" s="65" t="s">
        <v>6176</v>
      </c>
      <c r="I17842" s="279"/>
    </row>
    <row r="17843" spans="1:9" x14ac:dyDescent="0.25">
      <c r="A17843" s="144">
        <v>44815</v>
      </c>
      <c r="B17843" s="59" t="s">
        <v>12938</v>
      </c>
      <c r="C17843" s="83" t="s">
        <v>482</v>
      </c>
      <c r="D17843" s="60">
        <v>10</v>
      </c>
      <c r="E17843" s="75" t="s">
        <v>26</v>
      </c>
      <c r="F17843" s="63">
        <v>3000</v>
      </c>
      <c r="G17843" s="64">
        <f>F17843*D17843</f>
        <v>30000</v>
      </c>
      <c r="H17843" s="65" t="s">
        <v>6175</v>
      </c>
      <c r="I17843" s="279"/>
    </row>
    <row r="17844" spans="1:9" x14ac:dyDescent="0.25">
      <c r="A17844" s="144">
        <v>44815</v>
      </c>
      <c r="B17844" s="59" t="s">
        <v>12939</v>
      </c>
      <c r="C17844" s="83" t="s">
        <v>482</v>
      </c>
      <c r="D17844" s="60">
        <v>10</v>
      </c>
      <c r="E17844" s="75" t="s">
        <v>26</v>
      </c>
      <c r="F17844" s="63">
        <v>5200</v>
      </c>
      <c r="G17844" s="64">
        <f t="shared" ref="G17844:G17907" si="540">F17844*D17844</f>
        <v>52000</v>
      </c>
      <c r="H17844" s="65" t="s">
        <v>6175</v>
      </c>
      <c r="I17844" s="279"/>
    </row>
    <row r="17845" spans="1:9" x14ac:dyDescent="0.25">
      <c r="A17845" s="144">
        <v>44815</v>
      </c>
      <c r="B17845" s="83" t="s">
        <v>12940</v>
      </c>
      <c r="C17845" s="83" t="s">
        <v>482</v>
      </c>
      <c r="D17845" s="60">
        <v>10</v>
      </c>
      <c r="E17845" s="159" t="s">
        <v>26</v>
      </c>
      <c r="F17845" s="73">
        <v>1500</v>
      </c>
      <c r="G17845" s="210">
        <f t="shared" si="540"/>
        <v>15000</v>
      </c>
      <c r="H17845" s="65" t="s">
        <v>6175</v>
      </c>
      <c r="I17845" s="279"/>
    </row>
    <row r="17846" spans="1:9" x14ac:dyDescent="0.25">
      <c r="A17846" s="144">
        <v>44815</v>
      </c>
      <c r="B17846" s="85" t="s">
        <v>12941</v>
      </c>
      <c r="C17846" s="83" t="s">
        <v>482</v>
      </c>
      <c r="D17846" s="59">
        <v>10</v>
      </c>
      <c r="E17846" s="159" t="s">
        <v>26</v>
      </c>
      <c r="F17846" s="61">
        <v>750</v>
      </c>
      <c r="G17846" s="64">
        <f t="shared" si="540"/>
        <v>7500</v>
      </c>
      <c r="H17846" s="65" t="s">
        <v>6175</v>
      </c>
      <c r="I17846" s="279"/>
    </row>
    <row r="17847" spans="1:9" x14ac:dyDescent="0.25">
      <c r="A17847" s="144">
        <v>44815</v>
      </c>
      <c r="B17847" s="59" t="s">
        <v>12942</v>
      </c>
      <c r="C17847" s="83" t="s">
        <v>482</v>
      </c>
      <c r="D17847" s="87">
        <v>11</v>
      </c>
      <c r="E17847" s="159" t="s">
        <v>26</v>
      </c>
      <c r="F17847" s="64">
        <v>200</v>
      </c>
      <c r="G17847" s="64">
        <f t="shared" si="540"/>
        <v>2200</v>
      </c>
      <c r="H17847" s="65" t="s">
        <v>6175</v>
      </c>
      <c r="I17847" s="279"/>
    </row>
    <row r="17848" spans="1:9" x14ac:dyDescent="0.25">
      <c r="A17848" s="144">
        <v>44815</v>
      </c>
      <c r="B17848" s="118" t="s">
        <v>12943</v>
      </c>
      <c r="C17848" s="83" t="s">
        <v>482</v>
      </c>
      <c r="D17848" s="60">
        <v>11</v>
      </c>
      <c r="E17848" s="126" t="s">
        <v>26</v>
      </c>
      <c r="F17848" s="64">
        <v>300</v>
      </c>
      <c r="G17848" s="64">
        <f t="shared" si="540"/>
        <v>3300</v>
      </c>
      <c r="H17848" s="65" t="s">
        <v>6175</v>
      </c>
      <c r="I17848" s="279"/>
    </row>
    <row r="17849" spans="1:9" x14ac:dyDescent="0.25">
      <c r="A17849" s="144">
        <v>44815</v>
      </c>
      <c r="B17849" s="59" t="s">
        <v>688</v>
      </c>
      <c r="C17849" s="58" t="s">
        <v>835</v>
      </c>
      <c r="D17849" s="87">
        <v>5</v>
      </c>
      <c r="E17849" s="159" t="s">
        <v>26</v>
      </c>
      <c r="F17849" s="64">
        <v>2500</v>
      </c>
      <c r="G17849" s="64">
        <f t="shared" si="540"/>
        <v>12500</v>
      </c>
      <c r="H17849" s="65" t="s">
        <v>6175</v>
      </c>
      <c r="I17849" s="279"/>
    </row>
    <row r="17850" spans="1:9" x14ac:dyDescent="0.25">
      <c r="A17850" s="144">
        <v>44815</v>
      </c>
      <c r="B17850" s="58" t="s">
        <v>810</v>
      </c>
      <c r="C17850" s="59"/>
      <c r="D17850" s="60">
        <v>1</v>
      </c>
      <c r="E17850" s="75" t="s">
        <v>1525</v>
      </c>
      <c r="F17850" s="62">
        <v>75000</v>
      </c>
      <c r="G17850" s="64">
        <f t="shared" si="540"/>
        <v>75000</v>
      </c>
      <c r="H17850" s="65" t="s">
        <v>6175</v>
      </c>
      <c r="I17850" s="279"/>
    </row>
    <row r="17851" spans="1:9" x14ac:dyDescent="0.25">
      <c r="A17851" s="144">
        <v>44815</v>
      </c>
      <c r="B17851" s="66" t="s">
        <v>8068</v>
      </c>
      <c r="C17851" s="83" t="s">
        <v>835</v>
      </c>
      <c r="D17851" s="60">
        <v>1</v>
      </c>
      <c r="E17851" s="75" t="s">
        <v>26</v>
      </c>
      <c r="F17851" s="64">
        <v>11500</v>
      </c>
      <c r="G17851" s="64">
        <f t="shared" si="540"/>
        <v>11500</v>
      </c>
      <c r="H17851" s="65" t="s">
        <v>6175</v>
      </c>
      <c r="I17851" s="279"/>
    </row>
    <row r="17852" spans="1:9" x14ac:dyDescent="0.25">
      <c r="A17852" s="144">
        <v>44815</v>
      </c>
      <c r="B17852" s="85" t="s">
        <v>5571</v>
      </c>
      <c r="C17852" s="83" t="s">
        <v>636</v>
      </c>
      <c r="D17852" s="59">
        <v>4</v>
      </c>
      <c r="E17852" s="126" t="s">
        <v>51</v>
      </c>
      <c r="F17852" s="61">
        <v>73000</v>
      </c>
      <c r="G17852" s="64">
        <f t="shared" si="540"/>
        <v>292000</v>
      </c>
      <c r="H17852" s="65" t="s">
        <v>12699</v>
      </c>
      <c r="I17852" s="279"/>
    </row>
    <row r="17853" spans="1:9" x14ac:dyDescent="0.25">
      <c r="A17853" s="144">
        <v>44815</v>
      </c>
      <c r="B17853" s="58" t="s">
        <v>35</v>
      </c>
      <c r="C17853" s="84" t="s">
        <v>36</v>
      </c>
      <c r="D17853" s="60">
        <v>3</v>
      </c>
      <c r="E17853" s="75" t="s">
        <v>37</v>
      </c>
      <c r="F17853" s="63">
        <v>31000</v>
      </c>
      <c r="G17853" s="64">
        <f t="shared" si="540"/>
        <v>93000</v>
      </c>
      <c r="H17853" s="65" t="s">
        <v>890</v>
      </c>
      <c r="I17853" s="279"/>
    </row>
    <row r="17854" spans="1:9" x14ac:dyDescent="0.25">
      <c r="A17854" s="144">
        <v>44815</v>
      </c>
      <c r="B17854" s="59" t="s">
        <v>6393</v>
      </c>
      <c r="C17854" s="59" t="s">
        <v>277</v>
      </c>
      <c r="D17854" s="59">
        <v>1</v>
      </c>
      <c r="E17854" s="59" t="s">
        <v>26</v>
      </c>
      <c r="F17854" s="73">
        <v>22500</v>
      </c>
      <c r="G17854" s="64">
        <f t="shared" si="540"/>
        <v>22500</v>
      </c>
      <c r="H17854" s="65" t="s">
        <v>998</v>
      </c>
      <c r="I17854" s="279" t="s">
        <v>12944</v>
      </c>
    </row>
    <row r="17855" spans="1:9" x14ac:dyDescent="0.25">
      <c r="A17855" s="144">
        <v>44815</v>
      </c>
      <c r="B17855" s="59" t="s">
        <v>1817</v>
      </c>
      <c r="C17855" s="59" t="s">
        <v>411</v>
      </c>
      <c r="D17855" s="141">
        <v>3</v>
      </c>
      <c r="E17855" s="75" t="s">
        <v>26</v>
      </c>
      <c r="F17855" s="210">
        <v>5000</v>
      </c>
      <c r="G17855" s="64">
        <f>F17855*D17855</f>
        <v>15000</v>
      </c>
      <c r="H17855" s="65" t="s">
        <v>998</v>
      </c>
      <c r="I17855" s="279" t="s">
        <v>12944</v>
      </c>
    </row>
    <row r="17856" spans="1:9" x14ac:dyDescent="0.25">
      <c r="A17856" s="144">
        <v>44815</v>
      </c>
      <c r="B17856" s="59" t="s">
        <v>9870</v>
      </c>
      <c r="C17856" s="59" t="s">
        <v>10784</v>
      </c>
      <c r="D17856" s="59">
        <v>1</v>
      </c>
      <c r="E17856" s="59" t="s">
        <v>26</v>
      </c>
      <c r="F17856" s="61">
        <v>126156</v>
      </c>
      <c r="G17856" s="64">
        <f t="shared" si="540"/>
        <v>126156</v>
      </c>
      <c r="H17856" s="120" t="s">
        <v>998</v>
      </c>
      <c r="I17856" s="279" t="s">
        <v>12944</v>
      </c>
    </row>
    <row r="17857" spans="1:9" x14ac:dyDescent="0.25">
      <c r="A17857" s="144">
        <v>44815</v>
      </c>
      <c r="B17857" s="59" t="s">
        <v>210</v>
      </c>
      <c r="C17857" s="59" t="s">
        <v>211</v>
      </c>
      <c r="D17857" s="87">
        <v>9</v>
      </c>
      <c r="E17857" s="77" t="s">
        <v>37</v>
      </c>
      <c r="F17857" s="73">
        <v>33000</v>
      </c>
      <c r="G17857" s="64">
        <f t="shared" si="540"/>
        <v>297000</v>
      </c>
      <c r="H17857" s="65" t="s">
        <v>2626</v>
      </c>
      <c r="I17857" s="74" t="s">
        <v>12945</v>
      </c>
    </row>
    <row r="17858" spans="1:9" x14ac:dyDescent="0.25">
      <c r="A17858" s="144">
        <v>44845</v>
      </c>
      <c r="B17858" s="59" t="s">
        <v>6307</v>
      </c>
      <c r="C17858" s="59" t="s">
        <v>217</v>
      </c>
      <c r="D17858" s="60">
        <v>1</v>
      </c>
      <c r="E17858" s="126" t="s">
        <v>26</v>
      </c>
      <c r="F17858" s="111">
        <v>83000</v>
      </c>
      <c r="G17858" s="64">
        <f t="shared" si="540"/>
        <v>83000</v>
      </c>
      <c r="H17858" s="65" t="s">
        <v>2626</v>
      </c>
      <c r="I17858" s="74" t="s">
        <v>12945</v>
      </c>
    </row>
    <row r="17859" spans="1:9" x14ac:dyDescent="0.25">
      <c r="A17859" s="144">
        <v>44845</v>
      </c>
      <c r="B17859" s="58" t="s">
        <v>1013</v>
      </c>
      <c r="C17859" s="83" t="s">
        <v>864</v>
      </c>
      <c r="D17859" s="60">
        <v>20</v>
      </c>
      <c r="E17859" s="75" t="s">
        <v>37</v>
      </c>
      <c r="F17859" s="63">
        <v>17500</v>
      </c>
      <c r="G17859" s="64">
        <f>F17859*D17859</f>
        <v>350000</v>
      </c>
      <c r="H17859" s="65" t="s">
        <v>6178</v>
      </c>
      <c r="I17859" s="74"/>
    </row>
    <row r="17860" spans="1:9" x14ac:dyDescent="0.25">
      <c r="A17860" s="144">
        <v>44845</v>
      </c>
      <c r="B17860" s="85" t="s">
        <v>5571</v>
      </c>
      <c r="C17860" s="83" t="s">
        <v>636</v>
      </c>
      <c r="D17860" s="59">
        <v>3</v>
      </c>
      <c r="E17860" s="126" t="s">
        <v>51</v>
      </c>
      <c r="F17860" s="61">
        <v>73000</v>
      </c>
      <c r="G17860" s="64">
        <f t="shared" si="540"/>
        <v>219000</v>
      </c>
      <c r="H17860" s="65" t="s">
        <v>12699</v>
      </c>
      <c r="I17860" s="74"/>
    </row>
    <row r="17861" spans="1:9" x14ac:dyDescent="0.25">
      <c r="A17861" s="144">
        <v>44845</v>
      </c>
      <c r="B17861" s="59" t="s">
        <v>1824</v>
      </c>
      <c r="C17861" s="58" t="s">
        <v>636</v>
      </c>
      <c r="D17861" s="87">
        <v>1</v>
      </c>
      <c r="E17861" s="126" t="s">
        <v>51</v>
      </c>
      <c r="F17861" s="64">
        <v>77500</v>
      </c>
      <c r="G17861" s="64">
        <f t="shared" si="540"/>
        <v>77500</v>
      </c>
      <c r="H17861" s="65" t="s">
        <v>12699</v>
      </c>
      <c r="I17861" s="74"/>
    </row>
    <row r="17862" spans="1:9" x14ac:dyDescent="0.25">
      <c r="A17862" s="144">
        <v>44845</v>
      </c>
      <c r="B17862" s="59" t="s">
        <v>688</v>
      </c>
      <c r="C17862" s="58" t="s">
        <v>835</v>
      </c>
      <c r="D17862" s="87">
        <v>5</v>
      </c>
      <c r="E17862" s="159" t="s">
        <v>26</v>
      </c>
      <c r="F17862" s="64">
        <v>2500</v>
      </c>
      <c r="G17862" s="64">
        <f>F17862*D17862</f>
        <v>12500</v>
      </c>
      <c r="H17862" s="65" t="s">
        <v>12699</v>
      </c>
      <c r="I17862" s="74"/>
    </row>
    <row r="17863" spans="1:9" x14ac:dyDescent="0.25">
      <c r="A17863" s="144">
        <v>44845</v>
      </c>
      <c r="B17863" s="59" t="s">
        <v>12946</v>
      </c>
      <c r="C17863" s="83" t="s">
        <v>636</v>
      </c>
      <c r="D17863" s="60">
        <v>1</v>
      </c>
      <c r="E17863" s="75" t="s">
        <v>51</v>
      </c>
      <c r="F17863" s="63">
        <v>110000</v>
      </c>
      <c r="G17863" s="64">
        <f>F17863*D17863</f>
        <v>110000</v>
      </c>
      <c r="H17863" s="65" t="s">
        <v>6178</v>
      </c>
      <c r="I17863" s="74"/>
    </row>
    <row r="17864" spans="1:9" x14ac:dyDescent="0.25">
      <c r="A17864" s="144">
        <v>44845</v>
      </c>
      <c r="B17864" s="58" t="s">
        <v>12947</v>
      </c>
      <c r="C17864" s="83" t="s">
        <v>48</v>
      </c>
      <c r="D17864" s="60">
        <v>1</v>
      </c>
      <c r="E17864" s="159" t="s">
        <v>26</v>
      </c>
      <c r="F17864" s="64">
        <v>150000</v>
      </c>
      <c r="G17864" s="64">
        <f>F17864*D17864</f>
        <v>150000</v>
      </c>
      <c r="H17864" s="65" t="s">
        <v>6178</v>
      </c>
      <c r="I17864" s="74"/>
    </row>
    <row r="17865" spans="1:9" x14ac:dyDescent="0.25">
      <c r="A17865" s="144">
        <v>44845</v>
      </c>
      <c r="B17865" s="71" t="s">
        <v>12948</v>
      </c>
      <c r="C17865" s="83" t="s">
        <v>48</v>
      </c>
      <c r="D17865" s="60">
        <v>1</v>
      </c>
      <c r="E17865" s="77" t="s">
        <v>29</v>
      </c>
      <c r="F17865" s="63">
        <v>110000</v>
      </c>
      <c r="G17865" s="64">
        <f>F17865*D17865</f>
        <v>110000</v>
      </c>
      <c r="H17865" s="65" t="s">
        <v>6178</v>
      </c>
      <c r="I17865" s="74"/>
    </row>
    <row r="17866" spans="1:9" x14ac:dyDescent="0.25">
      <c r="A17866" s="144">
        <v>44845</v>
      </c>
      <c r="B17866" s="59" t="s">
        <v>12903</v>
      </c>
      <c r="C17866" s="59" t="s">
        <v>27</v>
      </c>
      <c r="D17866" s="87">
        <v>15</v>
      </c>
      <c r="E17866" s="77" t="s">
        <v>26</v>
      </c>
      <c r="F17866" s="73">
        <v>1000</v>
      </c>
      <c r="G17866" s="64">
        <f>F17866*D17866</f>
        <v>15000</v>
      </c>
      <c r="H17866" s="65" t="s">
        <v>6178</v>
      </c>
      <c r="I17866" s="74"/>
    </row>
    <row r="17867" spans="1:9" x14ac:dyDescent="0.25">
      <c r="A17867" s="144">
        <v>44845</v>
      </c>
      <c r="B17867" s="58" t="s">
        <v>35</v>
      </c>
      <c r="C17867" s="84" t="s">
        <v>36</v>
      </c>
      <c r="D17867" s="60">
        <v>2</v>
      </c>
      <c r="E17867" s="75" t="s">
        <v>37</v>
      </c>
      <c r="F17867" s="63">
        <v>31000</v>
      </c>
      <c r="G17867" s="64">
        <f t="shared" si="540"/>
        <v>62000</v>
      </c>
      <c r="H17867" s="65" t="s">
        <v>432</v>
      </c>
      <c r="I17867" s="74"/>
    </row>
    <row r="17868" spans="1:9" x14ac:dyDescent="0.25">
      <c r="A17868" s="144">
        <v>44845</v>
      </c>
      <c r="B17868" s="59" t="s">
        <v>210</v>
      </c>
      <c r="C17868" s="59" t="s">
        <v>211</v>
      </c>
      <c r="D17868" s="87">
        <v>2</v>
      </c>
      <c r="E17868" s="77" t="s">
        <v>37</v>
      </c>
      <c r="F17868" s="73">
        <v>33000</v>
      </c>
      <c r="G17868" s="64">
        <f t="shared" si="540"/>
        <v>66000</v>
      </c>
      <c r="H17868" s="65" t="s">
        <v>432</v>
      </c>
      <c r="I17868" s="74"/>
    </row>
    <row r="17869" spans="1:9" x14ac:dyDescent="0.25">
      <c r="A17869" s="144">
        <v>44845</v>
      </c>
      <c r="B17869" s="59" t="s">
        <v>210</v>
      </c>
      <c r="C17869" s="59" t="s">
        <v>211</v>
      </c>
      <c r="D17869" s="87">
        <v>9</v>
      </c>
      <c r="E17869" s="77" t="s">
        <v>37</v>
      </c>
      <c r="F17869" s="73">
        <v>33000</v>
      </c>
      <c r="G17869" s="64">
        <f t="shared" si="540"/>
        <v>297000</v>
      </c>
      <c r="H17869" s="65" t="s">
        <v>1156</v>
      </c>
      <c r="I17869" s="74" t="s">
        <v>12949</v>
      </c>
    </row>
    <row r="17870" spans="1:9" x14ac:dyDescent="0.25">
      <c r="A17870" s="144">
        <v>44845</v>
      </c>
      <c r="B17870" s="59" t="s">
        <v>6307</v>
      </c>
      <c r="C17870" s="59" t="s">
        <v>217</v>
      </c>
      <c r="D17870" s="60">
        <v>1</v>
      </c>
      <c r="E17870" s="126" t="s">
        <v>26</v>
      </c>
      <c r="F17870" s="111">
        <v>83000</v>
      </c>
      <c r="G17870" s="64">
        <f t="shared" si="540"/>
        <v>83000</v>
      </c>
      <c r="H17870" s="65" t="s">
        <v>1156</v>
      </c>
      <c r="I17870" s="74" t="s">
        <v>12949</v>
      </c>
    </row>
    <row r="17871" spans="1:9" x14ac:dyDescent="0.25">
      <c r="A17871" s="144">
        <v>44845</v>
      </c>
      <c r="B17871" s="58" t="s">
        <v>12950</v>
      </c>
      <c r="C17871" s="83" t="s">
        <v>850</v>
      </c>
      <c r="D17871" s="60">
        <v>12</v>
      </c>
      <c r="E17871" s="75" t="s">
        <v>51</v>
      </c>
      <c r="F17871" s="73">
        <v>20000</v>
      </c>
      <c r="G17871" s="64">
        <f t="shared" si="540"/>
        <v>240000</v>
      </c>
      <c r="H17871" s="65" t="s">
        <v>525</v>
      </c>
      <c r="I17871" s="279" t="s">
        <v>12951</v>
      </c>
    </row>
    <row r="17872" spans="1:9" x14ac:dyDescent="0.25">
      <c r="A17872" s="144">
        <v>44845</v>
      </c>
      <c r="B17872" s="118" t="s">
        <v>12952</v>
      </c>
      <c r="C17872" s="83" t="s">
        <v>850</v>
      </c>
      <c r="D17872" s="60">
        <v>199.5</v>
      </c>
      <c r="E17872" s="75" t="s">
        <v>51</v>
      </c>
      <c r="F17872" s="63">
        <v>18000</v>
      </c>
      <c r="G17872" s="64">
        <f t="shared" si="540"/>
        <v>3591000</v>
      </c>
      <c r="H17872" s="65" t="s">
        <v>525</v>
      </c>
      <c r="I17872" s="279" t="s">
        <v>12951</v>
      </c>
    </row>
    <row r="17873" spans="1:9" x14ac:dyDescent="0.25">
      <c r="A17873" s="144">
        <v>44845</v>
      </c>
      <c r="B17873" s="71" t="s">
        <v>12953</v>
      </c>
      <c r="C17873" s="84" t="s">
        <v>1043</v>
      </c>
      <c r="D17873" s="60">
        <v>2</v>
      </c>
      <c r="E17873" s="75" t="s">
        <v>473</v>
      </c>
      <c r="F17873" s="73">
        <v>1022500</v>
      </c>
      <c r="G17873" s="64">
        <f t="shared" si="540"/>
        <v>2045000</v>
      </c>
      <c r="H17873" s="65" t="s">
        <v>525</v>
      </c>
      <c r="I17873" s="279" t="s">
        <v>12951</v>
      </c>
    </row>
    <row r="17874" spans="1:9" x14ac:dyDescent="0.25">
      <c r="A17874" s="144">
        <v>44845</v>
      </c>
      <c r="B17874" s="59" t="s">
        <v>7486</v>
      </c>
      <c r="C17874" s="83" t="s">
        <v>12954</v>
      </c>
      <c r="D17874" s="60">
        <v>1</v>
      </c>
      <c r="E17874" s="77" t="s">
        <v>26</v>
      </c>
      <c r="F17874" s="73">
        <v>475000</v>
      </c>
      <c r="G17874" s="64">
        <f t="shared" si="540"/>
        <v>475000</v>
      </c>
      <c r="H17874" s="65" t="s">
        <v>710</v>
      </c>
      <c r="I17874" s="279" t="s">
        <v>12955</v>
      </c>
    </row>
    <row r="17875" spans="1:9" x14ac:dyDescent="0.25">
      <c r="A17875" s="144">
        <v>44845</v>
      </c>
      <c r="B17875" s="66" t="s">
        <v>6578</v>
      </c>
      <c r="C17875" s="59" t="s">
        <v>6579</v>
      </c>
      <c r="D17875" s="60">
        <v>2</v>
      </c>
      <c r="E17875" s="126" t="s">
        <v>26</v>
      </c>
      <c r="F17875" s="73">
        <v>58000</v>
      </c>
      <c r="G17875" s="64">
        <f t="shared" si="540"/>
        <v>116000</v>
      </c>
      <c r="H17875" s="65" t="s">
        <v>710</v>
      </c>
      <c r="I17875" s="279" t="s">
        <v>12955</v>
      </c>
    </row>
    <row r="17876" spans="1:9" x14ac:dyDescent="0.25">
      <c r="A17876" s="144">
        <v>44845</v>
      </c>
      <c r="B17876" s="66" t="s">
        <v>220</v>
      </c>
      <c r="C17876" s="92" t="s">
        <v>221</v>
      </c>
      <c r="D17876" s="59">
        <v>2</v>
      </c>
      <c r="E17876" s="59" t="s">
        <v>37</v>
      </c>
      <c r="F17876" s="61">
        <v>34689</v>
      </c>
      <c r="G17876" s="64">
        <f t="shared" si="540"/>
        <v>69378</v>
      </c>
      <c r="H17876" s="65" t="s">
        <v>710</v>
      </c>
      <c r="I17876" s="279"/>
    </row>
    <row r="17877" spans="1:9" x14ac:dyDescent="0.25">
      <c r="A17877" s="144">
        <v>44845</v>
      </c>
      <c r="B17877" s="118" t="s">
        <v>288</v>
      </c>
      <c r="C17877" s="85" t="s">
        <v>6497</v>
      </c>
      <c r="D17877" s="60">
        <v>2</v>
      </c>
      <c r="E17877" s="75" t="s">
        <v>26</v>
      </c>
      <c r="F17877" s="63">
        <v>22500</v>
      </c>
      <c r="G17877" s="64">
        <f t="shared" si="540"/>
        <v>45000</v>
      </c>
      <c r="H17877" s="65" t="s">
        <v>894</v>
      </c>
      <c r="I17877" s="279"/>
    </row>
    <row r="17878" spans="1:9" x14ac:dyDescent="0.25">
      <c r="A17878" s="144">
        <v>44845</v>
      </c>
      <c r="B17878" s="59" t="s">
        <v>12956</v>
      </c>
      <c r="C17878" s="85" t="s">
        <v>48</v>
      </c>
      <c r="D17878" s="60">
        <v>1</v>
      </c>
      <c r="E17878" s="75" t="s">
        <v>26</v>
      </c>
      <c r="F17878" s="73">
        <v>470000</v>
      </c>
      <c r="G17878" s="210">
        <f t="shared" si="540"/>
        <v>470000</v>
      </c>
      <c r="H17878" s="65" t="s">
        <v>894</v>
      </c>
      <c r="I17878" s="279"/>
    </row>
    <row r="17879" spans="1:9" x14ac:dyDescent="0.25">
      <c r="A17879" s="144">
        <v>44845</v>
      </c>
      <c r="B17879" s="83" t="s">
        <v>6348</v>
      </c>
      <c r="C17879" s="83" t="s">
        <v>48</v>
      </c>
      <c r="D17879" s="60">
        <v>1</v>
      </c>
      <c r="E17879" s="159" t="s">
        <v>29</v>
      </c>
      <c r="F17879" s="73">
        <v>285000</v>
      </c>
      <c r="G17879" s="210">
        <f t="shared" si="540"/>
        <v>285000</v>
      </c>
      <c r="H17879" s="65" t="s">
        <v>894</v>
      </c>
      <c r="I17879" s="279"/>
    </row>
    <row r="17880" spans="1:9" x14ac:dyDescent="0.25">
      <c r="A17880" s="144">
        <v>44845</v>
      </c>
      <c r="B17880" s="85" t="s">
        <v>12957</v>
      </c>
      <c r="C17880" s="83" t="s">
        <v>48</v>
      </c>
      <c r="D17880" s="59">
        <v>4</v>
      </c>
      <c r="E17880" s="159" t="s">
        <v>26</v>
      </c>
      <c r="F17880" s="61">
        <v>70000</v>
      </c>
      <c r="G17880" s="64">
        <f t="shared" si="540"/>
        <v>280000</v>
      </c>
      <c r="H17880" s="65" t="s">
        <v>894</v>
      </c>
      <c r="I17880" s="279"/>
    </row>
    <row r="17881" spans="1:9" x14ac:dyDescent="0.25">
      <c r="A17881" s="144">
        <v>44845</v>
      </c>
      <c r="B17881" s="59" t="s">
        <v>12958</v>
      </c>
      <c r="C17881" s="83" t="s">
        <v>48</v>
      </c>
      <c r="D17881" s="87">
        <v>2</v>
      </c>
      <c r="E17881" s="159" t="s">
        <v>26</v>
      </c>
      <c r="F17881" s="64">
        <v>65000</v>
      </c>
      <c r="G17881" s="64">
        <f t="shared" si="540"/>
        <v>130000</v>
      </c>
      <c r="H17881" s="65" t="s">
        <v>12959</v>
      </c>
      <c r="I17881" s="279"/>
    </row>
    <row r="17882" spans="1:9" x14ac:dyDescent="0.25">
      <c r="A17882" s="144">
        <v>44845</v>
      </c>
      <c r="B17882" s="118" t="s">
        <v>12960</v>
      </c>
      <c r="C17882" s="83" t="s">
        <v>48</v>
      </c>
      <c r="D17882" s="60">
        <v>4</v>
      </c>
      <c r="E17882" s="126" t="s">
        <v>26</v>
      </c>
      <c r="F17882" s="64">
        <v>40000</v>
      </c>
      <c r="G17882" s="64">
        <f t="shared" si="540"/>
        <v>160000</v>
      </c>
      <c r="H17882" s="65" t="s">
        <v>894</v>
      </c>
      <c r="I17882" s="279"/>
    </row>
    <row r="17883" spans="1:9" x14ac:dyDescent="0.25">
      <c r="A17883" s="144">
        <v>44845</v>
      </c>
      <c r="B17883" s="59" t="s">
        <v>700</v>
      </c>
      <c r="C17883" s="83" t="s">
        <v>48</v>
      </c>
      <c r="D17883" s="59">
        <v>4</v>
      </c>
      <c r="E17883" s="77" t="s">
        <v>26</v>
      </c>
      <c r="F17883" s="61">
        <v>7000</v>
      </c>
      <c r="G17883" s="64">
        <f t="shared" si="540"/>
        <v>28000</v>
      </c>
      <c r="H17883" s="65" t="s">
        <v>894</v>
      </c>
      <c r="I17883" s="279"/>
    </row>
    <row r="17884" spans="1:9" x14ac:dyDescent="0.25">
      <c r="A17884" s="144">
        <v>44845</v>
      </c>
      <c r="B17884" s="58" t="s">
        <v>35</v>
      </c>
      <c r="C17884" s="84" t="s">
        <v>36</v>
      </c>
      <c r="D17884" s="60">
        <v>5</v>
      </c>
      <c r="E17884" s="75" t="s">
        <v>37</v>
      </c>
      <c r="F17884" s="63">
        <v>31000</v>
      </c>
      <c r="G17884" s="64">
        <f t="shared" si="540"/>
        <v>155000</v>
      </c>
      <c r="H17884" s="65" t="s">
        <v>2699</v>
      </c>
      <c r="I17884" s="279"/>
    </row>
    <row r="17885" spans="1:9" x14ac:dyDescent="0.25">
      <c r="A17885" s="144">
        <v>44845</v>
      </c>
      <c r="B17885" s="59" t="s">
        <v>12903</v>
      </c>
      <c r="C17885" s="59" t="s">
        <v>27</v>
      </c>
      <c r="D17885" s="87">
        <v>20</v>
      </c>
      <c r="E17885" s="77" t="s">
        <v>26</v>
      </c>
      <c r="F17885" s="73">
        <v>1000</v>
      </c>
      <c r="G17885" s="64">
        <f t="shared" si="540"/>
        <v>20000</v>
      </c>
      <c r="H17885" s="65" t="s">
        <v>814</v>
      </c>
      <c r="I17885" s="279"/>
    </row>
    <row r="17886" spans="1:9" x14ac:dyDescent="0.25">
      <c r="A17886" s="144">
        <v>44845</v>
      </c>
      <c r="B17886" s="59" t="s">
        <v>62</v>
      </c>
      <c r="C17886" s="59" t="s">
        <v>12961</v>
      </c>
      <c r="D17886" s="60">
        <v>1</v>
      </c>
      <c r="E17886" s="126" t="s">
        <v>26</v>
      </c>
      <c r="F17886" s="221">
        <v>2100000</v>
      </c>
      <c r="G17886" s="64">
        <f t="shared" si="540"/>
        <v>2100000</v>
      </c>
      <c r="H17886" s="120" t="s">
        <v>957</v>
      </c>
      <c r="I17886" s="279" t="s">
        <v>12962</v>
      </c>
    </row>
    <row r="17887" spans="1:9" x14ac:dyDescent="0.25">
      <c r="A17887" s="144">
        <v>44845</v>
      </c>
      <c r="B17887" s="59" t="s">
        <v>62</v>
      </c>
      <c r="C17887" s="59" t="s">
        <v>12963</v>
      </c>
      <c r="D17887" s="59">
        <v>1</v>
      </c>
      <c r="E17887" s="59" t="s">
        <v>26</v>
      </c>
      <c r="F17887" s="61">
        <v>2100000</v>
      </c>
      <c r="G17887" s="64">
        <f t="shared" si="540"/>
        <v>2100000</v>
      </c>
      <c r="H17887" s="120" t="s">
        <v>957</v>
      </c>
      <c r="I17887" s="279" t="s">
        <v>12962</v>
      </c>
    </row>
    <row r="17888" spans="1:9" x14ac:dyDescent="0.25">
      <c r="A17888" s="144">
        <v>44845</v>
      </c>
      <c r="B17888" s="85" t="s">
        <v>3502</v>
      </c>
      <c r="C17888" s="83" t="s">
        <v>419</v>
      </c>
      <c r="D17888" s="60">
        <v>4</v>
      </c>
      <c r="E17888" s="126" t="s">
        <v>26</v>
      </c>
      <c r="F17888" s="73">
        <v>7500</v>
      </c>
      <c r="G17888" s="114">
        <f t="shared" si="540"/>
        <v>30000</v>
      </c>
      <c r="H17888" s="65" t="s">
        <v>814</v>
      </c>
      <c r="I17888" s="59"/>
    </row>
    <row r="17889" spans="1:9" x14ac:dyDescent="0.25">
      <c r="A17889" s="144">
        <v>44845</v>
      </c>
      <c r="B17889" s="59" t="s">
        <v>2668</v>
      </c>
      <c r="C17889" s="83" t="s">
        <v>419</v>
      </c>
      <c r="D17889" s="60">
        <v>200</v>
      </c>
      <c r="E17889" s="126" t="s">
        <v>26</v>
      </c>
      <c r="F17889" s="111">
        <v>200</v>
      </c>
      <c r="G17889" s="64">
        <f t="shared" si="540"/>
        <v>40000</v>
      </c>
      <c r="H17889" s="65" t="s">
        <v>814</v>
      </c>
      <c r="I17889" s="59"/>
    </row>
    <row r="17890" spans="1:9" x14ac:dyDescent="0.25">
      <c r="A17890" s="144">
        <v>44845</v>
      </c>
      <c r="B17890" s="118" t="s">
        <v>12964</v>
      </c>
      <c r="C17890" s="83" t="s">
        <v>48</v>
      </c>
      <c r="D17890" s="60">
        <v>2</v>
      </c>
      <c r="E17890" s="292" t="s">
        <v>26</v>
      </c>
      <c r="F17890" s="63">
        <v>110000</v>
      </c>
      <c r="G17890" s="64">
        <f t="shared" si="540"/>
        <v>220000</v>
      </c>
      <c r="H17890" s="65" t="s">
        <v>6181</v>
      </c>
      <c r="I17890" s="59"/>
    </row>
    <row r="17891" spans="1:9" x14ac:dyDescent="0.25">
      <c r="A17891" s="144">
        <v>44845</v>
      </c>
      <c r="B17891" s="59" t="s">
        <v>10709</v>
      </c>
      <c r="C17891" s="59" t="s">
        <v>12965</v>
      </c>
      <c r="D17891" s="60">
        <v>1</v>
      </c>
      <c r="E17891" s="126" t="s">
        <v>26</v>
      </c>
      <c r="F17891" s="64">
        <v>1400000</v>
      </c>
      <c r="G17891" s="64">
        <f t="shared" si="540"/>
        <v>1400000</v>
      </c>
      <c r="H17891" s="120" t="s">
        <v>1755</v>
      </c>
      <c r="I17891" s="59" t="s">
        <v>12966</v>
      </c>
    </row>
    <row r="17892" spans="1:9" x14ac:dyDescent="0.25">
      <c r="A17892" s="144">
        <v>44845</v>
      </c>
      <c r="B17892" s="59" t="s">
        <v>10709</v>
      </c>
      <c r="C17892" s="59" t="s">
        <v>12967</v>
      </c>
      <c r="D17892" s="59">
        <v>1</v>
      </c>
      <c r="E17892" s="126" t="s">
        <v>26</v>
      </c>
      <c r="F17892" s="64">
        <v>1400000</v>
      </c>
      <c r="G17892" s="64">
        <f t="shared" si="540"/>
        <v>1400000</v>
      </c>
      <c r="H17892" s="120" t="s">
        <v>1755</v>
      </c>
      <c r="I17892" s="59" t="s">
        <v>12966</v>
      </c>
    </row>
    <row r="17893" spans="1:9" x14ac:dyDescent="0.25">
      <c r="A17893" s="144">
        <v>44845</v>
      </c>
      <c r="B17893" s="59" t="s">
        <v>10709</v>
      </c>
      <c r="C17893" s="84" t="s">
        <v>12968</v>
      </c>
      <c r="D17893" s="59">
        <v>1</v>
      </c>
      <c r="E17893" s="126" t="s">
        <v>26</v>
      </c>
      <c r="F17893" s="64">
        <v>1400000</v>
      </c>
      <c r="G17893" s="64">
        <f t="shared" si="540"/>
        <v>1400000</v>
      </c>
      <c r="H17893" s="120" t="s">
        <v>1755</v>
      </c>
      <c r="I17893" s="59" t="s">
        <v>12966</v>
      </c>
    </row>
    <row r="17894" spans="1:9" x14ac:dyDescent="0.25">
      <c r="A17894" s="144">
        <v>44845</v>
      </c>
      <c r="B17894" s="59" t="s">
        <v>10709</v>
      </c>
      <c r="C17894" s="83" t="s">
        <v>12969</v>
      </c>
      <c r="D17894" s="59">
        <v>1</v>
      </c>
      <c r="E17894" s="126" t="s">
        <v>26</v>
      </c>
      <c r="F17894" s="64">
        <v>1400000</v>
      </c>
      <c r="G17894" s="64">
        <f t="shared" si="540"/>
        <v>1400000</v>
      </c>
      <c r="H17894" s="120" t="s">
        <v>1755</v>
      </c>
      <c r="I17894" s="59" t="s">
        <v>12966</v>
      </c>
    </row>
    <row r="17895" spans="1:9" x14ac:dyDescent="0.25">
      <c r="A17895" s="144">
        <v>44845</v>
      </c>
      <c r="B17895" s="59" t="s">
        <v>10727</v>
      </c>
      <c r="C17895" s="83" t="s">
        <v>12970</v>
      </c>
      <c r="D17895" s="60">
        <v>1</v>
      </c>
      <c r="E17895" s="126" t="s">
        <v>26</v>
      </c>
      <c r="F17895" s="63">
        <v>1700000</v>
      </c>
      <c r="G17895" s="64">
        <f t="shared" si="540"/>
        <v>1700000</v>
      </c>
      <c r="H17895" s="120" t="s">
        <v>1755</v>
      </c>
      <c r="I17895" s="59" t="s">
        <v>12966</v>
      </c>
    </row>
    <row r="17896" spans="1:9" x14ac:dyDescent="0.25">
      <c r="A17896" s="144">
        <v>44845</v>
      </c>
      <c r="B17896" s="59" t="s">
        <v>10727</v>
      </c>
      <c r="C17896" s="92" t="s">
        <v>12971</v>
      </c>
      <c r="D17896" s="60">
        <v>1</v>
      </c>
      <c r="E17896" s="126" t="s">
        <v>26</v>
      </c>
      <c r="F17896" s="63">
        <v>1700000</v>
      </c>
      <c r="G17896" s="64">
        <f t="shared" si="540"/>
        <v>1700000</v>
      </c>
      <c r="H17896" s="120" t="s">
        <v>1755</v>
      </c>
      <c r="I17896" s="59" t="s">
        <v>12966</v>
      </c>
    </row>
    <row r="17897" spans="1:9" x14ac:dyDescent="0.25">
      <c r="A17897" s="144">
        <v>44845</v>
      </c>
      <c r="B17897" s="59" t="s">
        <v>10727</v>
      </c>
      <c r="C17897" s="84" t="s">
        <v>12972</v>
      </c>
      <c r="D17897" s="60">
        <v>1</v>
      </c>
      <c r="E17897" s="126" t="s">
        <v>26</v>
      </c>
      <c r="F17897" s="63">
        <v>1700000</v>
      </c>
      <c r="G17897" s="64">
        <f t="shared" si="540"/>
        <v>1700000</v>
      </c>
      <c r="H17897" s="120" t="s">
        <v>1755</v>
      </c>
      <c r="I17897" s="59" t="s">
        <v>12966</v>
      </c>
    </row>
    <row r="17898" spans="1:9" x14ac:dyDescent="0.25">
      <c r="A17898" s="144">
        <v>44845</v>
      </c>
      <c r="B17898" s="59" t="s">
        <v>10727</v>
      </c>
      <c r="C17898" s="59" t="s">
        <v>12973</v>
      </c>
      <c r="D17898" s="59">
        <v>1</v>
      </c>
      <c r="E17898" s="126" t="s">
        <v>26</v>
      </c>
      <c r="F17898" s="63">
        <v>1700000</v>
      </c>
      <c r="G17898" s="64">
        <f t="shared" si="540"/>
        <v>1700000</v>
      </c>
      <c r="H17898" s="120" t="s">
        <v>1755</v>
      </c>
      <c r="I17898" s="59" t="s">
        <v>12966</v>
      </c>
    </row>
    <row r="17899" spans="1:9" x14ac:dyDescent="0.25">
      <c r="A17899" s="144">
        <v>44845</v>
      </c>
      <c r="B17899" s="58" t="s">
        <v>35</v>
      </c>
      <c r="C17899" s="84" t="s">
        <v>36</v>
      </c>
      <c r="D17899" s="141">
        <v>1</v>
      </c>
      <c r="E17899" s="75" t="s">
        <v>102</v>
      </c>
      <c r="F17899" s="73">
        <v>6350000</v>
      </c>
      <c r="G17899" s="64">
        <f t="shared" si="540"/>
        <v>6350000</v>
      </c>
      <c r="H17899" s="120" t="s">
        <v>1755</v>
      </c>
      <c r="I17899" s="59" t="s">
        <v>12966</v>
      </c>
    </row>
    <row r="17900" spans="1:9" x14ac:dyDescent="0.25">
      <c r="A17900" s="144">
        <v>44845</v>
      </c>
      <c r="B17900" s="59" t="s">
        <v>12902</v>
      </c>
      <c r="C17900" s="84" t="s">
        <v>361</v>
      </c>
      <c r="D17900" s="60">
        <v>2</v>
      </c>
      <c r="E17900" s="126" t="s">
        <v>26</v>
      </c>
      <c r="F17900" s="221">
        <v>195000</v>
      </c>
      <c r="G17900" s="64">
        <f t="shared" si="540"/>
        <v>390000</v>
      </c>
      <c r="H17900" s="120" t="s">
        <v>1755</v>
      </c>
      <c r="I17900" s="59" t="s">
        <v>12966</v>
      </c>
    </row>
    <row r="17901" spans="1:9" x14ac:dyDescent="0.25">
      <c r="A17901" s="144">
        <v>44845</v>
      </c>
      <c r="B17901" s="71" t="s">
        <v>12925</v>
      </c>
      <c r="C17901" s="84" t="s">
        <v>361</v>
      </c>
      <c r="D17901" s="60">
        <v>2</v>
      </c>
      <c r="E17901" s="75" t="s">
        <v>26</v>
      </c>
      <c r="F17901" s="73">
        <v>180000</v>
      </c>
      <c r="G17901" s="64">
        <f t="shared" si="540"/>
        <v>360000</v>
      </c>
      <c r="H17901" s="120" t="s">
        <v>1755</v>
      </c>
      <c r="I17901" s="59" t="s">
        <v>12966</v>
      </c>
    </row>
    <row r="17902" spans="1:9" x14ac:dyDescent="0.25">
      <c r="A17902" s="144">
        <v>44845</v>
      </c>
      <c r="B17902" s="59" t="s">
        <v>316</v>
      </c>
      <c r="C17902" s="59" t="s">
        <v>317</v>
      </c>
      <c r="D17902" s="141">
        <v>2</v>
      </c>
      <c r="E17902" s="75" t="s">
        <v>26</v>
      </c>
      <c r="F17902" s="210">
        <v>399000</v>
      </c>
      <c r="G17902" s="64">
        <f>F17902*D17902</f>
        <v>798000</v>
      </c>
      <c r="H17902" s="65" t="s">
        <v>1755</v>
      </c>
      <c r="I17902" s="59" t="s">
        <v>12966</v>
      </c>
    </row>
    <row r="17903" spans="1:9" x14ac:dyDescent="0.25">
      <c r="A17903" s="144">
        <v>44845</v>
      </c>
      <c r="B17903" s="118" t="s">
        <v>12974</v>
      </c>
      <c r="C17903" s="83" t="s">
        <v>695</v>
      </c>
      <c r="D17903" s="60">
        <v>10</v>
      </c>
      <c r="E17903" s="75" t="s">
        <v>26</v>
      </c>
      <c r="F17903" s="63">
        <v>235000</v>
      </c>
      <c r="G17903" s="64">
        <f>F17903*D17903</f>
        <v>2350000</v>
      </c>
      <c r="H17903" s="65" t="s">
        <v>1755</v>
      </c>
      <c r="I17903" s="59" t="s">
        <v>12975</v>
      </c>
    </row>
    <row r="17904" spans="1:9" x14ac:dyDescent="0.25">
      <c r="A17904" s="144">
        <v>44845</v>
      </c>
      <c r="B17904" s="118" t="s">
        <v>12976</v>
      </c>
      <c r="C17904" s="83" t="s">
        <v>695</v>
      </c>
      <c r="D17904" s="60">
        <v>10</v>
      </c>
      <c r="E17904" s="75" t="s">
        <v>26</v>
      </c>
      <c r="F17904" s="73">
        <v>64000</v>
      </c>
      <c r="G17904" s="64">
        <f>F17904*D17904</f>
        <v>640000</v>
      </c>
      <c r="H17904" s="65" t="s">
        <v>1755</v>
      </c>
      <c r="I17904" s="59" t="s">
        <v>12975</v>
      </c>
    </row>
    <row r="17905" spans="1:9" x14ac:dyDescent="0.25">
      <c r="A17905" s="144">
        <v>44845</v>
      </c>
      <c r="B17905" s="66" t="s">
        <v>220</v>
      </c>
      <c r="C17905" s="92" t="s">
        <v>221</v>
      </c>
      <c r="D17905" s="59">
        <v>18</v>
      </c>
      <c r="E17905" s="59" t="s">
        <v>37</v>
      </c>
      <c r="F17905" s="59">
        <v>34689</v>
      </c>
      <c r="G17905" s="64">
        <f t="shared" si="540"/>
        <v>624402</v>
      </c>
      <c r="H17905" s="65" t="s">
        <v>1755</v>
      </c>
      <c r="I17905" s="59" t="s">
        <v>12975</v>
      </c>
    </row>
    <row r="17906" spans="1:9" x14ac:dyDescent="0.25">
      <c r="A17906" s="144">
        <v>44845</v>
      </c>
      <c r="B17906" s="59" t="s">
        <v>1824</v>
      </c>
      <c r="C17906" s="58" t="s">
        <v>636</v>
      </c>
      <c r="D17906" s="87">
        <v>1</v>
      </c>
      <c r="E17906" s="126" t="s">
        <v>51</v>
      </c>
      <c r="F17906" s="64">
        <v>77500</v>
      </c>
      <c r="G17906" s="64">
        <f t="shared" si="540"/>
        <v>77500</v>
      </c>
      <c r="H17906" s="65" t="s">
        <v>6184</v>
      </c>
      <c r="I17906" s="74"/>
    </row>
    <row r="17907" spans="1:9" x14ac:dyDescent="0.25">
      <c r="A17907" s="144">
        <v>44876</v>
      </c>
      <c r="B17907" s="71" t="s">
        <v>1820</v>
      </c>
      <c r="C17907" s="84" t="s">
        <v>1311</v>
      </c>
      <c r="D17907" s="60">
        <v>5</v>
      </c>
      <c r="E17907" s="77" t="s">
        <v>51</v>
      </c>
      <c r="F17907" s="63">
        <v>77500</v>
      </c>
      <c r="G17907" s="64">
        <f t="shared" si="540"/>
        <v>387500</v>
      </c>
      <c r="H17907" s="65" t="s">
        <v>12699</v>
      </c>
      <c r="I17907" s="74"/>
    </row>
    <row r="17908" spans="1:9" x14ac:dyDescent="0.25">
      <c r="A17908" s="144">
        <v>44876</v>
      </c>
      <c r="B17908" s="85" t="s">
        <v>5571</v>
      </c>
      <c r="C17908" s="83" t="s">
        <v>636</v>
      </c>
      <c r="D17908" s="59">
        <v>2</v>
      </c>
      <c r="E17908" s="126" t="s">
        <v>51</v>
      </c>
      <c r="F17908" s="61">
        <v>73000</v>
      </c>
      <c r="G17908" s="64">
        <f>F17908*D17908</f>
        <v>146000</v>
      </c>
      <c r="H17908" s="65" t="s">
        <v>12699</v>
      </c>
      <c r="I17908" s="74"/>
    </row>
    <row r="17909" spans="1:9" x14ac:dyDescent="0.25">
      <c r="A17909" s="144">
        <v>44876</v>
      </c>
      <c r="B17909" s="59" t="s">
        <v>688</v>
      </c>
      <c r="C17909" s="58" t="s">
        <v>835</v>
      </c>
      <c r="D17909" s="87">
        <v>2</v>
      </c>
      <c r="E17909" s="159" t="s">
        <v>26</v>
      </c>
      <c r="F17909" s="64">
        <v>2500</v>
      </c>
      <c r="G17909" s="64">
        <f>F17909*D17909</f>
        <v>5000</v>
      </c>
      <c r="H17909" s="65" t="s">
        <v>12699</v>
      </c>
      <c r="I17909" s="74"/>
    </row>
    <row r="17910" spans="1:9" x14ac:dyDescent="0.25">
      <c r="A17910" s="144">
        <v>44876</v>
      </c>
      <c r="B17910" s="85" t="s">
        <v>12977</v>
      </c>
      <c r="C17910" s="83" t="s">
        <v>6682</v>
      </c>
      <c r="D17910" s="60">
        <v>2</v>
      </c>
      <c r="E17910" s="126" t="s">
        <v>26</v>
      </c>
      <c r="F17910" s="73">
        <v>1</v>
      </c>
      <c r="G17910" s="114">
        <f t="shared" ref="G17910:G17919" si="541">F17910*D17910</f>
        <v>2</v>
      </c>
      <c r="H17910" s="65" t="s">
        <v>515</v>
      </c>
      <c r="I17910" s="74"/>
    </row>
    <row r="17911" spans="1:9" x14ac:dyDescent="0.25">
      <c r="A17911" s="144">
        <v>44876</v>
      </c>
      <c r="B17911" s="59" t="s">
        <v>10709</v>
      </c>
      <c r="C17911" s="59" t="s">
        <v>12978</v>
      </c>
      <c r="D17911" s="59">
        <v>1</v>
      </c>
      <c r="E17911" s="77" t="s">
        <v>26</v>
      </c>
      <c r="F17911" s="61">
        <v>1400000</v>
      </c>
      <c r="G17911" s="64">
        <f t="shared" si="541"/>
        <v>1400000</v>
      </c>
      <c r="H17911" s="479" t="s">
        <v>3126</v>
      </c>
      <c r="I17911" s="74" t="s">
        <v>12979</v>
      </c>
    </row>
    <row r="17912" spans="1:9" x14ac:dyDescent="0.25">
      <c r="A17912" s="144">
        <v>44876</v>
      </c>
      <c r="B17912" s="59" t="s">
        <v>6477</v>
      </c>
      <c r="C17912" s="83" t="s">
        <v>695</v>
      </c>
      <c r="D17912" s="60">
        <v>1</v>
      </c>
      <c r="E17912" s="75" t="s">
        <v>26</v>
      </c>
      <c r="F17912" s="63">
        <v>170000</v>
      </c>
      <c r="G17912" s="64">
        <f>F17912*D17912</f>
        <v>170000</v>
      </c>
      <c r="H17912" s="479" t="s">
        <v>3126</v>
      </c>
      <c r="I17912" s="74" t="s">
        <v>12979</v>
      </c>
    </row>
    <row r="17913" spans="1:9" x14ac:dyDescent="0.25">
      <c r="A17913" s="144">
        <v>44876</v>
      </c>
      <c r="B17913" s="83" t="s">
        <v>2410</v>
      </c>
      <c r="C17913" s="83" t="s">
        <v>695</v>
      </c>
      <c r="D17913" s="60">
        <v>1</v>
      </c>
      <c r="E17913" s="159" t="s">
        <v>26</v>
      </c>
      <c r="F17913" s="73">
        <v>35000</v>
      </c>
      <c r="G17913" s="64">
        <f>F17913*D17913</f>
        <v>35000</v>
      </c>
      <c r="H17913" s="479" t="s">
        <v>3126</v>
      </c>
      <c r="I17913" s="74" t="s">
        <v>12979</v>
      </c>
    </row>
    <row r="17914" spans="1:9" x14ac:dyDescent="0.25">
      <c r="A17914" s="144">
        <v>44876</v>
      </c>
      <c r="B17914" s="59" t="s">
        <v>56</v>
      </c>
      <c r="C17914" s="59" t="s">
        <v>57</v>
      </c>
      <c r="D17914" s="60">
        <v>3</v>
      </c>
      <c r="E17914" s="75" t="s">
        <v>37</v>
      </c>
      <c r="F17914" s="63">
        <v>24650</v>
      </c>
      <c r="G17914" s="64">
        <f t="shared" si="541"/>
        <v>73950</v>
      </c>
      <c r="H17914" s="65" t="s">
        <v>432</v>
      </c>
      <c r="I17914" s="74"/>
    </row>
    <row r="17915" spans="1:9" x14ac:dyDescent="0.25">
      <c r="A17915" s="144">
        <v>44876</v>
      </c>
      <c r="B17915" s="58" t="s">
        <v>12980</v>
      </c>
      <c r="C17915" s="83" t="s">
        <v>1316</v>
      </c>
      <c r="D17915" s="60">
        <v>223</v>
      </c>
      <c r="E17915" s="159" t="s">
        <v>51</v>
      </c>
      <c r="F17915" s="64">
        <v>19000</v>
      </c>
      <c r="G17915" s="64">
        <f t="shared" si="541"/>
        <v>4237000</v>
      </c>
      <c r="H17915" s="65" t="s">
        <v>814</v>
      </c>
      <c r="I17915" s="74"/>
    </row>
    <row r="17916" spans="1:9" x14ac:dyDescent="0.25">
      <c r="A17916" s="144">
        <v>44876</v>
      </c>
      <c r="B17916" s="59" t="s">
        <v>12981</v>
      </c>
      <c r="C17916" s="58"/>
      <c r="D17916" s="87">
        <v>15</v>
      </c>
      <c r="E17916" s="159" t="s">
        <v>26</v>
      </c>
      <c r="F17916" s="64">
        <v>1565</v>
      </c>
      <c r="G17916" s="64">
        <f>F17916*D17916</f>
        <v>23475</v>
      </c>
      <c r="H17916" s="65" t="s">
        <v>443</v>
      </c>
      <c r="I17916" s="74"/>
    </row>
    <row r="17917" spans="1:9" x14ac:dyDescent="0.25">
      <c r="A17917" s="144">
        <v>44876</v>
      </c>
      <c r="B17917" s="58" t="s">
        <v>6582</v>
      </c>
      <c r="C17917" s="59" t="s">
        <v>6583</v>
      </c>
      <c r="D17917" s="60">
        <v>1</v>
      </c>
      <c r="E17917" s="75" t="s">
        <v>26</v>
      </c>
      <c r="F17917" s="73">
        <v>31000</v>
      </c>
      <c r="G17917" s="64">
        <f t="shared" si="541"/>
        <v>31000</v>
      </c>
      <c r="H17917" s="65" t="s">
        <v>3421</v>
      </c>
      <c r="I17917" s="279" t="s">
        <v>12982</v>
      </c>
    </row>
    <row r="17918" spans="1:9" x14ac:dyDescent="0.25">
      <c r="A17918" s="144">
        <v>44876</v>
      </c>
      <c r="B17918" s="66" t="s">
        <v>220</v>
      </c>
      <c r="C17918" s="92" t="s">
        <v>221</v>
      </c>
      <c r="D17918" s="59">
        <v>1</v>
      </c>
      <c r="E17918" s="59" t="s">
        <v>37</v>
      </c>
      <c r="F17918" s="59">
        <v>34689</v>
      </c>
      <c r="G17918" s="64">
        <f t="shared" si="541"/>
        <v>34689</v>
      </c>
      <c r="H17918" s="65" t="s">
        <v>3421</v>
      </c>
      <c r="I17918" s="279" t="s">
        <v>12982</v>
      </c>
    </row>
    <row r="17919" spans="1:9" x14ac:dyDescent="0.25">
      <c r="A17919" s="144">
        <v>44876</v>
      </c>
      <c r="B17919" s="59" t="s">
        <v>210</v>
      </c>
      <c r="C17919" s="59" t="s">
        <v>211</v>
      </c>
      <c r="D17919" s="87">
        <v>9</v>
      </c>
      <c r="E17919" s="77" t="s">
        <v>37</v>
      </c>
      <c r="F17919" s="73">
        <v>33000</v>
      </c>
      <c r="G17919" s="64">
        <f t="shared" si="541"/>
        <v>297000</v>
      </c>
      <c r="H17919" s="65" t="s">
        <v>665</v>
      </c>
      <c r="I17919" s="279" t="s">
        <v>12983</v>
      </c>
    </row>
    <row r="17920" spans="1:9" x14ac:dyDescent="0.25">
      <c r="A17920" s="144">
        <v>44876</v>
      </c>
      <c r="B17920" s="59" t="s">
        <v>6307</v>
      </c>
      <c r="C17920" s="59" t="s">
        <v>217</v>
      </c>
      <c r="D17920" s="60">
        <v>1</v>
      </c>
      <c r="E17920" s="126" t="s">
        <v>26</v>
      </c>
      <c r="F17920" s="111">
        <v>83000</v>
      </c>
      <c r="G17920" s="64">
        <f>F17920*D17920</f>
        <v>83000</v>
      </c>
      <c r="H17920" s="65" t="s">
        <v>665</v>
      </c>
      <c r="I17920" s="279" t="s">
        <v>12983</v>
      </c>
    </row>
    <row r="17921" spans="1:9" x14ac:dyDescent="0.25">
      <c r="A17921" s="144">
        <v>44876</v>
      </c>
      <c r="B17921" s="59" t="s">
        <v>210</v>
      </c>
      <c r="C17921" s="59" t="s">
        <v>211</v>
      </c>
      <c r="D17921" s="87">
        <v>8</v>
      </c>
      <c r="E17921" s="77" t="s">
        <v>37</v>
      </c>
      <c r="F17921" s="73">
        <v>33000</v>
      </c>
      <c r="G17921" s="64">
        <f t="shared" ref="G17921:G17961" si="542">F17921*D17921</f>
        <v>264000</v>
      </c>
      <c r="H17921" s="65" t="s">
        <v>749</v>
      </c>
      <c r="I17921" s="279" t="s">
        <v>12984</v>
      </c>
    </row>
    <row r="17922" spans="1:9" x14ac:dyDescent="0.25">
      <c r="A17922" s="144">
        <v>44876</v>
      </c>
      <c r="B17922" s="71" t="s">
        <v>6463</v>
      </c>
      <c r="C17922" s="59" t="s">
        <v>434</v>
      </c>
      <c r="D17922" s="141">
        <v>1</v>
      </c>
      <c r="E17922" s="75" t="s">
        <v>26</v>
      </c>
      <c r="F17922" s="210">
        <v>500000</v>
      </c>
      <c r="G17922" s="210">
        <f t="shared" si="542"/>
        <v>500000</v>
      </c>
      <c r="H17922" s="65" t="s">
        <v>890</v>
      </c>
      <c r="I17922" s="279" t="s">
        <v>12985</v>
      </c>
    </row>
    <row r="17923" spans="1:9" x14ac:dyDescent="0.25">
      <c r="A17923" s="144">
        <v>44876</v>
      </c>
      <c r="B17923" s="59" t="s">
        <v>380</v>
      </c>
      <c r="C17923" s="59" t="s">
        <v>140</v>
      </c>
      <c r="D17923" s="60">
        <v>1</v>
      </c>
      <c r="E17923" s="126" t="s">
        <v>26</v>
      </c>
      <c r="F17923" s="73">
        <v>910000</v>
      </c>
      <c r="G17923" s="64">
        <f t="shared" si="542"/>
        <v>910000</v>
      </c>
      <c r="H17923" s="65" t="s">
        <v>890</v>
      </c>
      <c r="I17923" s="279" t="s">
        <v>12985</v>
      </c>
    </row>
    <row r="17924" spans="1:9" x14ac:dyDescent="0.25">
      <c r="A17924" s="144">
        <v>44876</v>
      </c>
      <c r="B17924" s="59" t="s">
        <v>62</v>
      </c>
      <c r="C17924" s="83" t="s">
        <v>12986</v>
      </c>
      <c r="D17924" s="87">
        <v>1</v>
      </c>
      <c r="E17924" s="159" t="s">
        <v>29</v>
      </c>
      <c r="F17924" s="64">
        <v>2100000</v>
      </c>
      <c r="G17924" s="64">
        <f t="shared" si="542"/>
        <v>2100000</v>
      </c>
      <c r="H17924" s="65" t="s">
        <v>890</v>
      </c>
      <c r="I17924" s="279" t="s">
        <v>12985</v>
      </c>
    </row>
    <row r="17925" spans="1:9" x14ac:dyDescent="0.25">
      <c r="A17925" s="144">
        <v>44876</v>
      </c>
      <c r="B17925" s="59" t="s">
        <v>62</v>
      </c>
      <c r="C17925" s="83" t="s">
        <v>12987</v>
      </c>
      <c r="D17925" s="60">
        <v>1</v>
      </c>
      <c r="E17925" s="159" t="s">
        <v>29</v>
      </c>
      <c r="F17925" s="64">
        <v>2100000</v>
      </c>
      <c r="G17925" s="64">
        <f t="shared" si="542"/>
        <v>2100000</v>
      </c>
      <c r="H17925" s="65" t="s">
        <v>890</v>
      </c>
      <c r="I17925" s="279" t="s">
        <v>12985</v>
      </c>
    </row>
    <row r="17926" spans="1:9" x14ac:dyDescent="0.25">
      <c r="A17926" s="144">
        <v>44876</v>
      </c>
      <c r="B17926" s="59" t="s">
        <v>62</v>
      </c>
      <c r="C17926" s="83" t="s">
        <v>12988</v>
      </c>
      <c r="D17926" s="59">
        <v>1</v>
      </c>
      <c r="E17926" s="159" t="s">
        <v>29</v>
      </c>
      <c r="F17926" s="64">
        <v>2100000</v>
      </c>
      <c r="G17926" s="64">
        <f t="shared" si="542"/>
        <v>2100000</v>
      </c>
      <c r="H17926" s="65" t="s">
        <v>890</v>
      </c>
      <c r="I17926" s="279" t="s">
        <v>12985</v>
      </c>
    </row>
    <row r="17927" spans="1:9" x14ac:dyDescent="0.25">
      <c r="A17927" s="144">
        <v>44876</v>
      </c>
      <c r="B17927" s="59" t="s">
        <v>62</v>
      </c>
      <c r="C17927" s="84" t="s">
        <v>12989</v>
      </c>
      <c r="D17927" s="60">
        <v>1</v>
      </c>
      <c r="E17927" s="159" t="s">
        <v>29</v>
      </c>
      <c r="F17927" s="64">
        <v>2100000</v>
      </c>
      <c r="G17927" s="64">
        <f t="shared" si="542"/>
        <v>2100000</v>
      </c>
      <c r="H17927" s="65" t="s">
        <v>890</v>
      </c>
      <c r="I17927" s="279" t="s">
        <v>12985</v>
      </c>
    </row>
    <row r="17928" spans="1:9" x14ac:dyDescent="0.25">
      <c r="A17928" s="144">
        <v>44876</v>
      </c>
      <c r="B17928" s="59" t="s">
        <v>10727</v>
      </c>
      <c r="C17928" s="59" t="s">
        <v>12990</v>
      </c>
      <c r="D17928" s="60">
        <v>1</v>
      </c>
      <c r="E17928" s="126" t="s">
        <v>26</v>
      </c>
      <c r="F17928" s="221">
        <v>1700000</v>
      </c>
      <c r="G17928" s="64">
        <f t="shared" si="542"/>
        <v>1700000</v>
      </c>
      <c r="H17928" s="120" t="s">
        <v>4782</v>
      </c>
      <c r="I17928" s="279" t="s">
        <v>12991</v>
      </c>
    </row>
    <row r="17929" spans="1:9" x14ac:dyDescent="0.25">
      <c r="A17929" s="144">
        <v>44876</v>
      </c>
      <c r="B17929" s="59" t="s">
        <v>10969</v>
      </c>
      <c r="C17929" s="59" t="s">
        <v>10333</v>
      </c>
      <c r="D17929" s="59">
        <v>1</v>
      </c>
      <c r="E17929" s="59" t="s">
        <v>26</v>
      </c>
      <c r="F17929" s="61">
        <v>290000</v>
      </c>
      <c r="G17929" s="64">
        <f t="shared" si="542"/>
        <v>290000</v>
      </c>
      <c r="H17929" s="120" t="s">
        <v>522</v>
      </c>
      <c r="I17929" s="279" t="s">
        <v>12991</v>
      </c>
    </row>
    <row r="17930" spans="1:9" x14ac:dyDescent="0.25">
      <c r="A17930" s="144">
        <v>44876</v>
      </c>
      <c r="B17930" s="59" t="s">
        <v>6477</v>
      </c>
      <c r="C17930" s="83" t="s">
        <v>695</v>
      </c>
      <c r="D17930" s="60">
        <v>1</v>
      </c>
      <c r="E17930" s="75" t="s">
        <v>26</v>
      </c>
      <c r="F17930" s="63">
        <v>170000</v>
      </c>
      <c r="G17930" s="114">
        <f t="shared" si="542"/>
        <v>170000</v>
      </c>
      <c r="H17930" s="120" t="s">
        <v>4782</v>
      </c>
      <c r="I17930" s="279" t="s">
        <v>12991</v>
      </c>
    </row>
    <row r="17931" spans="1:9" x14ac:dyDescent="0.25">
      <c r="A17931" s="144">
        <v>44876</v>
      </c>
      <c r="B17931" s="83" t="s">
        <v>2410</v>
      </c>
      <c r="C17931" s="83" t="s">
        <v>695</v>
      </c>
      <c r="D17931" s="60">
        <v>1</v>
      </c>
      <c r="E17931" s="159" t="s">
        <v>26</v>
      </c>
      <c r="F17931" s="73">
        <v>35000</v>
      </c>
      <c r="G17931" s="64">
        <f t="shared" si="542"/>
        <v>35000</v>
      </c>
      <c r="H17931" s="120" t="s">
        <v>4782</v>
      </c>
      <c r="I17931" s="279" t="s">
        <v>12991</v>
      </c>
    </row>
    <row r="17932" spans="1:9" x14ac:dyDescent="0.25">
      <c r="A17932" s="144">
        <v>44876</v>
      </c>
      <c r="B17932" s="85" t="s">
        <v>1766</v>
      </c>
      <c r="C17932" s="83" t="s">
        <v>695</v>
      </c>
      <c r="D17932" s="59">
        <v>2</v>
      </c>
      <c r="E17932" s="159" t="s">
        <v>26</v>
      </c>
      <c r="F17932" s="61">
        <v>70000</v>
      </c>
      <c r="G17932" s="64">
        <f t="shared" si="542"/>
        <v>140000</v>
      </c>
      <c r="H17932" s="120" t="s">
        <v>522</v>
      </c>
      <c r="I17932" s="279" t="s">
        <v>12991</v>
      </c>
    </row>
    <row r="17933" spans="1:9" x14ac:dyDescent="0.25">
      <c r="A17933" s="144">
        <v>44876</v>
      </c>
      <c r="B17933" s="59" t="s">
        <v>12981</v>
      </c>
      <c r="C17933" s="58" t="s">
        <v>27</v>
      </c>
      <c r="D17933" s="87">
        <v>2</v>
      </c>
      <c r="E17933" s="159" t="s">
        <v>26</v>
      </c>
      <c r="F17933" s="64">
        <v>1565</v>
      </c>
      <c r="G17933" s="64">
        <f t="shared" si="542"/>
        <v>3130</v>
      </c>
      <c r="H17933" s="65" t="s">
        <v>623</v>
      </c>
      <c r="I17933" s="74"/>
    </row>
    <row r="17934" spans="1:9" x14ac:dyDescent="0.25">
      <c r="A17934" s="144">
        <v>44906</v>
      </c>
      <c r="B17934" s="59" t="s">
        <v>9870</v>
      </c>
      <c r="C17934" s="59" t="s">
        <v>10784</v>
      </c>
      <c r="D17934" s="59">
        <v>1</v>
      </c>
      <c r="E17934" s="126" t="s">
        <v>26</v>
      </c>
      <c r="F17934" s="61">
        <v>126156</v>
      </c>
      <c r="G17934" s="64">
        <f>F17934*D17934</f>
        <v>126156</v>
      </c>
      <c r="H17934" s="65" t="s">
        <v>12992</v>
      </c>
      <c r="I17934" s="74" t="s">
        <v>12993</v>
      </c>
    </row>
    <row r="17935" spans="1:9" x14ac:dyDescent="0.25">
      <c r="A17935" s="144">
        <v>44906</v>
      </c>
      <c r="B17935" s="118" t="s">
        <v>12994</v>
      </c>
      <c r="C17935" s="83" t="s">
        <v>1594</v>
      </c>
      <c r="D17935" s="60">
        <v>1</v>
      </c>
      <c r="E17935" s="75" t="s">
        <v>26</v>
      </c>
      <c r="F17935" s="63">
        <v>650000</v>
      </c>
      <c r="G17935" s="64">
        <f>F17935*D17935</f>
        <v>650000</v>
      </c>
      <c r="H17935" s="65" t="s">
        <v>1156</v>
      </c>
      <c r="I17935" s="74" t="s">
        <v>12995</v>
      </c>
    </row>
    <row r="17936" spans="1:9" x14ac:dyDescent="0.25">
      <c r="A17936" s="144">
        <v>44906</v>
      </c>
      <c r="B17936" s="59" t="s">
        <v>6297</v>
      </c>
      <c r="C17936" s="59" t="s">
        <v>6298</v>
      </c>
      <c r="D17936" s="60">
        <v>1</v>
      </c>
      <c r="E17936" s="126" t="s">
        <v>26</v>
      </c>
      <c r="F17936" s="73">
        <v>193500</v>
      </c>
      <c r="G17936" s="114">
        <f>F17936*D17936</f>
        <v>193500</v>
      </c>
      <c r="H17936" s="65" t="s">
        <v>1156</v>
      </c>
      <c r="I17936" s="74" t="s">
        <v>12995</v>
      </c>
    </row>
    <row r="17937" spans="1:10" x14ac:dyDescent="0.25">
      <c r="A17937" s="144">
        <v>44906</v>
      </c>
      <c r="B17937" s="71" t="s">
        <v>93</v>
      </c>
      <c r="C17937" s="59" t="s">
        <v>9834</v>
      </c>
      <c r="D17937" s="59">
        <v>1</v>
      </c>
      <c r="E17937" s="77" t="s">
        <v>26</v>
      </c>
      <c r="F17937" s="61">
        <v>181500</v>
      </c>
      <c r="G17937" s="64">
        <f t="shared" si="542"/>
        <v>181500</v>
      </c>
      <c r="H17937" s="65" t="s">
        <v>1156</v>
      </c>
      <c r="I17937" s="74" t="s">
        <v>12995</v>
      </c>
    </row>
    <row r="17938" spans="1:10" x14ac:dyDescent="0.25">
      <c r="A17938" s="144">
        <v>44906</v>
      </c>
      <c r="B17938" s="59" t="s">
        <v>6394</v>
      </c>
      <c r="C17938" s="59" t="s">
        <v>279</v>
      </c>
      <c r="D17938" s="60">
        <v>1</v>
      </c>
      <c r="E17938" s="75" t="s">
        <v>26</v>
      </c>
      <c r="F17938" s="63">
        <v>32500</v>
      </c>
      <c r="G17938" s="64">
        <f>F17938*D17938</f>
        <v>32500</v>
      </c>
      <c r="H17938" s="65" t="s">
        <v>1156</v>
      </c>
      <c r="I17938" s="74" t="s">
        <v>12995</v>
      </c>
    </row>
    <row r="17939" spans="1:10" x14ac:dyDescent="0.25">
      <c r="A17939" s="144">
        <v>44906</v>
      </c>
      <c r="B17939" s="59" t="s">
        <v>12981</v>
      </c>
      <c r="C17939" s="58" t="s">
        <v>27</v>
      </c>
      <c r="D17939" s="87">
        <v>10</v>
      </c>
      <c r="E17939" s="159" t="s">
        <v>26</v>
      </c>
      <c r="F17939" s="64">
        <v>1565</v>
      </c>
      <c r="G17939" s="64">
        <f>F17939*D17939</f>
        <v>15650</v>
      </c>
      <c r="H17939" s="65" t="s">
        <v>814</v>
      </c>
      <c r="I17939" s="74"/>
    </row>
    <row r="17940" spans="1:10" x14ac:dyDescent="0.25">
      <c r="A17940" s="144">
        <v>44906</v>
      </c>
      <c r="B17940" s="58" t="s">
        <v>12996</v>
      </c>
      <c r="C17940" s="83" t="s">
        <v>419</v>
      </c>
      <c r="D17940" s="60">
        <v>10</v>
      </c>
      <c r="E17940" s="159" t="s">
        <v>26</v>
      </c>
      <c r="F17940" s="64">
        <v>33000</v>
      </c>
      <c r="G17940" s="64">
        <f t="shared" ref="G17940:G17951" si="543">F17940*D17940</f>
        <v>330000</v>
      </c>
      <c r="H17940" s="65" t="s">
        <v>814</v>
      </c>
      <c r="I17940" s="74"/>
    </row>
    <row r="17941" spans="1:10" x14ac:dyDescent="0.25">
      <c r="A17941" s="144">
        <v>44906</v>
      </c>
      <c r="B17941" s="59" t="s">
        <v>10583</v>
      </c>
      <c r="C17941" s="83" t="s">
        <v>419</v>
      </c>
      <c r="D17941" s="59">
        <v>10</v>
      </c>
      <c r="E17941" s="77" t="s">
        <v>26</v>
      </c>
      <c r="F17941" s="61">
        <v>2000</v>
      </c>
      <c r="G17941" s="64">
        <f t="shared" si="543"/>
        <v>20000</v>
      </c>
      <c r="H17941" s="65" t="s">
        <v>814</v>
      </c>
      <c r="I17941" s="74"/>
    </row>
    <row r="17942" spans="1:10" x14ac:dyDescent="0.25">
      <c r="A17942" s="144">
        <v>44906</v>
      </c>
      <c r="B17942" s="59" t="s">
        <v>12997</v>
      </c>
      <c r="C17942" s="83" t="s">
        <v>416</v>
      </c>
      <c r="D17942" s="60">
        <v>4</v>
      </c>
      <c r="E17942" s="77" t="s">
        <v>26</v>
      </c>
      <c r="F17942" s="63">
        <v>7000</v>
      </c>
      <c r="G17942" s="64">
        <f t="shared" si="543"/>
        <v>28000</v>
      </c>
      <c r="H17942" s="65" t="s">
        <v>814</v>
      </c>
      <c r="I17942" s="74"/>
    </row>
    <row r="17943" spans="1:10" x14ac:dyDescent="0.25">
      <c r="A17943" s="144">
        <v>44906</v>
      </c>
      <c r="B17943" s="59" t="s">
        <v>12998</v>
      </c>
      <c r="C17943" s="83" t="s">
        <v>416</v>
      </c>
      <c r="D17943" s="60">
        <v>4</v>
      </c>
      <c r="E17943" s="77" t="s">
        <v>26</v>
      </c>
      <c r="F17943" s="73">
        <v>1375</v>
      </c>
      <c r="G17943" s="64">
        <f t="shared" si="543"/>
        <v>5500</v>
      </c>
      <c r="H17943" s="65" t="s">
        <v>814</v>
      </c>
      <c r="I17943" s="74"/>
    </row>
    <row r="17944" spans="1:10" x14ac:dyDescent="0.25">
      <c r="A17944" s="144">
        <v>44906</v>
      </c>
      <c r="B17944" s="58" t="s">
        <v>12999</v>
      </c>
      <c r="C17944" s="83" t="s">
        <v>416</v>
      </c>
      <c r="D17944" s="60">
        <v>4</v>
      </c>
      <c r="E17944" s="126" t="s">
        <v>26</v>
      </c>
      <c r="F17944" s="73">
        <v>500</v>
      </c>
      <c r="G17944" s="114">
        <f t="shared" si="543"/>
        <v>2000</v>
      </c>
      <c r="H17944" s="65" t="s">
        <v>814</v>
      </c>
      <c r="I17944" s="74"/>
    </row>
    <row r="17945" spans="1:10" x14ac:dyDescent="0.25">
      <c r="A17945" s="144">
        <v>44906</v>
      </c>
      <c r="B17945" s="85" t="s">
        <v>13000</v>
      </c>
      <c r="C17945" s="83" t="s">
        <v>416</v>
      </c>
      <c r="D17945" s="60">
        <v>2</v>
      </c>
      <c r="E17945" s="126" t="s">
        <v>26</v>
      </c>
      <c r="F17945" s="73">
        <v>5250</v>
      </c>
      <c r="G17945" s="114">
        <f t="shared" si="543"/>
        <v>10500</v>
      </c>
      <c r="H17945" s="65" t="s">
        <v>814</v>
      </c>
      <c r="I17945" s="74"/>
    </row>
    <row r="17946" spans="1:10" x14ac:dyDescent="0.25">
      <c r="A17946" s="144">
        <v>44906</v>
      </c>
      <c r="B17946" s="59" t="s">
        <v>2696</v>
      </c>
      <c r="C17946" s="83" t="s">
        <v>416</v>
      </c>
      <c r="D17946" s="60">
        <v>2</v>
      </c>
      <c r="E17946" s="126" t="s">
        <v>26</v>
      </c>
      <c r="F17946" s="111">
        <v>750</v>
      </c>
      <c r="G17946" s="64">
        <f t="shared" si="543"/>
        <v>1500</v>
      </c>
      <c r="H17946" s="65" t="s">
        <v>814</v>
      </c>
      <c r="I17946" s="74"/>
    </row>
    <row r="17947" spans="1:10" x14ac:dyDescent="0.25">
      <c r="A17947" s="144">
        <v>44906</v>
      </c>
      <c r="B17947" s="58" t="s">
        <v>3555</v>
      </c>
      <c r="C17947" s="83" t="s">
        <v>416</v>
      </c>
      <c r="D17947" s="60">
        <v>2</v>
      </c>
      <c r="E17947" s="292" t="s">
        <v>26</v>
      </c>
      <c r="F17947" s="63">
        <v>500</v>
      </c>
      <c r="G17947" s="64">
        <f t="shared" si="543"/>
        <v>1000</v>
      </c>
      <c r="H17947" s="65" t="s">
        <v>814</v>
      </c>
      <c r="I17947" s="74"/>
    </row>
    <row r="17948" spans="1:10" x14ac:dyDescent="0.25">
      <c r="A17948" s="144">
        <v>44906</v>
      </c>
      <c r="B17948" s="118" t="s">
        <v>13001</v>
      </c>
      <c r="C17948" s="83" t="s">
        <v>416</v>
      </c>
      <c r="D17948" s="60">
        <v>3</v>
      </c>
      <c r="E17948" s="75" t="s">
        <v>26</v>
      </c>
      <c r="F17948" s="63">
        <v>500</v>
      </c>
      <c r="G17948" s="64">
        <f t="shared" si="543"/>
        <v>1500</v>
      </c>
      <c r="H17948" s="65" t="s">
        <v>814</v>
      </c>
      <c r="I17948" s="74"/>
    </row>
    <row r="17949" spans="1:10" x14ac:dyDescent="0.25">
      <c r="A17949" s="144">
        <v>44906</v>
      </c>
      <c r="B17949" s="59" t="s">
        <v>12981</v>
      </c>
      <c r="C17949" s="58" t="s">
        <v>27</v>
      </c>
      <c r="D17949" s="87">
        <v>50</v>
      </c>
      <c r="E17949" s="159" t="s">
        <v>26</v>
      </c>
      <c r="F17949" s="64">
        <v>1565</v>
      </c>
      <c r="G17949" s="64">
        <f t="shared" si="543"/>
        <v>78250</v>
      </c>
      <c r="H17949" s="65" t="s">
        <v>814</v>
      </c>
      <c r="I17949" s="74"/>
      <c r="J17949" s="4">
        <v>1</v>
      </c>
    </row>
    <row r="17950" spans="1:10" x14ac:dyDescent="0.25">
      <c r="A17950" s="144">
        <v>44906</v>
      </c>
      <c r="B17950" s="118" t="s">
        <v>810</v>
      </c>
      <c r="C17950" s="83" t="s">
        <v>27</v>
      </c>
      <c r="D17950" s="60">
        <v>1</v>
      </c>
      <c r="E17950" s="75" t="s">
        <v>1525</v>
      </c>
      <c r="F17950" s="63">
        <v>75000</v>
      </c>
      <c r="G17950" s="64">
        <f t="shared" si="543"/>
        <v>75000</v>
      </c>
      <c r="H17950" s="65" t="s">
        <v>814</v>
      </c>
      <c r="I17950" s="74"/>
    </row>
    <row r="17951" spans="1:10" x14ac:dyDescent="0.25">
      <c r="A17951" s="144">
        <v>44906</v>
      </c>
      <c r="B17951" s="66" t="s">
        <v>8068</v>
      </c>
      <c r="C17951" s="83" t="s">
        <v>835</v>
      </c>
      <c r="D17951" s="60">
        <v>1</v>
      </c>
      <c r="E17951" s="75" t="s">
        <v>26</v>
      </c>
      <c r="F17951" s="64">
        <v>11500</v>
      </c>
      <c r="G17951" s="64">
        <f t="shared" si="543"/>
        <v>11500</v>
      </c>
      <c r="H17951" s="65" t="s">
        <v>814</v>
      </c>
      <c r="I17951" s="74"/>
    </row>
    <row r="17952" spans="1:10" x14ac:dyDescent="0.25">
      <c r="A17952" s="144">
        <v>44906</v>
      </c>
      <c r="B17952" s="59" t="s">
        <v>688</v>
      </c>
      <c r="C17952" s="58" t="s">
        <v>835</v>
      </c>
      <c r="D17952" s="87">
        <v>8</v>
      </c>
      <c r="E17952" s="159" t="s">
        <v>26</v>
      </c>
      <c r="F17952" s="64">
        <v>2500</v>
      </c>
      <c r="G17952" s="64">
        <f t="shared" si="542"/>
        <v>20000</v>
      </c>
      <c r="H17952" s="65" t="s">
        <v>814</v>
      </c>
      <c r="I17952" s="74"/>
    </row>
    <row r="17953" spans="1:9" x14ac:dyDescent="0.25">
      <c r="A17953" s="144">
        <v>44906</v>
      </c>
      <c r="B17953" s="574" t="s">
        <v>13002</v>
      </c>
      <c r="C17953" s="481" t="s">
        <v>1594</v>
      </c>
      <c r="D17953" s="482">
        <v>1</v>
      </c>
      <c r="E17953" s="544" t="s">
        <v>26</v>
      </c>
      <c r="F17953" s="485">
        <v>625000</v>
      </c>
      <c r="G17953" s="485">
        <f t="shared" si="542"/>
        <v>625000</v>
      </c>
      <c r="H17953" s="486" t="s">
        <v>6185</v>
      </c>
      <c r="I17953" s="487"/>
    </row>
    <row r="17954" spans="1:9" x14ac:dyDescent="0.25">
      <c r="A17954" s="144">
        <v>44906</v>
      </c>
      <c r="B17954" s="66" t="s">
        <v>12778</v>
      </c>
      <c r="C17954" s="83" t="s">
        <v>12777</v>
      </c>
      <c r="D17954" s="60">
        <v>2</v>
      </c>
      <c r="E17954" s="75" t="s">
        <v>26</v>
      </c>
      <c r="F17954" s="64">
        <v>16000</v>
      </c>
      <c r="G17954" s="64">
        <f t="shared" si="542"/>
        <v>32000</v>
      </c>
      <c r="H17954" s="65" t="s">
        <v>6184</v>
      </c>
      <c r="I17954" s="74"/>
    </row>
    <row r="17955" spans="1:9" x14ac:dyDescent="0.25">
      <c r="A17955" s="144">
        <v>44906</v>
      </c>
      <c r="B17955" s="58" t="s">
        <v>13003</v>
      </c>
      <c r="C17955" s="83" t="s">
        <v>4545</v>
      </c>
      <c r="D17955" s="60">
        <v>1</v>
      </c>
      <c r="E17955" s="75" t="s">
        <v>51</v>
      </c>
      <c r="F17955" s="73">
        <v>77500</v>
      </c>
      <c r="G17955" s="64">
        <f t="shared" si="542"/>
        <v>77500</v>
      </c>
      <c r="H17955" s="65" t="s">
        <v>6184</v>
      </c>
      <c r="I17955" s="74"/>
    </row>
    <row r="17956" spans="1:9" x14ac:dyDescent="0.25">
      <c r="A17956" s="144">
        <v>44906</v>
      </c>
      <c r="B17956" s="58" t="s">
        <v>3951</v>
      </c>
      <c r="C17956" s="83" t="s">
        <v>543</v>
      </c>
      <c r="D17956" s="60">
        <v>20</v>
      </c>
      <c r="E17956" s="75" t="s">
        <v>37</v>
      </c>
      <c r="F17956" s="63">
        <v>17500</v>
      </c>
      <c r="G17956" s="64">
        <f>F17956*D17956</f>
        <v>350000</v>
      </c>
      <c r="H17956" s="65" t="s">
        <v>6184</v>
      </c>
      <c r="I17956" s="74"/>
    </row>
    <row r="17957" spans="1:9" x14ac:dyDescent="0.25">
      <c r="A17957" s="144">
        <v>44906</v>
      </c>
      <c r="B17957" s="59" t="s">
        <v>1820</v>
      </c>
      <c r="C17957" s="83" t="s">
        <v>543</v>
      </c>
      <c r="D17957" s="60">
        <v>2</v>
      </c>
      <c r="E17957" s="75" t="s">
        <v>51</v>
      </c>
      <c r="F17957" s="63">
        <v>83000</v>
      </c>
      <c r="G17957" s="64">
        <f>F17957*D17957</f>
        <v>166000</v>
      </c>
      <c r="H17957" s="65" t="s">
        <v>6184</v>
      </c>
      <c r="I17957" s="74"/>
    </row>
    <row r="17958" spans="1:9" x14ac:dyDescent="0.25">
      <c r="A17958" s="144">
        <v>44906</v>
      </c>
      <c r="B17958" s="85" t="s">
        <v>1683</v>
      </c>
      <c r="C17958" s="83" t="s">
        <v>4545</v>
      </c>
      <c r="D17958" s="59">
        <v>6</v>
      </c>
      <c r="E17958" s="159" t="s">
        <v>51</v>
      </c>
      <c r="F17958" s="61">
        <v>77500</v>
      </c>
      <c r="G17958" s="64">
        <f>F17958*D17958</f>
        <v>465000</v>
      </c>
      <c r="H17958" s="65" t="s">
        <v>6184</v>
      </c>
      <c r="I17958" s="74"/>
    </row>
    <row r="17959" spans="1:9" x14ac:dyDescent="0.25">
      <c r="A17959" s="144">
        <v>44906</v>
      </c>
      <c r="B17959" s="59" t="s">
        <v>910</v>
      </c>
      <c r="C17959" s="83" t="s">
        <v>4545</v>
      </c>
      <c r="D17959" s="87">
        <v>8</v>
      </c>
      <c r="E17959" s="159" t="s">
        <v>51</v>
      </c>
      <c r="F17959" s="64">
        <v>12500</v>
      </c>
      <c r="G17959" s="64">
        <f t="shared" si="542"/>
        <v>100000</v>
      </c>
      <c r="H17959" s="65" t="s">
        <v>484</v>
      </c>
      <c r="I17959" s="279"/>
    </row>
    <row r="17960" spans="1:9" x14ac:dyDescent="0.25">
      <c r="A17960" s="144">
        <v>44906</v>
      </c>
      <c r="B17960" s="71" t="s">
        <v>54</v>
      </c>
      <c r="C17960" s="83" t="s">
        <v>13004</v>
      </c>
      <c r="D17960" s="59">
        <v>1</v>
      </c>
      <c r="E17960" s="159" t="s">
        <v>26</v>
      </c>
      <c r="F17960" s="61">
        <v>3400000</v>
      </c>
      <c r="G17960" s="64">
        <f t="shared" si="542"/>
        <v>3400000</v>
      </c>
      <c r="H17960" s="65" t="s">
        <v>13005</v>
      </c>
      <c r="I17960" s="279" t="s">
        <v>13006</v>
      </c>
    </row>
    <row r="17961" spans="1:9" x14ac:dyDescent="0.25">
      <c r="A17961" s="144">
        <v>44906</v>
      </c>
      <c r="B17961" s="71" t="s">
        <v>54</v>
      </c>
      <c r="C17961" s="59" t="s">
        <v>13007</v>
      </c>
      <c r="D17961" s="87">
        <v>1</v>
      </c>
      <c r="E17961" s="77" t="s">
        <v>26</v>
      </c>
      <c r="F17961" s="73">
        <v>3400000</v>
      </c>
      <c r="G17961" s="64">
        <f t="shared" si="542"/>
        <v>3400000</v>
      </c>
      <c r="H17961" s="65" t="s">
        <v>13005</v>
      </c>
      <c r="I17961" s="279" t="s">
        <v>13006</v>
      </c>
    </row>
    <row r="17962" spans="1:9" x14ac:dyDescent="0.25">
      <c r="A17962" s="144">
        <v>44906</v>
      </c>
      <c r="B17962" s="59" t="s">
        <v>10969</v>
      </c>
      <c r="C17962" s="59" t="s">
        <v>10333</v>
      </c>
      <c r="D17962" s="60">
        <v>2</v>
      </c>
      <c r="E17962" s="126" t="s">
        <v>26</v>
      </c>
      <c r="F17962" s="111">
        <v>290000</v>
      </c>
      <c r="G17962" s="64">
        <f>F17962*D17962</f>
        <v>580000</v>
      </c>
      <c r="H17962" s="65" t="s">
        <v>13005</v>
      </c>
      <c r="I17962" s="279" t="s">
        <v>13006</v>
      </c>
    </row>
    <row r="17963" spans="1:9" x14ac:dyDescent="0.25">
      <c r="A17963" s="144">
        <v>44906</v>
      </c>
      <c r="B17963" s="58" t="s">
        <v>13008</v>
      </c>
      <c r="C17963" s="83" t="s">
        <v>48</v>
      </c>
      <c r="D17963" s="60">
        <v>4</v>
      </c>
      <c r="E17963" s="75" t="s">
        <v>26</v>
      </c>
      <c r="F17963" s="73">
        <v>45000</v>
      </c>
      <c r="G17963" s="64">
        <f t="shared" ref="G17963:G17975" si="544">F17963*D17963</f>
        <v>180000</v>
      </c>
      <c r="H17963" s="65" t="s">
        <v>13009</v>
      </c>
      <c r="I17963" s="279" t="s">
        <v>13010</v>
      </c>
    </row>
    <row r="17964" spans="1:9" x14ac:dyDescent="0.25">
      <c r="A17964" s="144">
        <v>44906</v>
      </c>
      <c r="B17964" s="71" t="s">
        <v>6463</v>
      </c>
      <c r="C17964" s="59" t="s">
        <v>434</v>
      </c>
      <c r="D17964" s="141">
        <v>1</v>
      </c>
      <c r="E17964" s="75" t="s">
        <v>26</v>
      </c>
      <c r="F17964" s="210">
        <v>500000</v>
      </c>
      <c r="G17964" s="64">
        <f t="shared" si="544"/>
        <v>500000</v>
      </c>
      <c r="H17964" s="120" t="s">
        <v>504</v>
      </c>
      <c r="I17964" s="279" t="s">
        <v>13011</v>
      </c>
    </row>
    <row r="17965" spans="1:9" x14ac:dyDescent="0.25">
      <c r="A17965" s="144">
        <v>44906</v>
      </c>
      <c r="B17965" s="59" t="s">
        <v>210</v>
      </c>
      <c r="C17965" s="59" t="s">
        <v>211</v>
      </c>
      <c r="D17965" s="60">
        <v>9</v>
      </c>
      <c r="E17965" s="126" t="s">
        <v>37</v>
      </c>
      <c r="F17965" s="73">
        <v>33000</v>
      </c>
      <c r="G17965" s="64">
        <f t="shared" si="544"/>
        <v>297000</v>
      </c>
      <c r="H17965" s="120" t="s">
        <v>504</v>
      </c>
      <c r="I17965" s="279" t="s">
        <v>13011</v>
      </c>
    </row>
    <row r="17966" spans="1:9" x14ac:dyDescent="0.25">
      <c r="A17966" s="144">
        <v>44906</v>
      </c>
      <c r="B17966" s="59" t="s">
        <v>6307</v>
      </c>
      <c r="C17966" s="59" t="s">
        <v>217</v>
      </c>
      <c r="D17966" s="87">
        <v>1</v>
      </c>
      <c r="E17966" s="159" t="s">
        <v>26</v>
      </c>
      <c r="F17966" s="64">
        <v>83000</v>
      </c>
      <c r="G17966" s="64">
        <f t="shared" si="544"/>
        <v>83000</v>
      </c>
      <c r="H17966" s="120" t="s">
        <v>504</v>
      </c>
      <c r="I17966" s="279" t="s">
        <v>13011</v>
      </c>
    </row>
    <row r="17967" spans="1:9" x14ac:dyDescent="0.25">
      <c r="A17967" s="144">
        <v>44906</v>
      </c>
      <c r="B17967" s="59" t="s">
        <v>10727</v>
      </c>
      <c r="C17967" s="83" t="s">
        <v>13012</v>
      </c>
      <c r="D17967" s="59">
        <v>1</v>
      </c>
      <c r="E17967" s="159" t="s">
        <v>26</v>
      </c>
      <c r="F17967" s="64">
        <v>1700000</v>
      </c>
      <c r="G17967" s="64">
        <f t="shared" si="544"/>
        <v>1700000</v>
      </c>
      <c r="H17967" s="65" t="s">
        <v>427</v>
      </c>
      <c r="I17967" s="279" t="s">
        <v>13013</v>
      </c>
    </row>
    <row r="17968" spans="1:9" x14ac:dyDescent="0.25">
      <c r="A17968" s="144">
        <v>44906</v>
      </c>
      <c r="B17968" s="59" t="s">
        <v>10727</v>
      </c>
      <c r="C17968" s="84" t="s">
        <v>13014</v>
      </c>
      <c r="D17968" s="60">
        <v>1</v>
      </c>
      <c r="E17968" s="159" t="s">
        <v>26</v>
      </c>
      <c r="F17968" s="64">
        <v>1700000</v>
      </c>
      <c r="G17968" s="64">
        <f t="shared" si="544"/>
        <v>1700000</v>
      </c>
      <c r="H17968" s="65" t="s">
        <v>427</v>
      </c>
      <c r="I17968" s="279" t="s">
        <v>13013</v>
      </c>
    </row>
    <row r="17969" spans="1:9" x14ac:dyDescent="0.25">
      <c r="A17969" s="144">
        <v>44906</v>
      </c>
      <c r="B17969" s="59" t="s">
        <v>10709</v>
      </c>
      <c r="C17969" s="59" t="s">
        <v>13015</v>
      </c>
      <c r="D17969" s="87">
        <v>1</v>
      </c>
      <c r="E17969" s="77" t="s">
        <v>26</v>
      </c>
      <c r="F17969" s="73">
        <v>1400000</v>
      </c>
      <c r="G17969" s="64">
        <f t="shared" si="544"/>
        <v>1400000</v>
      </c>
      <c r="H17969" s="65" t="s">
        <v>427</v>
      </c>
      <c r="I17969" s="279" t="s">
        <v>13013</v>
      </c>
    </row>
    <row r="17970" spans="1:9" x14ac:dyDescent="0.25">
      <c r="A17970" s="144">
        <v>44906</v>
      </c>
      <c r="B17970" s="59" t="s">
        <v>6477</v>
      </c>
      <c r="C17970" s="83" t="s">
        <v>695</v>
      </c>
      <c r="D17970" s="60">
        <v>2</v>
      </c>
      <c r="E17970" s="75" t="s">
        <v>26</v>
      </c>
      <c r="F17970" s="63">
        <v>170000</v>
      </c>
      <c r="G17970" s="64">
        <f t="shared" si="544"/>
        <v>340000</v>
      </c>
      <c r="H17970" s="65" t="s">
        <v>427</v>
      </c>
      <c r="I17970" s="279" t="s">
        <v>13013</v>
      </c>
    </row>
    <row r="17971" spans="1:9" x14ac:dyDescent="0.25">
      <c r="A17971" s="144">
        <v>44906</v>
      </c>
      <c r="B17971" s="71" t="s">
        <v>6463</v>
      </c>
      <c r="C17971" s="59" t="s">
        <v>434</v>
      </c>
      <c r="D17971" s="141">
        <v>1</v>
      </c>
      <c r="E17971" s="75" t="s">
        <v>26</v>
      </c>
      <c r="F17971" s="210">
        <v>500000</v>
      </c>
      <c r="G17971" s="64">
        <f t="shared" si="544"/>
        <v>500000</v>
      </c>
      <c r="H17971" s="120" t="s">
        <v>1918</v>
      </c>
      <c r="I17971" s="279" t="s">
        <v>13016</v>
      </c>
    </row>
    <row r="17972" spans="1:9" x14ac:dyDescent="0.25">
      <c r="A17972" s="144">
        <v>44906</v>
      </c>
      <c r="B17972" s="59" t="s">
        <v>10709</v>
      </c>
      <c r="C17972" s="83" t="s">
        <v>13017</v>
      </c>
      <c r="D17972" s="60">
        <v>1</v>
      </c>
      <c r="E17972" s="75" t="s">
        <v>26</v>
      </c>
      <c r="F17972" s="73">
        <v>1400000</v>
      </c>
      <c r="G17972" s="114">
        <f t="shared" si="544"/>
        <v>1400000</v>
      </c>
      <c r="H17972" s="120" t="s">
        <v>13018</v>
      </c>
      <c r="I17972" s="279" t="s">
        <v>13019</v>
      </c>
    </row>
    <row r="17973" spans="1:9" x14ac:dyDescent="0.25">
      <c r="A17973" s="144">
        <v>44906</v>
      </c>
      <c r="B17973" s="59" t="s">
        <v>10709</v>
      </c>
      <c r="C17973" s="83" t="s">
        <v>13020</v>
      </c>
      <c r="D17973" s="60">
        <v>1</v>
      </c>
      <c r="E17973" s="159" t="s">
        <v>26</v>
      </c>
      <c r="F17973" s="73">
        <v>1400000</v>
      </c>
      <c r="G17973" s="64">
        <f t="shared" si="544"/>
        <v>1400000</v>
      </c>
      <c r="H17973" s="120" t="s">
        <v>13018</v>
      </c>
      <c r="I17973" s="279" t="s">
        <v>13019</v>
      </c>
    </row>
    <row r="17974" spans="1:9" x14ac:dyDescent="0.25">
      <c r="A17974" s="144">
        <v>44906</v>
      </c>
      <c r="B17974" s="59" t="s">
        <v>11084</v>
      </c>
      <c r="C17974" s="481" t="s">
        <v>13021</v>
      </c>
      <c r="D17974" s="59">
        <v>1</v>
      </c>
      <c r="E17974" s="159" t="s">
        <v>26</v>
      </c>
      <c r="F17974" s="61">
        <v>3700000</v>
      </c>
      <c r="G17974" s="64">
        <f t="shared" si="544"/>
        <v>3700000</v>
      </c>
      <c r="H17974" s="120" t="s">
        <v>13022</v>
      </c>
      <c r="I17974" s="279" t="s">
        <v>13019</v>
      </c>
    </row>
    <row r="17975" spans="1:9" x14ac:dyDescent="0.25">
      <c r="A17975" s="144">
        <v>44906</v>
      </c>
      <c r="B17975" s="59" t="s">
        <v>11084</v>
      </c>
      <c r="C17975" s="481" t="s">
        <v>13023</v>
      </c>
      <c r="D17975" s="60">
        <v>1</v>
      </c>
      <c r="E17975" s="126" t="s">
        <v>26</v>
      </c>
      <c r="F17975" s="61">
        <v>3700000</v>
      </c>
      <c r="G17975" s="64">
        <f t="shared" si="544"/>
        <v>3700000</v>
      </c>
      <c r="H17975" s="120" t="s">
        <v>13022</v>
      </c>
      <c r="I17975" s="279" t="s">
        <v>13019</v>
      </c>
    </row>
    <row r="17976" spans="1:9" x14ac:dyDescent="0.25">
      <c r="A17976" s="144">
        <v>44906</v>
      </c>
      <c r="B17976" s="71" t="s">
        <v>54</v>
      </c>
      <c r="C17976" s="276" t="s">
        <v>13024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13025</v>
      </c>
      <c r="I17976" s="279" t="s">
        <v>13019</v>
      </c>
    </row>
    <row r="17977" spans="1:9" x14ac:dyDescent="0.25">
      <c r="A17977" s="144">
        <v>44906</v>
      </c>
      <c r="B17977" s="71" t="s">
        <v>54</v>
      </c>
      <c r="C17977" s="214" t="s">
        <v>13026</v>
      </c>
      <c r="D17977" s="59">
        <v>1</v>
      </c>
      <c r="E17977" s="126" t="s">
        <v>26</v>
      </c>
      <c r="F17977" s="63">
        <v>3400000</v>
      </c>
      <c r="G17977" s="63">
        <v>3400000</v>
      </c>
      <c r="H17977" s="120" t="s">
        <v>13025</v>
      </c>
      <c r="I17977" s="279" t="s">
        <v>13019</v>
      </c>
    </row>
    <row r="17978" spans="1:9" x14ac:dyDescent="0.25">
      <c r="A17978" s="144">
        <v>44906</v>
      </c>
      <c r="B17978" s="71" t="s">
        <v>54</v>
      </c>
      <c r="C17978" s="59" t="s">
        <v>13027</v>
      </c>
      <c r="D17978" s="59">
        <v>1</v>
      </c>
      <c r="E17978" s="59" t="s">
        <v>26</v>
      </c>
      <c r="F17978" s="63">
        <v>3400000</v>
      </c>
      <c r="G17978" s="63">
        <v>3400000</v>
      </c>
      <c r="H17978" s="120" t="s">
        <v>1421</v>
      </c>
      <c r="I17978" s="279" t="s">
        <v>13019</v>
      </c>
    </row>
    <row r="17979" spans="1:9" x14ac:dyDescent="0.25">
      <c r="A17979" s="144">
        <v>44906</v>
      </c>
      <c r="B17979" s="71" t="s">
        <v>6463</v>
      </c>
      <c r="C17979" s="59" t="s">
        <v>434</v>
      </c>
      <c r="D17979" s="141">
        <v>2</v>
      </c>
      <c r="E17979" s="75" t="s">
        <v>26</v>
      </c>
      <c r="F17979" s="210">
        <v>500000</v>
      </c>
      <c r="G17979" s="64">
        <f t="shared" ref="G17979:G17989" si="545">F17979*D17979</f>
        <v>1000000</v>
      </c>
      <c r="H17979" s="120" t="s">
        <v>1421</v>
      </c>
      <c r="I17979" s="279" t="s">
        <v>13019</v>
      </c>
    </row>
    <row r="17980" spans="1:9" x14ac:dyDescent="0.25">
      <c r="A17980" s="144">
        <v>44906</v>
      </c>
      <c r="B17980" s="59" t="s">
        <v>910</v>
      </c>
      <c r="C17980" s="83" t="s">
        <v>12777</v>
      </c>
      <c r="D17980" s="59">
        <v>4</v>
      </c>
      <c r="E17980" s="126" t="s">
        <v>51</v>
      </c>
      <c r="F17980" s="61">
        <v>12500</v>
      </c>
      <c r="G17980" s="64">
        <f t="shared" si="545"/>
        <v>50000</v>
      </c>
      <c r="H17980" s="120" t="s">
        <v>1421</v>
      </c>
      <c r="I17980" s="59" t="s">
        <v>13019</v>
      </c>
    </row>
    <row r="17981" spans="1:9" x14ac:dyDescent="0.25">
      <c r="A17981" s="144">
        <v>44906</v>
      </c>
      <c r="B17981" s="59" t="s">
        <v>2690</v>
      </c>
      <c r="C17981" s="59" t="s">
        <v>2691</v>
      </c>
      <c r="D17981" s="59">
        <v>1</v>
      </c>
      <c r="E17981" s="77" t="s">
        <v>26</v>
      </c>
      <c r="F17981" s="61">
        <v>830000</v>
      </c>
      <c r="G17981" s="64">
        <f t="shared" si="545"/>
        <v>830000</v>
      </c>
      <c r="H17981" s="120" t="s">
        <v>1421</v>
      </c>
      <c r="I17981" s="59" t="s">
        <v>13019</v>
      </c>
    </row>
    <row r="17982" spans="1:9" x14ac:dyDescent="0.25">
      <c r="A17982" s="144">
        <v>44906</v>
      </c>
      <c r="B17982" s="58" t="s">
        <v>13028</v>
      </c>
      <c r="C17982" s="83" t="s">
        <v>411</v>
      </c>
      <c r="D17982" s="60">
        <v>1</v>
      </c>
      <c r="E17982" s="75" t="s">
        <v>26</v>
      </c>
      <c r="F17982" s="63">
        <v>350000</v>
      </c>
      <c r="G17982" s="64">
        <f t="shared" si="545"/>
        <v>350000</v>
      </c>
      <c r="H17982" s="65" t="s">
        <v>794</v>
      </c>
      <c r="I17982" s="74"/>
    </row>
    <row r="17983" spans="1:9" x14ac:dyDescent="0.25">
      <c r="A17983" s="59" t="s">
        <v>13029</v>
      </c>
      <c r="B17983" s="83" t="s">
        <v>3228</v>
      </c>
      <c r="C17983" s="83"/>
      <c r="D17983" s="60">
        <v>1</v>
      </c>
      <c r="E17983" s="159" t="s">
        <v>1525</v>
      </c>
      <c r="F17983" s="102">
        <v>75000</v>
      </c>
      <c r="G17983" s="210">
        <f t="shared" si="545"/>
        <v>75000</v>
      </c>
      <c r="H17983" s="65" t="s">
        <v>6175</v>
      </c>
      <c r="I17983" s="74"/>
    </row>
    <row r="17984" spans="1:9" x14ac:dyDescent="0.25">
      <c r="A17984" s="59" t="s">
        <v>13029</v>
      </c>
      <c r="B17984" s="59" t="s">
        <v>13030</v>
      </c>
      <c r="C17984" s="83" t="s">
        <v>686</v>
      </c>
      <c r="D17984" s="60">
        <v>2</v>
      </c>
      <c r="E17984" s="75" t="s">
        <v>26</v>
      </c>
      <c r="F17984" s="63">
        <v>75000</v>
      </c>
      <c r="G17984" s="64">
        <f t="shared" si="545"/>
        <v>150000</v>
      </c>
      <c r="H17984" s="65" t="s">
        <v>814</v>
      </c>
      <c r="I17984" s="74"/>
    </row>
    <row r="17985" spans="1:9" x14ac:dyDescent="0.25">
      <c r="A17985" s="59" t="s">
        <v>13029</v>
      </c>
      <c r="B17985" s="59" t="s">
        <v>12981</v>
      </c>
      <c r="C17985" s="58" t="s">
        <v>27</v>
      </c>
      <c r="D17985" s="87">
        <v>20</v>
      </c>
      <c r="E17985" s="159" t="s">
        <v>26</v>
      </c>
      <c r="F17985" s="64">
        <v>1565</v>
      </c>
      <c r="G17985" s="64">
        <f t="shared" si="545"/>
        <v>31300</v>
      </c>
      <c r="H17985" s="65" t="s">
        <v>814</v>
      </c>
      <c r="I17985" s="74"/>
    </row>
    <row r="17986" spans="1:9" x14ac:dyDescent="0.25">
      <c r="A17986" s="59" t="s">
        <v>13029</v>
      </c>
      <c r="B17986" s="59" t="s">
        <v>13031</v>
      </c>
      <c r="C17986" s="83" t="s">
        <v>411</v>
      </c>
      <c r="D17986" s="60">
        <v>1</v>
      </c>
      <c r="E17986" s="75" t="s">
        <v>29</v>
      </c>
      <c r="F17986" s="63">
        <v>325000</v>
      </c>
      <c r="G17986" s="64">
        <f t="shared" si="545"/>
        <v>325000</v>
      </c>
      <c r="H17986" s="65" t="s">
        <v>894</v>
      </c>
      <c r="I17986" s="74"/>
    </row>
    <row r="17987" spans="1:9" x14ac:dyDescent="0.25">
      <c r="A17987" s="59" t="s">
        <v>13029</v>
      </c>
      <c r="B17987" s="59" t="s">
        <v>13032</v>
      </c>
      <c r="C17987" s="83" t="s">
        <v>48</v>
      </c>
      <c r="D17987" s="87">
        <v>10</v>
      </c>
      <c r="E17987" s="159" t="s">
        <v>26</v>
      </c>
      <c r="F17987" s="64">
        <v>35000</v>
      </c>
      <c r="G17987" s="64">
        <f t="shared" si="545"/>
        <v>350000</v>
      </c>
      <c r="H17987" s="65" t="s">
        <v>6178</v>
      </c>
      <c r="I17987" s="74"/>
    </row>
    <row r="17988" spans="1:9" x14ac:dyDescent="0.25">
      <c r="A17988" s="59" t="s">
        <v>13029</v>
      </c>
      <c r="B17988" s="83" t="s">
        <v>13033</v>
      </c>
      <c r="C17988" s="83" t="s">
        <v>4545</v>
      </c>
      <c r="D17988" s="60">
        <v>4</v>
      </c>
      <c r="E17988" s="159" t="s">
        <v>26</v>
      </c>
      <c r="F17988" s="73">
        <v>225000</v>
      </c>
      <c r="G17988" s="210">
        <f t="shared" si="545"/>
        <v>900000</v>
      </c>
      <c r="H17988" s="65" t="s">
        <v>6178</v>
      </c>
      <c r="I17988" s="74"/>
    </row>
    <row r="17989" spans="1:9" x14ac:dyDescent="0.25">
      <c r="A17989" s="59" t="s">
        <v>13029</v>
      </c>
      <c r="B17989" s="71" t="s">
        <v>3332</v>
      </c>
      <c r="C17989" s="81" t="s">
        <v>13034</v>
      </c>
      <c r="D17989" s="60">
        <v>1</v>
      </c>
      <c r="E17989" s="159" t="s">
        <v>26</v>
      </c>
      <c r="F17989" s="73">
        <v>1650000</v>
      </c>
      <c r="G17989" s="64">
        <f t="shared" si="545"/>
        <v>1650000</v>
      </c>
      <c r="H17989" s="65" t="s">
        <v>6178</v>
      </c>
      <c r="I17989" s="74"/>
    </row>
    <row r="17990" spans="1:9" x14ac:dyDescent="0.25">
      <c r="A17990" s="59" t="s">
        <v>13029</v>
      </c>
      <c r="B17990" s="71" t="s">
        <v>3332</v>
      </c>
      <c r="C17990" s="81" t="s">
        <v>13035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6178</v>
      </c>
      <c r="I17990" s="74"/>
    </row>
    <row r="17991" spans="1:9" x14ac:dyDescent="0.25">
      <c r="A17991" s="59" t="s">
        <v>13029</v>
      </c>
      <c r="B17991" s="71" t="s">
        <v>3332</v>
      </c>
      <c r="C17991" s="81" t="s">
        <v>13036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6178</v>
      </c>
      <c r="I17991" s="74"/>
    </row>
    <row r="17992" spans="1:9" x14ac:dyDescent="0.25">
      <c r="A17992" s="59" t="s">
        <v>13029</v>
      </c>
      <c r="B17992" s="71" t="s">
        <v>3332</v>
      </c>
      <c r="C17992" s="81" t="s">
        <v>13037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6178</v>
      </c>
      <c r="I17992" s="74"/>
    </row>
    <row r="17993" spans="1:9" x14ac:dyDescent="0.25">
      <c r="A17993" s="59" t="s">
        <v>13029</v>
      </c>
      <c r="B17993" s="71" t="s">
        <v>3332</v>
      </c>
      <c r="C17993" s="81" t="s">
        <v>13038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6178</v>
      </c>
      <c r="I17993" s="74"/>
    </row>
    <row r="17994" spans="1:9" x14ac:dyDescent="0.25">
      <c r="A17994" s="59" t="s">
        <v>13029</v>
      </c>
      <c r="B17994" s="71" t="s">
        <v>3332</v>
      </c>
      <c r="C17994" s="81" t="s">
        <v>13039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6178</v>
      </c>
      <c r="I17994" s="74"/>
    </row>
    <row r="17995" spans="1:9" x14ac:dyDescent="0.25">
      <c r="A17995" s="59" t="s">
        <v>13029</v>
      </c>
      <c r="B17995" s="71" t="s">
        <v>3332</v>
      </c>
      <c r="C17995" s="81" t="s">
        <v>13040</v>
      </c>
      <c r="D17995" s="60">
        <v>1</v>
      </c>
      <c r="E17995" s="159" t="s">
        <v>26</v>
      </c>
      <c r="F17995" s="73">
        <v>1650000</v>
      </c>
      <c r="G17995" s="73">
        <v>1650000</v>
      </c>
      <c r="H17995" s="65" t="s">
        <v>6178</v>
      </c>
      <c r="I17995" s="74"/>
    </row>
    <row r="17996" spans="1:9" x14ac:dyDescent="0.25">
      <c r="A17996" s="59" t="s">
        <v>13029</v>
      </c>
      <c r="B17996" s="59" t="s">
        <v>10969</v>
      </c>
      <c r="C17996" s="59" t="s">
        <v>10333</v>
      </c>
      <c r="D17996" s="60">
        <v>1</v>
      </c>
      <c r="E17996" s="159" t="s">
        <v>26</v>
      </c>
      <c r="F17996" s="73">
        <v>290000</v>
      </c>
      <c r="G17996" s="64">
        <f t="shared" ref="G17996:G18041" si="546">F17996*D17996</f>
        <v>290000</v>
      </c>
      <c r="H17996" s="65" t="s">
        <v>6178</v>
      </c>
      <c r="I17996" s="74"/>
    </row>
    <row r="17997" spans="1:9" x14ac:dyDescent="0.25">
      <c r="A17997" s="59" t="s">
        <v>13029</v>
      </c>
      <c r="B17997" s="71" t="s">
        <v>13041</v>
      </c>
      <c r="C17997" s="81" t="s">
        <v>1421</v>
      </c>
      <c r="D17997" s="60">
        <v>2</v>
      </c>
      <c r="E17997" s="159" t="s">
        <v>26</v>
      </c>
      <c r="F17997" s="73">
        <v>79000</v>
      </c>
      <c r="G17997" s="64">
        <f t="shared" si="546"/>
        <v>158000</v>
      </c>
      <c r="H17997" s="65" t="s">
        <v>6178</v>
      </c>
      <c r="I17997" s="74"/>
    </row>
    <row r="17998" spans="1:9" x14ac:dyDescent="0.25">
      <c r="A17998" s="59" t="s">
        <v>13029</v>
      </c>
      <c r="B17998" s="59" t="s">
        <v>12981</v>
      </c>
      <c r="C17998" s="58" t="s">
        <v>27</v>
      </c>
      <c r="D17998" s="87">
        <v>10</v>
      </c>
      <c r="E17998" s="159" t="s">
        <v>26</v>
      </c>
      <c r="F17998" s="64">
        <v>1565</v>
      </c>
      <c r="G17998" s="64">
        <f>F17998*D17998</f>
        <v>15650</v>
      </c>
      <c r="H17998" s="65" t="s">
        <v>6178</v>
      </c>
      <c r="I17998" s="74"/>
    </row>
    <row r="17999" spans="1:9" x14ac:dyDescent="0.25">
      <c r="A17999" s="59" t="s">
        <v>13029</v>
      </c>
      <c r="B17999" s="71" t="s">
        <v>832</v>
      </c>
      <c r="C17999" s="83" t="s">
        <v>864</v>
      </c>
      <c r="D17999" s="60">
        <v>1</v>
      </c>
      <c r="E17999" s="77" t="s">
        <v>26</v>
      </c>
      <c r="F17999" s="63">
        <v>10000</v>
      </c>
      <c r="G17999" s="64">
        <f t="shared" si="546"/>
        <v>10000</v>
      </c>
      <c r="H17999" s="65" t="s">
        <v>2145</v>
      </c>
      <c r="I17999" s="74" t="s">
        <v>13042</v>
      </c>
    </row>
    <row r="18000" spans="1:9" x14ac:dyDescent="0.25">
      <c r="A18000" s="59" t="s">
        <v>13029</v>
      </c>
      <c r="B18000" s="58" t="s">
        <v>2008</v>
      </c>
      <c r="C18000" s="83" t="s">
        <v>411</v>
      </c>
      <c r="D18000" s="60">
        <v>4</v>
      </c>
      <c r="E18000" s="75" t="s">
        <v>26</v>
      </c>
      <c r="F18000" s="63">
        <v>25000</v>
      </c>
      <c r="G18000" s="64">
        <v>100000</v>
      </c>
      <c r="H18000" s="65" t="s">
        <v>2145</v>
      </c>
      <c r="I18000" s="74" t="s">
        <v>13042</v>
      </c>
    </row>
    <row r="18001" spans="1:9" x14ac:dyDescent="0.25">
      <c r="A18001" s="59" t="s">
        <v>13029</v>
      </c>
      <c r="B18001" s="59" t="s">
        <v>13043</v>
      </c>
      <c r="C18001" s="83" t="s">
        <v>411</v>
      </c>
      <c r="D18001" s="60">
        <v>2</v>
      </c>
      <c r="E18001" s="75" t="s">
        <v>26</v>
      </c>
      <c r="F18001" s="73">
        <v>45000</v>
      </c>
      <c r="G18001" s="64">
        <v>180000</v>
      </c>
      <c r="H18001" s="65" t="s">
        <v>2145</v>
      </c>
      <c r="I18001" s="74" t="s">
        <v>13042</v>
      </c>
    </row>
    <row r="18002" spans="1:9" x14ac:dyDescent="0.25">
      <c r="A18002" s="59" t="s">
        <v>13029</v>
      </c>
      <c r="B18002" s="66" t="s">
        <v>220</v>
      </c>
      <c r="C18002" s="92" t="s">
        <v>221</v>
      </c>
      <c r="D18002" s="60">
        <v>6</v>
      </c>
      <c r="E18002" s="126" t="s">
        <v>37</v>
      </c>
      <c r="F18002" s="73">
        <v>34689</v>
      </c>
      <c r="G18002" s="114">
        <f t="shared" si="546"/>
        <v>208134</v>
      </c>
      <c r="H18002" s="65" t="s">
        <v>2145</v>
      </c>
      <c r="I18002" s="74" t="s">
        <v>13042</v>
      </c>
    </row>
    <row r="18003" spans="1:9" x14ac:dyDescent="0.25">
      <c r="A18003" s="59" t="s">
        <v>13029</v>
      </c>
      <c r="B18003" s="66" t="s">
        <v>12388</v>
      </c>
      <c r="C18003" s="89" t="s">
        <v>48</v>
      </c>
      <c r="D18003" s="60">
        <v>1</v>
      </c>
      <c r="E18003" s="75" t="s">
        <v>26</v>
      </c>
      <c r="F18003" s="64">
        <v>15000</v>
      </c>
      <c r="G18003" s="64">
        <f t="shared" si="546"/>
        <v>15000</v>
      </c>
      <c r="H18003" s="65" t="s">
        <v>2145</v>
      </c>
      <c r="I18003" s="74" t="s">
        <v>13042</v>
      </c>
    </row>
    <row r="18004" spans="1:9" x14ac:dyDescent="0.25">
      <c r="A18004" s="59" t="s">
        <v>13029</v>
      </c>
      <c r="B18004" s="59" t="s">
        <v>210</v>
      </c>
      <c r="C18004" s="59" t="s">
        <v>211</v>
      </c>
      <c r="D18004" s="87">
        <v>9</v>
      </c>
      <c r="E18004" s="77" t="s">
        <v>37</v>
      </c>
      <c r="F18004" s="73">
        <v>33000</v>
      </c>
      <c r="G18004" s="64">
        <f t="shared" si="546"/>
        <v>297000</v>
      </c>
      <c r="H18004" s="65" t="s">
        <v>1500</v>
      </c>
      <c r="I18004" s="74" t="s">
        <v>13044</v>
      </c>
    </row>
    <row r="18005" spans="1:9" x14ac:dyDescent="0.25">
      <c r="A18005" s="59" t="s">
        <v>13029</v>
      </c>
      <c r="B18005" s="59" t="s">
        <v>6307</v>
      </c>
      <c r="C18005" s="59" t="s">
        <v>217</v>
      </c>
      <c r="D18005" s="60">
        <v>1</v>
      </c>
      <c r="E18005" s="126" t="s">
        <v>26</v>
      </c>
      <c r="F18005" s="111">
        <v>83000</v>
      </c>
      <c r="G18005" s="64">
        <f>F18005*D18005</f>
        <v>83000</v>
      </c>
      <c r="H18005" s="65" t="s">
        <v>1500</v>
      </c>
      <c r="I18005" s="74" t="s">
        <v>13044</v>
      </c>
    </row>
    <row r="18006" spans="1:9" x14ac:dyDescent="0.25">
      <c r="A18006" s="59" t="s">
        <v>13029</v>
      </c>
      <c r="B18006" s="59" t="s">
        <v>32</v>
      </c>
      <c r="C18006" s="59" t="s">
        <v>33</v>
      </c>
      <c r="D18006" s="60">
        <v>1</v>
      </c>
      <c r="E18006" s="59" t="s">
        <v>25</v>
      </c>
      <c r="F18006" s="63">
        <v>210000</v>
      </c>
      <c r="G18006" s="64">
        <f t="shared" si="546"/>
        <v>210000</v>
      </c>
      <c r="H18006" s="65" t="s">
        <v>1500</v>
      </c>
      <c r="I18006" s="74" t="s">
        <v>13044</v>
      </c>
    </row>
    <row r="18007" spans="1:9" x14ac:dyDescent="0.25">
      <c r="A18007" s="59" t="s">
        <v>13029</v>
      </c>
      <c r="B18007" s="71" t="s">
        <v>6689</v>
      </c>
      <c r="C18007" s="85" t="s">
        <v>239</v>
      </c>
      <c r="D18007" s="60">
        <v>1</v>
      </c>
      <c r="E18007" s="75" t="s">
        <v>26</v>
      </c>
      <c r="F18007" s="210">
        <v>185000</v>
      </c>
      <c r="G18007" s="64">
        <f t="shared" si="546"/>
        <v>185000</v>
      </c>
      <c r="H18007" s="65" t="s">
        <v>749</v>
      </c>
      <c r="I18007" s="74" t="s">
        <v>13045</v>
      </c>
    </row>
    <row r="18008" spans="1:9" x14ac:dyDescent="0.25">
      <c r="A18008" s="59" t="s">
        <v>13029</v>
      </c>
      <c r="B18008" s="83" t="s">
        <v>6665</v>
      </c>
      <c r="C18008" s="83" t="s">
        <v>48</v>
      </c>
      <c r="D18008" s="60">
        <v>1</v>
      </c>
      <c r="E18008" s="292" t="s">
        <v>26</v>
      </c>
      <c r="F18008" s="63">
        <v>220000</v>
      </c>
      <c r="G18008" s="64">
        <f t="shared" si="546"/>
        <v>220000</v>
      </c>
      <c r="H18008" s="65" t="s">
        <v>749</v>
      </c>
      <c r="I18008" s="74" t="s">
        <v>13045</v>
      </c>
    </row>
    <row r="18009" spans="1:9" x14ac:dyDescent="0.25">
      <c r="A18009" s="59" t="s">
        <v>13029</v>
      </c>
      <c r="B18009" s="71" t="s">
        <v>9919</v>
      </c>
      <c r="C18009" s="84" t="s">
        <v>48</v>
      </c>
      <c r="D18009" s="60">
        <v>1</v>
      </c>
      <c r="E18009" s="77" t="s">
        <v>26</v>
      </c>
      <c r="F18009" s="63">
        <v>35000</v>
      </c>
      <c r="G18009" s="64">
        <f t="shared" si="546"/>
        <v>35000</v>
      </c>
      <c r="H18009" s="65" t="s">
        <v>749</v>
      </c>
      <c r="I18009" s="74" t="s">
        <v>13045</v>
      </c>
    </row>
    <row r="18010" spans="1:9" x14ac:dyDescent="0.25">
      <c r="A18010" s="59" t="s">
        <v>13029</v>
      </c>
      <c r="B18010" s="66" t="s">
        <v>12388</v>
      </c>
      <c r="C18010" s="89" t="s">
        <v>48</v>
      </c>
      <c r="D18010" s="60">
        <v>1</v>
      </c>
      <c r="E18010" s="75" t="s">
        <v>26</v>
      </c>
      <c r="F18010" s="64">
        <v>15000</v>
      </c>
      <c r="G18010" s="64">
        <f t="shared" si="546"/>
        <v>15000</v>
      </c>
      <c r="H18010" s="65" t="s">
        <v>8469</v>
      </c>
      <c r="I18010" s="74"/>
    </row>
    <row r="18011" spans="1:9" x14ac:dyDescent="0.25">
      <c r="A18011" s="59" t="s">
        <v>13029</v>
      </c>
      <c r="B18011" s="58" t="s">
        <v>35</v>
      </c>
      <c r="C18011" s="84" t="s">
        <v>36</v>
      </c>
      <c r="D18011" s="60">
        <v>4</v>
      </c>
      <c r="E18011" s="75" t="s">
        <v>37</v>
      </c>
      <c r="F18011" s="73">
        <v>31000</v>
      </c>
      <c r="G18011" s="64">
        <f t="shared" si="546"/>
        <v>124000</v>
      </c>
      <c r="H18011" s="65" t="s">
        <v>8469</v>
      </c>
      <c r="I18011" s="74"/>
    </row>
    <row r="18012" spans="1:9" x14ac:dyDescent="0.25">
      <c r="A18012" s="59" t="s">
        <v>13029</v>
      </c>
      <c r="B18012" s="58" t="s">
        <v>13046</v>
      </c>
      <c r="C18012" s="83" t="s">
        <v>4907</v>
      </c>
      <c r="D18012" s="60">
        <v>1</v>
      </c>
      <c r="E18012" s="75" t="s">
        <v>29</v>
      </c>
      <c r="F18012" s="73">
        <v>1114000</v>
      </c>
      <c r="G18012" s="64">
        <f t="shared" si="546"/>
        <v>1114000</v>
      </c>
      <c r="H18012" s="65" t="s">
        <v>432</v>
      </c>
      <c r="I18012" s="74"/>
    </row>
    <row r="18013" spans="1:9" x14ac:dyDescent="0.25">
      <c r="A18013" s="59" t="s">
        <v>13029</v>
      </c>
      <c r="B18013" s="71" t="s">
        <v>3332</v>
      </c>
      <c r="C18013" s="81" t="s">
        <v>13047</v>
      </c>
      <c r="D18013" s="60">
        <v>1</v>
      </c>
      <c r="E18013" s="75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13048</v>
      </c>
    </row>
    <row r="18014" spans="1:9" x14ac:dyDescent="0.25">
      <c r="A18014" s="59" t="s">
        <v>13029</v>
      </c>
      <c r="B18014" s="71" t="s">
        <v>3332</v>
      </c>
      <c r="C18014" s="81" t="s">
        <v>13049</v>
      </c>
      <c r="D18014" s="59">
        <v>1</v>
      </c>
      <c r="E18014" s="159" t="s">
        <v>26</v>
      </c>
      <c r="F18014" s="73">
        <v>1650000</v>
      </c>
      <c r="G18014" s="64">
        <f>F18014*D18014</f>
        <v>1650000</v>
      </c>
      <c r="H18014" s="65" t="s">
        <v>522</v>
      </c>
      <c r="I18014" s="74" t="s">
        <v>13048</v>
      </c>
    </row>
    <row r="18015" spans="1:9" x14ac:dyDescent="0.25">
      <c r="A18015" s="59" t="s">
        <v>13029</v>
      </c>
      <c r="B18015" s="71" t="s">
        <v>3332</v>
      </c>
      <c r="C18015" s="81" t="s">
        <v>13050</v>
      </c>
      <c r="D18015" s="87">
        <v>1</v>
      </c>
      <c r="E18015" s="159" t="s">
        <v>26</v>
      </c>
      <c r="F18015" s="73">
        <v>1650000</v>
      </c>
      <c r="G18015" s="64">
        <f t="shared" si="546"/>
        <v>1650000</v>
      </c>
      <c r="H18015" s="65" t="s">
        <v>522</v>
      </c>
      <c r="I18015" s="74" t="s">
        <v>13048</v>
      </c>
    </row>
    <row r="18016" spans="1:9" x14ac:dyDescent="0.25">
      <c r="A18016" s="59" t="s">
        <v>13029</v>
      </c>
      <c r="B18016" s="71" t="s">
        <v>3332</v>
      </c>
      <c r="C18016" s="81" t="s">
        <v>13051</v>
      </c>
      <c r="D18016" s="59">
        <v>1</v>
      </c>
      <c r="E18016" s="159" t="s">
        <v>26</v>
      </c>
      <c r="F18016" s="73">
        <v>1650000</v>
      </c>
      <c r="G18016" s="64">
        <f t="shared" si="546"/>
        <v>1650000</v>
      </c>
      <c r="H18016" s="65" t="s">
        <v>522</v>
      </c>
      <c r="I18016" s="74" t="s">
        <v>13048</v>
      </c>
    </row>
    <row r="18017" spans="1:9" x14ac:dyDescent="0.25">
      <c r="A18017" s="59" t="s">
        <v>13029</v>
      </c>
      <c r="B18017" s="71" t="s">
        <v>3332</v>
      </c>
      <c r="C18017" s="81" t="s">
        <v>13052</v>
      </c>
      <c r="D18017" s="87">
        <v>1</v>
      </c>
      <c r="E18017" s="77" t="s">
        <v>26</v>
      </c>
      <c r="F18017" s="73">
        <v>1650000</v>
      </c>
      <c r="G18017" s="64">
        <f t="shared" si="546"/>
        <v>1650000</v>
      </c>
      <c r="H18017" s="65" t="s">
        <v>522</v>
      </c>
      <c r="I18017" s="74" t="s">
        <v>13048</v>
      </c>
    </row>
    <row r="18018" spans="1:9" x14ac:dyDescent="0.25">
      <c r="A18018" s="59" t="s">
        <v>13029</v>
      </c>
      <c r="B18018" s="71" t="s">
        <v>3332</v>
      </c>
      <c r="C18018" s="81" t="s">
        <v>13053</v>
      </c>
      <c r="D18018" s="60">
        <v>1</v>
      </c>
      <c r="E18018" s="126" t="s">
        <v>26</v>
      </c>
      <c r="F18018" s="73">
        <v>1650000</v>
      </c>
      <c r="G18018" s="64">
        <f t="shared" si="546"/>
        <v>1650000</v>
      </c>
      <c r="H18018" s="65" t="s">
        <v>522</v>
      </c>
      <c r="I18018" s="74" t="s">
        <v>13048</v>
      </c>
    </row>
    <row r="18019" spans="1:9" x14ac:dyDescent="0.25">
      <c r="A18019" s="59" t="s">
        <v>13029</v>
      </c>
      <c r="B18019" s="59" t="s">
        <v>13054</v>
      </c>
      <c r="C18019" s="83" t="s">
        <v>1421</v>
      </c>
      <c r="D18019" s="60">
        <v>4</v>
      </c>
      <c r="E18019" s="75" t="s">
        <v>26</v>
      </c>
      <c r="F18019" s="73">
        <v>287000</v>
      </c>
      <c r="G18019" s="64">
        <f t="shared" si="546"/>
        <v>1148000</v>
      </c>
      <c r="H18019" s="65" t="s">
        <v>522</v>
      </c>
      <c r="I18019" s="74" t="s">
        <v>13048</v>
      </c>
    </row>
    <row r="18020" spans="1:9" x14ac:dyDescent="0.25">
      <c r="A18020" s="59" t="s">
        <v>13029</v>
      </c>
      <c r="B18020" s="71" t="s">
        <v>13041</v>
      </c>
      <c r="C18020" s="81" t="s">
        <v>1421</v>
      </c>
      <c r="D18020" s="60">
        <v>2</v>
      </c>
      <c r="E18020" s="159" t="s">
        <v>26</v>
      </c>
      <c r="F18020" s="73">
        <v>79000</v>
      </c>
      <c r="G18020" s="64">
        <f t="shared" si="546"/>
        <v>158000</v>
      </c>
      <c r="H18020" s="120" t="s">
        <v>522</v>
      </c>
      <c r="I18020" s="74" t="s">
        <v>13048</v>
      </c>
    </row>
    <row r="18021" spans="1:9" x14ac:dyDescent="0.25">
      <c r="A18021" s="59" t="s">
        <v>13029</v>
      </c>
      <c r="B18021" s="59" t="s">
        <v>56</v>
      </c>
      <c r="C18021" s="59" t="s">
        <v>57</v>
      </c>
      <c r="D18021" s="87">
        <v>3</v>
      </c>
      <c r="E18021" s="159" t="s">
        <v>37</v>
      </c>
      <c r="F18021" s="64">
        <v>24650</v>
      </c>
      <c r="G18021" s="64">
        <f t="shared" si="546"/>
        <v>73950</v>
      </c>
      <c r="H18021" s="120" t="s">
        <v>466</v>
      </c>
      <c r="I18021" s="279"/>
    </row>
    <row r="18022" spans="1:9" x14ac:dyDescent="0.25">
      <c r="A18022" s="60" t="s">
        <v>13029</v>
      </c>
      <c r="B18022" s="71" t="s">
        <v>9919</v>
      </c>
      <c r="C18022" s="84" t="s">
        <v>48</v>
      </c>
      <c r="D18022" s="60">
        <v>1</v>
      </c>
      <c r="E18022" s="77" t="s">
        <v>26</v>
      </c>
      <c r="F18022" s="63">
        <v>35000</v>
      </c>
      <c r="G18022" s="64">
        <f t="shared" si="546"/>
        <v>35000</v>
      </c>
      <c r="H18022" s="65" t="s">
        <v>1929</v>
      </c>
      <c r="I18022" s="279" t="s">
        <v>13055</v>
      </c>
    </row>
    <row r="18023" spans="1:9" x14ac:dyDescent="0.25">
      <c r="A18023" s="59" t="s">
        <v>13029</v>
      </c>
      <c r="B18023" s="58" t="s">
        <v>8414</v>
      </c>
      <c r="C18023" s="83"/>
      <c r="D18023" s="60">
        <v>45</v>
      </c>
      <c r="E18023" s="75" t="s">
        <v>26</v>
      </c>
      <c r="F18023" s="63">
        <v>1000</v>
      </c>
      <c r="G18023" s="64">
        <f t="shared" si="546"/>
        <v>45000</v>
      </c>
      <c r="H18023" s="65" t="s">
        <v>6175</v>
      </c>
      <c r="I18023" s="74"/>
    </row>
    <row r="18024" spans="1:9" x14ac:dyDescent="0.25">
      <c r="A18024" s="59" t="s">
        <v>13056</v>
      </c>
      <c r="B18024" s="83" t="s">
        <v>8069</v>
      </c>
      <c r="C18024" s="83" t="s">
        <v>835</v>
      </c>
      <c r="D18024" s="60">
        <v>5</v>
      </c>
      <c r="E18024" s="159" t="s">
        <v>26</v>
      </c>
      <c r="F18024" s="73">
        <v>2500</v>
      </c>
      <c r="G18024" s="210">
        <f t="shared" si="546"/>
        <v>12500</v>
      </c>
      <c r="H18024" s="65" t="s">
        <v>6175</v>
      </c>
      <c r="I18024" s="74"/>
    </row>
    <row r="18025" spans="1:9" x14ac:dyDescent="0.25">
      <c r="A18025" s="59" t="s">
        <v>13056</v>
      </c>
      <c r="B18025" s="83" t="s">
        <v>3228</v>
      </c>
      <c r="C18025" s="83"/>
      <c r="D18025" s="60">
        <v>1</v>
      </c>
      <c r="E18025" s="159" t="s">
        <v>1525</v>
      </c>
      <c r="F18025" s="102">
        <v>75000</v>
      </c>
      <c r="G18025" s="210">
        <f t="shared" si="546"/>
        <v>75000</v>
      </c>
      <c r="H18025" s="65" t="s">
        <v>6175</v>
      </c>
      <c r="I18025" s="74"/>
    </row>
    <row r="18026" spans="1:9" x14ac:dyDescent="0.25">
      <c r="A18026" s="59" t="s">
        <v>13056</v>
      </c>
      <c r="B18026" s="66" t="s">
        <v>8068</v>
      </c>
      <c r="C18026" s="83" t="s">
        <v>835</v>
      </c>
      <c r="D18026" s="60">
        <v>3</v>
      </c>
      <c r="E18026" s="75" t="s">
        <v>26</v>
      </c>
      <c r="F18026" s="64">
        <v>11500</v>
      </c>
      <c r="G18026" s="64">
        <f t="shared" si="546"/>
        <v>34500</v>
      </c>
      <c r="H18026" s="65" t="s">
        <v>6175</v>
      </c>
      <c r="I18026" s="74"/>
    </row>
    <row r="18027" spans="1:9" x14ac:dyDescent="0.25">
      <c r="A18027" s="59" t="s">
        <v>13056</v>
      </c>
      <c r="B18027" s="58" t="s">
        <v>13057</v>
      </c>
      <c r="C18027" s="58" t="s">
        <v>48</v>
      </c>
      <c r="D18027" s="60">
        <v>3</v>
      </c>
      <c r="E18027" s="159" t="s">
        <v>26</v>
      </c>
      <c r="F18027" s="64">
        <v>40000</v>
      </c>
      <c r="G18027" s="64">
        <f t="shared" si="546"/>
        <v>120000</v>
      </c>
      <c r="H18027" s="65" t="s">
        <v>6178</v>
      </c>
      <c r="I18027" s="74"/>
    </row>
    <row r="18028" spans="1:9" x14ac:dyDescent="0.25">
      <c r="A18028" s="59" t="s">
        <v>13056</v>
      </c>
      <c r="B18028" s="58" t="s">
        <v>8414</v>
      </c>
      <c r="C18028" s="83"/>
      <c r="D18028" s="60">
        <v>15</v>
      </c>
      <c r="E18028" s="75" t="s">
        <v>26</v>
      </c>
      <c r="F18028" s="63">
        <v>1000</v>
      </c>
      <c r="G18028" s="64">
        <f t="shared" si="546"/>
        <v>15000</v>
      </c>
      <c r="H18028" s="65" t="s">
        <v>6178</v>
      </c>
      <c r="I18028" s="74"/>
    </row>
    <row r="18029" spans="1:9" x14ac:dyDescent="0.25">
      <c r="A18029" s="59" t="s">
        <v>13056</v>
      </c>
      <c r="B18029" s="59" t="s">
        <v>9870</v>
      </c>
      <c r="C18029" s="59" t="s">
        <v>10784</v>
      </c>
      <c r="D18029" s="87">
        <v>1</v>
      </c>
      <c r="E18029" s="159" t="s">
        <v>26</v>
      </c>
      <c r="F18029" s="64">
        <v>126156</v>
      </c>
      <c r="G18029" s="64">
        <f t="shared" si="546"/>
        <v>126156</v>
      </c>
      <c r="H18029" s="65" t="s">
        <v>894</v>
      </c>
      <c r="I18029" s="74"/>
    </row>
    <row r="18030" spans="1:9" x14ac:dyDescent="0.25">
      <c r="A18030" s="59" t="s">
        <v>13056</v>
      </c>
      <c r="B18030" s="59" t="s">
        <v>1427</v>
      </c>
      <c r="C18030" s="83" t="s">
        <v>1426</v>
      </c>
      <c r="D18030" s="60">
        <v>2</v>
      </c>
      <c r="E18030" s="75" t="s">
        <v>26</v>
      </c>
      <c r="F18030" s="73">
        <v>888079</v>
      </c>
      <c r="G18030" s="64">
        <f t="shared" si="546"/>
        <v>1776158</v>
      </c>
      <c r="H18030" s="65" t="s">
        <v>6160</v>
      </c>
      <c r="I18030" s="74"/>
    </row>
    <row r="18031" spans="1:9" x14ac:dyDescent="0.25">
      <c r="A18031" s="59" t="s">
        <v>13056</v>
      </c>
      <c r="B18031" s="71" t="s">
        <v>5251</v>
      </c>
      <c r="C18031" s="83" t="s">
        <v>48</v>
      </c>
      <c r="D18031" s="60">
        <v>2</v>
      </c>
      <c r="E18031" s="77" t="s">
        <v>29</v>
      </c>
      <c r="F18031" s="73">
        <v>25000</v>
      </c>
      <c r="G18031" s="64">
        <f t="shared" si="546"/>
        <v>50000</v>
      </c>
      <c r="H18031" s="65" t="s">
        <v>6160</v>
      </c>
      <c r="I18031" s="74"/>
    </row>
    <row r="18032" spans="1:9" x14ac:dyDescent="0.25">
      <c r="A18032" s="59" t="s">
        <v>13056</v>
      </c>
      <c r="B18032" s="83" t="s">
        <v>13058</v>
      </c>
      <c r="C18032" s="83"/>
      <c r="D18032" s="60">
        <v>1</v>
      </c>
      <c r="E18032" s="159" t="s">
        <v>26</v>
      </c>
      <c r="F18032" s="73">
        <v>50000</v>
      </c>
      <c r="G18032" s="210">
        <f t="shared" si="546"/>
        <v>50000</v>
      </c>
      <c r="H18032" s="65" t="s">
        <v>6160</v>
      </c>
      <c r="I18032" s="74"/>
    </row>
    <row r="18033" spans="1:9" x14ac:dyDescent="0.25">
      <c r="A18033" s="59" t="s">
        <v>13056</v>
      </c>
      <c r="B18033" s="66" t="s">
        <v>12778</v>
      </c>
      <c r="C18033" s="83" t="s">
        <v>12777</v>
      </c>
      <c r="D18033" s="60">
        <v>1</v>
      </c>
      <c r="E18033" s="75" t="s">
        <v>26</v>
      </c>
      <c r="F18033" s="64">
        <v>16000</v>
      </c>
      <c r="G18033" s="64">
        <f t="shared" si="546"/>
        <v>16000</v>
      </c>
      <c r="H18033" s="65" t="s">
        <v>6160</v>
      </c>
      <c r="I18033" s="74"/>
    </row>
    <row r="18034" spans="1:9" x14ac:dyDescent="0.25">
      <c r="A18034" s="59" t="s">
        <v>13056</v>
      </c>
      <c r="B18034" s="71" t="s">
        <v>6585</v>
      </c>
      <c r="C18034" s="81" t="s">
        <v>533</v>
      </c>
      <c r="D18034" s="60">
        <v>1</v>
      </c>
      <c r="E18034" s="159" t="s">
        <v>26</v>
      </c>
      <c r="F18034" s="73">
        <v>13000</v>
      </c>
      <c r="G18034" s="73">
        <f t="shared" si="546"/>
        <v>13000</v>
      </c>
      <c r="H18034" s="65" t="s">
        <v>6160</v>
      </c>
      <c r="I18034" s="74"/>
    </row>
    <row r="18035" spans="1:9" x14ac:dyDescent="0.25">
      <c r="A18035" s="59" t="s">
        <v>13056</v>
      </c>
      <c r="B18035" s="71" t="s">
        <v>231</v>
      </c>
      <c r="C18035" s="59" t="s">
        <v>48</v>
      </c>
      <c r="D18035" s="59">
        <v>1</v>
      </c>
      <c r="E18035" s="159" t="s">
        <v>26</v>
      </c>
      <c r="F18035" s="61">
        <v>730000</v>
      </c>
      <c r="G18035" s="64">
        <f t="shared" si="546"/>
        <v>730000</v>
      </c>
      <c r="H18035" s="65" t="s">
        <v>3126</v>
      </c>
      <c r="I18035" s="74" t="s">
        <v>13059</v>
      </c>
    </row>
    <row r="18036" spans="1:9" x14ac:dyDescent="0.25">
      <c r="A18036" s="59" t="s">
        <v>13056</v>
      </c>
      <c r="B18036" s="66" t="s">
        <v>6578</v>
      </c>
      <c r="C18036" s="59" t="s">
        <v>6579</v>
      </c>
      <c r="D18036" s="60">
        <v>1</v>
      </c>
      <c r="E18036" s="126" t="s">
        <v>26</v>
      </c>
      <c r="F18036" s="73">
        <v>58000</v>
      </c>
      <c r="G18036" s="64">
        <f t="shared" si="546"/>
        <v>58000</v>
      </c>
      <c r="H18036" s="65" t="s">
        <v>3126</v>
      </c>
      <c r="I18036" s="74" t="s">
        <v>13059</v>
      </c>
    </row>
    <row r="18037" spans="1:9" x14ac:dyDescent="0.25">
      <c r="A18037" s="59" t="s">
        <v>13056</v>
      </c>
      <c r="B18037" s="58" t="s">
        <v>13060</v>
      </c>
      <c r="C18037" s="83" t="s">
        <v>1523</v>
      </c>
      <c r="D18037" s="60">
        <v>4</v>
      </c>
      <c r="E18037" s="126" t="s">
        <v>29</v>
      </c>
      <c r="F18037" s="73">
        <v>695000</v>
      </c>
      <c r="G18037" s="64">
        <f t="shared" si="546"/>
        <v>2780000</v>
      </c>
      <c r="H18037" s="65" t="s">
        <v>522</v>
      </c>
      <c r="I18037" s="74" t="s">
        <v>13061</v>
      </c>
    </row>
    <row r="18038" spans="1:9" x14ac:dyDescent="0.25">
      <c r="A18038" s="59" t="s">
        <v>13056</v>
      </c>
      <c r="B18038" s="59" t="s">
        <v>13062</v>
      </c>
      <c r="C18038" s="84" t="s">
        <v>1523</v>
      </c>
      <c r="D18038" s="60">
        <v>2</v>
      </c>
      <c r="E18038" s="126" t="s">
        <v>26</v>
      </c>
      <c r="F18038" s="221">
        <v>187000</v>
      </c>
      <c r="G18038" s="64">
        <f t="shared" si="546"/>
        <v>374000</v>
      </c>
      <c r="H18038" s="65" t="s">
        <v>522</v>
      </c>
      <c r="I18038" s="74" t="s">
        <v>13061</v>
      </c>
    </row>
    <row r="18039" spans="1:9" x14ac:dyDescent="0.25">
      <c r="A18039" s="59" t="s">
        <v>13056</v>
      </c>
      <c r="B18039" s="58" t="s">
        <v>310</v>
      </c>
      <c r="C18039" s="84" t="s">
        <v>311</v>
      </c>
      <c r="D18039" s="60">
        <v>4</v>
      </c>
      <c r="E18039" s="159" t="s">
        <v>26</v>
      </c>
      <c r="F18039" s="73">
        <v>110000</v>
      </c>
      <c r="G18039" s="64">
        <f t="shared" si="546"/>
        <v>440000</v>
      </c>
      <c r="H18039" s="65" t="s">
        <v>522</v>
      </c>
      <c r="I18039" s="74" t="s">
        <v>13061</v>
      </c>
    </row>
    <row r="18040" spans="1:9" x14ac:dyDescent="0.25">
      <c r="A18040" s="59" t="s">
        <v>13056</v>
      </c>
      <c r="B18040" s="59" t="s">
        <v>312</v>
      </c>
      <c r="C18040" s="84" t="s">
        <v>313</v>
      </c>
      <c r="D18040" s="59">
        <v>4</v>
      </c>
      <c r="E18040" s="77" t="s">
        <v>26</v>
      </c>
      <c r="F18040" s="61">
        <v>130000</v>
      </c>
      <c r="G18040" s="64">
        <f t="shared" si="546"/>
        <v>520000</v>
      </c>
      <c r="H18040" s="65" t="s">
        <v>522</v>
      </c>
      <c r="I18040" s="74" t="s">
        <v>13061</v>
      </c>
    </row>
    <row r="18041" spans="1:9" x14ac:dyDescent="0.25">
      <c r="A18041" s="59" t="s">
        <v>13056</v>
      </c>
      <c r="B18041" s="59" t="s">
        <v>314</v>
      </c>
      <c r="C18041" s="84" t="s">
        <v>315</v>
      </c>
      <c r="D18041" s="60">
        <v>4</v>
      </c>
      <c r="E18041" s="77" t="s">
        <v>26</v>
      </c>
      <c r="F18041" s="63">
        <v>160000</v>
      </c>
      <c r="G18041" s="64">
        <f t="shared" si="546"/>
        <v>640000</v>
      </c>
      <c r="H18041" s="65" t="s">
        <v>522</v>
      </c>
      <c r="I18041" s="74" t="s">
        <v>13061</v>
      </c>
    </row>
    <row r="18042" spans="1:9" x14ac:dyDescent="0.25">
      <c r="A18042" s="59" t="s">
        <v>13056</v>
      </c>
      <c r="B18042" s="83" t="s">
        <v>917</v>
      </c>
      <c r="C18042" s="83" t="s">
        <v>681</v>
      </c>
      <c r="D18042" s="60">
        <v>1</v>
      </c>
      <c r="E18042" s="159" t="s">
        <v>26</v>
      </c>
      <c r="F18042" s="73">
        <v>125000</v>
      </c>
      <c r="G18042" s="210">
        <f>F18042*D18042</f>
        <v>125000</v>
      </c>
      <c r="H18042" s="65" t="s">
        <v>6186</v>
      </c>
      <c r="I18042" s="74" t="s">
        <v>13061</v>
      </c>
    </row>
    <row r="18043" spans="1:9" x14ac:dyDescent="0.25">
      <c r="A18043" s="59" t="s">
        <v>13056</v>
      </c>
      <c r="B18043" s="59" t="s">
        <v>84</v>
      </c>
      <c r="C18043" s="59" t="s">
        <v>85</v>
      </c>
      <c r="D18043" s="59">
        <v>3</v>
      </c>
      <c r="E18043" s="75" t="s">
        <v>26</v>
      </c>
      <c r="F18043" s="61">
        <v>28000</v>
      </c>
      <c r="G18043" s="64">
        <f>F18043*D18043</f>
        <v>84000</v>
      </c>
      <c r="H18043" s="65" t="s">
        <v>2085</v>
      </c>
      <c r="I18043" s="74"/>
    </row>
    <row r="18044" spans="1:9" x14ac:dyDescent="0.25">
      <c r="A18044" s="59" t="s">
        <v>13056</v>
      </c>
      <c r="B18044" s="59" t="s">
        <v>208</v>
      </c>
      <c r="C18044" s="59" t="s">
        <v>209</v>
      </c>
      <c r="D18044" s="60">
        <v>3</v>
      </c>
      <c r="E18044" s="75" t="s">
        <v>26</v>
      </c>
      <c r="F18044" s="73">
        <v>10000</v>
      </c>
      <c r="G18044" s="64">
        <f>F18044*D18044</f>
        <v>30000</v>
      </c>
      <c r="H18044" s="65" t="s">
        <v>2085</v>
      </c>
      <c r="I18044" s="74"/>
    </row>
    <row r="18045" spans="1:9" x14ac:dyDescent="0.25">
      <c r="A18045" s="59" t="s">
        <v>13056</v>
      </c>
      <c r="B18045" s="59" t="s">
        <v>290</v>
      </c>
      <c r="C18045" s="93" t="s">
        <v>291</v>
      </c>
      <c r="D18045" s="60">
        <v>8</v>
      </c>
      <c r="E18045" s="75" t="s">
        <v>26</v>
      </c>
      <c r="F18045" s="64">
        <v>26000</v>
      </c>
      <c r="G18045" s="64">
        <f>F18045*D18045</f>
        <v>208000</v>
      </c>
      <c r="H18045" s="65" t="s">
        <v>2085</v>
      </c>
      <c r="I18045" s="74"/>
    </row>
    <row r="18046" spans="1:9" x14ac:dyDescent="0.25">
      <c r="A18046" s="59" t="s">
        <v>13056</v>
      </c>
      <c r="B18046" s="71" t="s">
        <v>13063</v>
      </c>
      <c r="C18046" s="59" t="s">
        <v>411</v>
      </c>
      <c r="D18046" s="59">
        <v>5</v>
      </c>
      <c r="E18046" s="159" t="s">
        <v>26</v>
      </c>
      <c r="F18046" s="61">
        <v>10000</v>
      </c>
      <c r="G18046" s="64">
        <f t="shared" ref="G18046:G18052" si="547">F18046*D18046</f>
        <v>50000</v>
      </c>
      <c r="H18046" s="65" t="s">
        <v>2085</v>
      </c>
      <c r="I18046" s="74"/>
    </row>
    <row r="18047" spans="1:9" x14ac:dyDescent="0.25">
      <c r="A18047" s="59" t="s">
        <v>13056</v>
      </c>
      <c r="B18047" s="66" t="s">
        <v>12551</v>
      </c>
      <c r="C18047" s="59" t="s">
        <v>6579</v>
      </c>
      <c r="D18047" s="60">
        <v>3</v>
      </c>
      <c r="E18047" s="126" t="s">
        <v>26</v>
      </c>
      <c r="F18047" s="73">
        <v>58000</v>
      </c>
      <c r="G18047" s="64">
        <f t="shared" si="547"/>
        <v>174000</v>
      </c>
      <c r="H18047" s="65" t="s">
        <v>2085</v>
      </c>
      <c r="I18047" s="74"/>
    </row>
    <row r="18048" spans="1:9" x14ac:dyDescent="0.25">
      <c r="A18048" s="59" t="s">
        <v>13056</v>
      </c>
      <c r="B18048" s="59" t="s">
        <v>6533</v>
      </c>
      <c r="C18048" s="59" t="s">
        <v>6534</v>
      </c>
      <c r="D18048" s="60">
        <v>2</v>
      </c>
      <c r="E18048" s="59" t="s">
        <v>25</v>
      </c>
      <c r="F18048" s="63">
        <v>47000</v>
      </c>
      <c r="G18048" s="64">
        <f t="shared" si="547"/>
        <v>94000</v>
      </c>
      <c r="H18048" s="65" t="s">
        <v>2085</v>
      </c>
      <c r="I18048" s="74"/>
    </row>
    <row r="18049" spans="1:9" x14ac:dyDescent="0.25">
      <c r="A18049" s="59" t="s">
        <v>13056</v>
      </c>
      <c r="B18049" s="59" t="s">
        <v>210</v>
      </c>
      <c r="C18049" s="59" t="s">
        <v>211</v>
      </c>
      <c r="D18049" s="87">
        <v>9</v>
      </c>
      <c r="E18049" s="77" t="s">
        <v>37</v>
      </c>
      <c r="F18049" s="73">
        <v>33000</v>
      </c>
      <c r="G18049" s="64">
        <f t="shared" si="547"/>
        <v>297000</v>
      </c>
      <c r="H18049" s="65" t="s">
        <v>2085</v>
      </c>
      <c r="I18049" s="74"/>
    </row>
    <row r="18050" spans="1:9" x14ac:dyDescent="0.25">
      <c r="A18050" s="59" t="s">
        <v>13056</v>
      </c>
      <c r="B18050" s="59" t="s">
        <v>6307</v>
      </c>
      <c r="C18050" s="59" t="s">
        <v>217</v>
      </c>
      <c r="D18050" s="60">
        <v>1</v>
      </c>
      <c r="E18050" s="126" t="s">
        <v>26</v>
      </c>
      <c r="F18050" s="111">
        <v>83000</v>
      </c>
      <c r="G18050" s="64">
        <f>F18050*D18050</f>
        <v>83000</v>
      </c>
      <c r="H18050" s="65" t="s">
        <v>2085</v>
      </c>
      <c r="I18050" s="74"/>
    </row>
    <row r="18051" spans="1:9" x14ac:dyDescent="0.25">
      <c r="A18051" s="59" t="s">
        <v>13056</v>
      </c>
      <c r="B18051" s="59" t="s">
        <v>62</v>
      </c>
      <c r="C18051" s="59" t="s">
        <v>13064</v>
      </c>
      <c r="D18051" s="60">
        <v>1</v>
      </c>
      <c r="E18051" s="292" t="s">
        <v>26</v>
      </c>
      <c r="F18051" s="63">
        <v>2100000</v>
      </c>
      <c r="G18051" s="64">
        <f t="shared" si="547"/>
        <v>2100000</v>
      </c>
      <c r="H18051" s="65" t="s">
        <v>2085</v>
      </c>
      <c r="I18051" s="74"/>
    </row>
    <row r="18052" spans="1:9" x14ac:dyDescent="0.25">
      <c r="A18052" s="59" t="s">
        <v>13056</v>
      </c>
      <c r="B18052" s="59" t="s">
        <v>62</v>
      </c>
      <c r="C18052" s="59" t="s">
        <v>13065</v>
      </c>
      <c r="D18052" s="60">
        <v>1</v>
      </c>
      <c r="E18052" s="77" t="s">
        <v>26</v>
      </c>
      <c r="F18052" s="63">
        <v>2100000</v>
      </c>
      <c r="G18052" s="64">
        <f t="shared" si="547"/>
        <v>2100000</v>
      </c>
      <c r="H18052" s="65" t="s">
        <v>2085</v>
      </c>
      <c r="I18052" s="74"/>
    </row>
    <row r="18053" spans="1:9" x14ac:dyDescent="0.25">
      <c r="A18053" s="59" t="s">
        <v>13056</v>
      </c>
      <c r="B18053" s="58" t="s">
        <v>13066</v>
      </c>
      <c r="C18053" s="83" t="s">
        <v>636</v>
      </c>
      <c r="D18053" s="60">
        <v>1</v>
      </c>
      <c r="E18053" s="75" t="s">
        <v>51</v>
      </c>
      <c r="F18053" s="63">
        <v>37000</v>
      </c>
      <c r="G18053" s="64">
        <v>37000</v>
      </c>
      <c r="H18053" s="65" t="s">
        <v>6187</v>
      </c>
      <c r="I18053" s="74"/>
    </row>
    <row r="18054" spans="1:9" x14ac:dyDescent="0.25">
      <c r="A18054" s="59" t="s">
        <v>13056</v>
      </c>
      <c r="B18054" s="59" t="s">
        <v>13067</v>
      </c>
      <c r="C18054" s="83" t="s">
        <v>636</v>
      </c>
      <c r="D18054" s="60">
        <v>0.5</v>
      </c>
      <c r="E18054" s="75" t="s">
        <v>1116</v>
      </c>
      <c r="F18054" s="63">
        <v>10000</v>
      </c>
      <c r="G18054" s="64">
        <v>5000</v>
      </c>
      <c r="H18054" s="65" t="s">
        <v>6187</v>
      </c>
      <c r="I18054" s="74"/>
    </row>
    <row r="18055" spans="1:9" x14ac:dyDescent="0.25">
      <c r="A18055" s="59" t="s">
        <v>13056</v>
      </c>
      <c r="B18055" s="59" t="s">
        <v>13068</v>
      </c>
      <c r="C18055" s="83" t="s">
        <v>1058</v>
      </c>
      <c r="D18055" s="87">
        <v>50</v>
      </c>
      <c r="E18055" s="159" t="s">
        <v>118</v>
      </c>
      <c r="F18055" s="64">
        <v>38000</v>
      </c>
      <c r="G18055" s="64">
        <v>1900000</v>
      </c>
      <c r="H18055" s="65" t="s">
        <v>6187</v>
      </c>
      <c r="I18055" s="74"/>
    </row>
    <row r="18056" spans="1:9" x14ac:dyDescent="0.25">
      <c r="A18056" s="59" t="s">
        <v>13056</v>
      </c>
      <c r="B18056" s="59" t="s">
        <v>3951</v>
      </c>
      <c r="C18056" s="83" t="s">
        <v>543</v>
      </c>
      <c r="D18056" s="60">
        <v>20</v>
      </c>
      <c r="E18056" s="75" t="s">
        <v>37</v>
      </c>
      <c r="F18056" s="63">
        <v>17500</v>
      </c>
      <c r="G18056" s="64">
        <f>F18056*D18056</f>
        <v>350000</v>
      </c>
      <c r="H18056" s="65" t="s">
        <v>6190</v>
      </c>
      <c r="I18056" s="74"/>
    </row>
    <row r="18057" spans="1:9" x14ac:dyDescent="0.25">
      <c r="A18057" s="59" t="s">
        <v>13069</v>
      </c>
      <c r="B18057" s="59" t="s">
        <v>56</v>
      </c>
      <c r="C18057" s="59" t="s">
        <v>57</v>
      </c>
      <c r="D18057" s="60">
        <v>1</v>
      </c>
      <c r="E18057" s="75" t="s">
        <v>37</v>
      </c>
      <c r="F18057" s="63">
        <v>24650</v>
      </c>
      <c r="G18057" s="64">
        <f>F18057*D18057</f>
        <v>24650</v>
      </c>
      <c r="H18057" s="65" t="s">
        <v>794</v>
      </c>
      <c r="I18057" s="74"/>
    </row>
    <row r="18058" spans="1:9" x14ac:dyDescent="0.25">
      <c r="A18058" s="59" t="s">
        <v>13069</v>
      </c>
      <c r="B18058" s="59" t="s">
        <v>210</v>
      </c>
      <c r="C18058" s="59" t="s">
        <v>211</v>
      </c>
      <c r="D18058" s="87">
        <v>2</v>
      </c>
      <c r="E18058" s="77" t="s">
        <v>37</v>
      </c>
      <c r="F18058" s="73">
        <v>33000</v>
      </c>
      <c r="G18058" s="64">
        <f>F18058*D18058</f>
        <v>66000</v>
      </c>
      <c r="H18058" s="65" t="s">
        <v>710</v>
      </c>
      <c r="I18058" s="74"/>
    </row>
    <row r="18059" spans="1:9" x14ac:dyDescent="0.25">
      <c r="A18059" s="59" t="s">
        <v>13069</v>
      </c>
      <c r="B18059" s="59" t="s">
        <v>210</v>
      </c>
      <c r="C18059" s="59" t="s">
        <v>211</v>
      </c>
      <c r="D18059" s="87">
        <v>9</v>
      </c>
      <c r="E18059" s="77" t="s">
        <v>37</v>
      </c>
      <c r="F18059" s="73">
        <v>33000</v>
      </c>
      <c r="G18059" s="64">
        <f>F18059*D18059</f>
        <v>297000</v>
      </c>
      <c r="H18059" s="65" t="s">
        <v>953</v>
      </c>
      <c r="I18059" s="74" t="s">
        <v>13070</v>
      </c>
    </row>
    <row r="18060" spans="1:9" x14ac:dyDescent="0.25">
      <c r="A18060" s="59" t="s">
        <v>13069</v>
      </c>
      <c r="B18060" s="59" t="s">
        <v>6307</v>
      </c>
      <c r="C18060" s="59" t="s">
        <v>217</v>
      </c>
      <c r="D18060" s="60">
        <v>1</v>
      </c>
      <c r="E18060" s="126" t="s">
        <v>26</v>
      </c>
      <c r="F18060" s="111">
        <v>83000</v>
      </c>
      <c r="G18060" s="64">
        <f>F18060*D18060</f>
        <v>83000</v>
      </c>
      <c r="H18060" s="65" t="s">
        <v>953</v>
      </c>
      <c r="I18060" s="74" t="s">
        <v>13070</v>
      </c>
    </row>
    <row r="18061" spans="1:9" x14ac:dyDescent="0.25">
      <c r="A18061" s="59" t="s">
        <v>13069</v>
      </c>
      <c r="B18061" s="59" t="s">
        <v>6323</v>
      </c>
      <c r="C18061" s="59" t="s">
        <v>6324</v>
      </c>
      <c r="D18061" s="60">
        <v>1</v>
      </c>
      <c r="E18061" s="75" t="s">
        <v>26</v>
      </c>
      <c r="F18061" s="64">
        <v>93000</v>
      </c>
      <c r="G18061" s="64">
        <f t="shared" ref="G18061:G18067" si="548">F18061*D18061</f>
        <v>93000</v>
      </c>
      <c r="H18061" s="65" t="s">
        <v>953</v>
      </c>
      <c r="I18061" s="74" t="s">
        <v>13070</v>
      </c>
    </row>
    <row r="18062" spans="1:9" x14ac:dyDescent="0.25">
      <c r="A18062" s="59" t="s">
        <v>13069</v>
      </c>
      <c r="B18062" s="59" t="s">
        <v>172</v>
      </c>
      <c r="C18062" s="93" t="s">
        <v>173</v>
      </c>
      <c r="D18062" s="60">
        <v>1</v>
      </c>
      <c r="E18062" s="635" t="s">
        <v>26</v>
      </c>
      <c r="F18062" s="64">
        <v>39000</v>
      </c>
      <c r="G18062" s="64">
        <f t="shared" si="548"/>
        <v>39000</v>
      </c>
      <c r="H18062" s="65" t="s">
        <v>953</v>
      </c>
      <c r="I18062" s="74" t="s">
        <v>13070</v>
      </c>
    </row>
    <row r="18063" spans="1:9" x14ac:dyDescent="0.25">
      <c r="A18063" s="59" t="s">
        <v>13069</v>
      </c>
      <c r="B18063" s="66" t="s">
        <v>220</v>
      </c>
      <c r="C18063" s="92" t="s">
        <v>221</v>
      </c>
      <c r="D18063" s="60">
        <v>1</v>
      </c>
      <c r="E18063" s="635" t="s">
        <v>37</v>
      </c>
      <c r="F18063" s="64">
        <v>34689</v>
      </c>
      <c r="G18063" s="64">
        <f t="shared" si="548"/>
        <v>34689</v>
      </c>
      <c r="H18063" s="65" t="s">
        <v>953</v>
      </c>
      <c r="I18063" s="74" t="s">
        <v>13070</v>
      </c>
    </row>
    <row r="18064" spans="1:9" x14ac:dyDescent="0.25">
      <c r="A18064" s="59" t="s">
        <v>13069</v>
      </c>
      <c r="B18064" s="58" t="s">
        <v>222</v>
      </c>
      <c r="C18064" s="77" t="s">
        <v>1476</v>
      </c>
      <c r="D18064" s="60">
        <v>1</v>
      </c>
      <c r="E18064" s="159" t="s">
        <v>37</v>
      </c>
      <c r="F18064" s="64">
        <v>32500</v>
      </c>
      <c r="G18064" s="64">
        <f t="shared" si="548"/>
        <v>32500</v>
      </c>
      <c r="H18064" s="65" t="s">
        <v>953</v>
      </c>
      <c r="I18064" s="74" t="s">
        <v>13070</v>
      </c>
    </row>
    <row r="18065" spans="1:9" x14ac:dyDescent="0.25">
      <c r="A18065" s="59" t="s">
        <v>13069</v>
      </c>
      <c r="B18065" s="66" t="s">
        <v>12887</v>
      </c>
      <c r="C18065" s="89" t="s">
        <v>48</v>
      </c>
      <c r="D18065" s="60">
        <v>1</v>
      </c>
      <c r="E18065" s="75" t="s">
        <v>26</v>
      </c>
      <c r="F18065" s="64">
        <v>35000</v>
      </c>
      <c r="G18065" s="64">
        <f t="shared" si="548"/>
        <v>35000</v>
      </c>
      <c r="H18065" s="65" t="s">
        <v>953</v>
      </c>
      <c r="I18065" s="74" t="s">
        <v>13070</v>
      </c>
    </row>
    <row r="18066" spans="1:9" x14ac:dyDescent="0.25">
      <c r="A18066" s="59" t="s">
        <v>13069</v>
      </c>
      <c r="B18066" s="66" t="s">
        <v>12551</v>
      </c>
      <c r="C18066" s="59" t="s">
        <v>6579</v>
      </c>
      <c r="D18066" s="60">
        <v>2</v>
      </c>
      <c r="E18066" s="126" t="s">
        <v>26</v>
      </c>
      <c r="F18066" s="73">
        <v>58000</v>
      </c>
      <c r="G18066" s="64">
        <f t="shared" si="548"/>
        <v>116000</v>
      </c>
      <c r="H18066" s="65" t="s">
        <v>508</v>
      </c>
      <c r="I18066" s="74" t="s">
        <v>13071</v>
      </c>
    </row>
    <row r="18067" spans="1:9" x14ac:dyDescent="0.25">
      <c r="A18067" s="59" t="s">
        <v>13069</v>
      </c>
      <c r="B18067" s="59" t="s">
        <v>13072</v>
      </c>
      <c r="C18067" s="59" t="s">
        <v>13073</v>
      </c>
      <c r="D18067" s="87">
        <v>1</v>
      </c>
      <c r="E18067" s="159" t="s">
        <v>25</v>
      </c>
      <c r="F18067" s="497">
        <v>3400000</v>
      </c>
      <c r="G18067" s="64">
        <f t="shared" si="548"/>
        <v>3400000</v>
      </c>
      <c r="H18067" s="65" t="s">
        <v>525</v>
      </c>
      <c r="I18067" s="636" t="s">
        <v>13074</v>
      </c>
    </row>
    <row r="18068" spans="1:9" x14ac:dyDescent="0.25">
      <c r="A18068" s="59" t="s">
        <v>13069</v>
      </c>
      <c r="B18068" s="59" t="s">
        <v>13072</v>
      </c>
      <c r="C18068" s="59" t="s">
        <v>13075</v>
      </c>
      <c r="D18068" s="60">
        <v>1</v>
      </c>
      <c r="E18068" s="159" t="s">
        <v>25</v>
      </c>
      <c r="F18068" s="497">
        <v>3400000</v>
      </c>
      <c r="G18068" s="64">
        <f>F18068*D18068</f>
        <v>3400000</v>
      </c>
      <c r="H18068" s="65" t="s">
        <v>525</v>
      </c>
      <c r="I18068" s="636" t="s">
        <v>13074</v>
      </c>
    </row>
    <row r="18069" spans="1:9" x14ac:dyDescent="0.25">
      <c r="A18069" s="59" t="s">
        <v>13069</v>
      </c>
      <c r="B18069" s="59" t="s">
        <v>13072</v>
      </c>
      <c r="C18069" s="59" t="s">
        <v>13076</v>
      </c>
      <c r="D18069" s="60">
        <v>1</v>
      </c>
      <c r="E18069" s="159" t="s">
        <v>25</v>
      </c>
      <c r="F18069" s="497">
        <v>3400000</v>
      </c>
      <c r="G18069" s="64">
        <f t="shared" ref="G18069:G18075" si="549">F18069*D18069</f>
        <v>3400000</v>
      </c>
      <c r="H18069" s="65" t="s">
        <v>525</v>
      </c>
      <c r="I18069" s="636" t="s">
        <v>13074</v>
      </c>
    </row>
    <row r="18070" spans="1:9" x14ac:dyDescent="0.25">
      <c r="A18070" s="59" t="s">
        <v>13069</v>
      </c>
      <c r="B18070" s="59" t="s">
        <v>13072</v>
      </c>
      <c r="C18070" s="59" t="s">
        <v>13077</v>
      </c>
      <c r="D18070" s="60">
        <v>1</v>
      </c>
      <c r="E18070" s="159" t="s">
        <v>25</v>
      </c>
      <c r="F18070" s="497">
        <v>3400000</v>
      </c>
      <c r="G18070" s="210">
        <f t="shared" si="549"/>
        <v>3400000</v>
      </c>
      <c r="H18070" s="65" t="s">
        <v>525</v>
      </c>
      <c r="I18070" s="636" t="s">
        <v>13074</v>
      </c>
    </row>
    <row r="18071" spans="1:9" x14ac:dyDescent="0.25">
      <c r="A18071" s="59" t="s">
        <v>13069</v>
      </c>
      <c r="B18071" s="59" t="s">
        <v>13078</v>
      </c>
      <c r="C18071" s="83" t="s">
        <v>13079</v>
      </c>
      <c r="D18071" s="60">
        <v>1</v>
      </c>
      <c r="E18071" s="159" t="s">
        <v>25</v>
      </c>
      <c r="F18071" s="64">
        <v>1650000</v>
      </c>
      <c r="G18071" s="64">
        <f t="shared" si="549"/>
        <v>1650000</v>
      </c>
      <c r="H18071" s="65" t="s">
        <v>525</v>
      </c>
      <c r="I18071" s="636" t="s">
        <v>13074</v>
      </c>
    </row>
    <row r="18072" spans="1:9" x14ac:dyDescent="0.25">
      <c r="A18072" s="59" t="s">
        <v>13069</v>
      </c>
      <c r="B18072" s="59" t="s">
        <v>13078</v>
      </c>
      <c r="C18072" s="81" t="s">
        <v>13080</v>
      </c>
      <c r="D18072" s="60">
        <v>1</v>
      </c>
      <c r="E18072" s="159" t="s">
        <v>25</v>
      </c>
      <c r="F18072" s="64">
        <v>1650000</v>
      </c>
      <c r="G18072" s="73">
        <f t="shared" si="549"/>
        <v>1650000</v>
      </c>
      <c r="H18072" s="65" t="s">
        <v>525</v>
      </c>
      <c r="I18072" s="636" t="s">
        <v>13074</v>
      </c>
    </row>
    <row r="18073" spans="1:9" x14ac:dyDescent="0.25">
      <c r="A18073" s="59" t="s">
        <v>13069</v>
      </c>
      <c r="B18073" s="59" t="s">
        <v>13081</v>
      </c>
      <c r="C18073" s="81">
        <v>5428911045</v>
      </c>
      <c r="D18073" s="60">
        <v>1</v>
      </c>
      <c r="E18073" s="159" t="s">
        <v>25</v>
      </c>
      <c r="F18073" s="64">
        <v>1650000</v>
      </c>
      <c r="G18073" s="73">
        <f t="shared" si="549"/>
        <v>1650000</v>
      </c>
      <c r="H18073" s="65" t="s">
        <v>525</v>
      </c>
      <c r="I18073" s="636" t="s">
        <v>13074</v>
      </c>
    </row>
    <row r="18074" spans="1:9" x14ac:dyDescent="0.25">
      <c r="A18074" s="59" t="s">
        <v>13069</v>
      </c>
      <c r="B18074" s="59" t="s">
        <v>13082</v>
      </c>
      <c r="C18074" s="59" t="s">
        <v>13083</v>
      </c>
      <c r="D18074" s="60">
        <v>1</v>
      </c>
      <c r="E18074" s="159" t="s">
        <v>25</v>
      </c>
      <c r="F18074" s="64">
        <v>1650000</v>
      </c>
      <c r="G18074" s="64">
        <f t="shared" si="549"/>
        <v>1650000</v>
      </c>
      <c r="H18074" s="65" t="s">
        <v>525</v>
      </c>
      <c r="I18074" s="636" t="s">
        <v>13074</v>
      </c>
    </row>
    <row r="18075" spans="1:9" x14ac:dyDescent="0.25">
      <c r="A18075" s="59" t="s">
        <v>13069</v>
      </c>
      <c r="B18075" s="66" t="s">
        <v>13084</v>
      </c>
      <c r="C18075" s="59" t="s">
        <v>13085</v>
      </c>
      <c r="D18075" s="60">
        <v>6</v>
      </c>
      <c r="E18075" s="126" t="s">
        <v>26</v>
      </c>
      <c r="F18075" s="73">
        <v>290000</v>
      </c>
      <c r="G18075" s="64">
        <f t="shared" si="549"/>
        <v>1740000</v>
      </c>
      <c r="H18075" s="65" t="s">
        <v>525</v>
      </c>
      <c r="I18075" s="636" t="s">
        <v>13074</v>
      </c>
    </row>
    <row r="18076" spans="1:9" x14ac:dyDescent="0.25">
      <c r="A18076" s="59" t="s">
        <v>13069</v>
      </c>
      <c r="B18076" s="58" t="s">
        <v>2496</v>
      </c>
      <c r="C18076" s="83" t="s">
        <v>6400</v>
      </c>
      <c r="D18076" s="60">
        <v>8</v>
      </c>
      <c r="E18076" s="75" t="s">
        <v>26</v>
      </c>
      <c r="F18076" s="63">
        <v>67500</v>
      </c>
      <c r="G18076" s="64">
        <f>F18076*D18076</f>
        <v>540000</v>
      </c>
      <c r="H18076" s="65" t="s">
        <v>525</v>
      </c>
      <c r="I18076" s="636" t="s">
        <v>13074</v>
      </c>
    </row>
    <row r="18077" spans="1:9" x14ac:dyDescent="0.25">
      <c r="A18077" s="59" t="s">
        <v>13069</v>
      </c>
      <c r="B18077" s="59" t="s">
        <v>8069</v>
      </c>
      <c r="C18077" s="83" t="s">
        <v>835</v>
      </c>
      <c r="D18077" s="60">
        <v>3</v>
      </c>
      <c r="E18077" s="126" t="s">
        <v>26</v>
      </c>
      <c r="F18077" s="221">
        <v>2500</v>
      </c>
      <c r="G18077" s="64">
        <f t="shared" ref="G18077:G18129" si="550">F18077*D18077</f>
        <v>7500</v>
      </c>
      <c r="H18077" s="65" t="s">
        <v>13086</v>
      </c>
      <c r="I18077" s="74"/>
    </row>
    <row r="18078" spans="1:9" x14ac:dyDescent="0.25">
      <c r="A18078" s="59" t="s">
        <v>13069</v>
      </c>
      <c r="B18078" s="58" t="s">
        <v>8414</v>
      </c>
      <c r="C18078" s="84"/>
      <c r="D18078" s="60">
        <v>33</v>
      </c>
      <c r="E18078" s="159" t="s">
        <v>26</v>
      </c>
      <c r="F18078" s="73">
        <v>1000</v>
      </c>
      <c r="G18078" s="64">
        <f t="shared" si="550"/>
        <v>33000</v>
      </c>
      <c r="H18078" s="65" t="s">
        <v>13086</v>
      </c>
      <c r="I18078" s="74"/>
    </row>
    <row r="18079" spans="1:9" x14ac:dyDescent="0.25">
      <c r="A18079" s="59" t="s">
        <v>13069</v>
      </c>
      <c r="B18079" s="59" t="s">
        <v>6323</v>
      </c>
      <c r="C18079" s="59" t="s">
        <v>6324</v>
      </c>
      <c r="D18079" s="60">
        <v>1</v>
      </c>
      <c r="E18079" s="75" t="s">
        <v>26</v>
      </c>
      <c r="F18079" s="64">
        <v>93000</v>
      </c>
      <c r="G18079" s="64">
        <f t="shared" si="550"/>
        <v>93000</v>
      </c>
      <c r="H18079" s="65" t="s">
        <v>892</v>
      </c>
      <c r="I18079" s="74" t="s">
        <v>13087</v>
      </c>
    </row>
    <row r="18080" spans="1:9" x14ac:dyDescent="0.25">
      <c r="A18080" s="59" t="s">
        <v>13069</v>
      </c>
      <c r="B18080" s="59" t="s">
        <v>172</v>
      </c>
      <c r="C18080" s="93" t="s">
        <v>173</v>
      </c>
      <c r="D18080" s="60">
        <v>1</v>
      </c>
      <c r="E18080" s="635" t="s">
        <v>26</v>
      </c>
      <c r="F18080" s="64">
        <v>39000</v>
      </c>
      <c r="G18080" s="64">
        <f t="shared" si="550"/>
        <v>39000</v>
      </c>
      <c r="H18080" s="65" t="s">
        <v>892</v>
      </c>
      <c r="I18080" s="74" t="s">
        <v>13087</v>
      </c>
    </row>
    <row r="18081" spans="1:9" x14ac:dyDescent="0.25">
      <c r="A18081" s="59" t="s">
        <v>13069</v>
      </c>
      <c r="B18081" s="66" t="s">
        <v>12551</v>
      </c>
      <c r="C18081" s="59" t="s">
        <v>6579</v>
      </c>
      <c r="D18081" s="60">
        <v>1</v>
      </c>
      <c r="E18081" s="126" t="s">
        <v>26</v>
      </c>
      <c r="F18081" s="73">
        <v>58000</v>
      </c>
      <c r="G18081" s="64">
        <f t="shared" si="550"/>
        <v>58000</v>
      </c>
      <c r="H18081" s="65" t="s">
        <v>892</v>
      </c>
      <c r="I18081" s="74" t="s">
        <v>13087</v>
      </c>
    </row>
    <row r="18082" spans="1:9" x14ac:dyDescent="0.25">
      <c r="A18082" s="59" t="s">
        <v>13069</v>
      </c>
      <c r="B18082" s="59" t="s">
        <v>660</v>
      </c>
      <c r="C18082" s="59" t="s">
        <v>654</v>
      </c>
      <c r="D18082" s="59">
        <v>50</v>
      </c>
      <c r="E18082" s="126" t="s">
        <v>26</v>
      </c>
      <c r="F18082" s="59">
        <v>46000</v>
      </c>
      <c r="G18082" s="64">
        <f t="shared" si="550"/>
        <v>2300000</v>
      </c>
      <c r="H18082" s="120" t="s">
        <v>6188</v>
      </c>
      <c r="I18082" s="74"/>
    </row>
    <row r="18083" spans="1:9" x14ac:dyDescent="0.25">
      <c r="A18083" s="59" t="s">
        <v>13069</v>
      </c>
      <c r="B18083" s="59" t="s">
        <v>13088</v>
      </c>
      <c r="C18083" s="59" t="s">
        <v>654</v>
      </c>
      <c r="D18083" s="59">
        <v>6</v>
      </c>
      <c r="E18083" s="126" t="s">
        <v>26</v>
      </c>
      <c r="F18083" s="59">
        <v>819000</v>
      </c>
      <c r="G18083" s="64">
        <f t="shared" si="550"/>
        <v>4914000</v>
      </c>
      <c r="H18083" s="120" t="s">
        <v>6189</v>
      </c>
      <c r="I18083" s="74"/>
    </row>
    <row r="18084" spans="1:9" x14ac:dyDescent="0.25">
      <c r="A18084" s="59" t="s">
        <v>13069</v>
      </c>
      <c r="B18084" s="59" t="s">
        <v>13089</v>
      </c>
      <c r="C18084" s="59" t="s">
        <v>654</v>
      </c>
      <c r="D18084" s="59">
        <v>1</v>
      </c>
      <c r="E18084" s="126" t="s">
        <v>26</v>
      </c>
      <c r="F18084" s="59">
        <v>466000</v>
      </c>
      <c r="G18084" s="64">
        <f t="shared" si="550"/>
        <v>466000</v>
      </c>
      <c r="H18084" s="120" t="s">
        <v>6189</v>
      </c>
      <c r="I18084" s="74"/>
    </row>
    <row r="18085" spans="1:9" x14ac:dyDescent="0.25">
      <c r="A18085" s="59" t="s">
        <v>13069</v>
      </c>
      <c r="B18085" s="59" t="s">
        <v>13090</v>
      </c>
      <c r="C18085" s="59" t="s">
        <v>654</v>
      </c>
      <c r="D18085" s="59">
        <v>10</v>
      </c>
      <c r="E18085" s="126" t="s">
        <v>26</v>
      </c>
      <c r="F18085" s="59">
        <v>158500</v>
      </c>
      <c r="G18085" s="64">
        <f t="shared" si="550"/>
        <v>1585000</v>
      </c>
      <c r="H18085" s="120" t="s">
        <v>6189</v>
      </c>
      <c r="I18085" s="74"/>
    </row>
    <row r="18086" spans="1:9" x14ac:dyDescent="0.25">
      <c r="A18086" s="59" t="s">
        <v>13069</v>
      </c>
      <c r="B18086" s="85" t="s">
        <v>2173</v>
      </c>
      <c r="C18086" s="83" t="s">
        <v>654</v>
      </c>
      <c r="D18086" s="60">
        <v>3</v>
      </c>
      <c r="E18086" s="126" t="s">
        <v>26</v>
      </c>
      <c r="F18086" s="73">
        <v>2557500</v>
      </c>
      <c r="G18086" s="114">
        <f t="shared" si="550"/>
        <v>7672500</v>
      </c>
      <c r="H18086" s="65" t="s">
        <v>525</v>
      </c>
      <c r="I18086" s="74"/>
    </row>
    <row r="18087" spans="1:9" x14ac:dyDescent="0.25">
      <c r="A18087" s="59" t="s">
        <v>13069</v>
      </c>
      <c r="B18087" s="59" t="s">
        <v>1176</v>
      </c>
      <c r="C18087" s="83" t="s">
        <v>654</v>
      </c>
      <c r="D18087" s="60">
        <v>7</v>
      </c>
      <c r="E18087" s="126" t="s">
        <v>26</v>
      </c>
      <c r="F18087" s="111">
        <v>2004500</v>
      </c>
      <c r="G18087" s="64">
        <f t="shared" si="550"/>
        <v>14031500</v>
      </c>
      <c r="H18087" s="65" t="s">
        <v>525</v>
      </c>
      <c r="I18087" s="74"/>
    </row>
    <row r="18088" spans="1:9" x14ac:dyDescent="0.25">
      <c r="A18088" s="59" t="s">
        <v>13069</v>
      </c>
      <c r="B18088" s="58" t="s">
        <v>13091</v>
      </c>
      <c r="C18088" s="83" t="s">
        <v>654</v>
      </c>
      <c r="D18088" s="60">
        <v>6</v>
      </c>
      <c r="E18088" s="292" t="s">
        <v>26</v>
      </c>
      <c r="F18088" s="63">
        <v>92000</v>
      </c>
      <c r="G18088" s="64">
        <f t="shared" si="550"/>
        <v>552000</v>
      </c>
      <c r="H18088" s="65" t="s">
        <v>525</v>
      </c>
      <c r="I18088" s="74"/>
    </row>
    <row r="18089" spans="1:9" x14ac:dyDescent="0.25">
      <c r="A18089" s="59" t="s">
        <v>13069</v>
      </c>
      <c r="B18089" s="118" t="s">
        <v>11100</v>
      </c>
      <c r="C18089" s="83" t="s">
        <v>654</v>
      </c>
      <c r="D18089" s="60">
        <v>2</v>
      </c>
      <c r="E18089" s="75" t="s">
        <v>26</v>
      </c>
      <c r="F18089" s="63">
        <v>399000</v>
      </c>
      <c r="G18089" s="64">
        <f t="shared" si="550"/>
        <v>798000</v>
      </c>
      <c r="H18089" s="65" t="s">
        <v>525</v>
      </c>
      <c r="I18089" s="74"/>
    </row>
    <row r="18090" spans="1:9" x14ac:dyDescent="0.25">
      <c r="A18090" s="59" t="s">
        <v>13069</v>
      </c>
      <c r="B18090" s="59" t="s">
        <v>13092</v>
      </c>
      <c r="C18090" s="83" t="s">
        <v>691</v>
      </c>
      <c r="D18090" s="60">
        <v>10</v>
      </c>
      <c r="E18090" s="77" t="s">
        <v>26</v>
      </c>
      <c r="F18090" s="63">
        <v>20000</v>
      </c>
      <c r="G18090" s="64">
        <f t="shared" si="550"/>
        <v>200000</v>
      </c>
      <c r="H18090" s="65" t="s">
        <v>6041</v>
      </c>
      <c r="I18090" s="74"/>
    </row>
    <row r="18091" spans="1:9" x14ac:dyDescent="0.25">
      <c r="A18091" s="59" t="s">
        <v>13069</v>
      </c>
      <c r="B18091" s="59" t="s">
        <v>13093</v>
      </c>
      <c r="C18091" s="83" t="s">
        <v>691</v>
      </c>
      <c r="D18091" s="60">
        <v>10</v>
      </c>
      <c r="E18091" s="77" t="s">
        <v>26</v>
      </c>
      <c r="F18091" s="73">
        <v>1000</v>
      </c>
      <c r="G18091" s="64">
        <f t="shared" si="550"/>
        <v>10000</v>
      </c>
      <c r="H18091" s="65" t="s">
        <v>6041</v>
      </c>
      <c r="I18091" s="74"/>
    </row>
    <row r="18092" spans="1:9" x14ac:dyDescent="0.25">
      <c r="A18092" s="59" t="s">
        <v>13069</v>
      </c>
      <c r="B18092" s="58" t="s">
        <v>13094</v>
      </c>
      <c r="C18092" s="83" t="s">
        <v>691</v>
      </c>
      <c r="D18092" s="60">
        <v>10</v>
      </c>
      <c r="E18092" s="126" t="s">
        <v>26</v>
      </c>
      <c r="F18092" s="73">
        <v>1000</v>
      </c>
      <c r="G18092" s="114">
        <f t="shared" si="550"/>
        <v>10000</v>
      </c>
      <c r="H18092" s="65" t="s">
        <v>6041</v>
      </c>
      <c r="I18092" s="74"/>
    </row>
    <row r="18093" spans="1:9" x14ac:dyDescent="0.25">
      <c r="A18093" s="59" t="s">
        <v>13069</v>
      </c>
      <c r="B18093" s="85" t="s">
        <v>13095</v>
      </c>
      <c r="C18093" s="83" t="s">
        <v>10448</v>
      </c>
      <c r="D18093" s="60">
        <v>5</v>
      </c>
      <c r="E18093" s="126" t="s">
        <v>26</v>
      </c>
      <c r="F18093" s="73">
        <v>5000</v>
      </c>
      <c r="G18093" s="114">
        <f t="shared" si="550"/>
        <v>25000</v>
      </c>
      <c r="H18093" s="65" t="s">
        <v>6041</v>
      </c>
      <c r="I18093" s="74"/>
    </row>
    <row r="18094" spans="1:9" x14ac:dyDescent="0.25">
      <c r="A18094" s="59" t="s">
        <v>13069</v>
      </c>
      <c r="B18094" s="58" t="s">
        <v>13096</v>
      </c>
      <c r="C18094" s="83" t="s">
        <v>835</v>
      </c>
      <c r="D18094" s="60">
        <v>2</v>
      </c>
      <c r="E18094" s="75" t="s">
        <v>26</v>
      </c>
      <c r="F18094" s="64">
        <v>11500</v>
      </c>
      <c r="G18094" s="64">
        <f t="shared" si="550"/>
        <v>23000</v>
      </c>
      <c r="H18094" s="65" t="s">
        <v>6041</v>
      </c>
      <c r="I18094" s="74"/>
    </row>
    <row r="18095" spans="1:9" x14ac:dyDescent="0.25">
      <c r="A18095" s="59" t="s">
        <v>13069</v>
      </c>
      <c r="B18095" s="58" t="s">
        <v>8414</v>
      </c>
      <c r="C18095" s="84"/>
      <c r="D18095" s="60">
        <v>30</v>
      </c>
      <c r="E18095" s="159" t="s">
        <v>26</v>
      </c>
      <c r="F18095" s="73">
        <v>1000</v>
      </c>
      <c r="G18095" s="64">
        <f t="shared" si="550"/>
        <v>30000</v>
      </c>
      <c r="H18095" s="65" t="s">
        <v>6041</v>
      </c>
      <c r="I18095" s="74"/>
    </row>
    <row r="18096" spans="1:9" x14ac:dyDescent="0.25">
      <c r="A18096" s="59" t="s">
        <v>13069</v>
      </c>
      <c r="B18096" s="83" t="s">
        <v>2874</v>
      </c>
      <c r="C18096" s="84" t="s">
        <v>36</v>
      </c>
      <c r="D18096" s="60">
        <v>1</v>
      </c>
      <c r="E18096" s="75" t="s">
        <v>102</v>
      </c>
      <c r="F18096" s="63">
        <v>6750000</v>
      </c>
      <c r="G18096" s="64">
        <f t="shared" si="550"/>
        <v>6750000</v>
      </c>
      <c r="H18096" s="65" t="s">
        <v>6429</v>
      </c>
      <c r="I18096" s="74" t="s">
        <v>13097</v>
      </c>
    </row>
    <row r="18097" spans="1:9" x14ac:dyDescent="0.25">
      <c r="A18097" s="59" t="s">
        <v>13069</v>
      </c>
      <c r="B18097" s="59" t="s">
        <v>1427</v>
      </c>
      <c r="C18097" s="83" t="s">
        <v>1426</v>
      </c>
      <c r="D18097" s="60">
        <v>2</v>
      </c>
      <c r="E18097" s="75" t="s">
        <v>26</v>
      </c>
      <c r="F18097" s="73">
        <v>888079</v>
      </c>
      <c r="G18097" s="64">
        <f t="shared" si="550"/>
        <v>1776158</v>
      </c>
      <c r="H18097" s="65" t="s">
        <v>6429</v>
      </c>
      <c r="I18097" s="74" t="s">
        <v>13098</v>
      </c>
    </row>
    <row r="18098" spans="1:9" x14ac:dyDescent="0.25">
      <c r="A18098" s="59" t="s">
        <v>13069</v>
      </c>
      <c r="B18098" s="71" t="s">
        <v>5251</v>
      </c>
      <c r="C18098" s="83" t="s">
        <v>48</v>
      </c>
      <c r="D18098" s="60">
        <v>1</v>
      </c>
      <c r="E18098" s="77" t="s">
        <v>29</v>
      </c>
      <c r="F18098" s="73">
        <v>25000</v>
      </c>
      <c r="G18098" s="64">
        <f t="shared" si="550"/>
        <v>25000</v>
      </c>
      <c r="H18098" s="65" t="s">
        <v>6429</v>
      </c>
      <c r="I18098" s="74" t="s">
        <v>13098</v>
      </c>
    </row>
    <row r="18099" spans="1:9" x14ac:dyDescent="0.25">
      <c r="A18099" s="59" t="s">
        <v>13069</v>
      </c>
      <c r="B18099" s="71" t="s">
        <v>13099</v>
      </c>
      <c r="C18099" s="81"/>
      <c r="D18099" s="60">
        <v>1</v>
      </c>
      <c r="E18099" s="75" t="s">
        <v>26</v>
      </c>
      <c r="F18099" s="73">
        <v>50000</v>
      </c>
      <c r="G18099" s="64">
        <f t="shared" si="550"/>
        <v>50000</v>
      </c>
      <c r="H18099" s="65" t="s">
        <v>6429</v>
      </c>
      <c r="I18099" s="74" t="s">
        <v>13098</v>
      </c>
    </row>
    <row r="18100" spans="1:9" x14ac:dyDescent="0.25">
      <c r="A18100" s="59" t="s">
        <v>13069</v>
      </c>
      <c r="B18100" s="66" t="s">
        <v>220</v>
      </c>
      <c r="C18100" s="92" t="s">
        <v>221</v>
      </c>
      <c r="D18100" s="60">
        <v>16</v>
      </c>
      <c r="E18100" s="114" t="s">
        <v>37</v>
      </c>
      <c r="F18100" s="73">
        <v>34689</v>
      </c>
      <c r="G18100" s="64">
        <f t="shared" si="550"/>
        <v>555024</v>
      </c>
      <c r="H18100" s="65" t="s">
        <v>6041</v>
      </c>
      <c r="I18100" s="74"/>
    </row>
    <row r="18101" spans="1:9" x14ac:dyDescent="0.25">
      <c r="A18101" s="59" t="s">
        <v>13100</v>
      </c>
      <c r="B18101" s="58" t="s">
        <v>35</v>
      </c>
      <c r="C18101" s="84" t="s">
        <v>36</v>
      </c>
      <c r="D18101" s="60">
        <v>25</v>
      </c>
      <c r="E18101" s="75" t="s">
        <v>37</v>
      </c>
      <c r="F18101" s="63">
        <v>31000</v>
      </c>
      <c r="G18101" s="64">
        <f t="shared" si="550"/>
        <v>775000</v>
      </c>
      <c r="H18101" s="65" t="s">
        <v>6041</v>
      </c>
      <c r="I18101" s="74"/>
    </row>
    <row r="18102" spans="1:9" x14ac:dyDescent="0.25">
      <c r="A18102" s="59" t="s">
        <v>13100</v>
      </c>
      <c r="B18102" s="85" t="s">
        <v>13101</v>
      </c>
      <c r="C18102" s="83" t="s">
        <v>7148</v>
      </c>
      <c r="D18102" s="60">
        <v>1</v>
      </c>
      <c r="E18102" s="126" t="s">
        <v>26</v>
      </c>
      <c r="F18102" s="73">
        <v>15000</v>
      </c>
      <c r="G18102" s="114">
        <f t="shared" si="550"/>
        <v>15000</v>
      </c>
      <c r="H18102" s="65" t="s">
        <v>6041</v>
      </c>
      <c r="I18102" s="74"/>
    </row>
    <row r="18103" spans="1:9" x14ac:dyDescent="0.25">
      <c r="A18103" s="59" t="s">
        <v>13100</v>
      </c>
      <c r="B18103" s="58" t="s">
        <v>13096</v>
      </c>
      <c r="C18103" s="83" t="s">
        <v>835</v>
      </c>
      <c r="D18103" s="60">
        <v>1</v>
      </c>
      <c r="E18103" s="75" t="s">
        <v>26</v>
      </c>
      <c r="F18103" s="64">
        <v>11500</v>
      </c>
      <c r="G18103" s="64">
        <f t="shared" si="550"/>
        <v>11500</v>
      </c>
      <c r="H18103" s="65" t="s">
        <v>6041</v>
      </c>
      <c r="I18103" s="74"/>
    </row>
    <row r="18104" spans="1:9" x14ac:dyDescent="0.25">
      <c r="A18104" s="59" t="s">
        <v>13100</v>
      </c>
      <c r="B18104" s="59" t="s">
        <v>7147</v>
      </c>
      <c r="C18104" s="59" t="s">
        <v>7148</v>
      </c>
      <c r="D18104" s="87">
        <v>1</v>
      </c>
      <c r="E18104" s="77" t="s">
        <v>26</v>
      </c>
      <c r="F18104" s="73">
        <v>8000</v>
      </c>
      <c r="G18104" s="64">
        <f t="shared" si="550"/>
        <v>8000</v>
      </c>
      <c r="H18104" s="65" t="s">
        <v>13102</v>
      </c>
      <c r="I18104" s="74"/>
    </row>
    <row r="18105" spans="1:9" x14ac:dyDescent="0.25">
      <c r="A18105" s="59" t="s">
        <v>13100</v>
      </c>
      <c r="B18105" s="71" t="s">
        <v>13103</v>
      </c>
      <c r="C18105" s="59" t="s">
        <v>4545</v>
      </c>
      <c r="D18105" s="59">
        <v>2</v>
      </c>
      <c r="E18105" s="159" t="s">
        <v>26</v>
      </c>
      <c r="F18105" s="61">
        <v>77500</v>
      </c>
      <c r="G18105" s="64">
        <f t="shared" si="550"/>
        <v>155000</v>
      </c>
      <c r="H18105" s="65" t="s">
        <v>6160</v>
      </c>
      <c r="I18105" s="74"/>
    </row>
    <row r="18106" spans="1:9" x14ac:dyDescent="0.25">
      <c r="A18106" s="59" t="s">
        <v>13100</v>
      </c>
      <c r="B18106" s="71" t="s">
        <v>13104</v>
      </c>
      <c r="C18106" s="59" t="s">
        <v>835</v>
      </c>
      <c r="D18106" s="59">
        <v>1</v>
      </c>
      <c r="E18106" s="159" t="s">
        <v>34</v>
      </c>
      <c r="F18106" s="61">
        <v>145000</v>
      </c>
      <c r="G18106" s="64">
        <f t="shared" si="550"/>
        <v>145000</v>
      </c>
      <c r="H18106" s="65" t="s">
        <v>1068</v>
      </c>
      <c r="I18106" s="74"/>
    </row>
    <row r="18107" spans="1:9" x14ac:dyDescent="0.25">
      <c r="A18107" s="59" t="s">
        <v>13100</v>
      </c>
      <c r="B18107" s="58" t="s">
        <v>35</v>
      </c>
      <c r="C18107" s="84" t="s">
        <v>36</v>
      </c>
      <c r="D18107" s="60">
        <v>25</v>
      </c>
      <c r="E18107" s="75" t="s">
        <v>37</v>
      </c>
      <c r="F18107" s="63">
        <v>31000</v>
      </c>
      <c r="G18107" s="64">
        <f t="shared" si="550"/>
        <v>775000</v>
      </c>
      <c r="H18107" s="65" t="s">
        <v>8469</v>
      </c>
      <c r="I18107" s="74"/>
    </row>
    <row r="18108" spans="1:9" x14ac:dyDescent="0.25">
      <c r="A18108" s="59" t="s">
        <v>13100</v>
      </c>
      <c r="B18108" s="59" t="s">
        <v>13105</v>
      </c>
      <c r="C18108" s="83" t="s">
        <v>419</v>
      </c>
      <c r="D18108" s="60">
        <v>20</v>
      </c>
      <c r="E18108" s="77" t="s">
        <v>26</v>
      </c>
      <c r="F18108" s="63">
        <v>2550</v>
      </c>
      <c r="G18108" s="64">
        <f t="shared" si="550"/>
        <v>51000</v>
      </c>
      <c r="H18108" s="65" t="s">
        <v>6160</v>
      </c>
      <c r="I18108" s="74"/>
    </row>
    <row r="18109" spans="1:9" x14ac:dyDescent="0.25">
      <c r="A18109" s="59" t="s">
        <v>13100</v>
      </c>
      <c r="B18109" s="59" t="s">
        <v>13106</v>
      </c>
      <c r="C18109" s="83" t="s">
        <v>419</v>
      </c>
      <c r="D18109" s="60">
        <v>40</v>
      </c>
      <c r="E18109" s="77" t="s">
        <v>26</v>
      </c>
      <c r="F18109" s="73">
        <v>250</v>
      </c>
      <c r="G18109" s="64">
        <f t="shared" si="550"/>
        <v>10000</v>
      </c>
      <c r="H18109" s="65" t="s">
        <v>6160</v>
      </c>
      <c r="I18109" s="74"/>
    </row>
    <row r="18110" spans="1:9" x14ac:dyDescent="0.25">
      <c r="A18110" s="59" t="s">
        <v>13100</v>
      </c>
      <c r="B18110" s="59" t="s">
        <v>8069</v>
      </c>
      <c r="C18110" s="83" t="s">
        <v>835</v>
      </c>
      <c r="D18110" s="60">
        <v>5</v>
      </c>
      <c r="E18110" s="126" t="s">
        <v>26</v>
      </c>
      <c r="F18110" s="221">
        <v>2500</v>
      </c>
      <c r="G18110" s="64">
        <f t="shared" si="550"/>
        <v>12500</v>
      </c>
      <c r="H18110" s="65" t="s">
        <v>6160</v>
      </c>
      <c r="I18110" s="74"/>
    </row>
    <row r="18111" spans="1:9" x14ac:dyDescent="0.25">
      <c r="A18111" s="59" t="s">
        <v>13100</v>
      </c>
      <c r="B18111" s="58" t="s">
        <v>13096</v>
      </c>
      <c r="C18111" s="83" t="s">
        <v>835</v>
      </c>
      <c r="D18111" s="60">
        <v>2</v>
      </c>
      <c r="E18111" s="75" t="s">
        <v>26</v>
      </c>
      <c r="F18111" s="64">
        <v>11500</v>
      </c>
      <c r="G18111" s="64">
        <f t="shared" si="550"/>
        <v>23000</v>
      </c>
      <c r="H18111" s="65" t="s">
        <v>6160</v>
      </c>
      <c r="I18111" s="636"/>
    </row>
    <row r="18112" spans="1:9" x14ac:dyDescent="0.25">
      <c r="A18112" s="59" t="s">
        <v>13100</v>
      </c>
      <c r="B18112" s="58" t="s">
        <v>8414</v>
      </c>
      <c r="C18112" s="84"/>
      <c r="D18112" s="60">
        <v>30</v>
      </c>
      <c r="E18112" s="159" t="s">
        <v>26</v>
      </c>
      <c r="F18112" s="73">
        <v>1000</v>
      </c>
      <c r="G18112" s="64">
        <f t="shared" si="550"/>
        <v>30000</v>
      </c>
      <c r="H18112" s="65" t="s">
        <v>6160</v>
      </c>
      <c r="I18112" s="636"/>
    </row>
    <row r="18113" spans="1:9" x14ac:dyDescent="0.25">
      <c r="A18113" s="59" t="s">
        <v>13100</v>
      </c>
      <c r="B18113" s="59" t="s">
        <v>11683</v>
      </c>
      <c r="C18113" s="59" t="s">
        <v>6865</v>
      </c>
      <c r="D18113" s="141">
        <v>1</v>
      </c>
      <c r="E18113" s="75" t="s">
        <v>26</v>
      </c>
      <c r="F18113" s="210">
        <v>31000</v>
      </c>
      <c r="G18113" s="64">
        <f t="shared" si="550"/>
        <v>31000</v>
      </c>
      <c r="H18113" s="65" t="s">
        <v>1656</v>
      </c>
      <c r="I18113" s="636" t="s">
        <v>13107</v>
      </c>
    </row>
    <row r="18114" spans="1:9" x14ac:dyDescent="0.25">
      <c r="A18114" s="59" t="s">
        <v>13100</v>
      </c>
      <c r="B18114" s="66" t="s">
        <v>12551</v>
      </c>
      <c r="C18114" s="59" t="s">
        <v>6579</v>
      </c>
      <c r="D18114" s="60">
        <v>3</v>
      </c>
      <c r="E18114" s="126" t="s">
        <v>26</v>
      </c>
      <c r="F18114" s="73">
        <v>58000</v>
      </c>
      <c r="G18114" s="64">
        <f t="shared" si="550"/>
        <v>174000</v>
      </c>
      <c r="H18114" s="65" t="s">
        <v>1656</v>
      </c>
      <c r="I18114" s="636" t="s">
        <v>13107</v>
      </c>
    </row>
    <row r="18115" spans="1:9" x14ac:dyDescent="0.25">
      <c r="A18115" s="59" t="s">
        <v>13100</v>
      </c>
      <c r="B18115" s="66" t="s">
        <v>12388</v>
      </c>
      <c r="C18115" s="89" t="s">
        <v>48</v>
      </c>
      <c r="D18115" s="60">
        <v>1</v>
      </c>
      <c r="E18115" s="75" t="s">
        <v>26</v>
      </c>
      <c r="F18115" s="64">
        <v>15000</v>
      </c>
      <c r="G18115" s="64">
        <f t="shared" si="550"/>
        <v>15000</v>
      </c>
      <c r="H18115" s="65" t="s">
        <v>1656</v>
      </c>
      <c r="I18115" s="636" t="s">
        <v>13107</v>
      </c>
    </row>
    <row r="18116" spans="1:9" x14ac:dyDescent="0.25">
      <c r="A18116" s="59" t="s">
        <v>13100</v>
      </c>
      <c r="B18116" s="66" t="s">
        <v>12551</v>
      </c>
      <c r="C18116" s="59" t="s">
        <v>6579</v>
      </c>
      <c r="D18116" s="60">
        <v>2</v>
      </c>
      <c r="E18116" s="126" t="s">
        <v>26</v>
      </c>
      <c r="F18116" s="73">
        <v>58000</v>
      </c>
      <c r="G18116" s="64">
        <f t="shared" si="550"/>
        <v>116000</v>
      </c>
      <c r="H18116" s="65" t="s">
        <v>1918</v>
      </c>
      <c r="I18116" s="636" t="s">
        <v>13108</v>
      </c>
    </row>
    <row r="18117" spans="1:9" x14ac:dyDescent="0.25">
      <c r="A18117" s="59" t="s">
        <v>13100</v>
      </c>
      <c r="B18117" s="58" t="s">
        <v>8414</v>
      </c>
      <c r="C18117" s="84"/>
      <c r="D18117" s="60">
        <v>10</v>
      </c>
      <c r="E18117" s="159" t="s">
        <v>26</v>
      </c>
      <c r="F18117" s="73">
        <v>1000</v>
      </c>
      <c r="G18117" s="64">
        <f t="shared" si="550"/>
        <v>10000</v>
      </c>
      <c r="H18117" s="65" t="s">
        <v>466</v>
      </c>
      <c r="I18117" s="636"/>
    </row>
    <row r="18118" spans="1:9" x14ac:dyDescent="0.25">
      <c r="A18118" s="59" t="s">
        <v>13100</v>
      </c>
      <c r="B18118" s="71" t="s">
        <v>11173</v>
      </c>
      <c r="C18118" s="85" t="s">
        <v>790</v>
      </c>
      <c r="D18118" s="60">
        <v>1</v>
      </c>
      <c r="E18118" s="75" t="s">
        <v>26</v>
      </c>
      <c r="F18118" s="63">
        <v>300000</v>
      </c>
      <c r="G18118" s="64">
        <f t="shared" si="550"/>
        <v>300000</v>
      </c>
      <c r="H18118" s="65" t="s">
        <v>466</v>
      </c>
      <c r="I18118" s="636"/>
    </row>
    <row r="18119" spans="1:9" x14ac:dyDescent="0.25">
      <c r="A18119" s="59" t="s">
        <v>13100</v>
      </c>
      <c r="B18119" s="66" t="s">
        <v>12388</v>
      </c>
      <c r="C18119" s="89" t="s">
        <v>48</v>
      </c>
      <c r="D18119" s="60">
        <v>1</v>
      </c>
      <c r="E18119" s="75" t="s">
        <v>26</v>
      </c>
      <c r="F18119" s="64">
        <v>15000</v>
      </c>
      <c r="G18119" s="64">
        <f t="shared" si="550"/>
        <v>15000</v>
      </c>
      <c r="H18119" s="65" t="s">
        <v>466</v>
      </c>
      <c r="I18119" s="636"/>
    </row>
    <row r="18120" spans="1:9" x14ac:dyDescent="0.25">
      <c r="A18120" s="59" t="s">
        <v>13100</v>
      </c>
      <c r="B18120" s="71" t="s">
        <v>832</v>
      </c>
      <c r="C18120" s="83" t="s">
        <v>864</v>
      </c>
      <c r="D18120" s="60">
        <v>1</v>
      </c>
      <c r="E18120" s="77" t="s">
        <v>26</v>
      </c>
      <c r="F18120" s="63">
        <v>10000</v>
      </c>
      <c r="G18120" s="64">
        <f t="shared" si="550"/>
        <v>10000</v>
      </c>
      <c r="H18120" s="65" t="s">
        <v>466</v>
      </c>
      <c r="I18120" s="74"/>
    </row>
    <row r="18121" spans="1:9" x14ac:dyDescent="0.25">
      <c r="A18121" s="59" t="s">
        <v>13100</v>
      </c>
      <c r="B18121" s="59" t="s">
        <v>6299</v>
      </c>
      <c r="C18121" s="59" t="s">
        <v>89</v>
      </c>
      <c r="D18121" s="60">
        <v>1</v>
      </c>
      <c r="E18121" s="75" t="s">
        <v>26</v>
      </c>
      <c r="F18121" s="78">
        <v>193500</v>
      </c>
      <c r="G18121" s="64">
        <f t="shared" si="550"/>
        <v>193500</v>
      </c>
      <c r="H18121" s="65" t="s">
        <v>1500</v>
      </c>
      <c r="I18121" s="74" t="s">
        <v>13109</v>
      </c>
    </row>
    <row r="18122" spans="1:9" x14ac:dyDescent="0.25">
      <c r="A18122" s="59" t="s">
        <v>13100</v>
      </c>
      <c r="B18122" s="71" t="s">
        <v>93</v>
      </c>
      <c r="C18122" s="59" t="s">
        <v>9834</v>
      </c>
      <c r="D18122" s="60">
        <v>1</v>
      </c>
      <c r="E18122" s="635" t="s">
        <v>26</v>
      </c>
      <c r="F18122" s="78">
        <v>181500</v>
      </c>
      <c r="G18122" s="64">
        <f t="shared" si="550"/>
        <v>181500</v>
      </c>
      <c r="H18122" s="65" t="s">
        <v>1500</v>
      </c>
      <c r="I18122" s="74" t="s">
        <v>13109</v>
      </c>
    </row>
    <row r="18123" spans="1:9" x14ac:dyDescent="0.25">
      <c r="A18123" s="59" t="s">
        <v>13100</v>
      </c>
      <c r="B18123" s="66" t="s">
        <v>12887</v>
      </c>
      <c r="C18123" s="89" t="s">
        <v>48</v>
      </c>
      <c r="D18123" s="60">
        <v>1</v>
      </c>
      <c r="E18123" s="75" t="s">
        <v>26</v>
      </c>
      <c r="F18123" s="64">
        <v>35000</v>
      </c>
      <c r="G18123" s="64">
        <f t="shared" si="550"/>
        <v>35000</v>
      </c>
      <c r="H18123" s="65" t="s">
        <v>1500</v>
      </c>
      <c r="I18123" s="74" t="s">
        <v>13109</v>
      </c>
    </row>
    <row r="18124" spans="1:9" x14ac:dyDescent="0.25">
      <c r="A18124" s="59" t="s">
        <v>13100</v>
      </c>
      <c r="B18124" s="59" t="s">
        <v>11084</v>
      </c>
      <c r="C18124" s="481" t="s">
        <v>13110</v>
      </c>
      <c r="D18124" s="59">
        <v>1</v>
      </c>
      <c r="E18124" s="126" t="s">
        <v>26</v>
      </c>
      <c r="F18124" s="59">
        <v>3700000</v>
      </c>
      <c r="G18124" s="64">
        <f t="shared" si="550"/>
        <v>3700000</v>
      </c>
      <c r="H18124" s="120" t="s">
        <v>13111</v>
      </c>
      <c r="I18124" s="74" t="s">
        <v>13112</v>
      </c>
    </row>
    <row r="18125" spans="1:9" x14ac:dyDescent="0.25">
      <c r="A18125" s="59" t="s">
        <v>13100</v>
      </c>
      <c r="B18125" s="59" t="s">
        <v>13113</v>
      </c>
      <c r="C18125" s="59" t="s">
        <v>1421</v>
      </c>
      <c r="D18125" s="59">
        <v>1</v>
      </c>
      <c r="E18125" s="126" t="s">
        <v>26</v>
      </c>
      <c r="F18125" s="59">
        <v>325000</v>
      </c>
      <c r="G18125" s="64">
        <f t="shared" si="550"/>
        <v>325000</v>
      </c>
      <c r="H18125" s="120" t="s">
        <v>13111</v>
      </c>
      <c r="I18125" s="74" t="s">
        <v>13112</v>
      </c>
    </row>
    <row r="18126" spans="1:9" x14ac:dyDescent="0.25">
      <c r="A18126" s="59" t="s">
        <v>13100</v>
      </c>
      <c r="B18126" s="58" t="s">
        <v>2496</v>
      </c>
      <c r="C18126" s="83" t="s">
        <v>6400</v>
      </c>
      <c r="D18126" s="60">
        <v>2</v>
      </c>
      <c r="E18126" s="75" t="s">
        <v>26</v>
      </c>
      <c r="F18126" s="63">
        <v>67500</v>
      </c>
      <c r="G18126" s="64">
        <f>F18126*D18126</f>
        <v>135000</v>
      </c>
      <c r="H18126" s="120" t="s">
        <v>13111</v>
      </c>
      <c r="I18126" s="74" t="s">
        <v>13112</v>
      </c>
    </row>
    <row r="18127" spans="1:9" x14ac:dyDescent="0.25">
      <c r="A18127" s="59" t="s">
        <v>13100</v>
      </c>
      <c r="B18127" s="58" t="s">
        <v>13114</v>
      </c>
      <c r="C18127" s="83" t="s">
        <v>48</v>
      </c>
      <c r="D18127" s="60">
        <v>1</v>
      </c>
      <c r="E18127" s="75" t="s">
        <v>26</v>
      </c>
      <c r="F18127" s="63">
        <v>365000</v>
      </c>
      <c r="G18127" s="64">
        <f>F18127*D18127</f>
        <v>365000</v>
      </c>
      <c r="H18127" s="65" t="s">
        <v>525</v>
      </c>
      <c r="I18127" s="74" t="s">
        <v>13112</v>
      </c>
    </row>
    <row r="18128" spans="1:9" x14ac:dyDescent="0.25">
      <c r="A18128" s="59" t="s">
        <v>13100</v>
      </c>
      <c r="B18128" s="59" t="s">
        <v>13115</v>
      </c>
      <c r="C18128" s="59" t="s">
        <v>434</v>
      </c>
      <c r="D18128" s="60">
        <v>1</v>
      </c>
      <c r="E18128" s="126" t="s">
        <v>29</v>
      </c>
      <c r="F18128" s="73">
        <v>75000</v>
      </c>
      <c r="G18128" s="114">
        <f>F18128*D18128</f>
        <v>75000</v>
      </c>
      <c r="H18128" s="65" t="s">
        <v>623</v>
      </c>
      <c r="I18128" s="74"/>
    </row>
    <row r="18129" spans="1:9" x14ac:dyDescent="0.25">
      <c r="A18129" s="59" t="s">
        <v>13100</v>
      </c>
      <c r="B18129" s="58" t="s">
        <v>13116</v>
      </c>
      <c r="C18129" s="83" t="s">
        <v>13117</v>
      </c>
      <c r="D18129" s="60">
        <v>1</v>
      </c>
      <c r="E18129" s="292" t="s">
        <v>143</v>
      </c>
      <c r="F18129" s="63">
        <v>1</v>
      </c>
      <c r="G18129" s="64">
        <f t="shared" si="550"/>
        <v>1</v>
      </c>
      <c r="H18129" s="65" t="s">
        <v>6104</v>
      </c>
      <c r="I18129" s="74" t="s">
        <v>13118</v>
      </c>
    </row>
    <row r="18130" spans="1:9" x14ac:dyDescent="0.25">
      <c r="A18130" s="59" t="s">
        <v>13100</v>
      </c>
      <c r="B18130" s="66" t="s">
        <v>8414</v>
      </c>
      <c r="C18130" s="92"/>
      <c r="D18130" s="60">
        <v>20</v>
      </c>
      <c r="E18130" s="114" t="s">
        <v>26</v>
      </c>
      <c r="F18130" s="73">
        <v>1000</v>
      </c>
      <c r="G18130" s="64">
        <f>F18130*D18130</f>
        <v>20000</v>
      </c>
      <c r="H18130" s="65" t="s">
        <v>6041</v>
      </c>
      <c r="I18130" s="74"/>
    </row>
    <row r="18131" spans="1:9" x14ac:dyDescent="0.25">
      <c r="A18131" s="59" t="s">
        <v>13119</v>
      </c>
      <c r="B18131" s="58" t="s">
        <v>13120</v>
      </c>
      <c r="C18131" s="84"/>
      <c r="D18131" s="60">
        <v>38</v>
      </c>
      <c r="E18131" s="75" t="s">
        <v>26</v>
      </c>
      <c r="F18131" s="73">
        <v>1565</v>
      </c>
      <c r="G18131" s="64">
        <f t="shared" ref="G18131:G18143" si="551">F18131*D18131</f>
        <v>59470</v>
      </c>
      <c r="H18131" s="65" t="s">
        <v>6041</v>
      </c>
      <c r="I18131" s="74"/>
    </row>
    <row r="18132" spans="1:9" x14ac:dyDescent="0.25">
      <c r="A18132" s="59" t="s">
        <v>13119</v>
      </c>
      <c r="B18132" s="85" t="s">
        <v>13101</v>
      </c>
      <c r="C18132" s="83" t="s">
        <v>533</v>
      </c>
      <c r="D18132" s="60">
        <v>3</v>
      </c>
      <c r="E18132" s="75" t="s">
        <v>26</v>
      </c>
      <c r="F18132" s="73">
        <v>15000</v>
      </c>
      <c r="G18132" s="64">
        <f t="shared" si="551"/>
        <v>45000</v>
      </c>
      <c r="H18132" s="65" t="s">
        <v>6041</v>
      </c>
      <c r="I18132" s="74"/>
    </row>
    <row r="18133" spans="1:9" x14ac:dyDescent="0.25">
      <c r="A18133" s="59" t="s">
        <v>13119</v>
      </c>
      <c r="B18133" s="58" t="s">
        <v>35</v>
      </c>
      <c r="C18133" s="84" t="s">
        <v>36</v>
      </c>
      <c r="D18133" s="60">
        <v>3</v>
      </c>
      <c r="E18133" s="75" t="s">
        <v>37</v>
      </c>
      <c r="F18133" s="63">
        <v>31000</v>
      </c>
      <c r="G18133" s="64">
        <f t="shared" si="551"/>
        <v>93000</v>
      </c>
      <c r="H18133" s="65" t="s">
        <v>8469</v>
      </c>
      <c r="I18133" s="74"/>
    </row>
    <row r="18134" spans="1:9" x14ac:dyDescent="0.25">
      <c r="A18134" s="59" t="s">
        <v>13119</v>
      </c>
      <c r="B18134" s="59" t="s">
        <v>56</v>
      </c>
      <c r="C18134" s="59" t="s">
        <v>57</v>
      </c>
      <c r="D18134" s="60">
        <v>0.5</v>
      </c>
      <c r="E18134" s="77" t="s">
        <v>37</v>
      </c>
      <c r="F18134" s="73">
        <v>24650</v>
      </c>
      <c r="G18134" s="64">
        <f t="shared" si="551"/>
        <v>12325</v>
      </c>
      <c r="H18134" s="65" t="s">
        <v>2148</v>
      </c>
      <c r="I18134" s="74"/>
    </row>
    <row r="18135" spans="1:9" x14ac:dyDescent="0.25">
      <c r="A18135" s="59" t="s">
        <v>13119</v>
      </c>
      <c r="B18135" s="71" t="s">
        <v>13103</v>
      </c>
      <c r="C18135" s="59" t="s">
        <v>4545</v>
      </c>
      <c r="D18135" s="59">
        <v>2</v>
      </c>
      <c r="E18135" s="75" t="s">
        <v>26</v>
      </c>
      <c r="F18135" s="61">
        <v>77500</v>
      </c>
      <c r="G18135" s="64">
        <f t="shared" si="551"/>
        <v>155000</v>
      </c>
      <c r="H18135" s="65" t="s">
        <v>6160</v>
      </c>
      <c r="I18135" s="74"/>
    </row>
    <row r="18136" spans="1:9" x14ac:dyDescent="0.25">
      <c r="A18136" s="59" t="s">
        <v>13119</v>
      </c>
      <c r="B18136" s="59" t="s">
        <v>2702</v>
      </c>
      <c r="C18136" s="83" t="s">
        <v>4545</v>
      </c>
      <c r="D18136" s="60">
        <v>2</v>
      </c>
      <c r="E18136" s="75" t="s">
        <v>29</v>
      </c>
      <c r="F18136" s="63">
        <v>225000</v>
      </c>
      <c r="G18136" s="64">
        <f t="shared" si="551"/>
        <v>450000</v>
      </c>
      <c r="H18136" s="65" t="s">
        <v>6160</v>
      </c>
      <c r="I18136" s="74"/>
    </row>
    <row r="18137" spans="1:9" x14ac:dyDescent="0.25">
      <c r="A18137" s="59" t="s">
        <v>13119</v>
      </c>
      <c r="B18137" s="83" t="s">
        <v>13121</v>
      </c>
      <c r="C18137" s="84" t="s">
        <v>636</v>
      </c>
      <c r="D18137" s="60">
        <v>1</v>
      </c>
      <c r="E18137" s="126" t="s">
        <v>26</v>
      </c>
      <c r="F18137" s="73">
        <v>77500</v>
      </c>
      <c r="G18137" s="210">
        <f t="shared" si="551"/>
        <v>77500</v>
      </c>
      <c r="H18137" s="65" t="s">
        <v>6160</v>
      </c>
      <c r="I18137" s="74"/>
    </row>
    <row r="18138" spans="1:9" x14ac:dyDescent="0.25">
      <c r="A18138" s="59" t="s">
        <v>13119</v>
      </c>
      <c r="B18138" s="58" t="s">
        <v>8069</v>
      </c>
      <c r="C18138" s="83" t="s">
        <v>835</v>
      </c>
      <c r="D18138" s="60">
        <v>2</v>
      </c>
      <c r="E18138" s="75" t="s">
        <v>26</v>
      </c>
      <c r="F18138" s="221">
        <v>2500</v>
      </c>
      <c r="G18138" s="64">
        <f t="shared" si="551"/>
        <v>5000</v>
      </c>
      <c r="H18138" s="65" t="s">
        <v>484</v>
      </c>
      <c r="I18138" s="74"/>
    </row>
    <row r="18139" spans="1:9" x14ac:dyDescent="0.25">
      <c r="A18139" s="59" t="s">
        <v>13119</v>
      </c>
      <c r="B18139" s="58" t="s">
        <v>13120</v>
      </c>
      <c r="C18139" s="89"/>
      <c r="D18139" s="60">
        <v>20</v>
      </c>
      <c r="E18139" s="75" t="s">
        <v>26</v>
      </c>
      <c r="F18139" s="73">
        <v>1565</v>
      </c>
      <c r="G18139" s="64">
        <f t="shared" si="551"/>
        <v>31300</v>
      </c>
      <c r="H18139" s="65" t="s">
        <v>6175</v>
      </c>
      <c r="I18139" s="74"/>
    </row>
    <row r="18140" spans="1:9" x14ac:dyDescent="0.25">
      <c r="A18140" s="59" t="s">
        <v>13119</v>
      </c>
      <c r="B18140" s="66" t="s">
        <v>8414</v>
      </c>
      <c r="C18140" s="83"/>
      <c r="D18140" s="60">
        <v>30</v>
      </c>
      <c r="E18140" s="75" t="s">
        <v>26</v>
      </c>
      <c r="F18140" s="63">
        <v>1000</v>
      </c>
      <c r="G18140" s="64">
        <f t="shared" si="551"/>
        <v>30000</v>
      </c>
      <c r="H18140" s="65" t="s">
        <v>6175</v>
      </c>
      <c r="I18140" s="74"/>
    </row>
    <row r="18141" spans="1:9" x14ac:dyDescent="0.25">
      <c r="A18141" s="59" t="s">
        <v>13119</v>
      </c>
      <c r="B18141" s="118" t="s">
        <v>13122</v>
      </c>
      <c r="C18141" s="85" t="s">
        <v>48</v>
      </c>
      <c r="D18141" s="60">
        <v>1</v>
      </c>
      <c r="E18141" s="75" t="s">
        <v>26</v>
      </c>
      <c r="F18141" s="63">
        <v>60000</v>
      </c>
      <c r="G18141" s="64">
        <f t="shared" si="551"/>
        <v>60000</v>
      </c>
      <c r="H18141" s="65" t="s">
        <v>522</v>
      </c>
      <c r="I18141" s="74" t="s">
        <v>13123</v>
      </c>
    </row>
    <row r="18142" spans="1:9" x14ac:dyDescent="0.25">
      <c r="A18142" s="59" t="s">
        <v>13119</v>
      </c>
      <c r="B18142" s="118" t="s">
        <v>13124</v>
      </c>
      <c r="C18142" s="85" t="s">
        <v>48</v>
      </c>
      <c r="D18142" s="60">
        <v>2</v>
      </c>
      <c r="E18142" s="159" t="s">
        <v>26</v>
      </c>
      <c r="F18142" s="73">
        <v>130000</v>
      </c>
      <c r="G18142" s="210">
        <f t="shared" si="551"/>
        <v>260000</v>
      </c>
      <c r="H18142" s="65" t="s">
        <v>522</v>
      </c>
      <c r="I18142" s="74" t="s">
        <v>13123</v>
      </c>
    </row>
    <row r="18143" spans="1:9" x14ac:dyDescent="0.25">
      <c r="A18143" s="59" t="s">
        <v>13119</v>
      </c>
      <c r="B18143" s="71" t="s">
        <v>13125</v>
      </c>
      <c r="C18143" s="85" t="s">
        <v>48</v>
      </c>
      <c r="D18143" s="59">
        <v>2</v>
      </c>
      <c r="E18143" s="159" t="s">
        <v>26</v>
      </c>
      <c r="F18143" s="61">
        <v>55000</v>
      </c>
      <c r="G18143" s="64">
        <f t="shared" si="551"/>
        <v>110000</v>
      </c>
      <c r="H18143" s="65" t="s">
        <v>522</v>
      </c>
      <c r="I18143" s="74" t="s">
        <v>13123</v>
      </c>
    </row>
    <row r="18144" spans="1:9" x14ac:dyDescent="0.25">
      <c r="A18144" s="59" t="s">
        <v>13119</v>
      </c>
      <c r="B18144" s="59" t="s">
        <v>13126</v>
      </c>
      <c r="C18144" s="83" t="s">
        <v>691</v>
      </c>
      <c r="D18144" s="60">
        <v>2</v>
      </c>
      <c r="E18144" s="77" t="s">
        <v>26</v>
      </c>
      <c r="F18144" s="63">
        <v>5000</v>
      </c>
      <c r="G18144" s="64">
        <f>F18144*D18144</f>
        <v>10000</v>
      </c>
      <c r="H18144" s="65" t="s">
        <v>626</v>
      </c>
      <c r="I18144" s="636"/>
    </row>
    <row r="18145" spans="1:9" x14ac:dyDescent="0.25">
      <c r="A18145" s="59" t="s">
        <v>13119</v>
      </c>
      <c r="B18145" s="59" t="s">
        <v>13127</v>
      </c>
      <c r="C18145" s="83" t="s">
        <v>691</v>
      </c>
      <c r="D18145" s="60">
        <v>2</v>
      </c>
      <c r="E18145" s="77" t="s">
        <v>26</v>
      </c>
      <c r="F18145" s="73">
        <v>15000</v>
      </c>
      <c r="G18145" s="64">
        <f>F18145*D18145</f>
        <v>30000</v>
      </c>
      <c r="H18145" s="65" t="s">
        <v>626</v>
      </c>
      <c r="I18145" s="636"/>
    </row>
    <row r="18146" spans="1:9" x14ac:dyDescent="0.25">
      <c r="A18146" s="59" t="s">
        <v>13119</v>
      </c>
      <c r="B18146" s="58" t="s">
        <v>13128</v>
      </c>
      <c r="C18146" s="83" t="s">
        <v>691</v>
      </c>
      <c r="D18146" s="60">
        <v>2</v>
      </c>
      <c r="E18146" s="126" t="s">
        <v>26</v>
      </c>
      <c r="F18146" s="73">
        <v>16000</v>
      </c>
      <c r="G18146" s="114">
        <f>F18146*D18146</f>
        <v>32000</v>
      </c>
      <c r="H18146" s="65" t="s">
        <v>626</v>
      </c>
      <c r="I18146" s="636"/>
    </row>
    <row r="18147" spans="1:9" x14ac:dyDescent="0.25">
      <c r="A18147" s="59" t="s">
        <v>13119</v>
      </c>
      <c r="B18147" s="85" t="s">
        <v>13129</v>
      </c>
      <c r="C18147" s="83" t="s">
        <v>691</v>
      </c>
      <c r="D18147" s="60">
        <v>2</v>
      </c>
      <c r="E18147" s="126" t="s">
        <v>26</v>
      </c>
      <c r="F18147" s="73">
        <v>10500</v>
      </c>
      <c r="G18147" s="114">
        <f>F18147*D18147</f>
        <v>21000</v>
      </c>
      <c r="H18147" s="65" t="s">
        <v>626</v>
      </c>
      <c r="I18147" s="636"/>
    </row>
    <row r="18148" spans="1:9" x14ac:dyDescent="0.25">
      <c r="A18148" s="59" t="s">
        <v>13119</v>
      </c>
      <c r="B18148" s="59" t="s">
        <v>10727</v>
      </c>
      <c r="C18148" s="124" t="s">
        <v>13130</v>
      </c>
      <c r="D18148" s="60">
        <v>1</v>
      </c>
      <c r="E18148" s="126" t="s">
        <v>26</v>
      </c>
      <c r="F18148" s="73">
        <v>1700000</v>
      </c>
      <c r="G18148" s="64">
        <f t="shared" ref="G18148:G18188" si="552">F18148*D18148</f>
        <v>1700000</v>
      </c>
      <c r="H18148" s="65" t="s">
        <v>13131</v>
      </c>
      <c r="I18148" s="636" t="s">
        <v>13132</v>
      </c>
    </row>
    <row r="18149" spans="1:9" x14ac:dyDescent="0.25">
      <c r="A18149" s="59" t="s">
        <v>13119</v>
      </c>
      <c r="B18149" s="59" t="s">
        <v>10727</v>
      </c>
      <c r="C18149" s="81" t="s">
        <v>13133</v>
      </c>
      <c r="D18149" s="60">
        <v>1</v>
      </c>
      <c r="E18149" s="159" t="s">
        <v>25</v>
      </c>
      <c r="F18149" s="73">
        <v>1700000</v>
      </c>
      <c r="G18149" s="73">
        <f t="shared" si="552"/>
        <v>1700000</v>
      </c>
      <c r="H18149" s="65" t="s">
        <v>13131</v>
      </c>
      <c r="I18149" s="636" t="s">
        <v>13132</v>
      </c>
    </row>
    <row r="18150" spans="1:9" x14ac:dyDescent="0.25">
      <c r="A18150" s="59" t="s">
        <v>13119</v>
      </c>
      <c r="B18150" s="59" t="s">
        <v>251</v>
      </c>
      <c r="C18150" s="59" t="s">
        <v>252</v>
      </c>
      <c r="D18150" s="60">
        <v>1</v>
      </c>
      <c r="E18150" s="75" t="s">
        <v>26</v>
      </c>
      <c r="F18150" s="63">
        <v>357000</v>
      </c>
      <c r="G18150" s="64">
        <f t="shared" si="552"/>
        <v>357000</v>
      </c>
      <c r="H18150" s="65" t="s">
        <v>892</v>
      </c>
      <c r="I18150" s="636" t="s">
        <v>13134</v>
      </c>
    </row>
    <row r="18151" spans="1:9" x14ac:dyDescent="0.25">
      <c r="A18151" s="59" t="s">
        <v>13119</v>
      </c>
      <c r="B18151" s="71" t="s">
        <v>253</v>
      </c>
      <c r="C18151" s="59" t="s">
        <v>254</v>
      </c>
      <c r="D18151" s="60">
        <v>1</v>
      </c>
      <c r="E18151" s="75" t="s">
        <v>26</v>
      </c>
      <c r="F18151" s="64">
        <v>350000</v>
      </c>
      <c r="G18151" s="64">
        <f t="shared" si="552"/>
        <v>350000</v>
      </c>
      <c r="H18151" s="65" t="s">
        <v>892</v>
      </c>
      <c r="I18151" s="636" t="s">
        <v>13134</v>
      </c>
    </row>
    <row r="18152" spans="1:9" x14ac:dyDescent="0.25">
      <c r="A18152" s="59" t="s">
        <v>13119</v>
      </c>
      <c r="B18152" s="58" t="s">
        <v>6890</v>
      </c>
      <c r="C18152" s="58" t="s">
        <v>168</v>
      </c>
      <c r="D18152" s="60">
        <v>1</v>
      </c>
      <c r="E18152" s="77" t="s">
        <v>26</v>
      </c>
      <c r="F18152" s="63">
        <v>242182</v>
      </c>
      <c r="G18152" s="64">
        <f t="shared" si="552"/>
        <v>242182</v>
      </c>
      <c r="H18152" s="65" t="s">
        <v>892</v>
      </c>
      <c r="I18152" s="636" t="s">
        <v>13134</v>
      </c>
    </row>
    <row r="18153" spans="1:9" x14ac:dyDescent="0.25">
      <c r="A18153" s="59" t="s">
        <v>13119</v>
      </c>
      <c r="B18153" s="82" t="s">
        <v>12755</v>
      </c>
      <c r="C18153" s="59" t="s">
        <v>48</v>
      </c>
      <c r="D18153" s="60">
        <v>1</v>
      </c>
      <c r="E18153" s="75" t="s">
        <v>26</v>
      </c>
      <c r="F18153" s="73">
        <v>250000</v>
      </c>
      <c r="G18153" s="64">
        <f t="shared" si="552"/>
        <v>250000</v>
      </c>
      <c r="H18153" s="65" t="s">
        <v>1784</v>
      </c>
      <c r="I18153" s="74" t="s">
        <v>13135</v>
      </c>
    </row>
    <row r="18154" spans="1:9" x14ac:dyDescent="0.25">
      <c r="A18154" s="59" t="s">
        <v>13119</v>
      </c>
      <c r="B18154" s="71" t="s">
        <v>6643</v>
      </c>
      <c r="C18154" s="59" t="s">
        <v>6424</v>
      </c>
      <c r="D18154" s="60">
        <v>0.6</v>
      </c>
      <c r="E18154" s="635" t="s">
        <v>37</v>
      </c>
      <c r="F18154" s="78">
        <v>82500</v>
      </c>
      <c r="G18154" s="64">
        <f t="shared" si="552"/>
        <v>49500</v>
      </c>
      <c r="H18154" s="65" t="s">
        <v>1784</v>
      </c>
      <c r="I18154" s="74" t="s">
        <v>13135</v>
      </c>
    </row>
    <row r="18155" spans="1:9" x14ac:dyDescent="0.25">
      <c r="A18155" s="59" t="s">
        <v>13119</v>
      </c>
      <c r="B18155" s="59" t="s">
        <v>13136</v>
      </c>
      <c r="C18155" s="59" t="s">
        <v>598</v>
      </c>
      <c r="D18155" s="60">
        <v>1</v>
      </c>
      <c r="E18155" s="126" t="s">
        <v>26</v>
      </c>
      <c r="F18155" s="73">
        <v>830000</v>
      </c>
      <c r="G18155" s="126">
        <f t="shared" si="552"/>
        <v>830000</v>
      </c>
      <c r="H18155" s="120" t="s">
        <v>860</v>
      </c>
      <c r="I18155" s="74"/>
    </row>
    <row r="18156" spans="1:9" x14ac:dyDescent="0.25">
      <c r="A18156" s="59" t="s">
        <v>13119</v>
      </c>
      <c r="B18156" s="71" t="s">
        <v>6463</v>
      </c>
      <c r="C18156" s="59" t="s">
        <v>434</v>
      </c>
      <c r="D18156" s="141">
        <v>1</v>
      </c>
      <c r="E18156" s="75" t="s">
        <v>26</v>
      </c>
      <c r="F18156" s="210">
        <v>500000</v>
      </c>
      <c r="G18156" s="210">
        <f t="shared" si="552"/>
        <v>500000</v>
      </c>
      <c r="H18156" s="65" t="s">
        <v>2145</v>
      </c>
      <c r="I18156" s="74" t="s">
        <v>13137</v>
      </c>
    </row>
    <row r="18157" spans="1:9" x14ac:dyDescent="0.25">
      <c r="A18157" s="59" t="s">
        <v>13119</v>
      </c>
      <c r="B18157" s="59" t="s">
        <v>13138</v>
      </c>
      <c r="C18157" s="83" t="s">
        <v>419</v>
      </c>
      <c r="D18157" s="60">
        <v>10</v>
      </c>
      <c r="E18157" s="126" t="s">
        <v>26</v>
      </c>
      <c r="F18157" s="111">
        <v>2000</v>
      </c>
      <c r="G18157" s="64">
        <f t="shared" si="552"/>
        <v>20000</v>
      </c>
      <c r="H18157" s="65" t="s">
        <v>894</v>
      </c>
      <c r="I18157" s="74"/>
    </row>
    <row r="18158" spans="1:9" x14ac:dyDescent="0.25">
      <c r="A18158" s="59" t="s">
        <v>13119</v>
      </c>
      <c r="B18158" s="58" t="s">
        <v>13139</v>
      </c>
      <c r="C18158" s="83" t="s">
        <v>419</v>
      </c>
      <c r="D18158" s="60">
        <v>5</v>
      </c>
      <c r="E18158" s="292" t="s">
        <v>26</v>
      </c>
      <c r="F18158" s="63">
        <v>3000</v>
      </c>
      <c r="G18158" s="64">
        <f t="shared" si="552"/>
        <v>15000</v>
      </c>
      <c r="H18158" s="65" t="s">
        <v>894</v>
      </c>
      <c r="I18158" s="74"/>
    </row>
    <row r="18159" spans="1:9" x14ac:dyDescent="0.25">
      <c r="A18159" s="59" t="s">
        <v>13119</v>
      </c>
      <c r="B18159" s="118" t="s">
        <v>13140</v>
      </c>
      <c r="C18159" s="83" t="s">
        <v>419</v>
      </c>
      <c r="D18159" s="60">
        <v>30</v>
      </c>
      <c r="E18159" s="75" t="s">
        <v>26</v>
      </c>
      <c r="F18159" s="63">
        <v>200</v>
      </c>
      <c r="G18159" s="64">
        <f t="shared" si="552"/>
        <v>6000</v>
      </c>
      <c r="H18159" s="65" t="s">
        <v>894</v>
      </c>
      <c r="I18159" s="74"/>
    </row>
    <row r="18160" spans="1:9" x14ac:dyDescent="0.25">
      <c r="A18160" s="59" t="s">
        <v>13119</v>
      </c>
      <c r="B18160" s="58" t="s">
        <v>7708</v>
      </c>
      <c r="C18160" s="83" t="s">
        <v>12696</v>
      </c>
      <c r="D18160" s="60">
        <v>1</v>
      </c>
      <c r="E18160" s="75" t="s">
        <v>26</v>
      </c>
      <c r="F18160" s="63">
        <v>115000</v>
      </c>
      <c r="G18160" s="64">
        <f t="shared" si="552"/>
        <v>115000</v>
      </c>
      <c r="H18160" s="65" t="s">
        <v>894</v>
      </c>
      <c r="I18160" s="74"/>
    </row>
    <row r="18161" spans="1:9" x14ac:dyDescent="0.25">
      <c r="A18161" s="59" t="s">
        <v>13119</v>
      </c>
      <c r="B18161" s="118" t="s">
        <v>13141</v>
      </c>
      <c r="C18161" s="83" t="s">
        <v>13142</v>
      </c>
      <c r="D18161" s="60">
        <v>1</v>
      </c>
      <c r="E18161" s="75" t="s">
        <v>29</v>
      </c>
      <c r="F18161" s="73">
        <v>367500</v>
      </c>
      <c r="G18161" s="64">
        <f t="shared" si="552"/>
        <v>367500</v>
      </c>
      <c r="H18161" s="65" t="s">
        <v>2005</v>
      </c>
      <c r="I18161" s="74"/>
    </row>
    <row r="18162" spans="1:9" x14ac:dyDescent="0.25">
      <c r="A18162" s="59" t="s">
        <v>13119</v>
      </c>
      <c r="B18162" s="59" t="s">
        <v>10727</v>
      </c>
      <c r="C18162" s="124" t="s">
        <v>13143</v>
      </c>
      <c r="D18162" s="60">
        <v>1</v>
      </c>
      <c r="E18162" s="126" t="s">
        <v>26</v>
      </c>
      <c r="F18162" s="73">
        <v>1700000</v>
      </c>
      <c r="G18162" s="114">
        <f t="shared" si="552"/>
        <v>1700000</v>
      </c>
      <c r="H18162" s="65" t="s">
        <v>629</v>
      </c>
      <c r="I18162" s="74" t="s">
        <v>13144</v>
      </c>
    </row>
    <row r="18163" spans="1:9" x14ac:dyDescent="0.25">
      <c r="A18163" s="59" t="s">
        <v>13119</v>
      </c>
      <c r="B18163" s="59" t="s">
        <v>10727</v>
      </c>
      <c r="C18163" s="124" t="s">
        <v>13145</v>
      </c>
      <c r="D18163" s="60">
        <v>1</v>
      </c>
      <c r="E18163" s="126" t="s">
        <v>26</v>
      </c>
      <c r="F18163" s="73">
        <v>1700000</v>
      </c>
      <c r="G18163" s="114">
        <f t="shared" si="552"/>
        <v>1700000</v>
      </c>
      <c r="H18163" s="65" t="s">
        <v>629</v>
      </c>
      <c r="I18163" s="74" t="s">
        <v>13144</v>
      </c>
    </row>
    <row r="18164" spans="1:9" x14ac:dyDescent="0.25">
      <c r="A18164" s="59" t="s">
        <v>13119</v>
      </c>
      <c r="B18164" s="58" t="s">
        <v>11171</v>
      </c>
      <c r="C18164" s="83" t="s">
        <v>905</v>
      </c>
      <c r="D18164" s="60">
        <v>1</v>
      </c>
      <c r="E18164" s="75" t="s">
        <v>26</v>
      </c>
      <c r="F18164" s="73">
        <v>175000</v>
      </c>
      <c r="G18164" s="64">
        <f t="shared" si="552"/>
        <v>175000</v>
      </c>
      <c r="H18164" s="65" t="s">
        <v>1500</v>
      </c>
      <c r="I18164" s="74"/>
    </row>
    <row r="18165" spans="1:9" x14ac:dyDescent="0.25">
      <c r="A18165" s="59" t="s">
        <v>13119</v>
      </c>
      <c r="B18165" s="118" t="s">
        <v>13146</v>
      </c>
      <c r="C18165" s="83" t="s">
        <v>905</v>
      </c>
      <c r="D18165" s="60">
        <v>2</v>
      </c>
      <c r="E18165" s="75" t="s">
        <v>26</v>
      </c>
      <c r="F18165" s="63">
        <v>75000</v>
      </c>
      <c r="G18165" s="64">
        <f t="shared" si="552"/>
        <v>150000</v>
      </c>
      <c r="H18165" s="65" t="s">
        <v>1500</v>
      </c>
      <c r="I18165" s="74"/>
    </row>
    <row r="18166" spans="1:9" x14ac:dyDescent="0.25">
      <c r="A18166" s="59" t="s">
        <v>13119</v>
      </c>
      <c r="B18166" s="58" t="s">
        <v>8069</v>
      </c>
      <c r="C18166" s="83" t="s">
        <v>835</v>
      </c>
      <c r="D18166" s="60">
        <v>2</v>
      </c>
      <c r="E18166" s="75" t="s">
        <v>26</v>
      </c>
      <c r="F18166" s="221">
        <v>2500</v>
      </c>
      <c r="G18166" s="64">
        <f t="shared" si="552"/>
        <v>5000</v>
      </c>
      <c r="H18166" s="65" t="s">
        <v>814</v>
      </c>
      <c r="I18166" s="74"/>
    </row>
    <row r="18167" spans="1:9" x14ac:dyDescent="0.25">
      <c r="A18167" s="59" t="s">
        <v>13147</v>
      </c>
      <c r="B18167" s="85" t="s">
        <v>13101</v>
      </c>
      <c r="C18167" s="83" t="s">
        <v>533</v>
      </c>
      <c r="D18167" s="60">
        <v>1</v>
      </c>
      <c r="E18167" s="75" t="s">
        <v>26</v>
      </c>
      <c r="F18167" s="73">
        <v>15000</v>
      </c>
      <c r="G18167" s="64">
        <f t="shared" si="552"/>
        <v>15000</v>
      </c>
      <c r="H18167" s="65" t="s">
        <v>814</v>
      </c>
      <c r="I18167" s="74"/>
    </row>
    <row r="18168" spans="1:9" x14ac:dyDescent="0.25">
      <c r="A18168" s="59" t="s">
        <v>13147</v>
      </c>
      <c r="B18168" s="85" t="s">
        <v>810</v>
      </c>
      <c r="C18168" s="83" t="s">
        <v>27</v>
      </c>
      <c r="D18168" s="60">
        <v>1</v>
      </c>
      <c r="E18168" s="75" t="s">
        <v>1525</v>
      </c>
      <c r="F18168" s="73">
        <v>75000</v>
      </c>
      <c r="G18168" s="64">
        <f t="shared" si="552"/>
        <v>75000</v>
      </c>
      <c r="H18168" s="65" t="s">
        <v>814</v>
      </c>
      <c r="I18168" s="74"/>
    </row>
    <row r="18169" spans="1:9" x14ac:dyDescent="0.25">
      <c r="A18169" s="59" t="s">
        <v>13147</v>
      </c>
      <c r="B18169" s="59" t="s">
        <v>13148</v>
      </c>
      <c r="C18169" s="83" t="s">
        <v>48</v>
      </c>
      <c r="D18169" s="60">
        <v>1</v>
      </c>
      <c r="E18169" s="77" t="s">
        <v>26</v>
      </c>
      <c r="F18169" s="73">
        <v>330000</v>
      </c>
      <c r="G18169" s="64">
        <f>F18169*D18169</f>
        <v>330000</v>
      </c>
      <c r="H18169" s="65" t="s">
        <v>894</v>
      </c>
      <c r="I18169" s="74"/>
    </row>
    <row r="18170" spans="1:9" x14ac:dyDescent="0.25">
      <c r="A18170" s="59" t="s">
        <v>13147</v>
      </c>
      <c r="B18170" s="481" t="s">
        <v>210</v>
      </c>
      <c r="C18170" s="481" t="s">
        <v>211</v>
      </c>
      <c r="D18170" s="510">
        <v>9</v>
      </c>
      <c r="E18170" s="487" t="s">
        <v>37</v>
      </c>
      <c r="F18170" s="485">
        <v>33000</v>
      </c>
      <c r="G18170" s="485">
        <f t="shared" si="552"/>
        <v>297000</v>
      </c>
      <c r="H18170" s="486" t="s">
        <v>7443</v>
      </c>
      <c r="I18170" s="487"/>
    </row>
    <row r="18171" spans="1:9" x14ac:dyDescent="0.25">
      <c r="A18171" s="59" t="s">
        <v>13147</v>
      </c>
      <c r="B18171" s="71" t="s">
        <v>13149</v>
      </c>
      <c r="C18171" s="84" t="s">
        <v>13150</v>
      </c>
      <c r="D18171" s="60">
        <v>1</v>
      </c>
      <c r="E18171" s="480" t="s">
        <v>26</v>
      </c>
      <c r="F18171" s="497">
        <v>388000</v>
      </c>
      <c r="G18171" s="64">
        <f t="shared" si="552"/>
        <v>388000</v>
      </c>
      <c r="H18171" s="65" t="s">
        <v>432</v>
      </c>
      <c r="I18171" s="74"/>
    </row>
    <row r="18172" spans="1:9" x14ac:dyDescent="0.25">
      <c r="A18172" s="59" t="s">
        <v>13147</v>
      </c>
      <c r="B18172" s="59" t="s">
        <v>210</v>
      </c>
      <c r="C18172" s="59" t="s">
        <v>211</v>
      </c>
      <c r="D18172" s="87">
        <v>12</v>
      </c>
      <c r="E18172" s="77" t="s">
        <v>37</v>
      </c>
      <c r="F18172" s="73">
        <v>33000</v>
      </c>
      <c r="G18172" s="64">
        <f t="shared" si="552"/>
        <v>396000</v>
      </c>
      <c r="H18172" s="65" t="s">
        <v>432</v>
      </c>
      <c r="I18172" s="74"/>
    </row>
    <row r="18173" spans="1:9" x14ac:dyDescent="0.25">
      <c r="A18173" s="59" t="s">
        <v>13147</v>
      </c>
      <c r="B18173" s="58" t="s">
        <v>11282</v>
      </c>
      <c r="C18173" s="85" t="s">
        <v>170</v>
      </c>
      <c r="D18173" s="60">
        <v>1</v>
      </c>
      <c r="E18173" s="126" t="s">
        <v>26</v>
      </c>
      <c r="F18173" s="73">
        <v>80000</v>
      </c>
      <c r="G18173" s="210">
        <f t="shared" si="552"/>
        <v>80000</v>
      </c>
      <c r="H18173" s="65" t="s">
        <v>432</v>
      </c>
      <c r="I18173" s="74"/>
    </row>
    <row r="18174" spans="1:9" x14ac:dyDescent="0.25">
      <c r="A18174" s="59" t="s">
        <v>13147</v>
      </c>
      <c r="B18174" s="59" t="s">
        <v>218</v>
      </c>
      <c r="C18174" s="59" t="s">
        <v>219</v>
      </c>
      <c r="D18174" s="60">
        <v>1</v>
      </c>
      <c r="E18174" s="75" t="s">
        <v>26</v>
      </c>
      <c r="F18174" s="221">
        <v>79000</v>
      </c>
      <c r="G18174" s="64">
        <f t="shared" si="552"/>
        <v>79000</v>
      </c>
      <c r="H18174" s="65" t="s">
        <v>432</v>
      </c>
      <c r="I18174" s="74"/>
    </row>
    <row r="18175" spans="1:9" x14ac:dyDescent="0.25">
      <c r="A18175" s="59" t="s">
        <v>13147</v>
      </c>
      <c r="B18175" s="85" t="s">
        <v>810</v>
      </c>
      <c r="C18175" s="83" t="s">
        <v>27</v>
      </c>
      <c r="D18175" s="60">
        <v>2</v>
      </c>
      <c r="E18175" s="75" t="s">
        <v>1525</v>
      </c>
      <c r="F18175" s="73">
        <v>75000</v>
      </c>
      <c r="G18175" s="64">
        <f t="shared" si="552"/>
        <v>150000</v>
      </c>
      <c r="H18175" s="65" t="s">
        <v>522</v>
      </c>
      <c r="I18175" s="74" t="s">
        <v>13151</v>
      </c>
    </row>
    <row r="18176" spans="1:9" x14ac:dyDescent="0.25">
      <c r="A18176" s="59" t="s">
        <v>13147</v>
      </c>
      <c r="B18176" s="58" t="s">
        <v>13057</v>
      </c>
      <c r="C18176" s="58" t="s">
        <v>48</v>
      </c>
      <c r="D18176" s="60">
        <v>2</v>
      </c>
      <c r="E18176" s="159" t="s">
        <v>26</v>
      </c>
      <c r="F18176" s="64">
        <v>40000</v>
      </c>
      <c r="G18176" s="64">
        <f t="shared" si="552"/>
        <v>80000</v>
      </c>
      <c r="H18176" s="65" t="s">
        <v>13152</v>
      </c>
      <c r="I18176" s="74"/>
    </row>
    <row r="18177" spans="1:9" x14ac:dyDescent="0.25">
      <c r="A18177" s="59" t="s">
        <v>13147</v>
      </c>
      <c r="B18177" s="71" t="s">
        <v>13153</v>
      </c>
      <c r="C18177" s="299" t="s">
        <v>864</v>
      </c>
      <c r="D18177" s="59">
        <v>3</v>
      </c>
      <c r="E18177" s="159" t="s">
        <v>51</v>
      </c>
      <c r="F18177" s="61">
        <v>80000</v>
      </c>
      <c r="G18177" s="64">
        <f t="shared" si="552"/>
        <v>240000</v>
      </c>
      <c r="H18177" s="65" t="s">
        <v>6175</v>
      </c>
      <c r="I18177" s="74"/>
    </row>
    <row r="18178" spans="1:9" x14ac:dyDescent="0.25">
      <c r="A18178" s="59" t="s">
        <v>13147</v>
      </c>
      <c r="B18178" s="58" t="s">
        <v>8069</v>
      </c>
      <c r="C18178" s="83" t="s">
        <v>835</v>
      </c>
      <c r="D18178" s="60">
        <v>2</v>
      </c>
      <c r="E18178" s="75" t="s">
        <v>26</v>
      </c>
      <c r="F18178" s="221">
        <v>2500</v>
      </c>
      <c r="G18178" s="64">
        <f t="shared" si="552"/>
        <v>5000</v>
      </c>
      <c r="H18178" s="65" t="s">
        <v>6175</v>
      </c>
      <c r="I18178" s="74"/>
    </row>
    <row r="18179" spans="1:9" x14ac:dyDescent="0.25">
      <c r="A18179" s="59" t="s">
        <v>13147</v>
      </c>
      <c r="B18179" s="66" t="s">
        <v>9823</v>
      </c>
      <c r="C18179" s="83" t="s">
        <v>636</v>
      </c>
      <c r="D18179" s="60">
        <v>1</v>
      </c>
      <c r="E18179" s="75" t="s">
        <v>607</v>
      </c>
      <c r="F18179" s="64">
        <v>212000</v>
      </c>
      <c r="G18179" s="210">
        <f t="shared" si="552"/>
        <v>212000</v>
      </c>
      <c r="H18179" s="65" t="s">
        <v>6175</v>
      </c>
      <c r="I18179" s="74"/>
    </row>
    <row r="18180" spans="1:9" x14ac:dyDescent="0.25">
      <c r="A18180" s="59" t="s">
        <v>13147</v>
      </c>
      <c r="B18180" s="83" t="s">
        <v>5571</v>
      </c>
      <c r="C18180" s="83" t="s">
        <v>636</v>
      </c>
      <c r="D18180" s="60">
        <v>5</v>
      </c>
      <c r="E18180" s="75" t="s">
        <v>51</v>
      </c>
      <c r="F18180" s="63">
        <v>73000</v>
      </c>
      <c r="G18180" s="64">
        <f t="shared" si="552"/>
        <v>365000</v>
      </c>
      <c r="H18180" s="65" t="s">
        <v>6175</v>
      </c>
      <c r="I18180" s="74"/>
    </row>
    <row r="18181" spans="1:9" x14ac:dyDescent="0.25">
      <c r="A18181" s="59" t="s">
        <v>13147</v>
      </c>
      <c r="B18181" s="118" t="s">
        <v>1013</v>
      </c>
      <c r="C18181" s="299" t="s">
        <v>864</v>
      </c>
      <c r="D18181" s="60">
        <v>17</v>
      </c>
      <c r="E18181" s="159" t="s">
        <v>37</v>
      </c>
      <c r="F18181" s="73">
        <v>17500</v>
      </c>
      <c r="G18181" s="210">
        <f t="shared" si="552"/>
        <v>297500</v>
      </c>
      <c r="H18181" s="65" t="s">
        <v>6175</v>
      </c>
      <c r="I18181" s="74"/>
    </row>
    <row r="18182" spans="1:9" x14ac:dyDescent="0.25">
      <c r="A18182" s="59" t="s">
        <v>13147</v>
      </c>
      <c r="B18182" s="59" t="s">
        <v>1427</v>
      </c>
      <c r="C18182" s="83" t="s">
        <v>1426</v>
      </c>
      <c r="D18182" s="60">
        <v>2</v>
      </c>
      <c r="E18182" s="75" t="s">
        <v>26</v>
      </c>
      <c r="F18182" s="63">
        <v>888079</v>
      </c>
      <c r="G18182" s="64">
        <f t="shared" si="552"/>
        <v>1776158</v>
      </c>
      <c r="H18182" s="65" t="s">
        <v>6175</v>
      </c>
      <c r="I18182" s="74"/>
    </row>
    <row r="18183" spans="1:9" x14ac:dyDescent="0.25">
      <c r="A18183" s="59" t="s">
        <v>13147</v>
      </c>
      <c r="B18183" s="66" t="s">
        <v>12376</v>
      </c>
      <c r="C18183" s="83" t="s">
        <v>361</v>
      </c>
      <c r="D18183" s="60">
        <v>2</v>
      </c>
      <c r="E18183" s="75" t="s">
        <v>26</v>
      </c>
      <c r="F18183" s="64">
        <v>20000</v>
      </c>
      <c r="G18183" s="64">
        <f t="shared" si="552"/>
        <v>40000</v>
      </c>
      <c r="H18183" s="65" t="s">
        <v>6175</v>
      </c>
      <c r="I18183" s="74"/>
    </row>
    <row r="18184" spans="1:9" x14ac:dyDescent="0.25">
      <c r="A18184" s="59" t="s">
        <v>13147</v>
      </c>
      <c r="B18184" s="83" t="s">
        <v>13154</v>
      </c>
      <c r="C18184" s="89" t="s">
        <v>27</v>
      </c>
      <c r="D18184" s="60">
        <v>1</v>
      </c>
      <c r="E18184" s="75" t="s">
        <v>26</v>
      </c>
      <c r="F18184" s="63">
        <v>50000</v>
      </c>
      <c r="G18184" s="64">
        <f t="shared" si="552"/>
        <v>50000</v>
      </c>
      <c r="H18184" s="65" t="s">
        <v>6175</v>
      </c>
      <c r="I18184" s="74"/>
    </row>
    <row r="18185" spans="1:9" x14ac:dyDescent="0.25">
      <c r="A18185" s="59" t="s">
        <v>13147</v>
      </c>
      <c r="B18185" s="59" t="s">
        <v>12419</v>
      </c>
      <c r="C18185" s="59" t="s">
        <v>48</v>
      </c>
      <c r="D18185" s="60">
        <v>1</v>
      </c>
      <c r="E18185" s="126" t="s">
        <v>26</v>
      </c>
      <c r="F18185" s="73">
        <v>77500</v>
      </c>
      <c r="G18185" s="64">
        <f t="shared" si="552"/>
        <v>77500</v>
      </c>
      <c r="H18185" s="65" t="s">
        <v>1873</v>
      </c>
      <c r="I18185" s="74"/>
    </row>
    <row r="18186" spans="1:9" x14ac:dyDescent="0.25">
      <c r="A18186" s="59" t="s">
        <v>13147</v>
      </c>
      <c r="B18186" s="59" t="s">
        <v>12551</v>
      </c>
      <c r="C18186" s="59" t="s">
        <v>6579</v>
      </c>
      <c r="D18186" s="60">
        <v>2</v>
      </c>
      <c r="E18186" s="75" t="s">
        <v>26</v>
      </c>
      <c r="F18186" s="63">
        <v>58000</v>
      </c>
      <c r="G18186" s="64">
        <f t="shared" si="552"/>
        <v>116000</v>
      </c>
      <c r="H18186" s="65" t="s">
        <v>427</v>
      </c>
      <c r="I18186" s="74" t="s">
        <v>13155</v>
      </c>
    </row>
    <row r="18187" spans="1:9" x14ac:dyDescent="0.25">
      <c r="A18187" s="59" t="s">
        <v>13147</v>
      </c>
      <c r="B18187" s="59" t="s">
        <v>6299</v>
      </c>
      <c r="C18187" s="59" t="s">
        <v>89</v>
      </c>
      <c r="D18187" s="60">
        <v>1</v>
      </c>
      <c r="E18187" s="159" t="s">
        <v>25</v>
      </c>
      <c r="F18187" s="73">
        <v>193500</v>
      </c>
      <c r="G18187" s="64">
        <f t="shared" si="552"/>
        <v>193500</v>
      </c>
      <c r="H18187" s="65" t="s">
        <v>427</v>
      </c>
      <c r="I18187" s="74" t="s">
        <v>13155</v>
      </c>
    </row>
    <row r="18188" spans="1:9" x14ac:dyDescent="0.25">
      <c r="A18188" s="59" t="s">
        <v>13147</v>
      </c>
      <c r="B18188" s="58" t="s">
        <v>6820</v>
      </c>
      <c r="C18188" s="84" t="s">
        <v>2136</v>
      </c>
      <c r="D18188" s="60">
        <v>2</v>
      </c>
      <c r="E18188" s="75" t="s">
        <v>26</v>
      </c>
      <c r="F18188" s="73">
        <v>82500</v>
      </c>
      <c r="G18188" s="64">
        <f t="shared" si="552"/>
        <v>165000</v>
      </c>
      <c r="H18188" s="65" t="s">
        <v>13156</v>
      </c>
      <c r="I18188" s="636"/>
    </row>
    <row r="18189" spans="1:9" x14ac:dyDescent="0.25">
      <c r="A18189" s="59" t="s">
        <v>13147</v>
      </c>
      <c r="B18189" s="58" t="s">
        <v>10217</v>
      </c>
      <c r="C18189" s="83" t="s">
        <v>364</v>
      </c>
      <c r="D18189" s="60">
        <v>1</v>
      </c>
      <c r="E18189" s="75" t="s">
        <v>26</v>
      </c>
      <c r="F18189" s="265">
        <v>1512500</v>
      </c>
      <c r="G18189" s="64">
        <f>F18189*D18189</f>
        <v>1512500</v>
      </c>
      <c r="H18189" s="65" t="s">
        <v>6160</v>
      </c>
      <c r="I18189" s="636"/>
    </row>
    <row r="18190" spans="1:9" x14ac:dyDescent="0.25">
      <c r="A18190" s="59" t="s">
        <v>13147</v>
      </c>
      <c r="B18190" s="71" t="s">
        <v>13157</v>
      </c>
      <c r="C18190" s="83" t="s">
        <v>1272</v>
      </c>
      <c r="D18190" s="60">
        <v>4</v>
      </c>
      <c r="E18190" s="75" t="s">
        <v>26</v>
      </c>
      <c r="F18190" s="63">
        <v>5000</v>
      </c>
      <c r="G18190" s="64">
        <f>F18190*D18190</f>
        <v>20000</v>
      </c>
      <c r="H18190" s="65" t="s">
        <v>2897</v>
      </c>
      <c r="I18190" s="636"/>
    </row>
    <row r="18191" spans="1:9" x14ac:dyDescent="0.25">
      <c r="A18191" s="59" t="s">
        <v>13147</v>
      </c>
      <c r="B18191" s="118" t="s">
        <v>13158</v>
      </c>
      <c r="C18191" s="299" t="s">
        <v>1272</v>
      </c>
      <c r="D18191" s="60">
        <v>2</v>
      </c>
      <c r="E18191" s="75" t="s">
        <v>26</v>
      </c>
      <c r="F18191" s="63">
        <v>2000</v>
      </c>
      <c r="G18191" s="64">
        <f t="shared" ref="G18191:G18243" si="553">F18191*D18191</f>
        <v>4000</v>
      </c>
      <c r="H18191" s="65" t="s">
        <v>2897</v>
      </c>
      <c r="I18191" s="636"/>
    </row>
    <row r="18192" spans="1:9" x14ac:dyDescent="0.25">
      <c r="A18192" s="59" t="s">
        <v>13147</v>
      </c>
      <c r="B18192" s="59" t="s">
        <v>634</v>
      </c>
      <c r="C18192" s="59" t="s">
        <v>99</v>
      </c>
      <c r="D18192" s="60">
        <v>1</v>
      </c>
      <c r="E18192" s="126" t="s">
        <v>26</v>
      </c>
      <c r="F18192" s="73">
        <v>40000</v>
      </c>
      <c r="G18192" s="64">
        <f t="shared" si="553"/>
        <v>40000</v>
      </c>
      <c r="H18192" s="65" t="s">
        <v>947</v>
      </c>
      <c r="I18192" s="636" t="s">
        <v>13159</v>
      </c>
    </row>
    <row r="18193" spans="1:9" x14ac:dyDescent="0.25">
      <c r="A18193" s="59" t="s">
        <v>13147</v>
      </c>
      <c r="B18193" s="59" t="s">
        <v>6299</v>
      </c>
      <c r="C18193" s="59" t="s">
        <v>89</v>
      </c>
      <c r="D18193" s="60">
        <v>1</v>
      </c>
      <c r="E18193" s="159" t="s">
        <v>25</v>
      </c>
      <c r="F18193" s="73">
        <v>193500</v>
      </c>
      <c r="G18193" s="73">
        <f t="shared" si="553"/>
        <v>193500</v>
      </c>
      <c r="H18193" s="65" t="s">
        <v>947</v>
      </c>
      <c r="I18193" s="636" t="s">
        <v>13159</v>
      </c>
    </row>
    <row r="18194" spans="1:9" x14ac:dyDescent="0.25">
      <c r="A18194" s="59" t="s">
        <v>13147</v>
      </c>
      <c r="B18194" s="71" t="s">
        <v>93</v>
      </c>
      <c r="C18194" s="59" t="s">
        <v>9834</v>
      </c>
      <c r="D18194" s="60">
        <v>1</v>
      </c>
      <c r="E18194" s="159" t="s">
        <v>26</v>
      </c>
      <c r="F18194" s="73">
        <v>181500</v>
      </c>
      <c r="G18194" s="64">
        <f t="shared" si="553"/>
        <v>181500</v>
      </c>
      <c r="H18194" s="65" t="s">
        <v>947</v>
      </c>
      <c r="I18194" s="636" t="s">
        <v>13159</v>
      </c>
    </row>
    <row r="18195" spans="1:9" x14ac:dyDescent="0.25">
      <c r="A18195" s="59" t="s">
        <v>13147</v>
      </c>
      <c r="B18195" s="59" t="s">
        <v>274</v>
      </c>
      <c r="C18195" s="192">
        <v>40493</v>
      </c>
      <c r="D18195" s="60">
        <v>4</v>
      </c>
      <c r="E18195" s="75" t="s">
        <v>26</v>
      </c>
      <c r="F18195" s="63">
        <v>10000</v>
      </c>
      <c r="G18195" s="64">
        <f t="shared" si="553"/>
        <v>40000</v>
      </c>
      <c r="H18195" s="65" t="s">
        <v>947</v>
      </c>
      <c r="I18195" s="636" t="s">
        <v>13159</v>
      </c>
    </row>
    <row r="18196" spans="1:9" x14ac:dyDescent="0.25">
      <c r="A18196" s="59" t="s">
        <v>13147</v>
      </c>
      <c r="B18196" s="59" t="s">
        <v>1792</v>
      </c>
      <c r="C18196" s="59" t="s">
        <v>76</v>
      </c>
      <c r="D18196" s="60">
        <v>0.6</v>
      </c>
      <c r="E18196" s="75" t="s">
        <v>37</v>
      </c>
      <c r="F18196" s="64">
        <v>86250</v>
      </c>
      <c r="G18196" s="64">
        <f t="shared" si="553"/>
        <v>51750</v>
      </c>
      <c r="H18196" s="65" t="s">
        <v>947</v>
      </c>
      <c r="I18196" s="636" t="s">
        <v>13159</v>
      </c>
    </row>
    <row r="18197" spans="1:9" x14ac:dyDescent="0.25">
      <c r="A18197" s="59" t="s">
        <v>13147</v>
      </c>
      <c r="B18197" s="59" t="s">
        <v>13160</v>
      </c>
      <c r="C18197" s="84" t="s">
        <v>813</v>
      </c>
      <c r="D18197" s="87">
        <v>1</v>
      </c>
      <c r="E18197" s="77" t="s">
        <v>26</v>
      </c>
      <c r="F18197" s="73">
        <v>45000</v>
      </c>
      <c r="G18197" s="64">
        <f t="shared" si="553"/>
        <v>45000</v>
      </c>
      <c r="H18197" s="65" t="s">
        <v>623</v>
      </c>
      <c r="I18197" s="74"/>
    </row>
    <row r="18198" spans="1:9" x14ac:dyDescent="0.25">
      <c r="A18198" s="59" t="s">
        <v>13147</v>
      </c>
      <c r="B18198" s="59" t="s">
        <v>634</v>
      </c>
      <c r="C18198" s="59" t="s">
        <v>99</v>
      </c>
      <c r="D18198" s="60">
        <v>1</v>
      </c>
      <c r="E18198" s="126" t="s">
        <v>26</v>
      </c>
      <c r="F18198" s="73">
        <v>40000</v>
      </c>
      <c r="G18198" s="64">
        <f t="shared" si="553"/>
        <v>40000</v>
      </c>
      <c r="H18198" s="65" t="s">
        <v>1929</v>
      </c>
      <c r="I18198" s="74" t="s">
        <v>13161</v>
      </c>
    </row>
    <row r="18199" spans="1:9" x14ac:dyDescent="0.25">
      <c r="A18199" s="59" t="s">
        <v>13147</v>
      </c>
      <c r="B18199" s="59" t="s">
        <v>6299</v>
      </c>
      <c r="C18199" s="59" t="s">
        <v>89</v>
      </c>
      <c r="D18199" s="60">
        <v>1</v>
      </c>
      <c r="E18199" s="159" t="s">
        <v>25</v>
      </c>
      <c r="F18199" s="73">
        <v>193500</v>
      </c>
      <c r="G18199" s="64">
        <f t="shared" si="553"/>
        <v>193500</v>
      </c>
      <c r="H18199" s="65" t="s">
        <v>1929</v>
      </c>
      <c r="I18199" s="74" t="s">
        <v>13161</v>
      </c>
    </row>
    <row r="18200" spans="1:9" x14ac:dyDescent="0.25">
      <c r="A18200" s="59" t="s">
        <v>13147</v>
      </c>
      <c r="B18200" s="71" t="s">
        <v>93</v>
      </c>
      <c r="C18200" s="59" t="s">
        <v>9834</v>
      </c>
      <c r="D18200" s="60">
        <v>1</v>
      </c>
      <c r="E18200" s="159" t="s">
        <v>26</v>
      </c>
      <c r="F18200" s="73">
        <v>181500</v>
      </c>
      <c r="G18200" s="64">
        <f t="shared" si="553"/>
        <v>181500</v>
      </c>
      <c r="H18200" s="65" t="s">
        <v>1929</v>
      </c>
      <c r="I18200" s="74" t="s">
        <v>13161</v>
      </c>
    </row>
    <row r="18201" spans="1:9" x14ac:dyDescent="0.25">
      <c r="A18201" s="59" t="s">
        <v>13147</v>
      </c>
      <c r="B18201" s="59" t="s">
        <v>210</v>
      </c>
      <c r="C18201" s="59" t="s">
        <v>211</v>
      </c>
      <c r="D18201" s="87">
        <v>8</v>
      </c>
      <c r="E18201" s="77" t="s">
        <v>37</v>
      </c>
      <c r="F18201" s="73">
        <v>33000</v>
      </c>
      <c r="G18201" s="126">
        <f t="shared" si="553"/>
        <v>264000</v>
      </c>
      <c r="H18201" s="65" t="s">
        <v>1929</v>
      </c>
      <c r="I18201" s="74" t="s">
        <v>13161</v>
      </c>
    </row>
    <row r="18202" spans="1:9" x14ac:dyDescent="0.25">
      <c r="A18202" s="59" t="s">
        <v>13147</v>
      </c>
      <c r="B18202" s="59" t="s">
        <v>172</v>
      </c>
      <c r="C18202" s="93" t="s">
        <v>173</v>
      </c>
      <c r="D18202" s="59">
        <v>1</v>
      </c>
      <c r="E18202" s="126" t="s">
        <v>26</v>
      </c>
      <c r="F18202" s="61">
        <v>39000</v>
      </c>
      <c r="G18202" s="64">
        <f t="shared" si="553"/>
        <v>39000</v>
      </c>
      <c r="H18202" s="65" t="s">
        <v>1929</v>
      </c>
      <c r="I18202" s="74" t="s">
        <v>13161</v>
      </c>
    </row>
    <row r="18203" spans="1:9" x14ac:dyDescent="0.25">
      <c r="A18203" s="59" t="s">
        <v>13147</v>
      </c>
      <c r="B18203" s="59" t="s">
        <v>6323</v>
      </c>
      <c r="C18203" s="59" t="s">
        <v>6324</v>
      </c>
      <c r="D18203" s="141">
        <v>1</v>
      </c>
      <c r="E18203" s="75" t="s">
        <v>26</v>
      </c>
      <c r="F18203" s="210">
        <v>93000</v>
      </c>
      <c r="G18203" s="210">
        <f t="shared" si="553"/>
        <v>93000</v>
      </c>
      <c r="H18203" s="65" t="s">
        <v>1929</v>
      </c>
      <c r="I18203" s="74" t="s">
        <v>13161</v>
      </c>
    </row>
    <row r="18204" spans="1:9" x14ac:dyDescent="0.25">
      <c r="A18204" s="59" t="s">
        <v>13147</v>
      </c>
      <c r="B18204" s="59" t="s">
        <v>210</v>
      </c>
      <c r="C18204" s="59" t="s">
        <v>211</v>
      </c>
      <c r="D18204" s="87">
        <v>9</v>
      </c>
      <c r="E18204" s="77" t="s">
        <v>37</v>
      </c>
      <c r="F18204" s="73">
        <v>33000</v>
      </c>
      <c r="G18204" s="64">
        <f t="shared" si="553"/>
        <v>297000</v>
      </c>
      <c r="H18204" s="65" t="s">
        <v>466</v>
      </c>
      <c r="I18204" s="74"/>
    </row>
    <row r="18205" spans="1:9" x14ac:dyDescent="0.25">
      <c r="A18205" s="59" t="s">
        <v>13147</v>
      </c>
      <c r="B18205" s="59" t="s">
        <v>6307</v>
      </c>
      <c r="C18205" s="59" t="s">
        <v>217</v>
      </c>
      <c r="D18205" s="60">
        <v>1</v>
      </c>
      <c r="E18205" s="292" t="s">
        <v>26</v>
      </c>
      <c r="F18205" s="63">
        <v>83000</v>
      </c>
      <c r="G18205" s="64">
        <f t="shared" si="553"/>
        <v>83000</v>
      </c>
      <c r="H18205" s="65" t="s">
        <v>466</v>
      </c>
      <c r="I18205" s="74"/>
    </row>
    <row r="18206" spans="1:9" x14ac:dyDescent="0.25">
      <c r="A18206" s="59" t="s">
        <v>13147</v>
      </c>
      <c r="B18206" s="59" t="s">
        <v>62</v>
      </c>
      <c r="C18206" s="83" t="s">
        <v>13162</v>
      </c>
      <c r="D18206" s="60">
        <v>1</v>
      </c>
      <c r="E18206" s="75" t="s">
        <v>29</v>
      </c>
      <c r="F18206" s="63">
        <v>2100000</v>
      </c>
      <c r="G18206" s="64">
        <f t="shared" si="553"/>
        <v>2100000</v>
      </c>
      <c r="H18206" s="65" t="s">
        <v>882</v>
      </c>
      <c r="I18206" s="74" t="s">
        <v>13163</v>
      </c>
    </row>
    <row r="18207" spans="1:9" x14ac:dyDescent="0.25">
      <c r="A18207" s="59" t="s">
        <v>13147</v>
      </c>
      <c r="B18207" s="59" t="s">
        <v>62</v>
      </c>
      <c r="C18207" s="83" t="s">
        <v>13164</v>
      </c>
      <c r="D18207" s="60">
        <v>1</v>
      </c>
      <c r="E18207" s="77" t="s">
        <v>29</v>
      </c>
      <c r="F18207" s="63">
        <v>2100000</v>
      </c>
      <c r="G18207" s="64">
        <f t="shared" si="553"/>
        <v>2100000</v>
      </c>
      <c r="H18207" s="65" t="s">
        <v>882</v>
      </c>
      <c r="I18207" s="74" t="s">
        <v>13163</v>
      </c>
    </row>
    <row r="18208" spans="1:9" x14ac:dyDescent="0.25">
      <c r="A18208" s="59" t="s">
        <v>13147</v>
      </c>
      <c r="B18208" s="59" t="s">
        <v>210</v>
      </c>
      <c r="C18208" s="59" t="s">
        <v>211</v>
      </c>
      <c r="D18208" s="87">
        <v>9</v>
      </c>
      <c r="E18208" s="77" t="s">
        <v>37</v>
      </c>
      <c r="F18208" s="73">
        <v>33000</v>
      </c>
      <c r="G18208" s="64">
        <f t="shared" si="553"/>
        <v>297000</v>
      </c>
      <c r="H18208" s="65" t="s">
        <v>882</v>
      </c>
      <c r="I18208" s="74" t="s">
        <v>13163</v>
      </c>
    </row>
    <row r="18209" spans="1:9" x14ac:dyDescent="0.25">
      <c r="A18209" s="59" t="s">
        <v>13147</v>
      </c>
      <c r="B18209" s="59" t="s">
        <v>6307</v>
      </c>
      <c r="C18209" s="59" t="s">
        <v>217</v>
      </c>
      <c r="D18209" s="60">
        <v>1</v>
      </c>
      <c r="E18209" s="292" t="s">
        <v>26</v>
      </c>
      <c r="F18209" s="63">
        <v>83000</v>
      </c>
      <c r="G18209" s="114">
        <f t="shared" si="553"/>
        <v>83000</v>
      </c>
      <c r="H18209" s="65" t="s">
        <v>882</v>
      </c>
      <c r="I18209" s="74" t="s">
        <v>13163</v>
      </c>
    </row>
    <row r="18210" spans="1:9" x14ac:dyDescent="0.25">
      <c r="A18210" s="59" t="s">
        <v>13147</v>
      </c>
      <c r="B18210" s="59" t="s">
        <v>172</v>
      </c>
      <c r="C18210" s="93" t="s">
        <v>173</v>
      </c>
      <c r="D18210" s="59">
        <v>1</v>
      </c>
      <c r="E18210" s="126" t="s">
        <v>26</v>
      </c>
      <c r="F18210" s="61">
        <v>39000</v>
      </c>
      <c r="G18210" s="114">
        <f t="shared" si="553"/>
        <v>39000</v>
      </c>
      <c r="H18210" s="65" t="s">
        <v>882</v>
      </c>
      <c r="I18210" s="74" t="s">
        <v>13163</v>
      </c>
    </row>
    <row r="18211" spans="1:9" x14ac:dyDescent="0.25">
      <c r="A18211" s="59" t="s">
        <v>13147</v>
      </c>
      <c r="B18211" s="59" t="s">
        <v>6323</v>
      </c>
      <c r="C18211" s="59" t="s">
        <v>6324</v>
      </c>
      <c r="D18211" s="141">
        <v>1</v>
      </c>
      <c r="E18211" s="75" t="s">
        <v>26</v>
      </c>
      <c r="F18211" s="210">
        <v>93000</v>
      </c>
      <c r="G18211" s="64">
        <f t="shared" si="553"/>
        <v>93000</v>
      </c>
      <c r="H18211" s="65" t="s">
        <v>882</v>
      </c>
      <c r="I18211" s="74" t="s">
        <v>13163</v>
      </c>
    </row>
    <row r="18212" spans="1:9" x14ac:dyDescent="0.25">
      <c r="A18212" s="59" t="s">
        <v>13147</v>
      </c>
      <c r="B18212" s="59" t="s">
        <v>8801</v>
      </c>
      <c r="C18212" s="84" t="s">
        <v>419</v>
      </c>
      <c r="D18212" s="60">
        <v>6</v>
      </c>
      <c r="E18212" s="75" t="s">
        <v>26</v>
      </c>
      <c r="F18212" s="63">
        <v>5100</v>
      </c>
      <c r="G18212" s="64">
        <f t="shared" si="553"/>
        <v>30600</v>
      </c>
      <c r="H18212" s="65" t="s">
        <v>998</v>
      </c>
      <c r="I18212" s="74" t="s">
        <v>13165</v>
      </c>
    </row>
    <row r="18213" spans="1:9" x14ac:dyDescent="0.25">
      <c r="A18213" s="59" t="s">
        <v>13166</v>
      </c>
      <c r="B18213" s="59" t="s">
        <v>9854</v>
      </c>
      <c r="C18213" s="58" t="s">
        <v>1311</v>
      </c>
      <c r="D18213" s="87">
        <v>3</v>
      </c>
      <c r="E18213" s="159" t="s">
        <v>51</v>
      </c>
      <c r="F18213" s="64">
        <v>77500</v>
      </c>
      <c r="G18213" s="64">
        <f t="shared" si="553"/>
        <v>232500</v>
      </c>
      <c r="H18213" s="65" t="s">
        <v>6175</v>
      </c>
      <c r="I18213" s="74"/>
    </row>
    <row r="18214" spans="1:9" x14ac:dyDescent="0.25">
      <c r="A18214" s="59" t="s">
        <v>13166</v>
      </c>
      <c r="B18214" s="71" t="s">
        <v>1820</v>
      </c>
      <c r="C18214" s="84" t="s">
        <v>1311</v>
      </c>
      <c r="D18214" s="60">
        <v>7</v>
      </c>
      <c r="E18214" s="77" t="s">
        <v>51</v>
      </c>
      <c r="F18214" s="63">
        <v>77500</v>
      </c>
      <c r="G18214" s="64">
        <f>F18214*D18214</f>
        <v>542500</v>
      </c>
      <c r="H18214" s="65" t="s">
        <v>6175</v>
      </c>
      <c r="I18214" s="74"/>
    </row>
    <row r="18215" spans="1:9" x14ac:dyDescent="0.25">
      <c r="A18215" s="59" t="s">
        <v>13166</v>
      </c>
      <c r="B18215" s="59" t="s">
        <v>1013</v>
      </c>
      <c r="C18215" s="83" t="s">
        <v>864</v>
      </c>
      <c r="D18215" s="60">
        <v>37</v>
      </c>
      <c r="E18215" s="77" t="s">
        <v>37</v>
      </c>
      <c r="F18215" s="63">
        <v>17500</v>
      </c>
      <c r="G18215" s="64">
        <f>F18215*D18215</f>
        <v>647500</v>
      </c>
      <c r="H18215" s="65" t="s">
        <v>6175</v>
      </c>
      <c r="I18215" s="74"/>
    </row>
    <row r="18216" spans="1:9" x14ac:dyDescent="0.25">
      <c r="A18216" s="59" t="s">
        <v>13166</v>
      </c>
      <c r="B18216" s="118" t="s">
        <v>7724</v>
      </c>
      <c r="C18216" s="83" t="s">
        <v>434</v>
      </c>
      <c r="D18216" s="60">
        <v>1</v>
      </c>
      <c r="E18216" s="75" t="s">
        <v>26</v>
      </c>
      <c r="F18216" s="63">
        <v>230000</v>
      </c>
      <c r="G18216" s="64">
        <f t="shared" si="553"/>
        <v>230000</v>
      </c>
      <c r="H18216" s="65" t="s">
        <v>525</v>
      </c>
      <c r="I18216" s="74" t="s">
        <v>13167</v>
      </c>
    </row>
    <row r="18217" spans="1:9" x14ac:dyDescent="0.25">
      <c r="A18217" s="59" t="s">
        <v>13166</v>
      </c>
      <c r="B18217" s="83" t="s">
        <v>12784</v>
      </c>
      <c r="C18217" s="83" t="s">
        <v>48</v>
      </c>
      <c r="D18217" s="60">
        <v>1</v>
      </c>
      <c r="E18217" s="126" t="s">
        <v>29</v>
      </c>
      <c r="F18217" s="73">
        <v>4200000</v>
      </c>
      <c r="G18217" s="64">
        <f>F18217*D18217</f>
        <v>4200000</v>
      </c>
      <c r="H18217" s="65" t="s">
        <v>2145</v>
      </c>
      <c r="I18217" s="74"/>
    </row>
    <row r="18218" spans="1:9" x14ac:dyDescent="0.25">
      <c r="A18218" s="59" t="s">
        <v>13166</v>
      </c>
      <c r="B18218" s="59" t="s">
        <v>1427</v>
      </c>
      <c r="C18218" s="83" t="s">
        <v>1426</v>
      </c>
      <c r="D18218" s="60">
        <v>1</v>
      </c>
      <c r="E18218" s="75" t="s">
        <v>26</v>
      </c>
      <c r="F18218" s="73">
        <v>888079</v>
      </c>
      <c r="G18218" s="64">
        <f t="shared" si="553"/>
        <v>888079</v>
      </c>
      <c r="H18218" s="65" t="s">
        <v>794</v>
      </c>
      <c r="I18218" s="74" t="s">
        <v>13168</v>
      </c>
    </row>
    <row r="18219" spans="1:9" x14ac:dyDescent="0.25">
      <c r="A18219" s="59" t="s">
        <v>13166</v>
      </c>
      <c r="B18219" s="58" t="s">
        <v>2185</v>
      </c>
      <c r="C18219" s="84" t="s">
        <v>48</v>
      </c>
      <c r="D18219" s="60">
        <v>2</v>
      </c>
      <c r="E18219" s="126" t="s">
        <v>26</v>
      </c>
      <c r="F18219" s="73">
        <v>25000</v>
      </c>
      <c r="G18219" s="64">
        <f t="shared" si="553"/>
        <v>50000</v>
      </c>
      <c r="H18219" s="65" t="s">
        <v>1918</v>
      </c>
      <c r="I18219" s="74" t="s">
        <v>13169</v>
      </c>
    </row>
    <row r="18220" spans="1:9" x14ac:dyDescent="0.25">
      <c r="A18220" s="59" t="s">
        <v>13166</v>
      </c>
      <c r="B18220" s="71" t="s">
        <v>6463</v>
      </c>
      <c r="C18220" s="59" t="s">
        <v>434</v>
      </c>
      <c r="D18220" s="141">
        <v>1</v>
      </c>
      <c r="E18220" s="75" t="s">
        <v>26</v>
      </c>
      <c r="F18220" s="210">
        <v>500000</v>
      </c>
      <c r="G18220" s="64">
        <f t="shared" si="553"/>
        <v>500000</v>
      </c>
      <c r="H18220" s="65" t="s">
        <v>1918</v>
      </c>
      <c r="I18220" s="74" t="s">
        <v>13169</v>
      </c>
    </row>
    <row r="18221" spans="1:9" x14ac:dyDescent="0.25">
      <c r="A18221" s="59" t="s">
        <v>13166</v>
      </c>
      <c r="B18221" s="58" t="s">
        <v>13170</v>
      </c>
      <c r="C18221" s="83" t="s">
        <v>411</v>
      </c>
      <c r="D18221" s="60">
        <v>4</v>
      </c>
      <c r="E18221" s="126" t="s">
        <v>26</v>
      </c>
      <c r="F18221" s="73">
        <v>20000</v>
      </c>
      <c r="G18221" s="114">
        <f>F18221*D18221</f>
        <v>80000</v>
      </c>
      <c r="H18221" s="65" t="s">
        <v>1918</v>
      </c>
      <c r="I18221" s="74" t="s">
        <v>13169</v>
      </c>
    </row>
    <row r="18222" spans="1:9" x14ac:dyDescent="0.25">
      <c r="A18222" s="59" t="s">
        <v>13166</v>
      </c>
      <c r="B18222" s="85" t="s">
        <v>13171</v>
      </c>
      <c r="C18222" s="83" t="s">
        <v>411</v>
      </c>
      <c r="D18222" s="60">
        <v>2</v>
      </c>
      <c r="E18222" s="126" t="s">
        <v>26</v>
      </c>
      <c r="F18222" s="73">
        <v>50000</v>
      </c>
      <c r="G18222" s="114">
        <f>F18222*D18222</f>
        <v>100000</v>
      </c>
      <c r="H18222" s="65" t="s">
        <v>1918</v>
      </c>
      <c r="I18222" s="74" t="s">
        <v>13169</v>
      </c>
    </row>
    <row r="18223" spans="1:9" x14ac:dyDescent="0.25">
      <c r="A18223" s="59" t="s">
        <v>13166</v>
      </c>
      <c r="B18223" s="59" t="s">
        <v>6647</v>
      </c>
      <c r="C18223" s="84" t="s">
        <v>334</v>
      </c>
      <c r="D18223" s="60">
        <v>1</v>
      </c>
      <c r="E18223" s="75" t="s">
        <v>26</v>
      </c>
      <c r="F18223" s="73">
        <v>158560</v>
      </c>
      <c r="G18223" s="64">
        <f>F18223*D18223</f>
        <v>158560</v>
      </c>
      <c r="H18223" s="65" t="s">
        <v>1918</v>
      </c>
      <c r="I18223" s="74" t="s">
        <v>13169</v>
      </c>
    </row>
    <row r="18224" spans="1:9" x14ac:dyDescent="0.25">
      <c r="A18224" s="59" t="s">
        <v>13166</v>
      </c>
      <c r="B18224" s="59" t="s">
        <v>6648</v>
      </c>
      <c r="C18224" s="84" t="s">
        <v>334</v>
      </c>
      <c r="D18224" s="60">
        <v>1</v>
      </c>
      <c r="E18224" s="75" t="s">
        <v>26</v>
      </c>
      <c r="F18224" s="73">
        <v>196400</v>
      </c>
      <c r="G18224" s="64">
        <f>F18224*D18224</f>
        <v>196400</v>
      </c>
      <c r="H18224" s="65" t="s">
        <v>1918</v>
      </c>
      <c r="I18224" s="74" t="s">
        <v>13169</v>
      </c>
    </row>
    <row r="18225" spans="1:9" x14ac:dyDescent="0.25">
      <c r="A18225" s="59" t="s">
        <v>13166</v>
      </c>
      <c r="B18225" s="59" t="s">
        <v>6864</v>
      </c>
      <c r="C18225" s="101" t="s">
        <v>6865</v>
      </c>
      <c r="D18225" s="60">
        <v>1</v>
      </c>
      <c r="E18225" s="75" t="s">
        <v>26</v>
      </c>
      <c r="F18225" s="63">
        <v>248185</v>
      </c>
      <c r="G18225" s="64">
        <f>F18225*D18225</f>
        <v>248185</v>
      </c>
      <c r="H18225" s="65" t="s">
        <v>1918</v>
      </c>
      <c r="I18225" s="74" t="s">
        <v>13169</v>
      </c>
    </row>
    <row r="18226" spans="1:9" x14ac:dyDescent="0.25">
      <c r="A18226" s="59" t="s">
        <v>13166</v>
      </c>
      <c r="B18226" s="66" t="s">
        <v>220</v>
      </c>
      <c r="C18226" s="92" t="s">
        <v>221</v>
      </c>
      <c r="D18226" s="60">
        <v>6</v>
      </c>
      <c r="E18226" s="75" t="s">
        <v>37</v>
      </c>
      <c r="F18226" s="63">
        <v>34689</v>
      </c>
      <c r="G18226" s="64">
        <f t="shared" si="553"/>
        <v>208134</v>
      </c>
      <c r="H18226" s="65" t="s">
        <v>1918</v>
      </c>
      <c r="I18226" s="74" t="s">
        <v>13169</v>
      </c>
    </row>
    <row r="18227" spans="1:9" x14ac:dyDescent="0.25">
      <c r="A18227" s="59" t="s">
        <v>13166</v>
      </c>
      <c r="B18227" s="59" t="s">
        <v>11683</v>
      </c>
      <c r="C18227" s="59" t="s">
        <v>6865</v>
      </c>
      <c r="D18227" s="141">
        <v>1</v>
      </c>
      <c r="E18227" s="75" t="s">
        <v>26</v>
      </c>
      <c r="F18227" s="210">
        <v>31000</v>
      </c>
      <c r="G18227" s="64">
        <f>F18227*D18227</f>
        <v>31000</v>
      </c>
      <c r="H18227" s="65" t="s">
        <v>1918</v>
      </c>
      <c r="I18227" s="74" t="s">
        <v>13169</v>
      </c>
    </row>
    <row r="18228" spans="1:9" x14ac:dyDescent="0.25">
      <c r="A18228" s="59" t="s">
        <v>13166</v>
      </c>
      <c r="B18228" s="66" t="s">
        <v>12388</v>
      </c>
      <c r="C18228" s="89" t="s">
        <v>48</v>
      </c>
      <c r="D18228" s="60">
        <v>1</v>
      </c>
      <c r="E18228" s="75" t="s">
        <v>26</v>
      </c>
      <c r="F18228" s="64">
        <v>15000</v>
      </c>
      <c r="G18228" s="64">
        <f t="shared" si="553"/>
        <v>15000</v>
      </c>
      <c r="H18228" s="65" t="s">
        <v>1918</v>
      </c>
      <c r="I18228" s="74" t="s">
        <v>13169</v>
      </c>
    </row>
    <row r="18229" spans="1:9" x14ac:dyDescent="0.25">
      <c r="A18229" s="59" t="s">
        <v>13166</v>
      </c>
      <c r="B18229" s="66" t="s">
        <v>220</v>
      </c>
      <c r="C18229" s="92" t="s">
        <v>221</v>
      </c>
      <c r="D18229" s="60">
        <v>6</v>
      </c>
      <c r="E18229" s="75" t="s">
        <v>37</v>
      </c>
      <c r="F18229" s="63">
        <v>34689</v>
      </c>
      <c r="G18229" s="64">
        <f t="shared" si="553"/>
        <v>208134</v>
      </c>
      <c r="H18229" s="65" t="s">
        <v>1918</v>
      </c>
      <c r="I18229" s="74" t="s">
        <v>13169</v>
      </c>
    </row>
    <row r="18230" spans="1:9" x14ac:dyDescent="0.25">
      <c r="A18230" s="59" t="s">
        <v>13166</v>
      </c>
      <c r="B18230" s="59" t="s">
        <v>11683</v>
      </c>
      <c r="C18230" s="59" t="s">
        <v>6865</v>
      </c>
      <c r="D18230" s="141">
        <v>1</v>
      </c>
      <c r="E18230" s="75" t="s">
        <v>26</v>
      </c>
      <c r="F18230" s="210">
        <v>31000</v>
      </c>
      <c r="G18230" s="64">
        <f>F18230*D18230</f>
        <v>31000</v>
      </c>
      <c r="H18230" s="65" t="s">
        <v>1918</v>
      </c>
      <c r="I18230" s="74" t="s">
        <v>13169</v>
      </c>
    </row>
    <row r="18231" spans="1:9" x14ac:dyDescent="0.25">
      <c r="A18231" s="59" t="s">
        <v>13166</v>
      </c>
      <c r="B18231" s="66" t="s">
        <v>12388</v>
      </c>
      <c r="C18231" s="89" t="s">
        <v>48</v>
      </c>
      <c r="D18231" s="60">
        <v>2</v>
      </c>
      <c r="E18231" s="75" t="s">
        <v>26</v>
      </c>
      <c r="F18231" s="64">
        <v>15000</v>
      </c>
      <c r="G18231" s="64">
        <f>F18231*D18231</f>
        <v>30000</v>
      </c>
      <c r="H18231" s="65" t="s">
        <v>1918</v>
      </c>
      <c r="I18231" s="74" t="s">
        <v>13169</v>
      </c>
    </row>
    <row r="18232" spans="1:9" x14ac:dyDescent="0.25">
      <c r="A18232" s="59" t="s">
        <v>13166</v>
      </c>
      <c r="B18232" s="85" t="s">
        <v>13172</v>
      </c>
      <c r="C18232" s="59" t="s">
        <v>361</v>
      </c>
      <c r="D18232" s="60">
        <v>1</v>
      </c>
      <c r="E18232" s="126" t="s">
        <v>26</v>
      </c>
      <c r="F18232" s="73">
        <v>25000</v>
      </c>
      <c r="G18232" s="114">
        <f t="shared" si="553"/>
        <v>25000</v>
      </c>
      <c r="H18232" s="65" t="s">
        <v>6193</v>
      </c>
      <c r="I18232" s="636"/>
    </row>
    <row r="18233" spans="1:9" x14ac:dyDescent="0.25">
      <c r="A18233" s="59" t="s">
        <v>13166</v>
      </c>
      <c r="B18233" s="59" t="s">
        <v>13173</v>
      </c>
      <c r="C18233" s="59" t="s">
        <v>361</v>
      </c>
      <c r="D18233" s="60">
        <v>1</v>
      </c>
      <c r="E18233" s="126" t="s">
        <v>26</v>
      </c>
      <c r="F18233" s="73">
        <v>875000</v>
      </c>
      <c r="G18233" s="114">
        <f t="shared" si="553"/>
        <v>875000</v>
      </c>
      <c r="H18233" s="65" t="s">
        <v>763</v>
      </c>
      <c r="I18233" s="636" t="s">
        <v>13174</v>
      </c>
    </row>
    <row r="18234" spans="1:9" x14ac:dyDescent="0.25">
      <c r="A18234" s="59" t="s">
        <v>13166</v>
      </c>
      <c r="B18234" s="59" t="s">
        <v>1792</v>
      </c>
      <c r="C18234" s="59" t="s">
        <v>76</v>
      </c>
      <c r="D18234" s="60">
        <v>0.6</v>
      </c>
      <c r="E18234" s="75" t="s">
        <v>37</v>
      </c>
      <c r="F18234" s="63">
        <v>86250</v>
      </c>
      <c r="G18234" s="64">
        <f t="shared" si="553"/>
        <v>51750</v>
      </c>
      <c r="H18234" s="65" t="s">
        <v>763</v>
      </c>
      <c r="I18234" s="636" t="s">
        <v>13174</v>
      </c>
    </row>
    <row r="18235" spans="1:9" x14ac:dyDescent="0.25">
      <c r="A18235" s="59" t="s">
        <v>13166</v>
      </c>
      <c r="B18235" s="59" t="s">
        <v>13175</v>
      </c>
      <c r="C18235" s="83" t="s">
        <v>361</v>
      </c>
      <c r="D18235" s="60">
        <v>1</v>
      </c>
      <c r="E18235" s="126" t="s">
        <v>26</v>
      </c>
      <c r="F18235" s="111">
        <v>2500000</v>
      </c>
      <c r="G18235" s="64">
        <f t="shared" si="553"/>
        <v>2500000</v>
      </c>
      <c r="H18235" s="65" t="s">
        <v>894</v>
      </c>
      <c r="I18235" s="636"/>
    </row>
    <row r="18236" spans="1:9" x14ac:dyDescent="0.25">
      <c r="A18236" s="59" t="s">
        <v>13166</v>
      </c>
      <c r="B18236" s="58" t="s">
        <v>13176</v>
      </c>
      <c r="C18236" s="83" t="s">
        <v>361</v>
      </c>
      <c r="D18236" s="60">
        <v>1</v>
      </c>
      <c r="E18236" s="292" t="s">
        <v>26</v>
      </c>
      <c r="F18236" s="63">
        <v>50000</v>
      </c>
      <c r="G18236" s="64">
        <f t="shared" si="553"/>
        <v>50000</v>
      </c>
      <c r="H18236" s="65" t="s">
        <v>894</v>
      </c>
      <c r="I18236" s="636"/>
    </row>
    <row r="18237" spans="1:9" x14ac:dyDescent="0.25">
      <c r="A18237" s="59" t="s">
        <v>13166</v>
      </c>
      <c r="B18237" s="58" t="s">
        <v>11541</v>
      </c>
      <c r="C18237" s="192" t="s">
        <v>13177</v>
      </c>
      <c r="D18237" s="60">
        <v>1</v>
      </c>
      <c r="E18237" s="75" t="s">
        <v>26</v>
      </c>
      <c r="F18237" s="63">
        <v>1050000</v>
      </c>
      <c r="G18237" s="64">
        <f t="shared" si="553"/>
        <v>1050000</v>
      </c>
      <c r="H18237" s="65" t="s">
        <v>522</v>
      </c>
      <c r="I18237" s="636" t="s">
        <v>13178</v>
      </c>
    </row>
    <row r="18238" spans="1:9" x14ac:dyDescent="0.25">
      <c r="A18238" s="59" t="s">
        <v>13166</v>
      </c>
      <c r="B18238" s="58" t="s">
        <v>11541</v>
      </c>
      <c r="C18238" s="59" t="s">
        <v>13179</v>
      </c>
      <c r="D18238" s="60">
        <v>1</v>
      </c>
      <c r="E18238" s="75" t="s">
        <v>26</v>
      </c>
      <c r="F18238" s="64">
        <v>1050000</v>
      </c>
      <c r="G18238" s="64">
        <f t="shared" si="553"/>
        <v>1050000</v>
      </c>
      <c r="H18238" s="65" t="s">
        <v>522</v>
      </c>
      <c r="I18238" s="636" t="s">
        <v>13178</v>
      </c>
    </row>
    <row r="18239" spans="1:9" x14ac:dyDescent="0.25">
      <c r="A18239" s="59" t="s">
        <v>13166</v>
      </c>
      <c r="B18239" s="59" t="s">
        <v>10709</v>
      </c>
      <c r="C18239" s="124" t="s">
        <v>13180</v>
      </c>
      <c r="D18239" s="87">
        <v>1</v>
      </c>
      <c r="E18239" s="77" t="s">
        <v>26</v>
      </c>
      <c r="F18239" s="73">
        <v>1400000</v>
      </c>
      <c r="G18239" s="64">
        <f t="shared" si="553"/>
        <v>1400000</v>
      </c>
      <c r="H18239" s="65" t="s">
        <v>13181</v>
      </c>
      <c r="I18239" s="636" t="s">
        <v>13178</v>
      </c>
    </row>
    <row r="18240" spans="1:9" x14ac:dyDescent="0.25">
      <c r="A18240" s="59" t="s">
        <v>13166</v>
      </c>
      <c r="B18240" s="58" t="s">
        <v>6820</v>
      </c>
      <c r="C18240" s="84" t="s">
        <v>2136</v>
      </c>
      <c r="D18240" s="60">
        <v>1</v>
      </c>
      <c r="E18240" s="75" t="s">
        <v>26</v>
      </c>
      <c r="F18240" s="73">
        <v>82500</v>
      </c>
      <c r="G18240" s="64">
        <f t="shared" si="553"/>
        <v>82500</v>
      </c>
      <c r="H18240" s="65" t="s">
        <v>13182</v>
      </c>
      <c r="I18240" s="74"/>
    </row>
    <row r="18241" spans="1:9" x14ac:dyDescent="0.25">
      <c r="A18241" s="59" t="s">
        <v>13166</v>
      </c>
      <c r="B18241" s="71" t="s">
        <v>13183</v>
      </c>
      <c r="C18241" s="299" t="s">
        <v>835</v>
      </c>
      <c r="D18241" s="59">
        <v>1</v>
      </c>
      <c r="E18241" s="159" t="s">
        <v>26</v>
      </c>
      <c r="F18241" s="61">
        <v>117000</v>
      </c>
      <c r="G18241" s="64">
        <f t="shared" si="553"/>
        <v>117000</v>
      </c>
      <c r="H18241" s="139" t="s">
        <v>862</v>
      </c>
      <c r="I18241" s="74" t="s">
        <v>13184</v>
      </c>
    </row>
    <row r="18242" spans="1:9" x14ac:dyDescent="0.25">
      <c r="A18242" s="59" t="s">
        <v>13166</v>
      </c>
      <c r="B18242" s="118" t="s">
        <v>13185</v>
      </c>
      <c r="C18242" s="83" t="s">
        <v>434</v>
      </c>
      <c r="D18242" s="60">
        <v>1</v>
      </c>
      <c r="E18242" s="75" t="s">
        <v>26</v>
      </c>
      <c r="F18242" s="63">
        <v>880000</v>
      </c>
      <c r="G18242" s="126">
        <f t="shared" si="553"/>
        <v>880000</v>
      </c>
      <c r="H18242" s="139" t="s">
        <v>862</v>
      </c>
      <c r="I18242" s="74" t="s">
        <v>13184</v>
      </c>
    </row>
    <row r="18243" spans="1:9" x14ac:dyDescent="0.25">
      <c r="A18243" s="59" t="s">
        <v>13166</v>
      </c>
      <c r="B18243" s="83" t="s">
        <v>3261</v>
      </c>
      <c r="C18243" s="59" t="s">
        <v>598</v>
      </c>
      <c r="D18243" s="60">
        <v>1</v>
      </c>
      <c r="E18243" s="83" t="s">
        <v>25</v>
      </c>
      <c r="F18243" s="210">
        <v>250000</v>
      </c>
      <c r="G18243" s="64">
        <f t="shared" si="553"/>
        <v>250000</v>
      </c>
      <c r="H18243" s="65" t="s">
        <v>860</v>
      </c>
      <c r="I18243" s="74"/>
    </row>
    <row r="18244" spans="1:9" x14ac:dyDescent="0.25">
      <c r="A18244" s="59" t="s">
        <v>13166</v>
      </c>
      <c r="B18244" s="58" t="s">
        <v>13003</v>
      </c>
      <c r="C18244" s="83" t="s">
        <v>4545</v>
      </c>
      <c r="D18244" s="60">
        <v>2</v>
      </c>
      <c r="E18244" s="75" t="s">
        <v>51</v>
      </c>
      <c r="F18244" s="73">
        <v>77500</v>
      </c>
      <c r="G18244" s="64">
        <f>F18244*D18244</f>
        <v>155000</v>
      </c>
      <c r="H18244" s="65" t="s">
        <v>6175</v>
      </c>
      <c r="I18244" s="74"/>
    </row>
    <row r="18245" spans="1:9" x14ac:dyDescent="0.25">
      <c r="A18245" s="59" t="s">
        <v>13186</v>
      </c>
      <c r="B18245" s="71" t="s">
        <v>6585</v>
      </c>
      <c r="C18245" s="81" t="s">
        <v>533</v>
      </c>
      <c r="D18245" s="60">
        <v>2</v>
      </c>
      <c r="E18245" s="159" t="s">
        <v>26</v>
      </c>
      <c r="F18245" s="73">
        <v>13000</v>
      </c>
      <c r="G18245" s="64">
        <f>F18245*D18245</f>
        <v>26000</v>
      </c>
      <c r="H18245" s="65" t="s">
        <v>6175</v>
      </c>
      <c r="I18245" s="74"/>
    </row>
    <row r="18246" spans="1:9" x14ac:dyDescent="0.25">
      <c r="A18246" s="59" t="s">
        <v>13186</v>
      </c>
      <c r="B18246" s="59" t="s">
        <v>2702</v>
      </c>
      <c r="C18246" s="83" t="s">
        <v>4545</v>
      </c>
      <c r="D18246" s="60">
        <v>2</v>
      </c>
      <c r="E18246" s="75" t="s">
        <v>29</v>
      </c>
      <c r="F18246" s="63">
        <v>225000</v>
      </c>
      <c r="G18246" s="64">
        <f>F18246*D18246</f>
        <v>450000</v>
      </c>
      <c r="H18246" s="65" t="s">
        <v>6175</v>
      </c>
      <c r="I18246" s="74"/>
    </row>
    <row r="18247" spans="1:9" x14ac:dyDescent="0.25">
      <c r="A18247" s="59" t="s">
        <v>13186</v>
      </c>
      <c r="B18247" s="71" t="s">
        <v>1016</v>
      </c>
      <c r="C18247" s="83" t="s">
        <v>636</v>
      </c>
      <c r="D18247" s="60">
        <v>2</v>
      </c>
      <c r="E18247" s="159" t="s">
        <v>51</v>
      </c>
      <c r="F18247" s="63">
        <v>175000</v>
      </c>
      <c r="G18247" s="64">
        <f t="shared" ref="G18247:G18299" si="554">F18247*D18247</f>
        <v>350000</v>
      </c>
      <c r="H18247" s="65" t="s">
        <v>6175</v>
      </c>
      <c r="I18247" s="74"/>
    </row>
    <row r="18248" spans="1:9" x14ac:dyDescent="0.25">
      <c r="A18248" s="59" t="s">
        <v>13186</v>
      </c>
      <c r="B18248" s="118" t="s">
        <v>13187</v>
      </c>
      <c r="C18248" s="83" t="s">
        <v>636</v>
      </c>
      <c r="D18248" s="60">
        <v>2</v>
      </c>
      <c r="E18248" s="159" t="s">
        <v>51</v>
      </c>
      <c r="F18248" s="63">
        <v>42000</v>
      </c>
      <c r="G18248" s="64">
        <f t="shared" si="554"/>
        <v>84000</v>
      </c>
      <c r="H18248" s="65" t="s">
        <v>6175</v>
      </c>
      <c r="I18248" s="74"/>
    </row>
    <row r="18249" spans="1:9" x14ac:dyDescent="0.25">
      <c r="A18249" s="59" t="s">
        <v>13186</v>
      </c>
      <c r="B18249" s="59" t="s">
        <v>2025</v>
      </c>
      <c r="C18249" s="59" t="s">
        <v>859</v>
      </c>
      <c r="D18249" s="60">
        <v>1</v>
      </c>
      <c r="E18249" s="126" t="s">
        <v>26</v>
      </c>
      <c r="F18249" s="73">
        <v>500000</v>
      </c>
      <c r="G18249" s="64">
        <f t="shared" si="554"/>
        <v>500000</v>
      </c>
      <c r="H18249" s="65" t="s">
        <v>6175</v>
      </c>
      <c r="I18249" s="74"/>
    </row>
    <row r="18250" spans="1:9" x14ac:dyDescent="0.25">
      <c r="A18250" s="59" t="s">
        <v>13186</v>
      </c>
      <c r="B18250" s="118" t="s">
        <v>2372</v>
      </c>
      <c r="C18250" s="83" t="s">
        <v>734</v>
      </c>
      <c r="D18250" s="60">
        <v>1</v>
      </c>
      <c r="E18250" s="75" t="s">
        <v>26</v>
      </c>
      <c r="F18250" s="63">
        <v>1700001</v>
      </c>
      <c r="G18250" s="64">
        <f t="shared" si="554"/>
        <v>1700001</v>
      </c>
      <c r="H18250" s="65" t="s">
        <v>6175</v>
      </c>
      <c r="I18250" s="74"/>
    </row>
    <row r="18251" spans="1:9" x14ac:dyDescent="0.25">
      <c r="A18251" s="59" t="s">
        <v>13186</v>
      </c>
      <c r="B18251" s="83" t="s">
        <v>2373</v>
      </c>
      <c r="C18251" s="83" t="s">
        <v>734</v>
      </c>
      <c r="D18251" s="60">
        <v>1</v>
      </c>
      <c r="E18251" s="75" t="s">
        <v>26</v>
      </c>
      <c r="F18251" s="63">
        <v>600001</v>
      </c>
      <c r="G18251" s="64">
        <f t="shared" si="554"/>
        <v>600001</v>
      </c>
      <c r="H18251" s="65" t="s">
        <v>6175</v>
      </c>
      <c r="I18251" s="74"/>
    </row>
    <row r="18252" spans="1:9" x14ac:dyDescent="0.25">
      <c r="A18252" s="59" t="s">
        <v>13186</v>
      </c>
      <c r="B18252" s="83" t="s">
        <v>2374</v>
      </c>
      <c r="C18252" s="83" t="s">
        <v>734</v>
      </c>
      <c r="D18252" s="60">
        <v>1</v>
      </c>
      <c r="E18252" s="75" t="s">
        <v>26</v>
      </c>
      <c r="F18252" s="63">
        <v>1300000</v>
      </c>
      <c r="G18252" s="64">
        <f t="shared" si="554"/>
        <v>1300000</v>
      </c>
      <c r="H18252" s="65" t="s">
        <v>6175</v>
      </c>
      <c r="I18252" s="74"/>
    </row>
    <row r="18253" spans="1:9" x14ac:dyDescent="0.25">
      <c r="A18253" s="59" t="s">
        <v>13186</v>
      </c>
      <c r="B18253" s="58" t="s">
        <v>4978</v>
      </c>
      <c r="C18253" s="59" t="s">
        <v>859</v>
      </c>
      <c r="D18253" s="60">
        <v>1</v>
      </c>
      <c r="E18253" s="126" t="s">
        <v>26</v>
      </c>
      <c r="F18253" s="73">
        <v>550000</v>
      </c>
      <c r="G18253" s="64">
        <f t="shared" si="554"/>
        <v>550000</v>
      </c>
      <c r="H18253" s="65" t="s">
        <v>12570</v>
      </c>
      <c r="I18253" s="74"/>
    </row>
    <row r="18254" spans="1:9" x14ac:dyDescent="0.25">
      <c r="A18254" s="59" t="s">
        <v>13186</v>
      </c>
      <c r="B18254" s="58" t="s">
        <v>12931</v>
      </c>
      <c r="C18254" s="84" t="s">
        <v>813</v>
      </c>
      <c r="D18254" s="87">
        <v>2</v>
      </c>
      <c r="E18254" s="77" t="s">
        <v>25</v>
      </c>
      <c r="F18254" s="78">
        <v>32000</v>
      </c>
      <c r="G18254" s="64">
        <f t="shared" si="554"/>
        <v>64000</v>
      </c>
      <c r="H18254" s="65" t="s">
        <v>894</v>
      </c>
      <c r="I18254" s="74"/>
    </row>
    <row r="18255" spans="1:9" x14ac:dyDescent="0.25">
      <c r="A18255" s="59" t="s">
        <v>13186</v>
      </c>
      <c r="B18255" s="59" t="s">
        <v>210</v>
      </c>
      <c r="C18255" s="59" t="s">
        <v>211</v>
      </c>
      <c r="D18255" s="87">
        <v>8</v>
      </c>
      <c r="E18255" s="77" t="s">
        <v>37</v>
      </c>
      <c r="F18255" s="73">
        <v>33000</v>
      </c>
      <c r="G18255" s="64">
        <f t="shared" si="554"/>
        <v>264000</v>
      </c>
      <c r="H18255" s="65" t="s">
        <v>894</v>
      </c>
      <c r="I18255" s="74"/>
    </row>
    <row r="18256" spans="1:9" x14ac:dyDescent="0.25">
      <c r="A18256" s="59" t="s">
        <v>13186</v>
      </c>
      <c r="B18256" s="59" t="s">
        <v>6323</v>
      </c>
      <c r="C18256" s="59" t="s">
        <v>6324</v>
      </c>
      <c r="D18256" s="87">
        <v>1</v>
      </c>
      <c r="E18256" s="77" t="s">
        <v>26</v>
      </c>
      <c r="F18256" s="102">
        <v>93000</v>
      </c>
      <c r="G18256" s="64">
        <f t="shared" si="554"/>
        <v>93000</v>
      </c>
      <c r="H18256" s="65" t="s">
        <v>894</v>
      </c>
      <c r="I18256" s="74"/>
    </row>
    <row r="18257" spans="1:9" x14ac:dyDescent="0.25">
      <c r="A18257" s="59" t="s">
        <v>13186</v>
      </c>
      <c r="B18257" s="59" t="s">
        <v>6300</v>
      </c>
      <c r="C18257" s="59" t="s">
        <v>434</v>
      </c>
      <c r="D18257" s="60">
        <v>1</v>
      </c>
      <c r="E18257" s="75" t="s">
        <v>26</v>
      </c>
      <c r="F18257" s="63">
        <v>100000</v>
      </c>
      <c r="G18257" s="64">
        <f t="shared" si="554"/>
        <v>100000</v>
      </c>
      <c r="H18257" s="65" t="s">
        <v>3126</v>
      </c>
      <c r="I18257" s="74" t="s">
        <v>13188</v>
      </c>
    </row>
    <row r="18258" spans="1:9" x14ac:dyDescent="0.25">
      <c r="A18258" s="59" t="s">
        <v>13186</v>
      </c>
      <c r="B18258" s="59" t="s">
        <v>210</v>
      </c>
      <c r="C18258" s="59" t="s">
        <v>211</v>
      </c>
      <c r="D18258" s="87">
        <v>8</v>
      </c>
      <c r="E18258" s="77" t="s">
        <v>37</v>
      </c>
      <c r="F18258" s="73">
        <v>33000</v>
      </c>
      <c r="G18258" s="64">
        <f t="shared" si="554"/>
        <v>264000</v>
      </c>
      <c r="H18258" s="65" t="s">
        <v>3126</v>
      </c>
      <c r="I18258" s="74" t="s">
        <v>13188</v>
      </c>
    </row>
    <row r="18259" spans="1:9" x14ac:dyDescent="0.25">
      <c r="A18259" s="59" t="s">
        <v>13186</v>
      </c>
      <c r="B18259" s="58" t="s">
        <v>11541</v>
      </c>
      <c r="C18259" s="83" t="s">
        <v>13189</v>
      </c>
      <c r="D18259" s="60">
        <v>1</v>
      </c>
      <c r="E18259" s="75" t="s">
        <v>26</v>
      </c>
      <c r="F18259" s="63">
        <v>1050000</v>
      </c>
      <c r="G18259" s="64">
        <f t="shared" si="554"/>
        <v>1050000</v>
      </c>
      <c r="H18259" s="65" t="s">
        <v>522</v>
      </c>
      <c r="I18259" s="74" t="s">
        <v>13190</v>
      </c>
    </row>
    <row r="18260" spans="1:9" x14ac:dyDescent="0.25">
      <c r="A18260" s="59" t="s">
        <v>13186</v>
      </c>
      <c r="B18260" s="58" t="s">
        <v>11541</v>
      </c>
      <c r="C18260" s="84" t="s">
        <v>13191</v>
      </c>
      <c r="D18260" s="60">
        <v>1</v>
      </c>
      <c r="E18260" s="126" t="s">
        <v>26</v>
      </c>
      <c r="F18260" s="63">
        <v>1050000</v>
      </c>
      <c r="G18260" s="64">
        <f t="shared" si="554"/>
        <v>1050000</v>
      </c>
      <c r="H18260" s="65" t="s">
        <v>522</v>
      </c>
      <c r="I18260" s="74" t="s">
        <v>13190</v>
      </c>
    </row>
    <row r="18261" spans="1:9" x14ac:dyDescent="0.25">
      <c r="A18261" s="59" t="s">
        <v>13186</v>
      </c>
      <c r="B18261" s="59" t="s">
        <v>10969</v>
      </c>
      <c r="C18261" s="59" t="s">
        <v>10333</v>
      </c>
      <c r="D18261" s="141">
        <v>1</v>
      </c>
      <c r="E18261" s="75" t="s">
        <v>26</v>
      </c>
      <c r="F18261" s="210">
        <v>290000</v>
      </c>
      <c r="G18261" s="64">
        <f t="shared" si="554"/>
        <v>290000</v>
      </c>
      <c r="H18261" s="65" t="s">
        <v>522</v>
      </c>
      <c r="I18261" s="74" t="s">
        <v>13190</v>
      </c>
    </row>
    <row r="18262" spans="1:9" x14ac:dyDescent="0.25">
      <c r="A18262" s="59" t="s">
        <v>13186</v>
      </c>
      <c r="B18262" s="59" t="s">
        <v>13054</v>
      </c>
      <c r="C18262" s="83" t="s">
        <v>1421</v>
      </c>
      <c r="D18262" s="60">
        <v>1</v>
      </c>
      <c r="E18262" s="75" t="s">
        <v>26</v>
      </c>
      <c r="F18262" s="73">
        <v>287000</v>
      </c>
      <c r="G18262" s="114">
        <f t="shared" si="554"/>
        <v>287000</v>
      </c>
      <c r="H18262" s="65" t="s">
        <v>522</v>
      </c>
      <c r="I18262" s="74" t="s">
        <v>13190</v>
      </c>
    </row>
    <row r="18263" spans="1:9" x14ac:dyDescent="0.25">
      <c r="A18263" s="59" t="s">
        <v>13186</v>
      </c>
      <c r="B18263" s="58" t="s">
        <v>13192</v>
      </c>
      <c r="C18263" s="83" t="s">
        <v>364</v>
      </c>
      <c r="D18263" s="60">
        <v>1</v>
      </c>
      <c r="E18263" s="75" t="s">
        <v>111</v>
      </c>
      <c r="F18263" s="265">
        <v>2750000</v>
      </c>
      <c r="G18263" s="64">
        <f t="shared" si="554"/>
        <v>2750000</v>
      </c>
      <c r="H18263" s="65" t="s">
        <v>794</v>
      </c>
      <c r="I18263" s="74"/>
    </row>
    <row r="18264" spans="1:9" x14ac:dyDescent="0.25">
      <c r="A18264" s="59" t="s">
        <v>13186</v>
      </c>
      <c r="B18264" s="85" t="s">
        <v>12804</v>
      </c>
      <c r="C18264" s="83" t="s">
        <v>48</v>
      </c>
      <c r="D18264" s="60">
        <v>1</v>
      </c>
      <c r="E18264" s="126" t="s">
        <v>26</v>
      </c>
      <c r="F18264" s="73">
        <v>325000</v>
      </c>
      <c r="G18264" s="64">
        <f t="shared" si="554"/>
        <v>325000</v>
      </c>
      <c r="H18264" s="65" t="s">
        <v>953</v>
      </c>
      <c r="I18264" s="74" t="s">
        <v>13193</v>
      </c>
    </row>
    <row r="18265" spans="1:9" x14ac:dyDescent="0.25">
      <c r="A18265" s="59" t="s">
        <v>13186</v>
      </c>
      <c r="B18265" s="59" t="s">
        <v>13194</v>
      </c>
      <c r="C18265" s="83" t="s">
        <v>482</v>
      </c>
      <c r="D18265" s="60">
        <v>1</v>
      </c>
      <c r="E18265" s="77" t="s">
        <v>26</v>
      </c>
      <c r="F18265" s="63">
        <v>50000</v>
      </c>
      <c r="G18265" s="64">
        <f t="shared" si="554"/>
        <v>50000</v>
      </c>
      <c r="H18265" s="65" t="s">
        <v>6194</v>
      </c>
      <c r="I18265" s="74"/>
    </row>
    <row r="18266" spans="1:9" x14ac:dyDescent="0.25">
      <c r="A18266" s="59" t="s">
        <v>13186</v>
      </c>
      <c r="B18266" s="58" t="s">
        <v>13195</v>
      </c>
      <c r="C18266" s="83" t="s">
        <v>48</v>
      </c>
      <c r="D18266" s="60">
        <v>1</v>
      </c>
      <c r="E18266" s="126" t="s">
        <v>26</v>
      </c>
      <c r="F18266" s="73">
        <v>170000</v>
      </c>
      <c r="G18266" s="114">
        <f t="shared" si="554"/>
        <v>170000</v>
      </c>
      <c r="H18266" s="65" t="s">
        <v>6194</v>
      </c>
      <c r="I18266" s="74"/>
    </row>
    <row r="18267" spans="1:9" x14ac:dyDescent="0.25">
      <c r="A18267" s="59" t="s">
        <v>13186</v>
      </c>
      <c r="B18267" s="85" t="s">
        <v>13196</v>
      </c>
      <c r="C18267" s="83" t="s">
        <v>48</v>
      </c>
      <c r="D18267" s="60">
        <v>1</v>
      </c>
      <c r="E18267" s="126" t="s">
        <v>26</v>
      </c>
      <c r="F18267" s="73">
        <v>80000</v>
      </c>
      <c r="G18267" s="114">
        <f t="shared" si="554"/>
        <v>80000</v>
      </c>
      <c r="H18267" s="65" t="s">
        <v>6194</v>
      </c>
      <c r="I18267" s="74"/>
    </row>
    <row r="18268" spans="1:9" x14ac:dyDescent="0.25">
      <c r="A18268" s="59" t="s">
        <v>13186</v>
      </c>
      <c r="B18268" s="59" t="s">
        <v>13197</v>
      </c>
      <c r="C18268" s="83" t="s">
        <v>48</v>
      </c>
      <c r="D18268" s="60">
        <v>1</v>
      </c>
      <c r="E18268" s="77" t="s">
        <v>26</v>
      </c>
      <c r="F18268" s="63">
        <v>100000</v>
      </c>
      <c r="G18268" s="64">
        <f t="shared" si="554"/>
        <v>100000</v>
      </c>
      <c r="H18268" s="65" t="s">
        <v>6194</v>
      </c>
      <c r="I18268" s="74"/>
    </row>
    <row r="18269" spans="1:9" x14ac:dyDescent="0.25">
      <c r="A18269" s="59" t="s">
        <v>13186</v>
      </c>
      <c r="B18269" s="59" t="s">
        <v>210</v>
      </c>
      <c r="C18269" s="59" t="s">
        <v>211</v>
      </c>
      <c r="D18269" s="87">
        <v>9</v>
      </c>
      <c r="E18269" s="77" t="s">
        <v>37</v>
      </c>
      <c r="F18269" s="73">
        <v>33000</v>
      </c>
      <c r="G18269" s="64">
        <f t="shared" si="554"/>
        <v>297000</v>
      </c>
      <c r="H18269" s="65" t="s">
        <v>6195</v>
      </c>
      <c r="I18269" s="74"/>
    </row>
    <row r="18270" spans="1:9" x14ac:dyDescent="0.25">
      <c r="A18270" s="59" t="s">
        <v>13186</v>
      </c>
      <c r="B18270" s="118" t="s">
        <v>7515</v>
      </c>
      <c r="C18270" s="85" t="s">
        <v>48</v>
      </c>
      <c r="D18270" s="60">
        <v>1</v>
      </c>
      <c r="E18270" s="75" t="s">
        <v>26</v>
      </c>
      <c r="F18270" s="63">
        <v>35000</v>
      </c>
      <c r="G18270" s="64">
        <f t="shared" si="554"/>
        <v>35000</v>
      </c>
      <c r="H18270" s="65" t="s">
        <v>3801</v>
      </c>
      <c r="I18270" s="74"/>
    </row>
    <row r="18271" spans="1:9" x14ac:dyDescent="0.25">
      <c r="A18271" s="59" t="s">
        <v>13186</v>
      </c>
      <c r="B18271" s="118" t="s">
        <v>5474</v>
      </c>
      <c r="C18271" s="83" t="s">
        <v>501</v>
      </c>
      <c r="D18271" s="60">
        <v>1</v>
      </c>
      <c r="E18271" s="75" t="s">
        <v>26</v>
      </c>
      <c r="F18271" s="73">
        <v>112500</v>
      </c>
      <c r="G18271" s="64">
        <f t="shared" si="554"/>
        <v>112500</v>
      </c>
      <c r="H18271" s="65" t="s">
        <v>629</v>
      </c>
      <c r="I18271" s="74" t="s">
        <v>13198</v>
      </c>
    </row>
    <row r="18272" spans="1:9" x14ac:dyDescent="0.25">
      <c r="A18272" s="59" t="s">
        <v>13186</v>
      </c>
      <c r="B18272" s="71" t="s">
        <v>13199</v>
      </c>
      <c r="C18272" s="83" t="s">
        <v>48</v>
      </c>
      <c r="D18272" s="60">
        <v>1</v>
      </c>
      <c r="E18272" s="77" t="s">
        <v>26</v>
      </c>
      <c r="F18272" s="63">
        <v>35000</v>
      </c>
      <c r="G18272" s="64">
        <f t="shared" si="554"/>
        <v>35000</v>
      </c>
      <c r="H18272" s="65" t="s">
        <v>629</v>
      </c>
      <c r="I18272" s="74" t="s">
        <v>13198</v>
      </c>
    </row>
    <row r="18273" spans="1:9" x14ac:dyDescent="0.25">
      <c r="A18273" s="59" t="s">
        <v>13186</v>
      </c>
      <c r="B18273" s="59" t="s">
        <v>56</v>
      </c>
      <c r="C18273" s="59" t="s">
        <v>57</v>
      </c>
      <c r="D18273" s="60">
        <v>2</v>
      </c>
      <c r="E18273" s="126" t="s">
        <v>37</v>
      </c>
      <c r="F18273" s="73">
        <v>24650</v>
      </c>
      <c r="G18273" s="114">
        <f t="shared" si="554"/>
        <v>49300</v>
      </c>
      <c r="H18273" s="65" t="s">
        <v>432</v>
      </c>
      <c r="I18273" s="636"/>
    </row>
    <row r="18274" spans="1:9" x14ac:dyDescent="0.25">
      <c r="A18274" s="59" t="s">
        <v>13186</v>
      </c>
      <c r="B18274" s="58" t="s">
        <v>35</v>
      </c>
      <c r="C18274" s="84" t="s">
        <v>36</v>
      </c>
      <c r="D18274" s="60">
        <v>2</v>
      </c>
      <c r="E18274" s="75" t="s">
        <v>37</v>
      </c>
      <c r="F18274" s="63">
        <v>31000</v>
      </c>
      <c r="G18274" s="64">
        <f t="shared" si="554"/>
        <v>62000</v>
      </c>
      <c r="H18274" s="65" t="s">
        <v>432</v>
      </c>
      <c r="I18274" s="636"/>
    </row>
    <row r="18275" spans="1:9" x14ac:dyDescent="0.25">
      <c r="A18275" s="59" t="s">
        <v>13186</v>
      </c>
      <c r="B18275" s="71" t="s">
        <v>13063</v>
      </c>
      <c r="C18275" s="59" t="s">
        <v>411</v>
      </c>
      <c r="D18275" s="59">
        <v>3</v>
      </c>
      <c r="E18275" s="159" t="s">
        <v>29</v>
      </c>
      <c r="F18275" s="61">
        <v>10000</v>
      </c>
      <c r="G18275" s="64">
        <f t="shared" si="554"/>
        <v>30000</v>
      </c>
      <c r="H18275" s="65" t="s">
        <v>894</v>
      </c>
      <c r="I18275" s="636"/>
    </row>
    <row r="18276" spans="1:9" x14ac:dyDescent="0.25">
      <c r="A18276" s="59" t="s">
        <v>13186</v>
      </c>
      <c r="B18276" s="59" t="s">
        <v>10184</v>
      </c>
      <c r="C18276" s="59" t="s">
        <v>48</v>
      </c>
      <c r="D18276" s="60">
        <v>3</v>
      </c>
      <c r="E18276" s="126" t="s">
        <v>26</v>
      </c>
      <c r="F18276" s="221">
        <v>7500</v>
      </c>
      <c r="G18276" s="64">
        <f t="shared" si="554"/>
        <v>22500</v>
      </c>
      <c r="H18276" s="65" t="s">
        <v>894</v>
      </c>
      <c r="I18276" s="636"/>
    </row>
    <row r="18277" spans="1:9" x14ac:dyDescent="0.25">
      <c r="A18277" s="59" t="s">
        <v>13186</v>
      </c>
      <c r="B18277" s="58" t="s">
        <v>7708</v>
      </c>
      <c r="C18277" s="83" t="s">
        <v>12696</v>
      </c>
      <c r="D18277" s="60">
        <v>1</v>
      </c>
      <c r="E18277" s="75" t="s">
        <v>26</v>
      </c>
      <c r="F18277" s="63">
        <v>115000</v>
      </c>
      <c r="G18277" s="64">
        <f t="shared" si="554"/>
        <v>115000</v>
      </c>
      <c r="H18277" s="65" t="s">
        <v>890</v>
      </c>
      <c r="I18277" s="74"/>
    </row>
    <row r="18278" spans="1:9" x14ac:dyDescent="0.25">
      <c r="A18278" s="59" t="s">
        <v>13200</v>
      </c>
      <c r="B18278" s="59" t="s">
        <v>62</v>
      </c>
      <c r="C18278" s="81" t="s">
        <v>13201</v>
      </c>
      <c r="D18278" s="60">
        <v>1</v>
      </c>
      <c r="E18278" s="159" t="s">
        <v>63</v>
      </c>
      <c r="F18278" s="73">
        <v>2100000</v>
      </c>
      <c r="G18278" s="64">
        <f t="shared" si="554"/>
        <v>2100000</v>
      </c>
      <c r="H18278" s="65" t="s">
        <v>892</v>
      </c>
      <c r="I18278" s="74" t="s">
        <v>13202</v>
      </c>
    </row>
    <row r="18279" spans="1:9" x14ac:dyDescent="0.25">
      <c r="A18279" s="59" t="s">
        <v>13200</v>
      </c>
      <c r="B18279" s="59" t="s">
        <v>62</v>
      </c>
      <c r="C18279" s="81" t="s">
        <v>13203</v>
      </c>
      <c r="D18279" s="60">
        <v>1</v>
      </c>
      <c r="E18279" s="159" t="s">
        <v>63</v>
      </c>
      <c r="F18279" s="102">
        <v>2100000</v>
      </c>
      <c r="G18279" s="64">
        <f t="shared" si="554"/>
        <v>2100000</v>
      </c>
      <c r="H18279" s="65" t="s">
        <v>892</v>
      </c>
      <c r="I18279" s="74" t="s">
        <v>13202</v>
      </c>
    </row>
    <row r="18280" spans="1:9" x14ac:dyDescent="0.25">
      <c r="A18280" s="59" t="s">
        <v>13200</v>
      </c>
      <c r="B18280" s="58" t="s">
        <v>222</v>
      </c>
      <c r="C18280" s="84" t="s">
        <v>36</v>
      </c>
      <c r="D18280" s="60">
        <v>20</v>
      </c>
      <c r="E18280" s="75" t="s">
        <v>37</v>
      </c>
      <c r="F18280" s="63">
        <v>32500</v>
      </c>
      <c r="G18280" s="64">
        <f t="shared" si="554"/>
        <v>650000</v>
      </c>
      <c r="H18280" s="65" t="s">
        <v>522</v>
      </c>
      <c r="I18280" s="74" t="s">
        <v>13204</v>
      </c>
    </row>
    <row r="18281" spans="1:9" x14ac:dyDescent="0.25">
      <c r="A18281" s="59" t="s">
        <v>13200</v>
      </c>
      <c r="B18281" s="58" t="s">
        <v>35</v>
      </c>
      <c r="C18281" s="84" t="s">
        <v>36</v>
      </c>
      <c r="D18281" s="87">
        <v>1</v>
      </c>
      <c r="E18281" s="77" t="s">
        <v>102</v>
      </c>
      <c r="F18281" s="78">
        <v>6350000</v>
      </c>
      <c r="G18281" s="64">
        <f t="shared" si="554"/>
        <v>6350000</v>
      </c>
      <c r="H18281" s="65" t="s">
        <v>522</v>
      </c>
      <c r="I18281" s="74" t="s">
        <v>13204</v>
      </c>
    </row>
    <row r="18282" spans="1:9" x14ac:dyDescent="0.25">
      <c r="A18282" s="59" t="s">
        <v>13200</v>
      </c>
      <c r="B18282" s="118" t="s">
        <v>7049</v>
      </c>
      <c r="C18282" s="59" t="s">
        <v>974</v>
      </c>
      <c r="D18282" s="60">
        <v>1</v>
      </c>
      <c r="E18282" s="75" t="s">
        <v>43</v>
      </c>
      <c r="F18282" s="63">
        <v>575000</v>
      </c>
      <c r="G18282" s="64">
        <f t="shared" si="554"/>
        <v>575000</v>
      </c>
      <c r="H18282" s="65" t="s">
        <v>522</v>
      </c>
      <c r="I18282" s="74" t="s">
        <v>13205</v>
      </c>
    </row>
    <row r="18283" spans="1:9" x14ac:dyDescent="0.25">
      <c r="A18283" s="59" t="s">
        <v>13200</v>
      </c>
      <c r="B18283" s="71" t="s">
        <v>6585</v>
      </c>
      <c r="C18283" s="81" t="s">
        <v>533</v>
      </c>
      <c r="D18283" s="60">
        <v>1</v>
      </c>
      <c r="E18283" s="159" t="s">
        <v>26</v>
      </c>
      <c r="F18283" s="73">
        <v>13000</v>
      </c>
      <c r="G18283" s="64">
        <f t="shared" si="554"/>
        <v>13000</v>
      </c>
      <c r="H18283" s="65" t="s">
        <v>6175</v>
      </c>
      <c r="I18283" s="74"/>
    </row>
    <row r="18284" spans="1:9" x14ac:dyDescent="0.25">
      <c r="A18284" s="59" t="s">
        <v>13200</v>
      </c>
      <c r="B18284" s="58" t="s">
        <v>1627</v>
      </c>
      <c r="C18284" s="83" t="s">
        <v>636</v>
      </c>
      <c r="D18284" s="60">
        <v>3</v>
      </c>
      <c r="E18284" s="75" t="s">
        <v>26</v>
      </c>
      <c r="F18284" s="265">
        <v>100000</v>
      </c>
      <c r="G18284" s="64">
        <f>F18284*D18284</f>
        <v>300000</v>
      </c>
      <c r="H18284" s="65" t="s">
        <v>6175</v>
      </c>
      <c r="I18284" s="74"/>
    </row>
    <row r="18285" spans="1:9" x14ac:dyDescent="0.25">
      <c r="A18285" s="59" t="s">
        <v>13200</v>
      </c>
      <c r="B18285" s="58" t="s">
        <v>13206</v>
      </c>
      <c r="C18285" s="83" t="s">
        <v>482</v>
      </c>
      <c r="D18285" s="60">
        <v>1</v>
      </c>
      <c r="E18285" s="126" t="s">
        <v>26</v>
      </c>
      <c r="F18285" s="73">
        <v>60000</v>
      </c>
      <c r="G18285" s="114">
        <f>F18285*D18285</f>
        <v>60000</v>
      </c>
      <c r="H18285" s="65" t="s">
        <v>6175</v>
      </c>
      <c r="I18285" s="74"/>
    </row>
    <row r="18286" spans="1:9" x14ac:dyDescent="0.25">
      <c r="A18286" s="59" t="s">
        <v>13200</v>
      </c>
      <c r="B18286" s="85" t="s">
        <v>13207</v>
      </c>
      <c r="C18286" s="83" t="s">
        <v>482</v>
      </c>
      <c r="D18286" s="60">
        <v>2</v>
      </c>
      <c r="E18286" s="126" t="s">
        <v>26</v>
      </c>
      <c r="F18286" s="73">
        <v>3500</v>
      </c>
      <c r="G18286" s="114">
        <f>F18286*D18286</f>
        <v>7000</v>
      </c>
      <c r="H18286" s="65" t="s">
        <v>6175</v>
      </c>
      <c r="I18286" s="74"/>
    </row>
    <row r="18287" spans="1:9" x14ac:dyDescent="0.25">
      <c r="A18287" s="59" t="s">
        <v>13200</v>
      </c>
      <c r="B18287" s="71" t="s">
        <v>5251</v>
      </c>
      <c r="C18287" s="83" t="s">
        <v>48</v>
      </c>
      <c r="D18287" s="60">
        <v>2</v>
      </c>
      <c r="E18287" s="77" t="s">
        <v>29</v>
      </c>
      <c r="F18287" s="73">
        <v>25000</v>
      </c>
      <c r="G18287" s="114">
        <f>F18287*D18287</f>
        <v>50000</v>
      </c>
      <c r="H18287" s="65" t="s">
        <v>6175</v>
      </c>
      <c r="I18287" s="74"/>
    </row>
    <row r="18288" spans="1:9" x14ac:dyDescent="0.25">
      <c r="A18288" s="59" t="s">
        <v>13200</v>
      </c>
      <c r="B18288" s="83" t="s">
        <v>13208</v>
      </c>
      <c r="C18288" s="83" t="s">
        <v>482</v>
      </c>
      <c r="D18288" s="60">
        <v>2</v>
      </c>
      <c r="E18288" s="75" t="s">
        <v>26</v>
      </c>
      <c r="F18288" s="63">
        <v>3800</v>
      </c>
      <c r="G18288" s="64">
        <f t="shared" si="554"/>
        <v>7600</v>
      </c>
      <c r="H18288" s="65" t="s">
        <v>6175</v>
      </c>
      <c r="I18288" s="74"/>
    </row>
    <row r="18289" spans="1:9" x14ac:dyDescent="0.25">
      <c r="A18289" s="59" t="s">
        <v>13200</v>
      </c>
      <c r="B18289" s="59" t="s">
        <v>871</v>
      </c>
      <c r="C18289" s="83" t="s">
        <v>48</v>
      </c>
      <c r="D18289" s="59">
        <v>1</v>
      </c>
      <c r="E18289" s="77" t="s">
        <v>29</v>
      </c>
      <c r="F18289" s="61">
        <v>675000</v>
      </c>
      <c r="G18289" s="64">
        <f t="shared" si="554"/>
        <v>675000</v>
      </c>
      <c r="H18289" s="65" t="s">
        <v>2985</v>
      </c>
      <c r="I18289" s="74"/>
    </row>
    <row r="18290" spans="1:9" x14ac:dyDescent="0.25">
      <c r="A18290" s="59" t="s">
        <v>13200</v>
      </c>
      <c r="B18290" s="59" t="s">
        <v>13209</v>
      </c>
      <c r="C18290" s="83" t="s">
        <v>482</v>
      </c>
      <c r="D18290" s="60">
        <v>5</v>
      </c>
      <c r="E18290" s="77" t="s">
        <v>26</v>
      </c>
      <c r="F18290" s="63">
        <v>2500</v>
      </c>
      <c r="G18290" s="64">
        <f t="shared" si="554"/>
        <v>12500</v>
      </c>
      <c r="H18290" s="65" t="s">
        <v>6195</v>
      </c>
      <c r="I18290" s="74"/>
    </row>
    <row r="18291" spans="1:9" x14ac:dyDescent="0.25">
      <c r="A18291" s="59" t="s">
        <v>13200</v>
      </c>
      <c r="B18291" s="118" t="s">
        <v>13210</v>
      </c>
      <c r="C18291" s="83" t="s">
        <v>12106</v>
      </c>
      <c r="D18291" s="60">
        <v>1</v>
      </c>
      <c r="E18291" s="75" t="s">
        <v>26</v>
      </c>
      <c r="F18291" s="73">
        <v>95000</v>
      </c>
      <c r="G18291" s="64">
        <f t="shared" si="554"/>
        <v>95000</v>
      </c>
      <c r="H18291" s="65" t="s">
        <v>6195</v>
      </c>
      <c r="I18291" s="74"/>
    </row>
    <row r="18292" spans="1:9" x14ac:dyDescent="0.25">
      <c r="A18292" s="59" t="s">
        <v>13200</v>
      </c>
      <c r="B18292" s="59" t="s">
        <v>210</v>
      </c>
      <c r="C18292" s="59" t="s">
        <v>211</v>
      </c>
      <c r="D18292" s="87">
        <v>5</v>
      </c>
      <c r="E18292" s="77" t="s">
        <v>37</v>
      </c>
      <c r="F18292" s="73">
        <v>33000</v>
      </c>
      <c r="G18292" s="64">
        <f t="shared" si="554"/>
        <v>165000</v>
      </c>
      <c r="H18292" s="65" t="s">
        <v>854</v>
      </c>
      <c r="I18292" s="502" t="s">
        <v>13211</v>
      </c>
    </row>
    <row r="18293" spans="1:9" x14ac:dyDescent="0.25">
      <c r="A18293" s="59" t="s">
        <v>13200</v>
      </c>
      <c r="B18293" s="59" t="s">
        <v>9941</v>
      </c>
      <c r="C18293" s="59" t="s">
        <v>411</v>
      </c>
      <c r="D18293" s="141">
        <v>1</v>
      </c>
      <c r="E18293" s="75" t="s">
        <v>26</v>
      </c>
      <c r="F18293" s="210">
        <v>45000</v>
      </c>
      <c r="G18293" s="64">
        <f t="shared" si="554"/>
        <v>45000</v>
      </c>
      <c r="H18293" s="65" t="s">
        <v>854</v>
      </c>
      <c r="I18293" s="502" t="s">
        <v>13211</v>
      </c>
    </row>
    <row r="18294" spans="1:9" x14ac:dyDescent="0.25">
      <c r="A18294" s="59" t="s">
        <v>13200</v>
      </c>
      <c r="B18294" s="59" t="s">
        <v>1792</v>
      </c>
      <c r="C18294" s="59" t="s">
        <v>76</v>
      </c>
      <c r="D18294" s="60">
        <v>0.3</v>
      </c>
      <c r="E18294" s="75" t="s">
        <v>37</v>
      </c>
      <c r="F18294" s="63">
        <v>86250</v>
      </c>
      <c r="G18294" s="64">
        <f t="shared" si="554"/>
        <v>25875</v>
      </c>
      <c r="H18294" s="65" t="s">
        <v>749</v>
      </c>
      <c r="I18294" s="74"/>
    </row>
    <row r="18295" spans="1:9" x14ac:dyDescent="0.25">
      <c r="A18295" s="59" t="s">
        <v>13200</v>
      </c>
      <c r="B18295" s="59" t="s">
        <v>1792</v>
      </c>
      <c r="C18295" s="59" t="s">
        <v>76</v>
      </c>
      <c r="D18295" s="60">
        <v>0.6</v>
      </c>
      <c r="E18295" s="75" t="s">
        <v>37</v>
      </c>
      <c r="F18295" s="63">
        <v>86250</v>
      </c>
      <c r="G18295" s="64">
        <f t="shared" si="554"/>
        <v>51750</v>
      </c>
      <c r="H18295" s="65" t="s">
        <v>466</v>
      </c>
      <c r="I18295" s="74"/>
    </row>
    <row r="18296" spans="1:9" x14ac:dyDescent="0.25">
      <c r="A18296" s="59" t="s">
        <v>13200</v>
      </c>
      <c r="B18296" s="59" t="s">
        <v>210</v>
      </c>
      <c r="C18296" s="59" t="s">
        <v>211</v>
      </c>
      <c r="D18296" s="87">
        <v>8</v>
      </c>
      <c r="E18296" s="77" t="s">
        <v>37</v>
      </c>
      <c r="F18296" s="73">
        <v>33000</v>
      </c>
      <c r="G18296" s="114">
        <f t="shared" si="554"/>
        <v>264000</v>
      </c>
      <c r="H18296" s="65" t="s">
        <v>998</v>
      </c>
      <c r="I18296" s="74" t="s">
        <v>13212</v>
      </c>
    </row>
    <row r="18297" spans="1:9" x14ac:dyDescent="0.25">
      <c r="A18297" s="59" t="s">
        <v>13200</v>
      </c>
      <c r="B18297" s="58" t="s">
        <v>71</v>
      </c>
      <c r="C18297" s="77" t="s">
        <v>181</v>
      </c>
      <c r="D18297" s="60">
        <v>3</v>
      </c>
      <c r="E18297" s="126" t="s">
        <v>26</v>
      </c>
      <c r="F18297" s="73">
        <v>36000</v>
      </c>
      <c r="G18297" s="114">
        <f t="shared" si="554"/>
        <v>108000</v>
      </c>
      <c r="H18297" s="65" t="s">
        <v>998</v>
      </c>
      <c r="I18297" s="74" t="s">
        <v>13212</v>
      </c>
    </row>
    <row r="18298" spans="1:9" x14ac:dyDescent="0.25">
      <c r="A18298" s="59" t="s">
        <v>13200</v>
      </c>
      <c r="B18298" s="59" t="s">
        <v>13213</v>
      </c>
      <c r="C18298" s="59" t="s">
        <v>533</v>
      </c>
      <c r="D18298" s="60">
        <v>1</v>
      </c>
      <c r="E18298" s="126" t="s">
        <v>1854</v>
      </c>
      <c r="F18298" s="73">
        <v>16000</v>
      </c>
      <c r="G18298" s="114">
        <f t="shared" si="554"/>
        <v>16000</v>
      </c>
      <c r="H18298" s="65" t="s">
        <v>4875</v>
      </c>
      <c r="I18298" s="74"/>
    </row>
    <row r="18299" spans="1:9" x14ac:dyDescent="0.25">
      <c r="A18299" s="59" t="s">
        <v>13200</v>
      </c>
      <c r="B18299" s="85" t="s">
        <v>13214</v>
      </c>
      <c r="C18299" s="59" t="s">
        <v>533</v>
      </c>
      <c r="D18299" s="60">
        <v>1</v>
      </c>
      <c r="E18299" s="126" t="s">
        <v>1854</v>
      </c>
      <c r="F18299" s="73">
        <v>42500</v>
      </c>
      <c r="G18299" s="114">
        <f t="shared" si="554"/>
        <v>42500</v>
      </c>
      <c r="H18299" s="65" t="s">
        <v>4875</v>
      </c>
      <c r="I18299" s="74"/>
    </row>
    <row r="18300" spans="1:9" x14ac:dyDescent="0.25">
      <c r="A18300" s="59" t="s">
        <v>13200</v>
      </c>
      <c r="B18300" s="59" t="s">
        <v>56</v>
      </c>
      <c r="C18300" s="59" t="s">
        <v>57</v>
      </c>
      <c r="D18300" s="60">
        <v>2</v>
      </c>
      <c r="E18300" s="126" t="s">
        <v>37</v>
      </c>
      <c r="F18300" s="73">
        <v>24650</v>
      </c>
      <c r="G18300" s="114">
        <f>F18300*D18300</f>
        <v>49300</v>
      </c>
      <c r="H18300" s="65" t="s">
        <v>432</v>
      </c>
      <c r="I18300" s="74"/>
    </row>
    <row r="18301" spans="1:9" x14ac:dyDescent="0.25">
      <c r="A18301" s="59" t="s">
        <v>13215</v>
      </c>
      <c r="B18301" s="58" t="s">
        <v>35</v>
      </c>
      <c r="C18301" s="84" t="s">
        <v>36</v>
      </c>
      <c r="D18301" s="60">
        <v>3</v>
      </c>
      <c r="E18301" s="75" t="s">
        <v>37</v>
      </c>
      <c r="F18301" s="63">
        <v>31000</v>
      </c>
      <c r="G18301" s="64">
        <f>F18301*D18301</f>
        <v>93000</v>
      </c>
      <c r="H18301" s="65" t="s">
        <v>432</v>
      </c>
      <c r="I18301" s="74"/>
    </row>
    <row r="18302" spans="1:9" x14ac:dyDescent="0.25">
      <c r="A18302" s="59" t="s">
        <v>13215</v>
      </c>
      <c r="B18302" s="59" t="s">
        <v>13120</v>
      </c>
      <c r="C18302" s="81"/>
      <c r="D18302" s="60">
        <v>15</v>
      </c>
      <c r="E18302" s="159" t="s">
        <v>25</v>
      </c>
      <c r="F18302" s="73">
        <v>1565</v>
      </c>
      <c r="G18302" s="64">
        <f>F18302*D18302</f>
        <v>23475</v>
      </c>
      <c r="H18302" s="65" t="s">
        <v>432</v>
      </c>
      <c r="I18302" s="74"/>
    </row>
    <row r="18303" spans="1:9" x14ac:dyDescent="0.25">
      <c r="A18303" s="59" t="s">
        <v>13215</v>
      </c>
      <c r="B18303" s="71" t="s">
        <v>3332</v>
      </c>
      <c r="C18303" s="81" t="s">
        <v>13216</v>
      </c>
      <c r="D18303" s="60">
        <v>1</v>
      </c>
      <c r="E18303" s="159" t="s">
        <v>25</v>
      </c>
      <c r="F18303" s="102">
        <v>1650000</v>
      </c>
      <c r="G18303" s="64">
        <f>F18303*D18303</f>
        <v>1650000</v>
      </c>
      <c r="H18303" s="65" t="s">
        <v>6175</v>
      </c>
      <c r="I18303" s="74"/>
    </row>
    <row r="18304" spans="1:9" x14ac:dyDescent="0.25">
      <c r="A18304" s="59" t="s">
        <v>13215</v>
      </c>
      <c r="B18304" s="71" t="s">
        <v>3332</v>
      </c>
      <c r="C18304" s="84" t="s">
        <v>13217</v>
      </c>
      <c r="D18304" s="60">
        <v>1</v>
      </c>
      <c r="E18304" s="159" t="s">
        <v>25</v>
      </c>
      <c r="F18304" s="63">
        <v>1650000</v>
      </c>
      <c r="G18304" s="64">
        <f>F18304*D18304</f>
        <v>1650000</v>
      </c>
      <c r="H18304" s="65" t="s">
        <v>6175</v>
      </c>
      <c r="I18304" s="74"/>
    </row>
    <row r="18305" spans="1:9" x14ac:dyDescent="0.25">
      <c r="A18305" s="59" t="s">
        <v>13215</v>
      </c>
      <c r="B18305" s="59" t="s">
        <v>292</v>
      </c>
      <c r="C18305" s="83" t="s">
        <v>48</v>
      </c>
      <c r="D18305" s="60">
        <v>3</v>
      </c>
      <c r="E18305" s="77" t="s">
        <v>26</v>
      </c>
      <c r="F18305" s="63">
        <v>40000</v>
      </c>
      <c r="G18305" s="64">
        <f t="shared" ref="G18305:G18338" si="555">F18305*D18305</f>
        <v>120000</v>
      </c>
      <c r="H18305" s="65" t="s">
        <v>6175</v>
      </c>
      <c r="I18305" s="74"/>
    </row>
    <row r="18306" spans="1:9" x14ac:dyDescent="0.25">
      <c r="A18306" s="59" t="s">
        <v>13215</v>
      </c>
      <c r="B18306" s="59" t="s">
        <v>210</v>
      </c>
      <c r="C18306" s="59" t="s">
        <v>211</v>
      </c>
      <c r="D18306" s="87">
        <v>1</v>
      </c>
      <c r="E18306" s="77" t="s">
        <v>37</v>
      </c>
      <c r="F18306" s="73">
        <v>33000</v>
      </c>
      <c r="G18306" s="64">
        <f t="shared" si="555"/>
        <v>33000</v>
      </c>
      <c r="H18306" s="65" t="s">
        <v>894</v>
      </c>
      <c r="I18306" s="74"/>
    </row>
    <row r="18307" spans="1:9" x14ac:dyDescent="0.25">
      <c r="A18307" s="59" t="s">
        <v>13215</v>
      </c>
      <c r="B18307" s="59" t="s">
        <v>12289</v>
      </c>
      <c r="C18307" s="83" t="s">
        <v>636</v>
      </c>
      <c r="D18307" s="59">
        <v>1</v>
      </c>
      <c r="E18307" s="77" t="s">
        <v>26</v>
      </c>
      <c r="F18307" s="61">
        <v>45000</v>
      </c>
      <c r="G18307" s="64">
        <f>F18307*D18307</f>
        <v>45000</v>
      </c>
      <c r="H18307" s="65" t="s">
        <v>13218</v>
      </c>
      <c r="I18307" s="74"/>
    </row>
    <row r="18308" spans="1:9" x14ac:dyDescent="0.25">
      <c r="A18308" s="59" t="s">
        <v>13215</v>
      </c>
      <c r="B18308" s="58" t="s">
        <v>8069</v>
      </c>
      <c r="C18308" s="83" t="s">
        <v>835</v>
      </c>
      <c r="D18308" s="60">
        <v>2</v>
      </c>
      <c r="E18308" s="75" t="s">
        <v>26</v>
      </c>
      <c r="F18308" s="221">
        <v>2500</v>
      </c>
      <c r="G18308" s="64">
        <f>F18308*D18308</f>
        <v>5000</v>
      </c>
      <c r="H18308" s="65" t="s">
        <v>13218</v>
      </c>
      <c r="I18308" s="74"/>
    </row>
    <row r="18309" spans="1:9" x14ac:dyDescent="0.25">
      <c r="A18309" s="59" t="s">
        <v>13215</v>
      </c>
      <c r="B18309" s="58" t="s">
        <v>35</v>
      </c>
      <c r="C18309" s="84" t="s">
        <v>36</v>
      </c>
      <c r="D18309" s="60">
        <v>3</v>
      </c>
      <c r="E18309" s="75" t="s">
        <v>37</v>
      </c>
      <c r="F18309" s="63">
        <v>31000</v>
      </c>
      <c r="G18309" s="64">
        <f>F18309*D18309</f>
        <v>93000</v>
      </c>
      <c r="H18309" s="65" t="s">
        <v>2897</v>
      </c>
      <c r="I18309" s="74"/>
    </row>
    <row r="18310" spans="1:9" x14ac:dyDescent="0.25">
      <c r="A18310" s="59" t="s">
        <v>13215</v>
      </c>
      <c r="B18310" s="58" t="s">
        <v>13101</v>
      </c>
      <c r="C18310" s="84" t="s">
        <v>13219</v>
      </c>
      <c r="D18310" s="87">
        <v>1</v>
      </c>
      <c r="E18310" s="77" t="s">
        <v>25</v>
      </c>
      <c r="F18310" s="78">
        <v>12000</v>
      </c>
      <c r="G18310" s="114">
        <f>F18310*D18310</f>
        <v>12000</v>
      </c>
      <c r="H18310" s="65" t="s">
        <v>432</v>
      </c>
      <c r="I18310" s="74"/>
    </row>
    <row r="18311" spans="1:9" x14ac:dyDescent="0.25">
      <c r="A18311" s="59" t="s">
        <v>13215</v>
      </c>
      <c r="B18311" s="71" t="s">
        <v>13199</v>
      </c>
      <c r="C18311" s="83" t="s">
        <v>48</v>
      </c>
      <c r="D18311" s="60">
        <v>1</v>
      </c>
      <c r="E18311" s="77" t="s">
        <v>26</v>
      </c>
      <c r="F18311" s="63">
        <v>35000</v>
      </c>
      <c r="G18311" s="64">
        <f t="shared" si="555"/>
        <v>35000</v>
      </c>
      <c r="H18311" s="65" t="s">
        <v>1653</v>
      </c>
      <c r="I18311" s="74" t="s">
        <v>13220</v>
      </c>
    </row>
    <row r="18312" spans="1:9" x14ac:dyDescent="0.25">
      <c r="A18312" s="59" t="s">
        <v>13215</v>
      </c>
      <c r="B18312" s="71" t="s">
        <v>93</v>
      </c>
      <c r="C18312" s="59" t="s">
        <v>9834</v>
      </c>
      <c r="D18312" s="60">
        <v>1</v>
      </c>
      <c r="E18312" s="75" t="s">
        <v>26</v>
      </c>
      <c r="F18312" s="73">
        <v>181500</v>
      </c>
      <c r="G18312" s="64">
        <f t="shared" si="555"/>
        <v>181500</v>
      </c>
      <c r="H18312" s="65" t="s">
        <v>1877</v>
      </c>
      <c r="I18312" s="74" t="s">
        <v>13221</v>
      </c>
    </row>
    <row r="18313" spans="1:9" x14ac:dyDescent="0.25">
      <c r="A18313" s="59" t="s">
        <v>13215</v>
      </c>
      <c r="B18313" s="59" t="s">
        <v>634</v>
      </c>
      <c r="C18313" s="59" t="s">
        <v>99</v>
      </c>
      <c r="D18313" s="87">
        <v>1</v>
      </c>
      <c r="E18313" s="77" t="s">
        <v>26</v>
      </c>
      <c r="F18313" s="102">
        <v>40000</v>
      </c>
      <c r="G18313" s="64">
        <f t="shared" si="555"/>
        <v>40000</v>
      </c>
      <c r="H18313" s="65" t="s">
        <v>1877</v>
      </c>
      <c r="I18313" s="74" t="s">
        <v>13221</v>
      </c>
    </row>
    <row r="18314" spans="1:9" x14ac:dyDescent="0.25">
      <c r="A18314" s="59" t="s">
        <v>13215</v>
      </c>
      <c r="B18314" s="58" t="s">
        <v>12624</v>
      </c>
      <c r="C18314" s="83" t="s">
        <v>411</v>
      </c>
      <c r="D18314" s="60">
        <v>1</v>
      </c>
      <c r="E18314" s="75" t="s">
        <v>26</v>
      </c>
      <c r="F18314" s="63">
        <v>90000</v>
      </c>
      <c r="G18314" s="64">
        <f t="shared" si="555"/>
        <v>90000</v>
      </c>
      <c r="H18314" s="65" t="s">
        <v>1877</v>
      </c>
      <c r="I18314" s="74" t="s">
        <v>13221</v>
      </c>
    </row>
    <row r="18315" spans="1:9" x14ac:dyDescent="0.25">
      <c r="A18315" s="59" t="s">
        <v>13215</v>
      </c>
      <c r="B18315" s="71" t="s">
        <v>6463</v>
      </c>
      <c r="C18315" s="59" t="s">
        <v>434</v>
      </c>
      <c r="D18315" s="141">
        <v>1</v>
      </c>
      <c r="E18315" s="75" t="s">
        <v>26</v>
      </c>
      <c r="F18315" s="210">
        <v>500000</v>
      </c>
      <c r="G18315" s="210">
        <f t="shared" si="555"/>
        <v>500000</v>
      </c>
      <c r="H18315" s="65" t="s">
        <v>1877</v>
      </c>
      <c r="I18315" s="74" t="s">
        <v>13221</v>
      </c>
    </row>
    <row r="18316" spans="1:9" x14ac:dyDescent="0.25">
      <c r="A18316" s="59" t="s">
        <v>13215</v>
      </c>
      <c r="B18316" s="66" t="s">
        <v>6412</v>
      </c>
      <c r="C18316" s="121" t="s">
        <v>65</v>
      </c>
      <c r="D18316" s="60">
        <v>2</v>
      </c>
      <c r="E18316" s="75" t="s">
        <v>25</v>
      </c>
      <c r="F18316" s="78">
        <v>60000</v>
      </c>
      <c r="G18316" s="64">
        <f t="shared" si="555"/>
        <v>120000</v>
      </c>
      <c r="H18316" s="65" t="s">
        <v>1877</v>
      </c>
      <c r="I18316" s="74" t="s">
        <v>13221</v>
      </c>
    </row>
    <row r="18317" spans="1:9" x14ac:dyDescent="0.25">
      <c r="A18317" s="59" t="s">
        <v>13215</v>
      </c>
      <c r="B18317" s="71" t="s">
        <v>544</v>
      </c>
      <c r="C18317" s="83" t="s">
        <v>636</v>
      </c>
      <c r="D18317" s="59">
        <v>2</v>
      </c>
      <c r="E18317" s="159" t="s">
        <v>51</v>
      </c>
      <c r="F18317" s="61">
        <v>77500</v>
      </c>
      <c r="G18317" s="64">
        <f t="shared" si="555"/>
        <v>155000</v>
      </c>
      <c r="H18317" s="65" t="s">
        <v>6151</v>
      </c>
      <c r="I18317" s="74"/>
    </row>
    <row r="18318" spans="1:9" x14ac:dyDescent="0.25">
      <c r="A18318" s="59" t="s">
        <v>13215</v>
      </c>
      <c r="B18318" s="59" t="s">
        <v>210</v>
      </c>
      <c r="C18318" s="59" t="s">
        <v>211</v>
      </c>
      <c r="D18318" s="87">
        <v>8</v>
      </c>
      <c r="E18318" s="77" t="s">
        <v>37</v>
      </c>
      <c r="F18318" s="73">
        <v>33000</v>
      </c>
      <c r="G18318" s="64">
        <f t="shared" si="555"/>
        <v>264000</v>
      </c>
      <c r="H18318" s="65" t="s">
        <v>1918</v>
      </c>
      <c r="I18318" s="74" t="s">
        <v>13222</v>
      </c>
    </row>
    <row r="18319" spans="1:9" x14ac:dyDescent="0.25">
      <c r="A18319" s="59" t="s">
        <v>13215</v>
      </c>
      <c r="B18319" s="59" t="s">
        <v>6323</v>
      </c>
      <c r="C18319" s="59" t="s">
        <v>6324</v>
      </c>
      <c r="D18319" s="87">
        <v>1</v>
      </c>
      <c r="E18319" s="77" t="s">
        <v>26</v>
      </c>
      <c r="F18319" s="102">
        <v>93000</v>
      </c>
      <c r="G18319" s="64">
        <f t="shared" si="555"/>
        <v>93000</v>
      </c>
      <c r="H18319" s="65" t="s">
        <v>1918</v>
      </c>
      <c r="I18319" s="74" t="s">
        <v>13222</v>
      </c>
    </row>
    <row r="18320" spans="1:9" x14ac:dyDescent="0.25">
      <c r="A18320" s="59" t="s">
        <v>13215</v>
      </c>
      <c r="B18320" s="58" t="s">
        <v>71</v>
      </c>
      <c r="C18320" s="77" t="s">
        <v>181</v>
      </c>
      <c r="D18320" s="87">
        <v>1</v>
      </c>
      <c r="E18320" s="77" t="s">
        <v>37</v>
      </c>
      <c r="F18320" s="73">
        <v>36000</v>
      </c>
      <c r="G18320" s="114">
        <f t="shared" si="555"/>
        <v>36000</v>
      </c>
      <c r="H18320" s="65" t="s">
        <v>1918</v>
      </c>
      <c r="I18320" s="74" t="s">
        <v>13222</v>
      </c>
    </row>
    <row r="18321" spans="1:9" x14ac:dyDescent="0.25">
      <c r="A18321" s="59" t="s">
        <v>13215</v>
      </c>
      <c r="B18321" s="58" t="s">
        <v>910</v>
      </c>
      <c r="C18321" s="83" t="s">
        <v>12777</v>
      </c>
      <c r="D18321" s="60">
        <v>8</v>
      </c>
      <c r="E18321" s="75" t="s">
        <v>51</v>
      </c>
      <c r="F18321" s="265">
        <v>12500</v>
      </c>
      <c r="G18321" s="64">
        <f t="shared" si="555"/>
        <v>100000</v>
      </c>
      <c r="H18321" s="65" t="s">
        <v>484</v>
      </c>
      <c r="I18321" s="74"/>
    </row>
    <row r="18322" spans="1:9" x14ac:dyDescent="0.25">
      <c r="A18322" s="59" t="s">
        <v>13215</v>
      </c>
      <c r="B18322" s="71" t="s">
        <v>13223</v>
      </c>
      <c r="C18322" s="83" t="s">
        <v>1272</v>
      </c>
      <c r="D18322" s="60">
        <v>2</v>
      </c>
      <c r="E18322" s="159" t="s">
        <v>26</v>
      </c>
      <c r="F18322" s="63">
        <v>15000</v>
      </c>
      <c r="G18322" s="64">
        <f t="shared" si="555"/>
        <v>30000</v>
      </c>
      <c r="H18322" s="65" t="s">
        <v>484</v>
      </c>
      <c r="I18322" s="74"/>
    </row>
    <row r="18323" spans="1:9" x14ac:dyDescent="0.25">
      <c r="A18323" s="59" t="s">
        <v>13215</v>
      </c>
      <c r="B18323" s="58" t="s">
        <v>11567</v>
      </c>
      <c r="C18323" s="59" t="s">
        <v>11568</v>
      </c>
      <c r="D18323" s="60">
        <v>1</v>
      </c>
      <c r="E18323" s="75" t="s">
        <v>26</v>
      </c>
      <c r="F18323" s="73">
        <v>1600000</v>
      </c>
      <c r="G18323" s="64">
        <f t="shared" si="555"/>
        <v>1600000</v>
      </c>
      <c r="H18323" s="65" t="s">
        <v>2148</v>
      </c>
      <c r="I18323" s="74"/>
    </row>
    <row r="18324" spans="1:9" x14ac:dyDescent="0.25">
      <c r="A18324" s="59" t="s">
        <v>13215</v>
      </c>
      <c r="B18324" s="59" t="s">
        <v>11569</v>
      </c>
      <c r="C18324" s="59" t="s">
        <v>11570</v>
      </c>
      <c r="D18324" s="141">
        <v>1</v>
      </c>
      <c r="E18324" s="126" t="s">
        <v>26</v>
      </c>
      <c r="F18324" s="280">
        <v>330000</v>
      </c>
      <c r="G18324" s="64">
        <f t="shared" si="555"/>
        <v>330000</v>
      </c>
      <c r="H18324" s="65" t="s">
        <v>2148</v>
      </c>
      <c r="I18324" s="74"/>
    </row>
    <row r="18325" spans="1:9" x14ac:dyDescent="0.25">
      <c r="A18325" s="59" t="s">
        <v>13215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555"/>
        <v>93000</v>
      </c>
      <c r="H18325" s="65" t="s">
        <v>432</v>
      </c>
      <c r="I18325" s="74"/>
    </row>
    <row r="18326" spans="1:9" x14ac:dyDescent="0.25">
      <c r="A18326" s="59" t="s">
        <v>190</v>
      </c>
      <c r="B18326" s="58" t="s">
        <v>35</v>
      </c>
      <c r="C18326" s="84" t="s">
        <v>36</v>
      </c>
      <c r="D18326" s="60">
        <v>3</v>
      </c>
      <c r="E18326" s="75" t="s">
        <v>37</v>
      </c>
      <c r="F18326" s="63">
        <v>31000</v>
      </c>
      <c r="G18326" s="64">
        <f t="shared" si="555"/>
        <v>93000</v>
      </c>
      <c r="H18326" s="65" t="s">
        <v>2148</v>
      </c>
      <c r="I18326" s="74"/>
    </row>
    <row r="18327" spans="1:9" x14ac:dyDescent="0.25">
      <c r="A18327" s="59" t="s">
        <v>190</v>
      </c>
      <c r="B18327" s="71" t="s">
        <v>8414</v>
      </c>
      <c r="C18327" s="81" t="s">
        <v>27</v>
      </c>
      <c r="D18327" s="60">
        <v>30</v>
      </c>
      <c r="E18327" s="159" t="s">
        <v>25</v>
      </c>
      <c r="F18327" s="102">
        <v>1000</v>
      </c>
      <c r="G18327" s="64">
        <f t="shared" si="555"/>
        <v>30000</v>
      </c>
      <c r="H18327" s="65" t="s">
        <v>13224</v>
      </c>
      <c r="I18327" s="74"/>
    </row>
    <row r="18328" spans="1:9" x14ac:dyDescent="0.25">
      <c r="A18328" s="59" t="s">
        <v>190</v>
      </c>
      <c r="B18328" s="58" t="s">
        <v>8069</v>
      </c>
      <c r="C18328" s="83" t="s">
        <v>835</v>
      </c>
      <c r="D18328" s="60">
        <v>1</v>
      </c>
      <c r="E18328" s="75" t="s">
        <v>26</v>
      </c>
      <c r="F18328" s="221">
        <v>2500</v>
      </c>
      <c r="G18328" s="64">
        <f t="shared" si="555"/>
        <v>2500</v>
      </c>
      <c r="H18328" s="65" t="s">
        <v>13224</v>
      </c>
      <c r="I18328" s="74"/>
    </row>
    <row r="18329" spans="1:9" x14ac:dyDescent="0.25">
      <c r="A18329" s="59" t="s">
        <v>190</v>
      </c>
      <c r="B18329" s="58" t="s">
        <v>6701</v>
      </c>
      <c r="C18329" s="83" t="s">
        <v>1093</v>
      </c>
      <c r="D18329" s="60">
        <v>1</v>
      </c>
      <c r="E18329" s="75" t="s">
        <v>26</v>
      </c>
      <c r="F18329" s="265">
        <v>300000</v>
      </c>
      <c r="G18329" s="64">
        <f t="shared" si="555"/>
        <v>300000</v>
      </c>
      <c r="H18329" s="65" t="s">
        <v>882</v>
      </c>
      <c r="I18329" s="74"/>
    </row>
    <row r="18330" spans="1:9" x14ac:dyDescent="0.25">
      <c r="A18330" s="59" t="s">
        <v>190</v>
      </c>
      <c r="B18330" s="93" t="s">
        <v>6953</v>
      </c>
      <c r="C18330" s="93" t="s">
        <v>6954</v>
      </c>
      <c r="D18330" s="60">
        <v>1</v>
      </c>
      <c r="E18330" s="75" t="s">
        <v>25</v>
      </c>
      <c r="F18330" s="63">
        <v>340500</v>
      </c>
      <c r="G18330" s="64">
        <f t="shared" si="555"/>
        <v>340500</v>
      </c>
      <c r="H18330" s="65" t="s">
        <v>882</v>
      </c>
      <c r="I18330" s="74"/>
    </row>
    <row r="18331" spans="1:9" x14ac:dyDescent="0.25">
      <c r="A18331" s="59" t="s">
        <v>190</v>
      </c>
      <c r="B18331" s="85" t="s">
        <v>1672</v>
      </c>
      <c r="C18331" s="83" t="s">
        <v>48</v>
      </c>
      <c r="D18331" s="60">
        <v>6</v>
      </c>
      <c r="E18331" s="126" t="s">
        <v>26</v>
      </c>
      <c r="F18331" s="73">
        <v>10000</v>
      </c>
      <c r="G18331" s="64">
        <f t="shared" si="555"/>
        <v>60000</v>
      </c>
      <c r="H18331" s="65" t="s">
        <v>882</v>
      </c>
      <c r="I18331" s="74"/>
    </row>
    <row r="18332" spans="1:9" x14ac:dyDescent="0.25">
      <c r="A18332" s="59" t="s">
        <v>190</v>
      </c>
      <c r="B18332" s="66" t="s">
        <v>220</v>
      </c>
      <c r="C18332" s="92" t="s">
        <v>221</v>
      </c>
      <c r="D18332" s="60">
        <v>1</v>
      </c>
      <c r="E18332" s="235" t="s">
        <v>37</v>
      </c>
      <c r="F18332" s="102">
        <v>34689</v>
      </c>
      <c r="G18332" s="64">
        <f t="shared" si="555"/>
        <v>34689</v>
      </c>
      <c r="H18332" s="65" t="s">
        <v>882</v>
      </c>
      <c r="I18332" s="74"/>
    </row>
    <row r="18333" spans="1:9" x14ac:dyDescent="0.25">
      <c r="A18333" s="59" t="s">
        <v>190</v>
      </c>
      <c r="B18333" s="58" t="s">
        <v>222</v>
      </c>
      <c r="C18333" s="77" t="s">
        <v>1476</v>
      </c>
      <c r="D18333" s="60">
        <v>1.5</v>
      </c>
      <c r="E18333" s="235" t="s">
        <v>37</v>
      </c>
      <c r="F18333" s="78">
        <v>32500</v>
      </c>
      <c r="G18333" s="64">
        <f t="shared" si="555"/>
        <v>48750</v>
      </c>
      <c r="H18333" s="65" t="s">
        <v>882</v>
      </c>
      <c r="I18333" s="74"/>
    </row>
    <row r="18334" spans="1:9" x14ac:dyDescent="0.25">
      <c r="A18334" s="59" t="s">
        <v>190</v>
      </c>
      <c r="B18334" s="59" t="s">
        <v>210</v>
      </c>
      <c r="C18334" s="59" t="s">
        <v>211</v>
      </c>
      <c r="D18334" s="87">
        <v>2.5</v>
      </c>
      <c r="E18334" s="77" t="s">
        <v>37</v>
      </c>
      <c r="F18334" s="73">
        <v>33000</v>
      </c>
      <c r="G18334" s="64">
        <f t="shared" si="555"/>
        <v>82500</v>
      </c>
      <c r="H18334" s="65" t="s">
        <v>882</v>
      </c>
      <c r="I18334" s="74"/>
    </row>
    <row r="18335" spans="1:9" x14ac:dyDescent="0.25">
      <c r="A18335" s="59" t="s">
        <v>190</v>
      </c>
      <c r="B18335" s="59" t="s">
        <v>1792</v>
      </c>
      <c r="C18335" s="59" t="s">
        <v>76</v>
      </c>
      <c r="D18335" s="60">
        <v>0.6</v>
      </c>
      <c r="E18335" s="75" t="s">
        <v>37</v>
      </c>
      <c r="F18335" s="63">
        <v>86250</v>
      </c>
      <c r="G18335" s="64">
        <f>F18335*D18335</f>
        <v>51750</v>
      </c>
      <c r="H18335" s="65" t="s">
        <v>882</v>
      </c>
      <c r="I18335" s="74"/>
    </row>
    <row r="18336" spans="1:9" x14ac:dyDescent="0.25">
      <c r="A18336" s="59" t="s">
        <v>190</v>
      </c>
      <c r="B18336" s="83" t="s">
        <v>6444</v>
      </c>
      <c r="C18336" s="84" t="s">
        <v>6400</v>
      </c>
      <c r="D18336" s="59">
        <v>1</v>
      </c>
      <c r="E18336" s="159" t="s">
        <v>26</v>
      </c>
      <c r="F18336" s="61">
        <v>75000</v>
      </c>
      <c r="G18336" s="64">
        <f>F18336*D18336</f>
        <v>75000</v>
      </c>
      <c r="H18336" s="65" t="s">
        <v>2985</v>
      </c>
      <c r="I18336" s="74"/>
    </row>
    <row r="18337" spans="1:9" x14ac:dyDescent="0.25">
      <c r="A18337" s="59" t="s">
        <v>190</v>
      </c>
      <c r="B18337" s="59" t="s">
        <v>13225</v>
      </c>
      <c r="C18337" s="83" t="s">
        <v>12777</v>
      </c>
      <c r="D18337" s="60">
        <v>1</v>
      </c>
      <c r="E18337" s="126" t="s">
        <v>26</v>
      </c>
      <c r="F18337" s="73">
        <v>57500</v>
      </c>
      <c r="G18337" s="114">
        <f>F18337*D18337</f>
        <v>57500</v>
      </c>
      <c r="H18337" s="65" t="s">
        <v>13226</v>
      </c>
      <c r="I18337" s="74"/>
    </row>
    <row r="18338" spans="1:9" x14ac:dyDescent="0.25">
      <c r="A18338" s="59" t="s">
        <v>190</v>
      </c>
      <c r="B18338" s="118" t="s">
        <v>13227</v>
      </c>
      <c r="C18338" s="83" t="s">
        <v>864</v>
      </c>
      <c r="D18338" s="60">
        <v>1</v>
      </c>
      <c r="E18338" s="159" t="s">
        <v>26</v>
      </c>
      <c r="F18338" s="63">
        <v>40000</v>
      </c>
      <c r="G18338" s="64">
        <f t="shared" si="555"/>
        <v>40000</v>
      </c>
      <c r="H18338" s="65" t="s">
        <v>13226</v>
      </c>
      <c r="I18338" s="74"/>
    </row>
    <row r="18339" spans="1:9" x14ac:dyDescent="0.25">
      <c r="A18339" s="59" t="s">
        <v>190</v>
      </c>
      <c r="B18339" s="118" t="s">
        <v>1900</v>
      </c>
      <c r="C18339" s="83" t="s">
        <v>1015</v>
      </c>
      <c r="D18339" s="60">
        <v>1</v>
      </c>
      <c r="E18339" s="75" t="s">
        <v>29</v>
      </c>
      <c r="F18339" s="63">
        <v>215000</v>
      </c>
      <c r="G18339" s="64">
        <f>F18339*D18339</f>
        <v>215000</v>
      </c>
      <c r="H18339" s="65" t="s">
        <v>6151</v>
      </c>
      <c r="I18339" s="74"/>
    </row>
    <row r="18340" spans="1:9" x14ac:dyDescent="0.25">
      <c r="A18340" s="59" t="s">
        <v>190</v>
      </c>
      <c r="B18340" s="59" t="s">
        <v>871</v>
      </c>
      <c r="C18340" s="83" t="s">
        <v>48</v>
      </c>
      <c r="D18340" s="59">
        <v>1</v>
      </c>
      <c r="E18340" s="77" t="s">
        <v>29</v>
      </c>
      <c r="F18340" s="61">
        <v>675000</v>
      </c>
      <c r="G18340" s="64">
        <f>F18340*D18340</f>
        <v>675000</v>
      </c>
      <c r="H18340" s="65" t="s">
        <v>1156</v>
      </c>
      <c r="I18340" s="74"/>
    </row>
    <row r="18341" spans="1:9" x14ac:dyDescent="0.25">
      <c r="A18341" s="59" t="s">
        <v>190</v>
      </c>
      <c r="B18341" s="58" t="s">
        <v>6820</v>
      </c>
      <c r="C18341" s="84" t="s">
        <v>2136</v>
      </c>
      <c r="D18341" s="60">
        <v>1</v>
      </c>
      <c r="E18341" s="75" t="s">
        <v>26</v>
      </c>
      <c r="F18341" s="73">
        <v>82500</v>
      </c>
      <c r="G18341" s="210">
        <f t="shared" ref="G18341:G18404" si="556">F18341*D18341</f>
        <v>82500</v>
      </c>
      <c r="H18341" s="65" t="s">
        <v>13228</v>
      </c>
      <c r="I18341" s="74"/>
    </row>
    <row r="18342" spans="1:9" x14ac:dyDescent="0.25">
      <c r="A18342" s="59" t="s">
        <v>190</v>
      </c>
      <c r="B18342" s="59" t="s">
        <v>2176</v>
      </c>
      <c r="C18342" s="84" t="s">
        <v>1043</v>
      </c>
      <c r="D18342" s="60">
        <v>9</v>
      </c>
      <c r="E18342" s="126" t="s">
        <v>6075</v>
      </c>
      <c r="F18342" s="73">
        <v>819000</v>
      </c>
      <c r="G18342" s="114">
        <f t="shared" si="556"/>
        <v>7371000</v>
      </c>
      <c r="H18342" s="65" t="s">
        <v>6197</v>
      </c>
      <c r="I18342" s="74"/>
    </row>
    <row r="18343" spans="1:9" x14ac:dyDescent="0.25">
      <c r="A18343" s="59" t="s">
        <v>190</v>
      </c>
      <c r="B18343" s="85" t="s">
        <v>724</v>
      </c>
      <c r="C18343" s="84" t="s">
        <v>1043</v>
      </c>
      <c r="D18343" s="60">
        <v>6</v>
      </c>
      <c r="E18343" s="126" t="s">
        <v>6075</v>
      </c>
      <c r="F18343" s="73">
        <v>588500</v>
      </c>
      <c r="G18343" s="114">
        <f t="shared" si="556"/>
        <v>3531000</v>
      </c>
      <c r="H18343" s="65" t="s">
        <v>6197</v>
      </c>
      <c r="I18343" s="502"/>
    </row>
    <row r="18344" spans="1:9" x14ac:dyDescent="0.25">
      <c r="A18344" s="59" t="s">
        <v>190</v>
      </c>
      <c r="B18344" s="58" t="s">
        <v>13229</v>
      </c>
      <c r="C18344" s="84" t="s">
        <v>1043</v>
      </c>
      <c r="D18344" s="60">
        <v>4</v>
      </c>
      <c r="E18344" s="75" t="s">
        <v>6075</v>
      </c>
      <c r="F18344" s="73">
        <v>3364200</v>
      </c>
      <c r="G18344" s="64">
        <f t="shared" si="556"/>
        <v>13456800</v>
      </c>
      <c r="H18344" s="65" t="s">
        <v>6197</v>
      </c>
      <c r="I18344" s="74"/>
    </row>
    <row r="18345" spans="1:9" x14ac:dyDescent="0.25">
      <c r="A18345" s="59" t="s">
        <v>190</v>
      </c>
      <c r="B18345" s="59" t="s">
        <v>1176</v>
      </c>
      <c r="C18345" s="84" t="s">
        <v>1043</v>
      </c>
      <c r="D18345" s="141">
        <v>12</v>
      </c>
      <c r="E18345" s="126" t="s">
        <v>6198</v>
      </c>
      <c r="F18345" s="280">
        <v>1990000</v>
      </c>
      <c r="G18345" s="64">
        <f t="shared" si="556"/>
        <v>23880000</v>
      </c>
      <c r="H18345" s="65" t="s">
        <v>6197</v>
      </c>
      <c r="I18345" s="74"/>
    </row>
    <row r="18346" spans="1:9" x14ac:dyDescent="0.25">
      <c r="A18346" s="59" t="s">
        <v>190</v>
      </c>
      <c r="B18346" s="118" t="s">
        <v>13230</v>
      </c>
      <c r="C18346" s="84" t="s">
        <v>1043</v>
      </c>
      <c r="D18346" s="60">
        <v>6</v>
      </c>
      <c r="E18346" s="75" t="s">
        <v>6075</v>
      </c>
      <c r="F18346" s="63">
        <v>144500</v>
      </c>
      <c r="G18346" s="64">
        <f t="shared" si="556"/>
        <v>867000</v>
      </c>
      <c r="H18346" s="65" t="s">
        <v>6197</v>
      </c>
      <c r="I18346" s="74"/>
    </row>
    <row r="18347" spans="1:9" x14ac:dyDescent="0.25">
      <c r="A18347" s="59" t="s">
        <v>190</v>
      </c>
      <c r="B18347" s="118" t="s">
        <v>662</v>
      </c>
      <c r="C18347" s="84" t="s">
        <v>1043</v>
      </c>
      <c r="D18347" s="60">
        <v>5</v>
      </c>
      <c r="E18347" s="75" t="s">
        <v>6075</v>
      </c>
      <c r="F18347" s="73">
        <v>301500</v>
      </c>
      <c r="G18347" s="64">
        <f t="shared" si="556"/>
        <v>1507500</v>
      </c>
      <c r="H18347" s="65" t="s">
        <v>6197</v>
      </c>
      <c r="I18347" s="74"/>
    </row>
    <row r="18348" spans="1:9" x14ac:dyDescent="0.25">
      <c r="A18348" s="59" t="s">
        <v>190</v>
      </c>
      <c r="B18348" s="58" t="s">
        <v>13231</v>
      </c>
      <c r="C18348" s="84" t="s">
        <v>1043</v>
      </c>
      <c r="D18348" s="60">
        <v>2</v>
      </c>
      <c r="E18348" s="75" t="s">
        <v>26</v>
      </c>
      <c r="F18348" s="73">
        <v>20000</v>
      </c>
      <c r="G18348" s="64">
        <f t="shared" si="556"/>
        <v>40000</v>
      </c>
      <c r="H18348" s="65" t="s">
        <v>6197</v>
      </c>
      <c r="I18348" s="74"/>
    </row>
    <row r="18349" spans="1:9" x14ac:dyDescent="0.25">
      <c r="A18349" s="59" t="s">
        <v>190</v>
      </c>
      <c r="B18349" s="59" t="s">
        <v>10727</v>
      </c>
      <c r="C18349" s="77" t="s">
        <v>13232</v>
      </c>
      <c r="D18349" s="60">
        <v>1</v>
      </c>
      <c r="E18349" s="126" t="s">
        <v>26</v>
      </c>
      <c r="F18349" s="73">
        <v>1700000</v>
      </c>
      <c r="G18349" s="114">
        <f t="shared" si="556"/>
        <v>1700000</v>
      </c>
      <c r="H18349" s="65" t="s">
        <v>455</v>
      </c>
      <c r="I18349" s="74" t="s">
        <v>13233</v>
      </c>
    </row>
    <row r="18350" spans="1:9" x14ac:dyDescent="0.25">
      <c r="A18350" s="59" t="s">
        <v>190</v>
      </c>
      <c r="B18350" s="59" t="s">
        <v>10727</v>
      </c>
      <c r="C18350" s="83" t="s">
        <v>13234</v>
      </c>
      <c r="D18350" s="60">
        <v>1</v>
      </c>
      <c r="E18350" s="75" t="s">
        <v>25</v>
      </c>
      <c r="F18350" s="265">
        <v>1700000</v>
      </c>
      <c r="G18350" s="64">
        <f t="shared" si="556"/>
        <v>1700000</v>
      </c>
      <c r="H18350" s="65" t="s">
        <v>455</v>
      </c>
      <c r="I18350" s="74" t="s">
        <v>13233</v>
      </c>
    </row>
    <row r="18351" spans="1:9" x14ac:dyDescent="0.25">
      <c r="A18351" s="59" t="s">
        <v>190</v>
      </c>
      <c r="B18351" s="59" t="s">
        <v>62</v>
      </c>
      <c r="C18351" s="83" t="s">
        <v>13235</v>
      </c>
      <c r="D18351" s="60">
        <v>1</v>
      </c>
      <c r="E18351" s="159" t="s">
        <v>26</v>
      </c>
      <c r="F18351" s="63">
        <v>2100000</v>
      </c>
      <c r="G18351" s="64">
        <f t="shared" si="556"/>
        <v>2100000</v>
      </c>
      <c r="H18351" s="65" t="s">
        <v>2145</v>
      </c>
      <c r="I18351" s="74" t="s">
        <v>13236</v>
      </c>
    </row>
    <row r="18352" spans="1:9" x14ac:dyDescent="0.25">
      <c r="A18352" s="59" t="s">
        <v>190</v>
      </c>
      <c r="B18352" s="59" t="s">
        <v>62</v>
      </c>
      <c r="C18352" s="59" t="s">
        <v>13237</v>
      </c>
      <c r="D18352" s="60">
        <v>1</v>
      </c>
      <c r="E18352" s="75" t="s">
        <v>26</v>
      </c>
      <c r="F18352" s="73">
        <v>2100000</v>
      </c>
      <c r="G18352" s="64">
        <f t="shared" si="556"/>
        <v>2100000</v>
      </c>
      <c r="H18352" s="65" t="s">
        <v>2145</v>
      </c>
      <c r="I18352" s="74" t="s">
        <v>13236</v>
      </c>
    </row>
    <row r="18353" spans="1:9" x14ac:dyDescent="0.25">
      <c r="A18353" s="59" t="s">
        <v>190</v>
      </c>
      <c r="B18353" s="118" t="s">
        <v>11769</v>
      </c>
      <c r="C18353" s="59" t="s">
        <v>11770</v>
      </c>
      <c r="D18353" s="60">
        <v>1</v>
      </c>
      <c r="E18353" s="75" t="s">
        <v>29</v>
      </c>
      <c r="F18353" s="73">
        <v>135000</v>
      </c>
      <c r="G18353" s="64">
        <f t="shared" si="556"/>
        <v>135000</v>
      </c>
      <c r="H18353" s="65" t="s">
        <v>749</v>
      </c>
      <c r="I18353" s="74" t="s">
        <v>13238</v>
      </c>
    </row>
    <row r="18354" spans="1:9" x14ac:dyDescent="0.25">
      <c r="A18354" s="59" t="s">
        <v>190</v>
      </c>
      <c r="B18354" s="59" t="s">
        <v>12551</v>
      </c>
      <c r="C18354" s="59" t="s">
        <v>6579</v>
      </c>
      <c r="D18354" s="60">
        <v>1</v>
      </c>
      <c r="E18354" s="75" t="s">
        <v>26</v>
      </c>
      <c r="F18354" s="62">
        <v>58000</v>
      </c>
      <c r="G18354" s="114">
        <f t="shared" si="556"/>
        <v>58000</v>
      </c>
      <c r="H18354" s="65" t="s">
        <v>749</v>
      </c>
      <c r="I18354" s="74" t="s">
        <v>13238</v>
      </c>
    </row>
    <row r="18355" spans="1:9" x14ac:dyDescent="0.25">
      <c r="A18355" s="59" t="s">
        <v>190</v>
      </c>
      <c r="B18355" s="59" t="s">
        <v>1792</v>
      </c>
      <c r="C18355" s="59" t="s">
        <v>76</v>
      </c>
      <c r="D18355" s="60">
        <v>0.6</v>
      </c>
      <c r="E18355" s="75" t="s">
        <v>37</v>
      </c>
      <c r="F18355" s="63">
        <v>86250</v>
      </c>
      <c r="G18355" s="64">
        <f t="shared" si="556"/>
        <v>51750</v>
      </c>
      <c r="H18355" s="65" t="s">
        <v>749</v>
      </c>
      <c r="I18355" s="74" t="s">
        <v>13238</v>
      </c>
    </row>
    <row r="18356" spans="1:9" x14ac:dyDescent="0.25">
      <c r="A18356" s="59" t="s">
        <v>190</v>
      </c>
      <c r="B18356" s="59" t="s">
        <v>13239</v>
      </c>
      <c r="C18356" s="83" t="s">
        <v>48</v>
      </c>
      <c r="D18356" s="60">
        <v>1</v>
      </c>
      <c r="E18356" s="77" t="s">
        <v>26</v>
      </c>
      <c r="F18356" s="63">
        <v>200000</v>
      </c>
      <c r="G18356" s="64">
        <f t="shared" si="556"/>
        <v>200000</v>
      </c>
      <c r="H18356" s="65" t="s">
        <v>6196</v>
      </c>
      <c r="I18356" s="74" t="s">
        <v>13240</v>
      </c>
    </row>
    <row r="18357" spans="1:9" x14ac:dyDescent="0.25">
      <c r="A18357" s="59" t="s">
        <v>190</v>
      </c>
      <c r="B18357" s="58" t="s">
        <v>13241</v>
      </c>
      <c r="C18357" s="83" t="s">
        <v>48</v>
      </c>
      <c r="D18357" s="60">
        <v>1</v>
      </c>
      <c r="E18357" s="126" t="s">
        <v>29</v>
      </c>
      <c r="F18357" s="73">
        <v>375000</v>
      </c>
      <c r="G18357" s="114">
        <f t="shared" si="556"/>
        <v>375000</v>
      </c>
      <c r="H18357" s="65" t="s">
        <v>6196</v>
      </c>
      <c r="I18357" s="74" t="s">
        <v>13240</v>
      </c>
    </row>
    <row r="18358" spans="1:9" x14ac:dyDescent="0.25">
      <c r="A18358" s="59" t="s">
        <v>190</v>
      </c>
      <c r="B18358" s="85" t="s">
        <v>13242</v>
      </c>
      <c r="C18358" s="83" t="s">
        <v>48</v>
      </c>
      <c r="D18358" s="60">
        <v>1</v>
      </c>
      <c r="E18358" s="126" t="s">
        <v>26</v>
      </c>
      <c r="F18358" s="73">
        <v>130000</v>
      </c>
      <c r="G18358" s="114">
        <f t="shared" si="556"/>
        <v>130000</v>
      </c>
      <c r="H18358" s="65" t="s">
        <v>6196</v>
      </c>
      <c r="I18358" s="74" t="s">
        <v>13240</v>
      </c>
    </row>
    <row r="18359" spans="1:9" x14ac:dyDescent="0.25">
      <c r="A18359" s="59" t="s">
        <v>190</v>
      </c>
      <c r="B18359" s="71" t="s">
        <v>13243</v>
      </c>
      <c r="C18359" s="83" t="s">
        <v>7922</v>
      </c>
      <c r="D18359" s="60">
        <v>1</v>
      </c>
      <c r="E18359" s="77" t="s">
        <v>29</v>
      </c>
      <c r="F18359" s="63">
        <v>750000</v>
      </c>
      <c r="G18359" s="64">
        <f t="shared" si="556"/>
        <v>750000</v>
      </c>
      <c r="H18359" s="65" t="s">
        <v>6196</v>
      </c>
      <c r="I18359" s="74" t="s">
        <v>13240</v>
      </c>
    </row>
    <row r="18360" spans="1:9" x14ac:dyDescent="0.25">
      <c r="A18360" s="59" t="s">
        <v>190</v>
      </c>
      <c r="B18360" s="59" t="s">
        <v>13244</v>
      </c>
      <c r="C18360" s="83" t="s">
        <v>691</v>
      </c>
      <c r="D18360" s="60">
        <v>1</v>
      </c>
      <c r="E18360" s="77" t="s">
        <v>26</v>
      </c>
      <c r="F18360" s="63">
        <v>40000</v>
      </c>
      <c r="G18360" s="114">
        <f t="shared" si="556"/>
        <v>40000</v>
      </c>
      <c r="H18360" s="65" t="s">
        <v>525</v>
      </c>
      <c r="I18360" s="74" t="s">
        <v>13240</v>
      </c>
    </row>
    <row r="18361" spans="1:9" x14ac:dyDescent="0.25">
      <c r="A18361" s="59" t="s">
        <v>190</v>
      </c>
      <c r="B18361" s="58" t="s">
        <v>13245</v>
      </c>
      <c r="C18361" s="84" t="s">
        <v>48</v>
      </c>
      <c r="D18361" s="87">
        <v>1</v>
      </c>
      <c r="E18361" s="77" t="s">
        <v>25</v>
      </c>
      <c r="F18361" s="78">
        <v>1585000</v>
      </c>
      <c r="G18361" s="114">
        <f t="shared" si="556"/>
        <v>1585000</v>
      </c>
      <c r="H18361" s="65" t="s">
        <v>525</v>
      </c>
      <c r="I18361" s="74" t="s">
        <v>13240</v>
      </c>
    </row>
    <row r="18362" spans="1:9" x14ac:dyDescent="0.25">
      <c r="A18362" s="59" t="s">
        <v>190</v>
      </c>
      <c r="B18362" s="83" t="s">
        <v>3261</v>
      </c>
      <c r="C18362" s="59" t="s">
        <v>598</v>
      </c>
      <c r="D18362" s="60">
        <v>1</v>
      </c>
      <c r="E18362" s="83" t="s">
        <v>25</v>
      </c>
      <c r="F18362" s="210">
        <v>250000</v>
      </c>
      <c r="G18362" s="64">
        <f t="shared" si="556"/>
        <v>250000</v>
      </c>
      <c r="H18362" s="65" t="s">
        <v>525</v>
      </c>
      <c r="I18362" s="74" t="s">
        <v>13240</v>
      </c>
    </row>
    <row r="18363" spans="1:9" x14ac:dyDescent="0.25">
      <c r="A18363" s="59" t="s">
        <v>190</v>
      </c>
      <c r="B18363" s="118" t="s">
        <v>13246</v>
      </c>
      <c r="C18363" s="83" t="s">
        <v>6400</v>
      </c>
      <c r="D18363" s="60">
        <v>2</v>
      </c>
      <c r="E18363" s="159" t="s">
        <v>26</v>
      </c>
      <c r="F18363" s="63">
        <v>70000</v>
      </c>
      <c r="G18363" s="64">
        <f t="shared" si="556"/>
        <v>140000</v>
      </c>
      <c r="H18363" s="65" t="s">
        <v>525</v>
      </c>
      <c r="I18363" s="74" t="s">
        <v>13240</v>
      </c>
    </row>
    <row r="18364" spans="1:9" x14ac:dyDescent="0.25">
      <c r="A18364" s="59" t="s">
        <v>190</v>
      </c>
      <c r="B18364" s="58" t="s">
        <v>1894</v>
      </c>
      <c r="C18364" s="83" t="s">
        <v>6400</v>
      </c>
      <c r="D18364" s="60">
        <v>2</v>
      </c>
      <c r="E18364" s="159" t="s">
        <v>26</v>
      </c>
      <c r="F18364" s="73">
        <v>245000</v>
      </c>
      <c r="G18364" s="64">
        <f t="shared" si="556"/>
        <v>490000</v>
      </c>
      <c r="H18364" s="65" t="s">
        <v>525</v>
      </c>
      <c r="I18364" s="74" t="s">
        <v>13240</v>
      </c>
    </row>
    <row r="18365" spans="1:9" x14ac:dyDescent="0.25">
      <c r="A18365" s="59" t="s">
        <v>190</v>
      </c>
      <c r="B18365" s="71" t="s">
        <v>3332</v>
      </c>
      <c r="C18365" s="81" t="s">
        <v>13247</v>
      </c>
      <c r="D18365" s="60">
        <v>1</v>
      </c>
      <c r="E18365" s="159" t="s">
        <v>26</v>
      </c>
      <c r="F18365" s="73">
        <v>1650000</v>
      </c>
      <c r="G18365" s="64">
        <f t="shared" si="556"/>
        <v>1650000</v>
      </c>
      <c r="H18365" s="65" t="s">
        <v>525</v>
      </c>
      <c r="I18365" s="74" t="s">
        <v>13240</v>
      </c>
    </row>
    <row r="18366" spans="1:9" x14ac:dyDescent="0.25">
      <c r="A18366" s="59" t="s">
        <v>190</v>
      </c>
      <c r="B18366" s="58" t="s">
        <v>11541</v>
      </c>
      <c r="C18366" s="192" t="s">
        <v>13248</v>
      </c>
      <c r="D18366" s="60">
        <v>1</v>
      </c>
      <c r="E18366" s="75" t="s">
        <v>26</v>
      </c>
      <c r="F18366" s="63">
        <v>825000</v>
      </c>
      <c r="G18366" s="64">
        <f t="shared" si="556"/>
        <v>825000</v>
      </c>
      <c r="H18366" s="65" t="s">
        <v>525</v>
      </c>
      <c r="I18366" s="74" t="s">
        <v>13240</v>
      </c>
    </row>
    <row r="18367" spans="1:9" x14ac:dyDescent="0.25">
      <c r="A18367" s="59" t="s">
        <v>190</v>
      </c>
      <c r="B18367" s="58" t="s">
        <v>9591</v>
      </c>
      <c r="C18367" s="84" t="s">
        <v>9592</v>
      </c>
      <c r="D18367" s="60">
        <v>1</v>
      </c>
      <c r="E18367" s="126" t="s">
        <v>43</v>
      </c>
      <c r="F18367" s="63">
        <v>1580000</v>
      </c>
      <c r="G18367" s="64">
        <f t="shared" si="556"/>
        <v>1580000</v>
      </c>
      <c r="H18367" s="65" t="s">
        <v>525</v>
      </c>
      <c r="I18367" s="636" t="s">
        <v>13249</v>
      </c>
    </row>
    <row r="18368" spans="1:9" x14ac:dyDescent="0.25">
      <c r="A18368" s="59" t="s">
        <v>190</v>
      </c>
      <c r="B18368" s="58" t="s">
        <v>4004</v>
      </c>
      <c r="C18368" s="84" t="s">
        <v>1043</v>
      </c>
      <c r="D18368" s="87">
        <v>5</v>
      </c>
      <c r="E18368" s="77" t="s">
        <v>51</v>
      </c>
      <c r="F18368" s="78">
        <v>28750</v>
      </c>
      <c r="G18368" s="64">
        <f t="shared" si="556"/>
        <v>143750</v>
      </c>
      <c r="H18368" s="65" t="s">
        <v>6197</v>
      </c>
      <c r="I18368" s="74"/>
    </row>
    <row r="18369" spans="1:9" x14ac:dyDescent="0.25">
      <c r="A18369" s="59" t="s">
        <v>13250</v>
      </c>
      <c r="B18369" s="85" t="s">
        <v>13251</v>
      </c>
      <c r="C18369" s="83" t="s">
        <v>7148</v>
      </c>
      <c r="D18369" s="60">
        <v>2</v>
      </c>
      <c r="E18369" s="126" t="s">
        <v>26</v>
      </c>
      <c r="F18369" s="73">
        <v>15000</v>
      </c>
      <c r="G18369" s="64">
        <f t="shared" si="556"/>
        <v>30000</v>
      </c>
      <c r="H18369" s="65" t="s">
        <v>6197</v>
      </c>
      <c r="I18369" s="74"/>
    </row>
    <row r="18370" spans="1:9" x14ac:dyDescent="0.25">
      <c r="A18370" s="59" t="s">
        <v>13250</v>
      </c>
      <c r="B18370" s="71" t="s">
        <v>13252</v>
      </c>
      <c r="C18370" s="83" t="s">
        <v>1020</v>
      </c>
      <c r="D18370" s="60">
        <v>1</v>
      </c>
      <c r="E18370" s="159" t="s">
        <v>26</v>
      </c>
      <c r="F18370" s="63">
        <v>55000</v>
      </c>
      <c r="G18370" s="64">
        <f t="shared" si="556"/>
        <v>55000</v>
      </c>
      <c r="H18370" s="65" t="s">
        <v>6197</v>
      </c>
      <c r="I18370" s="74"/>
    </row>
    <row r="18371" spans="1:9" x14ac:dyDescent="0.25">
      <c r="A18371" s="59" t="s">
        <v>13250</v>
      </c>
      <c r="B18371" s="118" t="s">
        <v>13253</v>
      </c>
      <c r="C18371" s="83" t="s">
        <v>1152</v>
      </c>
      <c r="D18371" s="60">
        <v>2</v>
      </c>
      <c r="E18371" s="159" t="s">
        <v>26</v>
      </c>
      <c r="F18371" s="63">
        <v>50000</v>
      </c>
      <c r="G18371" s="64">
        <f t="shared" si="556"/>
        <v>100000</v>
      </c>
      <c r="H18371" s="65" t="s">
        <v>6197</v>
      </c>
      <c r="I18371" s="74"/>
    </row>
    <row r="18372" spans="1:9" x14ac:dyDescent="0.25">
      <c r="A18372" s="59" t="s">
        <v>13250</v>
      </c>
      <c r="B18372" s="58" t="s">
        <v>13254</v>
      </c>
      <c r="C18372" s="83" t="s">
        <v>482</v>
      </c>
      <c r="D18372" s="60">
        <v>1</v>
      </c>
      <c r="E18372" s="159" t="s">
        <v>26</v>
      </c>
      <c r="F18372" s="73">
        <v>165000</v>
      </c>
      <c r="G18372" s="210">
        <f t="shared" si="556"/>
        <v>165000</v>
      </c>
      <c r="H18372" s="65" t="s">
        <v>6197</v>
      </c>
      <c r="I18372" s="74"/>
    </row>
    <row r="18373" spans="1:9" x14ac:dyDescent="0.25">
      <c r="A18373" s="59" t="s">
        <v>13250</v>
      </c>
      <c r="B18373" s="83" t="s">
        <v>13255</v>
      </c>
      <c r="C18373" s="84" t="s">
        <v>482</v>
      </c>
      <c r="D18373" s="59">
        <v>1</v>
      </c>
      <c r="E18373" s="159" t="s">
        <v>26</v>
      </c>
      <c r="F18373" s="61">
        <v>110000</v>
      </c>
      <c r="G18373" s="64">
        <f t="shared" si="556"/>
        <v>110000</v>
      </c>
      <c r="H18373" s="65" t="s">
        <v>6197</v>
      </c>
      <c r="I18373" s="74"/>
    </row>
    <row r="18374" spans="1:9" x14ac:dyDescent="0.25">
      <c r="A18374" s="59" t="s">
        <v>13250</v>
      </c>
      <c r="B18374" s="58" t="s">
        <v>4004</v>
      </c>
      <c r="C18374" s="84" t="s">
        <v>1043</v>
      </c>
      <c r="D18374" s="87">
        <v>5</v>
      </c>
      <c r="E18374" s="77" t="s">
        <v>51</v>
      </c>
      <c r="F18374" s="78">
        <v>28750</v>
      </c>
      <c r="G18374" s="114">
        <f t="shared" si="556"/>
        <v>143750</v>
      </c>
      <c r="H18374" s="65" t="s">
        <v>6197</v>
      </c>
      <c r="I18374" s="74"/>
    </row>
    <row r="18375" spans="1:9" x14ac:dyDescent="0.25">
      <c r="A18375" s="59" t="s">
        <v>13250</v>
      </c>
      <c r="B18375" s="58" t="s">
        <v>8069</v>
      </c>
      <c r="C18375" s="83" t="s">
        <v>835</v>
      </c>
      <c r="D18375" s="60">
        <v>5</v>
      </c>
      <c r="E18375" s="75" t="s">
        <v>26</v>
      </c>
      <c r="F18375" s="221">
        <v>2500</v>
      </c>
      <c r="G18375" s="64">
        <f t="shared" si="556"/>
        <v>12500</v>
      </c>
      <c r="H18375" s="65" t="s">
        <v>6197</v>
      </c>
      <c r="I18375" s="74"/>
    </row>
    <row r="18376" spans="1:9" x14ac:dyDescent="0.25">
      <c r="A18376" s="59" t="s">
        <v>13250</v>
      </c>
      <c r="B18376" s="66" t="s">
        <v>2693</v>
      </c>
      <c r="C18376" s="92" t="s">
        <v>1043</v>
      </c>
      <c r="D18376" s="60">
        <v>20</v>
      </c>
      <c r="E18376" s="235" t="s">
        <v>26</v>
      </c>
      <c r="F18376" s="102">
        <v>1565</v>
      </c>
      <c r="G18376" s="64">
        <f t="shared" si="556"/>
        <v>31300</v>
      </c>
      <c r="H18376" s="65" t="s">
        <v>6197</v>
      </c>
      <c r="I18376" s="74"/>
    </row>
    <row r="18377" spans="1:9" x14ac:dyDescent="0.25">
      <c r="A18377" s="59" t="s">
        <v>13250</v>
      </c>
      <c r="B18377" s="59" t="s">
        <v>13256</v>
      </c>
      <c r="C18377" s="83" t="s">
        <v>501</v>
      </c>
      <c r="D18377" s="60">
        <v>1</v>
      </c>
      <c r="E18377" s="77" t="s">
        <v>26</v>
      </c>
      <c r="F18377" s="63">
        <v>20000</v>
      </c>
      <c r="G18377" s="64">
        <f>F18377*D18377</f>
        <v>20000</v>
      </c>
      <c r="H18377" s="65" t="s">
        <v>6199</v>
      </c>
      <c r="I18377" s="74"/>
    </row>
    <row r="18378" spans="1:9" x14ac:dyDescent="0.25">
      <c r="A18378" s="59" t="s">
        <v>13250</v>
      </c>
      <c r="B18378" s="71" t="s">
        <v>13063</v>
      </c>
      <c r="C18378" s="59" t="s">
        <v>411</v>
      </c>
      <c r="D18378" s="59">
        <v>1</v>
      </c>
      <c r="E18378" s="159" t="s">
        <v>26</v>
      </c>
      <c r="F18378" s="61">
        <v>10000</v>
      </c>
      <c r="G18378" s="64">
        <f>F18378*D18378</f>
        <v>10000</v>
      </c>
      <c r="H18378" s="65" t="s">
        <v>794</v>
      </c>
      <c r="I18378" s="74"/>
    </row>
    <row r="18379" spans="1:9" x14ac:dyDescent="0.25">
      <c r="A18379" s="59" t="s">
        <v>13250</v>
      </c>
      <c r="B18379" s="83" t="s">
        <v>12568</v>
      </c>
      <c r="C18379" s="83" t="s">
        <v>501</v>
      </c>
      <c r="D18379" s="60">
        <v>1</v>
      </c>
      <c r="E18379" s="126" t="s">
        <v>26</v>
      </c>
      <c r="F18379" s="73">
        <v>90000</v>
      </c>
      <c r="G18379" s="114">
        <f>F18379*D18379</f>
        <v>90000</v>
      </c>
      <c r="H18379" s="65" t="s">
        <v>3421</v>
      </c>
      <c r="I18379" s="74" t="s">
        <v>13257</v>
      </c>
    </row>
    <row r="18380" spans="1:9" x14ac:dyDescent="0.25">
      <c r="A18380" s="59" t="s">
        <v>13250</v>
      </c>
      <c r="B18380" s="59" t="s">
        <v>210</v>
      </c>
      <c r="C18380" s="59" t="s">
        <v>211</v>
      </c>
      <c r="D18380" s="87">
        <v>8</v>
      </c>
      <c r="E18380" s="77" t="s">
        <v>37</v>
      </c>
      <c r="F18380" s="73">
        <v>33000</v>
      </c>
      <c r="G18380" s="114">
        <f>F18380*D18380</f>
        <v>264000</v>
      </c>
      <c r="H18380" s="65" t="s">
        <v>3421</v>
      </c>
      <c r="I18380" s="74" t="s">
        <v>13257</v>
      </c>
    </row>
    <row r="18381" spans="1:9" x14ac:dyDescent="0.25">
      <c r="A18381" s="59" t="s">
        <v>13250</v>
      </c>
      <c r="B18381" s="59" t="s">
        <v>6300</v>
      </c>
      <c r="C18381" s="59" t="s">
        <v>434</v>
      </c>
      <c r="D18381" s="60">
        <v>1</v>
      </c>
      <c r="E18381" s="75" t="s">
        <v>26</v>
      </c>
      <c r="F18381" s="63">
        <v>100000</v>
      </c>
      <c r="G18381" s="64">
        <f t="shared" si="556"/>
        <v>100000</v>
      </c>
      <c r="H18381" s="65" t="s">
        <v>957</v>
      </c>
      <c r="I18381" s="74" t="s">
        <v>13258</v>
      </c>
    </row>
    <row r="18382" spans="1:9" x14ac:dyDescent="0.25">
      <c r="A18382" s="59" t="s">
        <v>13250</v>
      </c>
      <c r="B18382" s="83" t="s">
        <v>12568</v>
      </c>
      <c r="C18382" s="83" t="s">
        <v>501</v>
      </c>
      <c r="D18382" s="60">
        <v>1</v>
      </c>
      <c r="E18382" s="126" t="s">
        <v>26</v>
      </c>
      <c r="F18382" s="73">
        <v>90000</v>
      </c>
      <c r="G18382" s="64">
        <f t="shared" si="556"/>
        <v>90000</v>
      </c>
      <c r="H18382" s="65" t="s">
        <v>957</v>
      </c>
      <c r="I18382" s="74" t="s">
        <v>13258</v>
      </c>
    </row>
    <row r="18383" spans="1:9" x14ac:dyDescent="0.25">
      <c r="A18383" s="59" t="s">
        <v>13250</v>
      </c>
      <c r="B18383" s="71" t="s">
        <v>13199</v>
      </c>
      <c r="C18383" s="83" t="s">
        <v>48</v>
      </c>
      <c r="D18383" s="60">
        <v>1</v>
      </c>
      <c r="E18383" s="77" t="s">
        <v>26</v>
      </c>
      <c r="F18383" s="63">
        <v>35000</v>
      </c>
      <c r="G18383" s="64">
        <f t="shared" si="556"/>
        <v>35000</v>
      </c>
      <c r="H18383" s="65" t="s">
        <v>3126</v>
      </c>
      <c r="I18383" s="74" t="s">
        <v>13259</v>
      </c>
    </row>
    <row r="18384" spans="1:9" x14ac:dyDescent="0.25">
      <c r="A18384" s="59" t="s">
        <v>13250</v>
      </c>
      <c r="B18384" s="59" t="s">
        <v>12551</v>
      </c>
      <c r="C18384" s="59" t="s">
        <v>6579</v>
      </c>
      <c r="D18384" s="60">
        <v>1</v>
      </c>
      <c r="E18384" s="75" t="s">
        <v>26</v>
      </c>
      <c r="F18384" s="63">
        <v>58000</v>
      </c>
      <c r="G18384" s="64">
        <f t="shared" si="556"/>
        <v>58000</v>
      </c>
      <c r="H18384" s="65" t="s">
        <v>3126</v>
      </c>
      <c r="I18384" s="74" t="s">
        <v>13259</v>
      </c>
    </row>
    <row r="18385" spans="1:9" x14ac:dyDescent="0.25">
      <c r="A18385" s="59" t="s">
        <v>13250</v>
      </c>
      <c r="B18385" s="71" t="s">
        <v>6463</v>
      </c>
      <c r="C18385" s="59" t="s">
        <v>434</v>
      </c>
      <c r="D18385" s="141">
        <v>1</v>
      </c>
      <c r="E18385" s="75" t="s">
        <v>26</v>
      </c>
      <c r="F18385" s="210">
        <v>500000</v>
      </c>
      <c r="G18385" s="114">
        <f t="shared" si="556"/>
        <v>500000</v>
      </c>
      <c r="H18385" s="65" t="s">
        <v>1929</v>
      </c>
      <c r="I18385" s="74" t="s">
        <v>13260</v>
      </c>
    </row>
    <row r="18386" spans="1:9" x14ac:dyDescent="0.25">
      <c r="A18386" s="59" t="s">
        <v>13250</v>
      </c>
      <c r="B18386" s="59" t="s">
        <v>210</v>
      </c>
      <c r="C18386" s="59" t="s">
        <v>211</v>
      </c>
      <c r="D18386" s="60">
        <v>9</v>
      </c>
      <c r="E18386" s="75" t="s">
        <v>37</v>
      </c>
      <c r="F18386" s="73">
        <v>33000</v>
      </c>
      <c r="G18386" s="64">
        <f t="shared" si="556"/>
        <v>297000</v>
      </c>
      <c r="H18386" s="65" t="s">
        <v>1877</v>
      </c>
      <c r="I18386" s="74" t="s">
        <v>13261</v>
      </c>
    </row>
    <row r="18387" spans="1:9" x14ac:dyDescent="0.25">
      <c r="A18387" s="59" t="s">
        <v>13250</v>
      </c>
      <c r="B18387" s="59" t="s">
        <v>6307</v>
      </c>
      <c r="C18387" s="59" t="s">
        <v>217</v>
      </c>
      <c r="D18387" s="141">
        <v>1</v>
      </c>
      <c r="E18387" s="126" t="s">
        <v>26</v>
      </c>
      <c r="F18387" s="280">
        <v>83000</v>
      </c>
      <c r="G18387" s="64">
        <f t="shared" si="556"/>
        <v>83000</v>
      </c>
      <c r="H18387" s="65" t="s">
        <v>1877</v>
      </c>
      <c r="I18387" s="74" t="s">
        <v>13261</v>
      </c>
    </row>
    <row r="18388" spans="1:9" x14ac:dyDescent="0.25">
      <c r="A18388" s="59" t="s">
        <v>13250</v>
      </c>
      <c r="B18388" s="59" t="s">
        <v>172</v>
      </c>
      <c r="C18388" s="93" t="s">
        <v>173</v>
      </c>
      <c r="D18388" s="60">
        <v>1</v>
      </c>
      <c r="E18388" s="75" t="s">
        <v>26</v>
      </c>
      <c r="F18388" s="63">
        <v>39000</v>
      </c>
      <c r="G18388" s="64">
        <f t="shared" si="556"/>
        <v>39000</v>
      </c>
      <c r="H18388" s="65" t="s">
        <v>1877</v>
      </c>
      <c r="I18388" s="74" t="s">
        <v>13261</v>
      </c>
    </row>
    <row r="18389" spans="1:9" x14ac:dyDescent="0.25">
      <c r="A18389" s="59" t="s">
        <v>13250</v>
      </c>
      <c r="B18389" s="59" t="s">
        <v>6323</v>
      </c>
      <c r="C18389" s="59" t="s">
        <v>6324</v>
      </c>
      <c r="D18389" s="60">
        <v>1</v>
      </c>
      <c r="E18389" s="75" t="s">
        <v>26</v>
      </c>
      <c r="F18389" s="73">
        <v>93000</v>
      </c>
      <c r="G18389" s="64">
        <f t="shared" si="556"/>
        <v>93000</v>
      </c>
      <c r="H18389" s="65" t="s">
        <v>1877</v>
      </c>
      <c r="I18389" s="74" t="s">
        <v>13261</v>
      </c>
    </row>
    <row r="18390" spans="1:9" x14ac:dyDescent="0.25">
      <c r="A18390" s="59" t="s">
        <v>13250</v>
      </c>
      <c r="B18390" s="59" t="s">
        <v>62</v>
      </c>
      <c r="C18390" s="59" t="s">
        <v>13262</v>
      </c>
      <c r="D18390" s="60">
        <v>1</v>
      </c>
      <c r="E18390" s="126" t="s">
        <v>26</v>
      </c>
      <c r="F18390" s="73">
        <v>2100000</v>
      </c>
      <c r="G18390" s="114">
        <f t="shared" si="556"/>
        <v>2100000</v>
      </c>
      <c r="H18390" s="65" t="s">
        <v>1500</v>
      </c>
      <c r="I18390" s="74" t="s">
        <v>13263</v>
      </c>
    </row>
    <row r="18391" spans="1:9" x14ac:dyDescent="0.25">
      <c r="A18391" s="59" t="s">
        <v>13250</v>
      </c>
      <c r="B18391" s="59" t="s">
        <v>62</v>
      </c>
      <c r="C18391" s="59" t="s">
        <v>13264</v>
      </c>
      <c r="D18391" s="60">
        <v>1</v>
      </c>
      <c r="E18391" s="75" t="s">
        <v>26</v>
      </c>
      <c r="F18391" s="265">
        <v>2100000</v>
      </c>
      <c r="G18391" s="64">
        <f t="shared" si="556"/>
        <v>2100000</v>
      </c>
      <c r="H18391" s="65" t="s">
        <v>1500</v>
      </c>
      <c r="I18391" s="74" t="s">
        <v>13263</v>
      </c>
    </row>
    <row r="18392" spans="1:9" x14ac:dyDescent="0.25">
      <c r="A18392" s="59" t="s">
        <v>13250</v>
      </c>
      <c r="B18392" s="58" t="s">
        <v>12931</v>
      </c>
      <c r="C18392" s="84" t="s">
        <v>813</v>
      </c>
      <c r="D18392" s="87">
        <v>2</v>
      </c>
      <c r="E18392" s="77" t="s">
        <v>25</v>
      </c>
      <c r="F18392" s="78">
        <v>32000</v>
      </c>
      <c r="G18392" s="64">
        <f t="shared" si="556"/>
        <v>64000</v>
      </c>
      <c r="H18392" s="65" t="s">
        <v>1500</v>
      </c>
      <c r="I18392" s="74" t="s">
        <v>13263</v>
      </c>
    </row>
    <row r="18393" spans="1:9" x14ac:dyDescent="0.25">
      <c r="A18393" s="59" t="s">
        <v>13250</v>
      </c>
      <c r="B18393" s="83" t="s">
        <v>6444</v>
      </c>
      <c r="C18393" s="84" t="s">
        <v>6400</v>
      </c>
      <c r="D18393" s="59">
        <v>1</v>
      </c>
      <c r="E18393" s="159" t="s">
        <v>26</v>
      </c>
      <c r="F18393" s="61">
        <v>75000</v>
      </c>
      <c r="G18393" s="64">
        <f t="shared" si="556"/>
        <v>75000</v>
      </c>
      <c r="H18393" s="65" t="s">
        <v>1500</v>
      </c>
      <c r="I18393" s="74" t="s">
        <v>13263</v>
      </c>
    </row>
    <row r="18394" spans="1:9" x14ac:dyDescent="0.25">
      <c r="A18394" s="59" t="s">
        <v>13250</v>
      </c>
      <c r="B18394" s="59" t="s">
        <v>10709</v>
      </c>
      <c r="C18394" s="59" t="s">
        <v>13265</v>
      </c>
      <c r="D18394" s="141">
        <v>1</v>
      </c>
      <c r="E18394" s="126" t="s">
        <v>26</v>
      </c>
      <c r="F18394" s="280">
        <v>1400000</v>
      </c>
      <c r="G18394" s="64">
        <f t="shared" si="556"/>
        <v>1400000</v>
      </c>
      <c r="H18394" s="65" t="s">
        <v>3801</v>
      </c>
      <c r="I18394" s="74" t="s">
        <v>13266</v>
      </c>
    </row>
    <row r="18395" spans="1:9" x14ac:dyDescent="0.25">
      <c r="A18395" s="59" t="s">
        <v>13250</v>
      </c>
      <c r="B18395" s="58" t="s">
        <v>35</v>
      </c>
      <c r="C18395" s="84" t="s">
        <v>36</v>
      </c>
      <c r="D18395" s="60">
        <v>3</v>
      </c>
      <c r="E18395" s="126" t="s">
        <v>37</v>
      </c>
      <c r="F18395" s="73">
        <v>31000</v>
      </c>
      <c r="G18395" s="114">
        <f t="shared" si="556"/>
        <v>93000</v>
      </c>
      <c r="H18395" s="65" t="s">
        <v>3801</v>
      </c>
      <c r="I18395" s="74" t="s">
        <v>13266</v>
      </c>
    </row>
    <row r="18396" spans="1:9" x14ac:dyDescent="0.25">
      <c r="A18396" s="59" t="s">
        <v>13250</v>
      </c>
      <c r="B18396" s="58" t="s">
        <v>6304</v>
      </c>
      <c r="C18396" s="83" t="s">
        <v>4958</v>
      </c>
      <c r="D18396" s="60">
        <v>1</v>
      </c>
      <c r="E18396" s="159" t="s">
        <v>26</v>
      </c>
      <c r="F18396" s="64">
        <v>130000</v>
      </c>
      <c r="G18396" s="64">
        <f t="shared" si="556"/>
        <v>130000</v>
      </c>
      <c r="H18396" s="65" t="s">
        <v>3801</v>
      </c>
      <c r="I18396" s="74" t="s">
        <v>13266</v>
      </c>
    </row>
    <row r="18397" spans="1:9" x14ac:dyDescent="0.25">
      <c r="A18397" s="59" t="s">
        <v>13250</v>
      </c>
      <c r="B18397" s="85" t="s">
        <v>13267</v>
      </c>
      <c r="C18397" s="59" t="s">
        <v>859</v>
      </c>
      <c r="D18397" s="60">
        <v>1</v>
      </c>
      <c r="E18397" s="126" t="s">
        <v>26</v>
      </c>
      <c r="F18397" s="73">
        <v>1750000</v>
      </c>
      <c r="G18397" s="64">
        <f t="shared" si="556"/>
        <v>1750000</v>
      </c>
      <c r="H18397" s="65" t="s">
        <v>535</v>
      </c>
      <c r="I18397" s="74" t="s">
        <v>13268</v>
      </c>
    </row>
    <row r="18398" spans="1:9" x14ac:dyDescent="0.25">
      <c r="A18398" s="59" t="s">
        <v>13250</v>
      </c>
      <c r="B18398" s="58" t="s">
        <v>7194</v>
      </c>
      <c r="C18398" s="58" t="s">
        <v>7195</v>
      </c>
      <c r="D18398" s="60">
        <v>5</v>
      </c>
      <c r="E18398" s="75" t="s">
        <v>26</v>
      </c>
      <c r="F18398" s="63">
        <v>159396</v>
      </c>
      <c r="G18398" s="64">
        <f>F18398*D18398</f>
        <v>796980</v>
      </c>
      <c r="H18398" s="65" t="s">
        <v>535</v>
      </c>
      <c r="I18398" s="74" t="s">
        <v>13268</v>
      </c>
    </row>
    <row r="18399" spans="1:9" x14ac:dyDescent="0.25">
      <c r="A18399" s="59" t="s">
        <v>13250</v>
      </c>
      <c r="B18399" s="71" t="s">
        <v>212</v>
      </c>
      <c r="C18399" s="71" t="s">
        <v>7160</v>
      </c>
      <c r="D18399" s="60">
        <v>5</v>
      </c>
      <c r="E18399" s="75" t="s">
        <v>26</v>
      </c>
      <c r="F18399" s="73">
        <v>99068</v>
      </c>
      <c r="G18399" s="64">
        <f>F18399*D18399</f>
        <v>495340</v>
      </c>
      <c r="H18399" s="65" t="s">
        <v>535</v>
      </c>
      <c r="I18399" s="74" t="s">
        <v>13268</v>
      </c>
    </row>
    <row r="18400" spans="1:9" x14ac:dyDescent="0.25">
      <c r="A18400" s="59" t="s">
        <v>13250</v>
      </c>
      <c r="B18400" s="59" t="s">
        <v>210</v>
      </c>
      <c r="C18400" s="84" t="s">
        <v>36</v>
      </c>
      <c r="D18400" s="87">
        <v>1</v>
      </c>
      <c r="E18400" s="77" t="s">
        <v>102</v>
      </c>
      <c r="F18400" s="63">
        <v>6750000</v>
      </c>
      <c r="G18400" s="64">
        <f t="shared" si="556"/>
        <v>6750000</v>
      </c>
      <c r="H18400" s="65" t="s">
        <v>535</v>
      </c>
      <c r="I18400" s="74" t="s">
        <v>13268</v>
      </c>
    </row>
    <row r="18401" spans="1:9" x14ac:dyDescent="0.25">
      <c r="A18401" s="59" t="s">
        <v>13250</v>
      </c>
      <c r="B18401" s="58" t="s">
        <v>222</v>
      </c>
      <c r="C18401" s="77" t="s">
        <v>1476</v>
      </c>
      <c r="D18401" s="60">
        <v>40</v>
      </c>
      <c r="E18401" s="126" t="s">
        <v>37</v>
      </c>
      <c r="F18401" s="73">
        <v>32500</v>
      </c>
      <c r="G18401" s="114">
        <f t="shared" si="556"/>
        <v>1300000</v>
      </c>
      <c r="H18401" s="65" t="s">
        <v>535</v>
      </c>
      <c r="I18401" s="74" t="s">
        <v>13268</v>
      </c>
    </row>
    <row r="18402" spans="1:9" x14ac:dyDescent="0.25">
      <c r="A18402" s="59" t="s">
        <v>13250</v>
      </c>
      <c r="B18402" s="66" t="s">
        <v>220</v>
      </c>
      <c r="C18402" s="92" t="s">
        <v>221</v>
      </c>
      <c r="D18402" s="60">
        <v>20</v>
      </c>
      <c r="E18402" s="126" t="s">
        <v>37</v>
      </c>
      <c r="F18402" s="73">
        <v>34689</v>
      </c>
      <c r="G18402" s="114">
        <f t="shared" si="556"/>
        <v>693780</v>
      </c>
      <c r="H18402" s="65" t="s">
        <v>535</v>
      </c>
      <c r="I18402" s="74" t="s">
        <v>13268</v>
      </c>
    </row>
    <row r="18403" spans="1:9" x14ac:dyDescent="0.25">
      <c r="A18403" s="59" t="s">
        <v>13250</v>
      </c>
      <c r="B18403" s="58" t="s">
        <v>11541</v>
      </c>
      <c r="C18403" s="84" t="s">
        <v>13269</v>
      </c>
      <c r="D18403" s="60">
        <v>1</v>
      </c>
      <c r="E18403" s="126" t="s">
        <v>26</v>
      </c>
      <c r="F18403" s="73">
        <v>1050000</v>
      </c>
      <c r="G18403" s="64">
        <f t="shared" si="556"/>
        <v>1050000</v>
      </c>
      <c r="H18403" s="65" t="s">
        <v>535</v>
      </c>
      <c r="I18403" s="74" t="s">
        <v>13268</v>
      </c>
    </row>
    <row r="18404" spans="1:9" x14ac:dyDescent="0.25">
      <c r="A18404" s="59" t="s">
        <v>13250</v>
      </c>
      <c r="B18404" s="58" t="s">
        <v>11541</v>
      </c>
      <c r="C18404" s="83" t="s">
        <v>13270</v>
      </c>
      <c r="D18404" s="60">
        <v>1</v>
      </c>
      <c r="E18404" s="126" t="s">
        <v>26</v>
      </c>
      <c r="F18404" s="73">
        <v>1050000</v>
      </c>
      <c r="G18404" s="64">
        <f t="shared" si="556"/>
        <v>1050000</v>
      </c>
      <c r="H18404" s="65" t="s">
        <v>535</v>
      </c>
      <c r="I18404" s="74" t="s">
        <v>13268</v>
      </c>
    </row>
    <row r="18405" spans="1:9" x14ac:dyDescent="0.25">
      <c r="A18405" s="59" t="s">
        <v>13250</v>
      </c>
      <c r="B18405" s="58" t="s">
        <v>11541</v>
      </c>
      <c r="C18405" s="83" t="s">
        <v>13271</v>
      </c>
      <c r="D18405" s="60">
        <v>1</v>
      </c>
      <c r="E18405" s="292" t="s">
        <v>26</v>
      </c>
      <c r="F18405" s="73">
        <v>1050000</v>
      </c>
      <c r="G18405" s="64">
        <f t="shared" ref="G18405:G18446" si="557">F18405*D18405</f>
        <v>1050000</v>
      </c>
      <c r="H18405" s="65" t="s">
        <v>535</v>
      </c>
      <c r="I18405" s="74" t="s">
        <v>13268</v>
      </c>
    </row>
    <row r="18406" spans="1:9" x14ac:dyDescent="0.25">
      <c r="A18406" s="59" t="s">
        <v>13250</v>
      </c>
      <c r="B18406" s="58" t="s">
        <v>11541</v>
      </c>
      <c r="C18406" s="59" t="s">
        <v>13272</v>
      </c>
      <c r="D18406" s="60">
        <v>1</v>
      </c>
      <c r="E18406" s="159" t="s">
        <v>26</v>
      </c>
      <c r="F18406" s="73">
        <v>1050000</v>
      </c>
      <c r="G18406" s="64">
        <f t="shared" si="557"/>
        <v>1050000</v>
      </c>
      <c r="H18406" s="65" t="s">
        <v>535</v>
      </c>
      <c r="I18406" s="74" t="s">
        <v>13268</v>
      </c>
    </row>
    <row r="18407" spans="1:9" x14ac:dyDescent="0.25">
      <c r="A18407" s="59" t="s">
        <v>13250</v>
      </c>
      <c r="B18407" s="58" t="s">
        <v>11541</v>
      </c>
      <c r="C18407" s="192" t="s">
        <v>11740</v>
      </c>
      <c r="D18407" s="60">
        <v>1</v>
      </c>
      <c r="E18407" s="75" t="s">
        <v>26</v>
      </c>
      <c r="F18407" s="73">
        <v>1050000</v>
      </c>
      <c r="G18407" s="64">
        <f t="shared" si="557"/>
        <v>1050000</v>
      </c>
      <c r="H18407" s="65" t="s">
        <v>535</v>
      </c>
      <c r="I18407" s="74" t="s">
        <v>13268</v>
      </c>
    </row>
    <row r="18408" spans="1:9" x14ac:dyDescent="0.25">
      <c r="A18408" s="59" t="s">
        <v>13250</v>
      </c>
      <c r="B18408" s="58" t="s">
        <v>11541</v>
      </c>
      <c r="C18408" s="59" t="s">
        <v>13273</v>
      </c>
      <c r="D18408" s="60">
        <v>1</v>
      </c>
      <c r="E18408" s="75" t="s">
        <v>26</v>
      </c>
      <c r="F18408" s="73">
        <v>1050000</v>
      </c>
      <c r="G18408" s="64">
        <f t="shared" si="557"/>
        <v>1050000</v>
      </c>
      <c r="H18408" s="65" t="s">
        <v>535</v>
      </c>
      <c r="I18408" s="74" t="s">
        <v>13268</v>
      </c>
    </row>
    <row r="18409" spans="1:9" x14ac:dyDescent="0.25">
      <c r="A18409" s="59" t="s">
        <v>13250</v>
      </c>
      <c r="B18409" s="58" t="s">
        <v>1490</v>
      </c>
      <c r="C18409" s="84" t="s">
        <v>695</v>
      </c>
      <c r="D18409" s="60">
        <v>2</v>
      </c>
      <c r="E18409" s="75" t="s">
        <v>26</v>
      </c>
      <c r="F18409" s="73">
        <v>205000</v>
      </c>
      <c r="G18409" s="64">
        <f t="shared" si="557"/>
        <v>410000</v>
      </c>
      <c r="H18409" s="65" t="s">
        <v>455</v>
      </c>
      <c r="I18409" s="636"/>
    </row>
    <row r="18410" spans="1:9" x14ac:dyDescent="0.25">
      <c r="A18410" s="59" t="s">
        <v>13250</v>
      </c>
      <c r="B18410" s="59" t="s">
        <v>6478</v>
      </c>
      <c r="C18410" s="84" t="s">
        <v>695</v>
      </c>
      <c r="D18410" s="141">
        <v>2</v>
      </c>
      <c r="E18410" s="126" t="s">
        <v>26</v>
      </c>
      <c r="F18410" s="280">
        <v>35000</v>
      </c>
      <c r="G18410" s="64">
        <f t="shared" si="557"/>
        <v>70000</v>
      </c>
      <c r="H18410" s="65" t="s">
        <v>455</v>
      </c>
      <c r="I18410" s="74"/>
    </row>
    <row r="18411" spans="1:9" x14ac:dyDescent="0.25">
      <c r="A18411" s="59" t="s">
        <v>13250</v>
      </c>
      <c r="B18411" s="59" t="s">
        <v>12551</v>
      </c>
      <c r="C18411" s="59" t="s">
        <v>6579</v>
      </c>
      <c r="D18411" s="60">
        <v>2</v>
      </c>
      <c r="E18411" s="75" t="s">
        <v>26</v>
      </c>
      <c r="F18411" s="63">
        <v>58000</v>
      </c>
      <c r="G18411" s="64">
        <f t="shared" si="557"/>
        <v>116000</v>
      </c>
      <c r="H18411" s="65" t="s">
        <v>2626</v>
      </c>
      <c r="I18411" s="74" t="s">
        <v>13274</v>
      </c>
    </row>
    <row r="18412" spans="1:9" x14ac:dyDescent="0.25">
      <c r="A18412" s="59" t="s">
        <v>13275</v>
      </c>
      <c r="B18412" s="118" t="s">
        <v>1818</v>
      </c>
      <c r="C18412" s="83" t="s">
        <v>48</v>
      </c>
      <c r="D18412" s="60">
        <v>2</v>
      </c>
      <c r="E18412" s="75" t="s">
        <v>26</v>
      </c>
      <c r="F18412" s="63">
        <v>10000</v>
      </c>
      <c r="G18412" s="64">
        <f t="shared" si="557"/>
        <v>20000</v>
      </c>
      <c r="H18412" s="65" t="s">
        <v>2626</v>
      </c>
      <c r="I18412" s="74" t="s">
        <v>13274</v>
      </c>
    </row>
    <row r="18413" spans="1:9" x14ac:dyDescent="0.25">
      <c r="A18413" s="59" t="s">
        <v>13275</v>
      </c>
      <c r="B18413" s="71" t="s">
        <v>6643</v>
      </c>
      <c r="C18413" s="83" t="s">
        <v>6424</v>
      </c>
      <c r="D18413" s="60">
        <v>0.6</v>
      </c>
      <c r="E18413" s="159" t="s">
        <v>206</v>
      </c>
      <c r="F18413" s="63">
        <v>82500</v>
      </c>
      <c r="G18413" s="64">
        <f t="shared" si="557"/>
        <v>49500</v>
      </c>
      <c r="H18413" s="65" t="s">
        <v>2626</v>
      </c>
      <c r="I18413" s="74" t="s">
        <v>13274</v>
      </c>
    </row>
    <row r="18414" spans="1:9" x14ac:dyDescent="0.25">
      <c r="A18414" s="59" t="s">
        <v>13275</v>
      </c>
      <c r="B18414" s="59" t="s">
        <v>210</v>
      </c>
      <c r="C18414" s="59" t="s">
        <v>211</v>
      </c>
      <c r="D18414" s="60">
        <v>1</v>
      </c>
      <c r="E18414" s="75" t="s">
        <v>37</v>
      </c>
      <c r="F18414" s="73">
        <v>33000</v>
      </c>
      <c r="G18414" s="64">
        <f t="shared" si="557"/>
        <v>33000</v>
      </c>
      <c r="H18414" s="65" t="s">
        <v>1156</v>
      </c>
      <c r="I18414" s="74"/>
    </row>
    <row r="18415" spans="1:9" x14ac:dyDescent="0.25">
      <c r="A18415" s="59" t="s">
        <v>13275</v>
      </c>
      <c r="B18415" s="58" t="s">
        <v>35</v>
      </c>
      <c r="C18415" s="84" t="s">
        <v>36</v>
      </c>
      <c r="D18415" s="60">
        <v>3</v>
      </c>
      <c r="E18415" s="126" t="s">
        <v>37</v>
      </c>
      <c r="F18415" s="73">
        <v>31000</v>
      </c>
      <c r="G18415" s="114">
        <f t="shared" si="557"/>
        <v>93000</v>
      </c>
      <c r="H18415" s="65" t="s">
        <v>432</v>
      </c>
      <c r="I18415" s="74"/>
    </row>
    <row r="18416" spans="1:9" x14ac:dyDescent="0.25">
      <c r="A18416" s="59" t="s">
        <v>13275</v>
      </c>
      <c r="B18416" s="58" t="s">
        <v>13276</v>
      </c>
      <c r="C18416" s="83" t="s">
        <v>9934</v>
      </c>
      <c r="D18416" s="60">
        <v>4</v>
      </c>
      <c r="E18416" s="75" t="s">
        <v>118</v>
      </c>
      <c r="F18416" s="221">
        <v>28000</v>
      </c>
      <c r="G18416" s="64">
        <f t="shared" si="557"/>
        <v>112000</v>
      </c>
      <c r="H18416" s="65" t="s">
        <v>1068</v>
      </c>
      <c r="I18416" s="74"/>
    </row>
    <row r="18417" spans="1:9" x14ac:dyDescent="0.25">
      <c r="A18417" s="59" t="s">
        <v>13275</v>
      </c>
      <c r="B18417" s="71" t="s">
        <v>13277</v>
      </c>
      <c r="C18417" s="83" t="s">
        <v>13278</v>
      </c>
      <c r="D18417" s="60">
        <v>1</v>
      </c>
      <c r="E18417" s="159" t="s">
        <v>26</v>
      </c>
      <c r="F18417" s="63">
        <v>5000</v>
      </c>
      <c r="G18417" s="64">
        <f t="shared" si="557"/>
        <v>5000</v>
      </c>
      <c r="H18417" s="65" t="s">
        <v>894</v>
      </c>
      <c r="I18417" s="74"/>
    </row>
    <row r="18418" spans="1:9" x14ac:dyDescent="0.25">
      <c r="A18418" s="59" t="s">
        <v>13275</v>
      </c>
      <c r="B18418" s="59" t="s">
        <v>810</v>
      </c>
      <c r="C18418" s="59" t="s">
        <v>27</v>
      </c>
      <c r="D18418" s="87">
        <v>1</v>
      </c>
      <c r="E18418" s="77" t="s">
        <v>1525</v>
      </c>
      <c r="F18418" s="73">
        <v>75000</v>
      </c>
      <c r="G18418" s="64">
        <f t="shared" si="557"/>
        <v>75000</v>
      </c>
      <c r="H18418" s="65" t="s">
        <v>6197</v>
      </c>
      <c r="I18418" s="74"/>
    </row>
    <row r="18419" spans="1:9" x14ac:dyDescent="0.25">
      <c r="A18419" s="59" t="s">
        <v>13275</v>
      </c>
      <c r="B18419" s="58" t="s">
        <v>6488</v>
      </c>
      <c r="C18419" s="83" t="s">
        <v>482</v>
      </c>
      <c r="D18419" s="60">
        <v>1</v>
      </c>
      <c r="E18419" s="75" t="s">
        <v>26</v>
      </c>
      <c r="F18419" s="265">
        <v>28000</v>
      </c>
      <c r="G18419" s="64">
        <f t="shared" si="557"/>
        <v>28000</v>
      </c>
      <c r="H18419" s="65" t="s">
        <v>6197</v>
      </c>
      <c r="I18419" s="74"/>
    </row>
    <row r="18420" spans="1:9" x14ac:dyDescent="0.25">
      <c r="A18420" s="59" t="s">
        <v>13275</v>
      </c>
      <c r="B18420" s="59" t="s">
        <v>2693</v>
      </c>
      <c r="C18420" s="83" t="s">
        <v>1043</v>
      </c>
      <c r="D18420" s="60">
        <v>5</v>
      </c>
      <c r="E18420" s="77" t="s">
        <v>51</v>
      </c>
      <c r="F18420" s="63">
        <v>28750</v>
      </c>
      <c r="G18420" s="64">
        <f t="shared" si="557"/>
        <v>143750</v>
      </c>
      <c r="H18420" s="65" t="s">
        <v>6197</v>
      </c>
      <c r="I18420" s="74"/>
    </row>
    <row r="18421" spans="1:9" x14ac:dyDescent="0.25">
      <c r="A18421" s="59" t="s">
        <v>13275</v>
      </c>
      <c r="B18421" s="58" t="s">
        <v>13101</v>
      </c>
      <c r="C18421" s="84" t="s">
        <v>13219</v>
      </c>
      <c r="D18421" s="87">
        <v>3</v>
      </c>
      <c r="E18421" s="77" t="s">
        <v>25</v>
      </c>
      <c r="F18421" s="78">
        <v>12000</v>
      </c>
      <c r="G18421" s="114">
        <f t="shared" si="557"/>
        <v>36000</v>
      </c>
      <c r="H18421" s="65" t="s">
        <v>6197</v>
      </c>
      <c r="I18421" s="74"/>
    </row>
    <row r="18422" spans="1:9" x14ac:dyDescent="0.25">
      <c r="A18422" s="59" t="s">
        <v>13275</v>
      </c>
      <c r="B18422" s="58" t="s">
        <v>8069</v>
      </c>
      <c r="C18422" s="83" t="s">
        <v>835</v>
      </c>
      <c r="D18422" s="60">
        <v>4</v>
      </c>
      <c r="E18422" s="75" t="s">
        <v>26</v>
      </c>
      <c r="F18422" s="221">
        <v>2500</v>
      </c>
      <c r="G18422" s="64">
        <f t="shared" si="557"/>
        <v>10000</v>
      </c>
      <c r="H18422" s="65" t="s">
        <v>6197</v>
      </c>
      <c r="I18422" s="74"/>
    </row>
    <row r="18423" spans="1:9" x14ac:dyDescent="0.25">
      <c r="A18423" s="59" t="s">
        <v>13275</v>
      </c>
      <c r="B18423" s="83" t="s">
        <v>13279</v>
      </c>
      <c r="C18423" s="83" t="s">
        <v>411</v>
      </c>
      <c r="D18423" s="60">
        <v>1</v>
      </c>
      <c r="E18423" s="126" t="s">
        <v>29</v>
      </c>
      <c r="F18423" s="73">
        <v>675000</v>
      </c>
      <c r="G18423" s="64">
        <f t="shared" si="557"/>
        <v>675000</v>
      </c>
      <c r="H18423" s="65" t="s">
        <v>2005</v>
      </c>
      <c r="I18423" s="74" t="s">
        <v>13280</v>
      </c>
    </row>
    <row r="18424" spans="1:9" x14ac:dyDescent="0.25">
      <c r="A18424" s="59" t="s">
        <v>13275</v>
      </c>
      <c r="B18424" s="71" t="s">
        <v>6643</v>
      </c>
      <c r="C18424" s="83" t="s">
        <v>6424</v>
      </c>
      <c r="D18424" s="60">
        <v>0.6</v>
      </c>
      <c r="E18424" s="159" t="s">
        <v>206</v>
      </c>
      <c r="F18424" s="63">
        <v>82500</v>
      </c>
      <c r="G18424" s="64">
        <f t="shared" si="557"/>
        <v>49500</v>
      </c>
      <c r="H18424" s="65" t="s">
        <v>2005</v>
      </c>
      <c r="I18424" s="74" t="s">
        <v>13280</v>
      </c>
    </row>
    <row r="18425" spans="1:9" x14ac:dyDescent="0.25">
      <c r="A18425" s="59" t="s">
        <v>13275</v>
      </c>
      <c r="B18425" s="59" t="s">
        <v>1427</v>
      </c>
      <c r="C18425" s="83" t="s">
        <v>1426</v>
      </c>
      <c r="D18425" s="59">
        <v>1</v>
      </c>
      <c r="E18425" s="77" t="s">
        <v>26</v>
      </c>
      <c r="F18425" s="61">
        <v>888079</v>
      </c>
      <c r="G18425" s="64">
        <f t="shared" si="557"/>
        <v>888079</v>
      </c>
      <c r="H18425" s="65" t="s">
        <v>947</v>
      </c>
      <c r="I18425" s="74"/>
    </row>
    <row r="18426" spans="1:9" x14ac:dyDescent="0.25">
      <c r="A18426" s="59" t="s">
        <v>13275</v>
      </c>
      <c r="B18426" s="58" t="s">
        <v>13281</v>
      </c>
      <c r="C18426" s="84" t="s">
        <v>10308</v>
      </c>
      <c r="D18426" s="87">
        <v>1</v>
      </c>
      <c r="E18426" s="77" t="s">
        <v>26</v>
      </c>
      <c r="F18426" s="78">
        <v>4414500</v>
      </c>
      <c r="G18426" s="114">
        <f t="shared" si="557"/>
        <v>4414500</v>
      </c>
      <c r="H18426" s="65" t="s">
        <v>1065</v>
      </c>
      <c r="I18426" s="74"/>
    </row>
    <row r="18427" spans="1:9" x14ac:dyDescent="0.25">
      <c r="A18427" s="59" t="s">
        <v>13275</v>
      </c>
      <c r="B18427" s="59" t="s">
        <v>13282</v>
      </c>
      <c r="C18427" s="84" t="s">
        <v>10308</v>
      </c>
      <c r="D18427" s="60">
        <v>10</v>
      </c>
      <c r="E18427" s="126" t="s">
        <v>51</v>
      </c>
      <c r="F18427" s="73">
        <v>64900</v>
      </c>
      <c r="G18427" s="114">
        <f t="shared" si="557"/>
        <v>649000</v>
      </c>
      <c r="H18427" s="65" t="s">
        <v>484</v>
      </c>
      <c r="I18427" s="74"/>
    </row>
    <row r="18428" spans="1:9" x14ac:dyDescent="0.25">
      <c r="A18428" s="59" t="s">
        <v>13275</v>
      </c>
      <c r="B18428" s="58" t="s">
        <v>13283</v>
      </c>
      <c r="C18428" s="83" t="s">
        <v>1020</v>
      </c>
      <c r="D18428" s="60">
        <v>1</v>
      </c>
      <c r="E18428" s="159" t="s">
        <v>26</v>
      </c>
      <c r="F18428" s="73">
        <v>65000</v>
      </c>
      <c r="G18428" s="210">
        <f t="shared" si="557"/>
        <v>65000</v>
      </c>
      <c r="H18428" s="65" t="s">
        <v>3755</v>
      </c>
      <c r="I18428" s="74" t="s">
        <v>13284</v>
      </c>
    </row>
    <row r="18429" spans="1:9" x14ac:dyDescent="0.25">
      <c r="A18429" s="59" t="s">
        <v>13275</v>
      </c>
      <c r="B18429" s="83" t="s">
        <v>13285</v>
      </c>
      <c r="C18429" s="84" t="s">
        <v>48</v>
      </c>
      <c r="D18429" s="59">
        <v>4</v>
      </c>
      <c r="E18429" s="159" t="s">
        <v>26</v>
      </c>
      <c r="F18429" s="61">
        <v>87500</v>
      </c>
      <c r="G18429" s="64">
        <f t="shared" si="557"/>
        <v>350000</v>
      </c>
      <c r="H18429" s="65" t="s">
        <v>1048</v>
      </c>
      <c r="I18429" s="74" t="s">
        <v>13286</v>
      </c>
    </row>
    <row r="18430" spans="1:9" x14ac:dyDescent="0.25">
      <c r="A18430" s="59" t="s">
        <v>13275</v>
      </c>
      <c r="B18430" s="59" t="s">
        <v>13287</v>
      </c>
      <c r="C18430" s="83" t="s">
        <v>48</v>
      </c>
      <c r="D18430" s="60">
        <v>40</v>
      </c>
      <c r="E18430" s="77" t="s">
        <v>26</v>
      </c>
      <c r="F18430" s="63">
        <v>350</v>
      </c>
      <c r="G18430" s="64">
        <f t="shared" si="557"/>
        <v>14000</v>
      </c>
      <c r="H18430" s="65" t="s">
        <v>1048</v>
      </c>
      <c r="I18430" s="503" t="s">
        <v>13286</v>
      </c>
    </row>
    <row r="18431" spans="1:9" x14ac:dyDescent="0.25">
      <c r="A18431" s="59" t="s">
        <v>13275</v>
      </c>
      <c r="B18431" s="83" t="s">
        <v>13288</v>
      </c>
      <c r="C18431" s="83" t="s">
        <v>48</v>
      </c>
      <c r="D18431" s="60">
        <v>2</v>
      </c>
      <c r="E18431" s="126" t="s">
        <v>26</v>
      </c>
      <c r="F18431" s="73">
        <v>50000</v>
      </c>
      <c r="G18431" s="64">
        <f t="shared" si="557"/>
        <v>100000</v>
      </c>
      <c r="H18431" s="65" t="s">
        <v>4287</v>
      </c>
      <c r="I18431" s="74" t="s">
        <v>13289</v>
      </c>
    </row>
    <row r="18432" spans="1:9" x14ac:dyDescent="0.25">
      <c r="A18432" s="59" t="s">
        <v>13275</v>
      </c>
      <c r="B18432" s="118" t="s">
        <v>1876</v>
      </c>
      <c r="C18432" s="83" t="s">
        <v>48</v>
      </c>
      <c r="D18432" s="60">
        <v>1</v>
      </c>
      <c r="E18432" s="292" t="s">
        <v>26</v>
      </c>
      <c r="F18432" s="63">
        <v>260000</v>
      </c>
      <c r="G18432" s="64">
        <f t="shared" si="557"/>
        <v>260000</v>
      </c>
      <c r="H18432" s="65" t="s">
        <v>2651</v>
      </c>
      <c r="I18432" s="74" t="s">
        <v>13289</v>
      </c>
    </row>
    <row r="18433" spans="1:9" x14ac:dyDescent="0.25">
      <c r="A18433" s="59" t="s">
        <v>13275</v>
      </c>
      <c r="B18433" s="71" t="s">
        <v>6689</v>
      </c>
      <c r="C18433" s="85" t="s">
        <v>239</v>
      </c>
      <c r="D18433" s="60">
        <v>1</v>
      </c>
      <c r="E18433" s="75" t="s">
        <v>26</v>
      </c>
      <c r="F18433" s="62">
        <v>190000</v>
      </c>
      <c r="G18433" s="64">
        <f t="shared" si="557"/>
        <v>190000</v>
      </c>
      <c r="H18433" s="65" t="s">
        <v>2651</v>
      </c>
      <c r="I18433" s="74" t="s">
        <v>13290</v>
      </c>
    </row>
    <row r="18434" spans="1:9" x14ac:dyDescent="0.25">
      <c r="A18434" s="59" t="s">
        <v>13275</v>
      </c>
      <c r="B18434" s="59" t="s">
        <v>6663</v>
      </c>
      <c r="C18434" s="171" t="s">
        <v>241</v>
      </c>
      <c r="D18434" s="60">
        <v>1</v>
      </c>
      <c r="E18434" s="75" t="s">
        <v>26</v>
      </c>
      <c r="F18434" s="62">
        <v>195000</v>
      </c>
      <c r="G18434" s="64">
        <f t="shared" si="557"/>
        <v>195000</v>
      </c>
      <c r="H18434" s="65" t="s">
        <v>2651</v>
      </c>
      <c r="I18434" s="74" t="s">
        <v>13290</v>
      </c>
    </row>
    <row r="18435" spans="1:9" x14ac:dyDescent="0.25">
      <c r="A18435" s="59" t="s">
        <v>13275</v>
      </c>
      <c r="B18435" s="59" t="s">
        <v>6665</v>
      </c>
      <c r="C18435" s="171" t="s">
        <v>243</v>
      </c>
      <c r="D18435" s="60">
        <v>1</v>
      </c>
      <c r="E18435" s="126" t="s">
        <v>26</v>
      </c>
      <c r="F18435" s="78">
        <v>140000</v>
      </c>
      <c r="G18435" s="114">
        <f t="shared" si="557"/>
        <v>140000</v>
      </c>
      <c r="H18435" s="65" t="s">
        <v>2651</v>
      </c>
      <c r="I18435" s="74" t="s">
        <v>13290</v>
      </c>
    </row>
    <row r="18436" spans="1:9" x14ac:dyDescent="0.25">
      <c r="A18436" s="59" t="s">
        <v>13275</v>
      </c>
      <c r="B18436" s="58" t="s">
        <v>13291</v>
      </c>
      <c r="C18436" s="89" t="s">
        <v>48</v>
      </c>
      <c r="D18436" s="60">
        <v>10</v>
      </c>
      <c r="E18436" s="75" t="s">
        <v>118</v>
      </c>
      <c r="F18436" s="64">
        <v>60000</v>
      </c>
      <c r="G18436" s="114">
        <f t="shared" si="557"/>
        <v>600000</v>
      </c>
      <c r="H18436" s="65" t="s">
        <v>522</v>
      </c>
      <c r="I18436" s="74" t="s">
        <v>13292</v>
      </c>
    </row>
    <row r="18437" spans="1:9" x14ac:dyDescent="0.25">
      <c r="A18437" s="59" t="s">
        <v>13275</v>
      </c>
      <c r="B18437" s="118" t="s">
        <v>13293</v>
      </c>
      <c r="C18437" s="84" t="s">
        <v>48</v>
      </c>
      <c r="D18437" s="60">
        <v>2</v>
      </c>
      <c r="E18437" s="75" t="s">
        <v>26</v>
      </c>
      <c r="F18437" s="63">
        <v>35000</v>
      </c>
      <c r="G18437" s="64">
        <f t="shared" si="557"/>
        <v>70000</v>
      </c>
      <c r="H18437" s="65" t="s">
        <v>522</v>
      </c>
      <c r="I18437" s="74" t="s">
        <v>13292</v>
      </c>
    </row>
    <row r="18438" spans="1:9" x14ac:dyDescent="0.25">
      <c r="A18438" s="59" t="s">
        <v>13275</v>
      </c>
      <c r="B18438" s="59" t="s">
        <v>13294</v>
      </c>
      <c r="C18438" s="83" t="s">
        <v>48</v>
      </c>
      <c r="D18438" s="60">
        <v>1</v>
      </c>
      <c r="E18438" s="77" t="s">
        <v>26</v>
      </c>
      <c r="F18438" s="63">
        <v>85000</v>
      </c>
      <c r="G18438" s="64">
        <f t="shared" si="557"/>
        <v>85000</v>
      </c>
      <c r="H18438" s="65" t="s">
        <v>522</v>
      </c>
      <c r="I18438" s="74" t="s">
        <v>13292</v>
      </c>
    </row>
    <row r="18439" spans="1:9" x14ac:dyDescent="0.25">
      <c r="A18439" s="59" t="s">
        <v>13275</v>
      </c>
      <c r="B18439" s="58" t="s">
        <v>13295</v>
      </c>
      <c r="C18439" s="84" t="s">
        <v>48</v>
      </c>
      <c r="D18439" s="87">
        <v>1</v>
      </c>
      <c r="E18439" s="77" t="s">
        <v>26</v>
      </c>
      <c r="F18439" s="78">
        <v>95000</v>
      </c>
      <c r="G18439" s="114">
        <f t="shared" si="557"/>
        <v>95000</v>
      </c>
      <c r="H18439" s="65" t="s">
        <v>522</v>
      </c>
      <c r="I18439" s="74" t="s">
        <v>13292</v>
      </c>
    </row>
    <row r="18440" spans="1:9" x14ac:dyDescent="0.25">
      <c r="A18440" s="59" t="s">
        <v>13275</v>
      </c>
      <c r="B18440" s="59" t="s">
        <v>13296</v>
      </c>
      <c r="C18440" s="84" t="s">
        <v>48</v>
      </c>
      <c r="D18440" s="60">
        <v>1</v>
      </c>
      <c r="E18440" s="126" t="s">
        <v>26</v>
      </c>
      <c r="F18440" s="73">
        <v>100000</v>
      </c>
      <c r="G18440" s="114">
        <f t="shared" si="557"/>
        <v>100000</v>
      </c>
      <c r="H18440" s="65" t="s">
        <v>522</v>
      </c>
      <c r="I18440" s="74" t="s">
        <v>13292</v>
      </c>
    </row>
    <row r="18441" spans="1:9" x14ac:dyDescent="0.25">
      <c r="A18441" s="59" t="s">
        <v>13275</v>
      </c>
      <c r="B18441" s="58" t="s">
        <v>13297</v>
      </c>
      <c r="C18441" s="84" t="s">
        <v>13298</v>
      </c>
      <c r="D18441" s="60">
        <v>2</v>
      </c>
      <c r="E18441" s="75" t="s">
        <v>26</v>
      </c>
      <c r="F18441" s="73">
        <v>80000</v>
      </c>
      <c r="G18441" s="114">
        <f t="shared" si="557"/>
        <v>160000</v>
      </c>
      <c r="H18441" s="65" t="s">
        <v>522</v>
      </c>
      <c r="I18441" s="74" t="s">
        <v>13292</v>
      </c>
    </row>
    <row r="18442" spans="1:9" x14ac:dyDescent="0.25">
      <c r="A18442" s="59" t="s">
        <v>13275</v>
      </c>
      <c r="B18442" s="58" t="s">
        <v>11541</v>
      </c>
      <c r="C18442" s="59" t="s">
        <v>13299</v>
      </c>
      <c r="D18442" s="87">
        <v>1</v>
      </c>
      <c r="E18442" s="75" t="s">
        <v>26</v>
      </c>
      <c r="F18442" s="73">
        <v>1050000</v>
      </c>
      <c r="G18442" s="64">
        <f t="shared" si="557"/>
        <v>1050000</v>
      </c>
      <c r="H18442" s="65" t="s">
        <v>522</v>
      </c>
      <c r="I18442" s="74" t="s">
        <v>13292</v>
      </c>
    </row>
    <row r="18443" spans="1:9" x14ac:dyDescent="0.25">
      <c r="A18443" s="59" t="s">
        <v>13275</v>
      </c>
      <c r="B18443" s="58" t="s">
        <v>11541</v>
      </c>
      <c r="C18443" s="85" t="s">
        <v>13300</v>
      </c>
      <c r="D18443" s="60">
        <v>1</v>
      </c>
      <c r="E18443" s="75" t="s">
        <v>26</v>
      </c>
      <c r="F18443" s="63">
        <v>1050000</v>
      </c>
      <c r="G18443" s="64">
        <f t="shared" si="557"/>
        <v>1050000</v>
      </c>
      <c r="H18443" s="65" t="s">
        <v>522</v>
      </c>
      <c r="I18443" s="74" t="s">
        <v>13292</v>
      </c>
    </row>
    <row r="18444" spans="1:9" x14ac:dyDescent="0.25">
      <c r="A18444" s="59" t="s">
        <v>13275</v>
      </c>
      <c r="B18444" s="58" t="s">
        <v>7194</v>
      </c>
      <c r="C18444" s="58" t="s">
        <v>7195</v>
      </c>
      <c r="D18444" s="60">
        <v>4</v>
      </c>
      <c r="E18444" s="75" t="s">
        <v>26</v>
      </c>
      <c r="F18444" s="78">
        <v>159396</v>
      </c>
      <c r="G18444" s="64">
        <f t="shared" si="557"/>
        <v>637584</v>
      </c>
      <c r="H18444" s="65" t="s">
        <v>522</v>
      </c>
      <c r="I18444" s="74" t="s">
        <v>13292</v>
      </c>
    </row>
    <row r="18445" spans="1:9" x14ac:dyDescent="0.25">
      <c r="A18445" s="59" t="s">
        <v>13275</v>
      </c>
      <c r="B18445" s="58" t="s">
        <v>310</v>
      </c>
      <c r="C18445" s="84" t="s">
        <v>311</v>
      </c>
      <c r="D18445" s="60">
        <v>4</v>
      </c>
      <c r="E18445" s="77" t="s">
        <v>26</v>
      </c>
      <c r="F18445" s="73">
        <v>110000</v>
      </c>
      <c r="G18445" s="64">
        <f t="shared" si="557"/>
        <v>440000</v>
      </c>
      <c r="H18445" s="65" t="s">
        <v>522</v>
      </c>
      <c r="I18445" s="74" t="s">
        <v>13292</v>
      </c>
    </row>
    <row r="18446" spans="1:9" x14ac:dyDescent="0.25">
      <c r="A18446" s="59" t="s">
        <v>13275</v>
      </c>
      <c r="B18446" s="59" t="s">
        <v>312</v>
      </c>
      <c r="C18446" s="84" t="s">
        <v>313</v>
      </c>
      <c r="D18446" s="60">
        <v>5</v>
      </c>
      <c r="E18446" s="126" t="s">
        <v>26</v>
      </c>
      <c r="F18446" s="73">
        <v>130000</v>
      </c>
      <c r="G18446" s="114">
        <f t="shared" si="557"/>
        <v>650000</v>
      </c>
      <c r="H18446" s="65" t="s">
        <v>522</v>
      </c>
      <c r="I18446" s="74" t="s">
        <v>13292</v>
      </c>
    </row>
    <row r="18447" spans="1:9" x14ac:dyDescent="0.25">
      <c r="A18447" s="59" t="s">
        <v>13275</v>
      </c>
      <c r="B18447" s="59" t="s">
        <v>810</v>
      </c>
      <c r="C18447" s="59" t="s">
        <v>27</v>
      </c>
      <c r="D18447" s="87">
        <v>1</v>
      </c>
      <c r="E18447" s="77" t="s">
        <v>1525</v>
      </c>
      <c r="F18447" s="73">
        <v>75000</v>
      </c>
      <c r="G18447" s="64">
        <f>F18447*D18447</f>
        <v>75000</v>
      </c>
      <c r="H18447" s="65" t="s">
        <v>6197</v>
      </c>
      <c r="I18447" s="74"/>
    </row>
    <row r="18448" spans="1:9" x14ac:dyDescent="0.25">
      <c r="A18448" s="59" t="s">
        <v>13301</v>
      </c>
      <c r="B18448" s="71" t="s">
        <v>13302</v>
      </c>
      <c r="C18448" s="83" t="s">
        <v>1316</v>
      </c>
      <c r="D18448" s="60">
        <v>22</v>
      </c>
      <c r="E18448" s="159" t="s">
        <v>51</v>
      </c>
      <c r="F18448" s="63">
        <v>19000</v>
      </c>
      <c r="G18448" s="64">
        <f>F18448*D18448</f>
        <v>418000</v>
      </c>
      <c r="H18448" s="65" t="s">
        <v>6197</v>
      </c>
      <c r="I18448" s="74"/>
    </row>
    <row r="18449" spans="1:9" x14ac:dyDescent="0.25">
      <c r="A18449" s="59" t="s">
        <v>13301</v>
      </c>
      <c r="B18449" s="58" t="s">
        <v>13101</v>
      </c>
      <c r="C18449" s="84" t="s">
        <v>13219</v>
      </c>
      <c r="D18449" s="87">
        <v>6</v>
      </c>
      <c r="E18449" s="77" t="s">
        <v>25</v>
      </c>
      <c r="F18449" s="78">
        <v>12000</v>
      </c>
      <c r="G18449" s="64">
        <f t="shared" ref="G18449:G18504" si="558">F18449*D18449</f>
        <v>72000</v>
      </c>
      <c r="H18449" s="65" t="s">
        <v>6197</v>
      </c>
      <c r="I18449" s="74"/>
    </row>
    <row r="18450" spans="1:9" x14ac:dyDescent="0.25">
      <c r="A18450" s="59" t="s">
        <v>13301</v>
      </c>
      <c r="B18450" s="58" t="s">
        <v>8069</v>
      </c>
      <c r="C18450" s="83" t="s">
        <v>835</v>
      </c>
      <c r="D18450" s="60">
        <v>4</v>
      </c>
      <c r="E18450" s="75" t="s">
        <v>26</v>
      </c>
      <c r="F18450" s="221">
        <v>2500</v>
      </c>
      <c r="G18450" s="64">
        <f>F18450*D18450</f>
        <v>10000</v>
      </c>
      <c r="H18450" s="65" t="s">
        <v>6197</v>
      </c>
      <c r="I18450" s="74"/>
    </row>
    <row r="18451" spans="1:9" x14ac:dyDescent="0.25">
      <c r="A18451" s="59" t="s">
        <v>13301</v>
      </c>
      <c r="B18451" s="58" t="s">
        <v>4004</v>
      </c>
      <c r="C18451" s="84" t="s">
        <v>1043</v>
      </c>
      <c r="D18451" s="87">
        <v>5</v>
      </c>
      <c r="E18451" s="77" t="s">
        <v>51</v>
      </c>
      <c r="F18451" s="78">
        <v>28750</v>
      </c>
      <c r="G18451" s="64">
        <f>F18451*D18451</f>
        <v>143750</v>
      </c>
      <c r="H18451" s="65" t="s">
        <v>6197</v>
      </c>
      <c r="I18451" s="74"/>
    </row>
    <row r="18452" spans="1:9" x14ac:dyDescent="0.25">
      <c r="A18452" s="59" t="s">
        <v>13301</v>
      </c>
      <c r="B18452" s="58" t="s">
        <v>13303</v>
      </c>
      <c r="C18452" s="84" t="s">
        <v>9592</v>
      </c>
      <c r="D18452" s="60">
        <v>1</v>
      </c>
      <c r="E18452" s="126" t="s">
        <v>43</v>
      </c>
      <c r="F18452" s="63">
        <v>1580000</v>
      </c>
      <c r="G18452" s="64">
        <f>F18452*D18452</f>
        <v>1580000</v>
      </c>
      <c r="H18452" s="65" t="s">
        <v>814</v>
      </c>
      <c r="I18452" s="74"/>
    </row>
    <row r="18453" spans="1:9" x14ac:dyDescent="0.25">
      <c r="A18453" s="59" t="s">
        <v>13301</v>
      </c>
      <c r="B18453" s="59" t="s">
        <v>12551</v>
      </c>
      <c r="C18453" s="59" t="s">
        <v>6579</v>
      </c>
      <c r="D18453" s="60">
        <v>1</v>
      </c>
      <c r="E18453" s="75" t="s">
        <v>26</v>
      </c>
      <c r="F18453" s="62">
        <v>58000</v>
      </c>
      <c r="G18453" s="64">
        <f>F18453*D18453</f>
        <v>58000</v>
      </c>
      <c r="H18453" s="65" t="s">
        <v>1918</v>
      </c>
      <c r="I18453" s="74" t="s">
        <v>13304</v>
      </c>
    </row>
    <row r="18454" spans="1:9" x14ac:dyDescent="0.25">
      <c r="A18454" s="59" t="s">
        <v>13301</v>
      </c>
      <c r="B18454" s="66" t="s">
        <v>6578</v>
      </c>
      <c r="C18454" s="59" t="s">
        <v>6579</v>
      </c>
      <c r="D18454" s="60">
        <v>2</v>
      </c>
      <c r="E18454" s="126" t="s">
        <v>26</v>
      </c>
      <c r="F18454" s="73">
        <v>58000</v>
      </c>
      <c r="G18454" s="64">
        <f t="shared" si="558"/>
        <v>116000</v>
      </c>
      <c r="H18454" s="65" t="s">
        <v>1918</v>
      </c>
      <c r="I18454" s="74" t="s">
        <v>13304</v>
      </c>
    </row>
    <row r="18455" spans="1:9" x14ac:dyDescent="0.25">
      <c r="A18455" s="59" t="s">
        <v>13301</v>
      </c>
      <c r="B18455" s="71" t="s">
        <v>3332</v>
      </c>
      <c r="C18455" s="83" t="s">
        <v>13305</v>
      </c>
      <c r="D18455" s="60">
        <v>1</v>
      </c>
      <c r="E18455" s="75" t="s">
        <v>26</v>
      </c>
      <c r="F18455" s="63">
        <v>1650000</v>
      </c>
      <c r="G18455" s="64">
        <f t="shared" si="558"/>
        <v>1650000</v>
      </c>
      <c r="H18455" s="65" t="s">
        <v>525</v>
      </c>
      <c r="I18455" s="74" t="s">
        <v>13306</v>
      </c>
    </row>
    <row r="18456" spans="1:9" x14ac:dyDescent="0.25">
      <c r="A18456" s="59" t="s">
        <v>13301</v>
      </c>
      <c r="B18456" s="71" t="s">
        <v>3332</v>
      </c>
      <c r="C18456" s="59" t="s">
        <v>13307</v>
      </c>
      <c r="D18456" s="60">
        <v>1</v>
      </c>
      <c r="E18456" s="75" t="s">
        <v>26</v>
      </c>
      <c r="F18456" s="73">
        <v>1650000</v>
      </c>
      <c r="G18456" s="64">
        <f t="shared" si="558"/>
        <v>1650000</v>
      </c>
      <c r="H18456" s="65" t="s">
        <v>525</v>
      </c>
      <c r="I18456" s="74" t="s">
        <v>13306</v>
      </c>
    </row>
    <row r="18457" spans="1:9" x14ac:dyDescent="0.25">
      <c r="A18457" s="59" t="s">
        <v>13301</v>
      </c>
      <c r="B18457" s="71" t="s">
        <v>3332</v>
      </c>
      <c r="C18457" s="84" t="s">
        <v>13308</v>
      </c>
      <c r="D18457" s="60">
        <v>1</v>
      </c>
      <c r="E18457" s="75" t="s">
        <v>26</v>
      </c>
      <c r="F18457" s="73">
        <v>1650000</v>
      </c>
      <c r="G18457" s="114">
        <f t="shared" si="558"/>
        <v>1650000</v>
      </c>
      <c r="H18457" s="65" t="s">
        <v>525</v>
      </c>
      <c r="I18457" s="74" t="s">
        <v>13306</v>
      </c>
    </row>
    <row r="18458" spans="1:9" x14ac:dyDescent="0.25">
      <c r="A18458" s="59" t="s">
        <v>13301</v>
      </c>
      <c r="B18458" s="58" t="s">
        <v>1894</v>
      </c>
      <c r="C18458" s="83" t="s">
        <v>6400</v>
      </c>
      <c r="D18458" s="60">
        <v>3</v>
      </c>
      <c r="E18458" s="159" t="s">
        <v>26</v>
      </c>
      <c r="F18458" s="73">
        <v>245000</v>
      </c>
      <c r="G18458" s="64">
        <f t="shared" si="558"/>
        <v>735000</v>
      </c>
      <c r="H18458" s="65" t="s">
        <v>525</v>
      </c>
      <c r="I18458" s="74" t="s">
        <v>13306</v>
      </c>
    </row>
    <row r="18459" spans="1:9" x14ac:dyDescent="0.25">
      <c r="A18459" s="59" t="s">
        <v>13301</v>
      </c>
      <c r="B18459" s="118" t="s">
        <v>13246</v>
      </c>
      <c r="C18459" s="83" t="s">
        <v>6400</v>
      </c>
      <c r="D18459" s="60">
        <v>3</v>
      </c>
      <c r="E18459" s="159" t="s">
        <v>26</v>
      </c>
      <c r="F18459" s="63">
        <v>70000</v>
      </c>
      <c r="G18459" s="64">
        <f t="shared" si="558"/>
        <v>210000</v>
      </c>
      <c r="H18459" s="65" t="s">
        <v>525</v>
      </c>
      <c r="I18459" s="74" t="s">
        <v>13306</v>
      </c>
    </row>
    <row r="18460" spans="1:9" x14ac:dyDescent="0.25">
      <c r="A18460" s="59" t="s">
        <v>13301</v>
      </c>
      <c r="B18460" s="59" t="s">
        <v>6402</v>
      </c>
      <c r="C18460" s="59" t="s">
        <v>10153</v>
      </c>
      <c r="D18460" s="87">
        <v>1</v>
      </c>
      <c r="E18460" s="77" t="s">
        <v>26</v>
      </c>
      <c r="F18460" s="73">
        <v>60000</v>
      </c>
      <c r="G18460" s="64">
        <f t="shared" si="558"/>
        <v>60000</v>
      </c>
      <c r="H18460" s="65" t="s">
        <v>957</v>
      </c>
      <c r="I18460" s="74" t="s">
        <v>13309</v>
      </c>
    </row>
    <row r="18461" spans="1:9" x14ac:dyDescent="0.25">
      <c r="A18461" s="59" t="s">
        <v>13301</v>
      </c>
      <c r="B18461" s="59" t="s">
        <v>6533</v>
      </c>
      <c r="C18461" s="59" t="s">
        <v>6534</v>
      </c>
      <c r="D18461" s="60">
        <v>4</v>
      </c>
      <c r="E18461" s="75" t="s">
        <v>26</v>
      </c>
      <c r="F18461" s="265">
        <v>47000</v>
      </c>
      <c r="G18461" s="64">
        <f t="shared" si="558"/>
        <v>188000</v>
      </c>
      <c r="H18461" s="65" t="s">
        <v>957</v>
      </c>
      <c r="I18461" s="74" t="s">
        <v>13309</v>
      </c>
    </row>
    <row r="18462" spans="1:9" x14ac:dyDescent="0.25">
      <c r="A18462" s="59" t="s">
        <v>13301</v>
      </c>
      <c r="B18462" s="58" t="s">
        <v>10150</v>
      </c>
      <c r="C18462" s="58" t="s">
        <v>281</v>
      </c>
      <c r="D18462" s="60">
        <v>2</v>
      </c>
      <c r="E18462" s="77" t="s">
        <v>26</v>
      </c>
      <c r="F18462" s="63">
        <v>21000</v>
      </c>
      <c r="G18462" s="64">
        <f t="shared" si="558"/>
        <v>42000</v>
      </c>
      <c r="H18462" s="65" t="s">
        <v>957</v>
      </c>
      <c r="I18462" s="74" t="s">
        <v>13309</v>
      </c>
    </row>
    <row r="18463" spans="1:9" x14ac:dyDescent="0.25">
      <c r="A18463" s="59" t="s">
        <v>13301</v>
      </c>
      <c r="B18463" s="58" t="s">
        <v>13310</v>
      </c>
      <c r="C18463" s="83" t="s">
        <v>48</v>
      </c>
      <c r="D18463" s="60">
        <v>1</v>
      </c>
      <c r="E18463" s="159" t="s">
        <v>29</v>
      </c>
      <c r="F18463" s="73">
        <v>675000</v>
      </c>
      <c r="G18463" s="114">
        <f t="shared" si="558"/>
        <v>675000</v>
      </c>
      <c r="H18463" s="65" t="s">
        <v>957</v>
      </c>
      <c r="I18463" s="74" t="s">
        <v>13309</v>
      </c>
    </row>
    <row r="18464" spans="1:9" x14ac:dyDescent="0.25">
      <c r="A18464" s="59" t="s">
        <v>13301</v>
      </c>
      <c r="B18464" s="59" t="s">
        <v>6532</v>
      </c>
      <c r="C18464" s="81" t="s">
        <v>121</v>
      </c>
      <c r="D18464" s="59">
        <v>1</v>
      </c>
      <c r="E18464" s="77" t="s">
        <v>25</v>
      </c>
      <c r="F18464" s="61">
        <v>134500</v>
      </c>
      <c r="G18464" s="114">
        <f t="shared" si="558"/>
        <v>134500</v>
      </c>
      <c r="H18464" s="65" t="s">
        <v>957</v>
      </c>
      <c r="I18464" s="74" t="s">
        <v>13309</v>
      </c>
    </row>
    <row r="18465" spans="1:9" x14ac:dyDescent="0.25">
      <c r="A18465" s="59" t="s">
        <v>13301</v>
      </c>
      <c r="B18465" s="71" t="s">
        <v>6643</v>
      </c>
      <c r="C18465" s="83" t="s">
        <v>6424</v>
      </c>
      <c r="D18465" s="60">
        <v>0.6</v>
      </c>
      <c r="E18465" s="159" t="s">
        <v>206</v>
      </c>
      <c r="F18465" s="63">
        <v>82500</v>
      </c>
      <c r="G18465" s="64">
        <f t="shared" si="558"/>
        <v>49500</v>
      </c>
      <c r="H18465" s="65" t="s">
        <v>710</v>
      </c>
      <c r="I18465" s="74"/>
    </row>
    <row r="18466" spans="1:9" x14ac:dyDescent="0.25">
      <c r="A18466" s="59" t="s">
        <v>13301</v>
      </c>
      <c r="B18466" s="58" t="s">
        <v>13311</v>
      </c>
      <c r="C18466" s="83" t="s">
        <v>48</v>
      </c>
      <c r="D18466" s="60">
        <v>2</v>
      </c>
      <c r="E18466" s="159" t="s">
        <v>26</v>
      </c>
      <c r="F18466" s="221">
        <v>85000</v>
      </c>
      <c r="G18466" s="64">
        <f t="shared" si="558"/>
        <v>170000</v>
      </c>
      <c r="H18466" s="65" t="s">
        <v>1161</v>
      </c>
      <c r="I18466" s="74"/>
    </row>
    <row r="18467" spans="1:9" x14ac:dyDescent="0.25">
      <c r="A18467" s="59" t="s">
        <v>13301</v>
      </c>
      <c r="B18467" s="59" t="s">
        <v>6300</v>
      </c>
      <c r="C18467" s="59" t="s">
        <v>434</v>
      </c>
      <c r="D18467" s="60">
        <v>1</v>
      </c>
      <c r="E18467" s="75" t="s">
        <v>26</v>
      </c>
      <c r="F18467" s="63">
        <v>100000</v>
      </c>
      <c r="G18467" s="64">
        <f t="shared" si="558"/>
        <v>100000</v>
      </c>
      <c r="H18467" s="65" t="s">
        <v>535</v>
      </c>
      <c r="I18467" s="74" t="s">
        <v>13312</v>
      </c>
    </row>
    <row r="18468" spans="1:9" x14ac:dyDescent="0.25">
      <c r="A18468" s="59" t="s">
        <v>13301</v>
      </c>
      <c r="B18468" s="59" t="s">
        <v>13313</v>
      </c>
      <c r="C18468" s="84" t="s">
        <v>13314</v>
      </c>
      <c r="D18468" s="60">
        <v>10</v>
      </c>
      <c r="E18468" s="77" t="s">
        <v>118</v>
      </c>
      <c r="F18468" s="63">
        <v>5000</v>
      </c>
      <c r="G18468" s="64">
        <f t="shared" si="558"/>
        <v>50000</v>
      </c>
      <c r="H18468" s="65" t="s">
        <v>484</v>
      </c>
      <c r="I18468" s="74"/>
    </row>
    <row r="18469" spans="1:9" x14ac:dyDescent="0.25">
      <c r="A18469" s="59" t="s">
        <v>13301</v>
      </c>
      <c r="B18469" s="58" t="s">
        <v>529</v>
      </c>
      <c r="C18469" s="84" t="s">
        <v>482</v>
      </c>
      <c r="D18469" s="87">
        <v>10</v>
      </c>
      <c r="E18469" s="77" t="s">
        <v>118</v>
      </c>
      <c r="F18469" s="78">
        <v>12000</v>
      </c>
      <c r="G18469" s="114">
        <f t="shared" si="558"/>
        <v>120000</v>
      </c>
      <c r="H18469" s="65" t="s">
        <v>484</v>
      </c>
      <c r="I18469" s="74"/>
    </row>
    <row r="18470" spans="1:9" x14ac:dyDescent="0.25">
      <c r="A18470" s="59" t="s">
        <v>13301</v>
      </c>
      <c r="B18470" s="85" t="s">
        <v>7777</v>
      </c>
      <c r="C18470" s="84" t="s">
        <v>533</v>
      </c>
      <c r="D18470" s="60">
        <v>10</v>
      </c>
      <c r="E18470" s="126" t="s">
        <v>26</v>
      </c>
      <c r="F18470" s="73">
        <v>2000</v>
      </c>
      <c r="G18470" s="114">
        <f t="shared" si="558"/>
        <v>20000</v>
      </c>
      <c r="H18470" s="65" t="s">
        <v>484</v>
      </c>
      <c r="I18470" s="74"/>
    </row>
    <row r="18471" spans="1:9" x14ac:dyDescent="0.25">
      <c r="A18471" s="59" t="s">
        <v>13301</v>
      </c>
      <c r="B18471" s="59" t="s">
        <v>182</v>
      </c>
      <c r="C18471" s="59" t="s">
        <v>183</v>
      </c>
      <c r="D18471" s="60">
        <v>1</v>
      </c>
      <c r="E18471" s="77" t="s">
        <v>43</v>
      </c>
      <c r="F18471" s="63">
        <v>1500000</v>
      </c>
      <c r="G18471" s="64">
        <f t="shared" si="558"/>
        <v>1500000</v>
      </c>
      <c r="H18471" s="65" t="s">
        <v>1755</v>
      </c>
      <c r="I18471" s="503" t="s">
        <v>13315</v>
      </c>
    </row>
    <row r="18472" spans="1:9" x14ac:dyDescent="0.25">
      <c r="A18472" s="59" t="s">
        <v>13301</v>
      </c>
      <c r="B18472" s="59" t="s">
        <v>913</v>
      </c>
      <c r="C18472" s="59" t="s">
        <v>140</v>
      </c>
      <c r="D18472" s="60">
        <v>1</v>
      </c>
      <c r="E18472" s="114" t="s">
        <v>914</v>
      </c>
      <c r="F18472" s="111">
        <v>1525000</v>
      </c>
      <c r="G18472" s="64">
        <f t="shared" si="558"/>
        <v>1525000</v>
      </c>
      <c r="H18472" s="65" t="s">
        <v>1755</v>
      </c>
      <c r="I18472" s="74" t="s">
        <v>13315</v>
      </c>
    </row>
    <row r="18473" spans="1:9" x14ac:dyDescent="0.25">
      <c r="A18473" s="59" t="s">
        <v>13301</v>
      </c>
      <c r="B18473" s="59" t="s">
        <v>2693</v>
      </c>
      <c r="C18473" s="83" t="s">
        <v>1043</v>
      </c>
      <c r="D18473" s="60">
        <v>10</v>
      </c>
      <c r="E18473" s="77" t="s">
        <v>51</v>
      </c>
      <c r="F18473" s="63">
        <v>28750</v>
      </c>
      <c r="G18473" s="64">
        <f t="shared" si="558"/>
        <v>287500</v>
      </c>
      <c r="H18473" s="65" t="s">
        <v>6197</v>
      </c>
      <c r="I18473" s="74"/>
    </row>
    <row r="18474" spans="1:9" x14ac:dyDescent="0.25">
      <c r="A18474" s="59" t="s">
        <v>13316</v>
      </c>
      <c r="B18474" s="58" t="s">
        <v>4004</v>
      </c>
      <c r="C18474" s="84" t="s">
        <v>1043</v>
      </c>
      <c r="D18474" s="87">
        <v>5</v>
      </c>
      <c r="E18474" s="77" t="s">
        <v>51</v>
      </c>
      <c r="F18474" s="78">
        <v>28750</v>
      </c>
      <c r="G18474" s="64">
        <f t="shared" si="558"/>
        <v>143750</v>
      </c>
      <c r="H18474" s="65" t="s">
        <v>6197</v>
      </c>
      <c r="I18474" s="74"/>
    </row>
    <row r="18475" spans="1:9" x14ac:dyDescent="0.25">
      <c r="A18475" s="59" t="s">
        <v>13316</v>
      </c>
      <c r="B18475" s="58" t="s">
        <v>10674</v>
      </c>
      <c r="C18475" s="84" t="s">
        <v>1043</v>
      </c>
      <c r="D18475" s="87">
        <v>20</v>
      </c>
      <c r="E18475" s="77" t="s">
        <v>25</v>
      </c>
      <c r="F18475" s="78">
        <v>750</v>
      </c>
      <c r="G18475" s="64">
        <f t="shared" si="558"/>
        <v>15000</v>
      </c>
      <c r="H18475" s="65" t="s">
        <v>6197</v>
      </c>
      <c r="I18475" s="74"/>
    </row>
    <row r="18476" spans="1:9" x14ac:dyDescent="0.25">
      <c r="A18476" s="59" t="s">
        <v>13316</v>
      </c>
      <c r="B18476" s="58" t="s">
        <v>13101</v>
      </c>
      <c r="C18476" s="84" t="s">
        <v>13219</v>
      </c>
      <c r="D18476" s="87">
        <v>2</v>
      </c>
      <c r="E18476" s="77" t="s">
        <v>25</v>
      </c>
      <c r="F18476" s="78">
        <v>12000</v>
      </c>
      <c r="G18476" s="64">
        <f t="shared" si="558"/>
        <v>24000</v>
      </c>
      <c r="H18476" s="65" t="s">
        <v>6197</v>
      </c>
      <c r="I18476" s="74"/>
    </row>
    <row r="18477" spans="1:9" x14ac:dyDescent="0.25">
      <c r="A18477" s="59" t="s">
        <v>13316</v>
      </c>
      <c r="B18477" s="58" t="s">
        <v>8069</v>
      </c>
      <c r="C18477" s="83" t="s">
        <v>835</v>
      </c>
      <c r="D18477" s="60">
        <v>2</v>
      </c>
      <c r="E18477" s="75" t="s">
        <v>26</v>
      </c>
      <c r="F18477" s="221">
        <v>2500</v>
      </c>
      <c r="G18477" s="64">
        <f t="shared" si="558"/>
        <v>5000</v>
      </c>
      <c r="H18477" s="65" t="s">
        <v>6197</v>
      </c>
      <c r="I18477" s="74"/>
    </row>
    <row r="18478" spans="1:9" x14ac:dyDescent="0.25">
      <c r="A18478" s="59" t="s">
        <v>13316</v>
      </c>
      <c r="B18478" s="59" t="s">
        <v>13317</v>
      </c>
      <c r="C18478" s="84" t="s">
        <v>442</v>
      </c>
      <c r="D18478" s="141">
        <v>8</v>
      </c>
      <c r="E18478" s="126" t="s">
        <v>26</v>
      </c>
      <c r="F18478" s="280">
        <v>8750</v>
      </c>
      <c r="G18478" s="64">
        <f t="shared" si="558"/>
        <v>70000</v>
      </c>
      <c r="H18478" s="65" t="s">
        <v>848</v>
      </c>
      <c r="I18478" s="74"/>
    </row>
    <row r="18479" spans="1:9" x14ac:dyDescent="0.25">
      <c r="A18479" s="59" t="s">
        <v>13316</v>
      </c>
      <c r="B18479" s="118" t="s">
        <v>447</v>
      </c>
      <c r="C18479" s="84" t="s">
        <v>442</v>
      </c>
      <c r="D18479" s="60">
        <v>16</v>
      </c>
      <c r="E18479" s="75" t="s">
        <v>26</v>
      </c>
      <c r="F18479" s="73">
        <v>1000</v>
      </c>
      <c r="G18479" s="64">
        <f t="shared" si="558"/>
        <v>16000</v>
      </c>
      <c r="H18479" s="65" t="s">
        <v>848</v>
      </c>
      <c r="I18479" s="74"/>
    </row>
    <row r="18480" spans="1:9" x14ac:dyDescent="0.25">
      <c r="A18480" s="59" t="s">
        <v>13316</v>
      </c>
      <c r="B18480" s="71" t="s">
        <v>13318</v>
      </c>
      <c r="C18480" s="83" t="s">
        <v>2137</v>
      </c>
      <c r="D18480" s="60">
        <v>1</v>
      </c>
      <c r="E18480" s="75" t="s">
        <v>655</v>
      </c>
      <c r="F18480" s="73">
        <v>3149000</v>
      </c>
      <c r="G18480" s="64">
        <f t="shared" si="558"/>
        <v>3149000</v>
      </c>
      <c r="H18480" s="65" t="s">
        <v>848</v>
      </c>
      <c r="I18480" s="74"/>
    </row>
    <row r="18481" spans="1:9" x14ac:dyDescent="0.25">
      <c r="A18481" s="59" t="s">
        <v>13316</v>
      </c>
      <c r="B18481" s="58" t="s">
        <v>35</v>
      </c>
      <c r="C18481" s="84" t="s">
        <v>36</v>
      </c>
      <c r="D18481" s="60">
        <v>3</v>
      </c>
      <c r="E18481" s="126" t="s">
        <v>37</v>
      </c>
      <c r="F18481" s="73">
        <v>31000</v>
      </c>
      <c r="G18481" s="114">
        <f t="shared" si="558"/>
        <v>93000</v>
      </c>
      <c r="H18481" s="65" t="s">
        <v>432</v>
      </c>
      <c r="I18481" s="74"/>
    </row>
    <row r="18482" spans="1:9" x14ac:dyDescent="0.25">
      <c r="A18482" s="59" t="s">
        <v>13316</v>
      </c>
      <c r="B18482" s="58" t="s">
        <v>13319</v>
      </c>
      <c r="C18482" s="83" t="s">
        <v>533</v>
      </c>
      <c r="D18482" s="60">
        <v>3</v>
      </c>
      <c r="E18482" s="75" t="s">
        <v>26</v>
      </c>
      <c r="F18482" s="265">
        <v>18000</v>
      </c>
      <c r="G18482" s="64">
        <f t="shared" si="558"/>
        <v>54000</v>
      </c>
      <c r="H18482" s="65" t="s">
        <v>484</v>
      </c>
      <c r="I18482" s="74"/>
    </row>
    <row r="18483" spans="1:9" x14ac:dyDescent="0.25">
      <c r="A18483" s="59" t="s">
        <v>13316</v>
      </c>
      <c r="B18483" s="71" t="s">
        <v>13320</v>
      </c>
      <c r="C18483" s="83" t="s">
        <v>766</v>
      </c>
      <c r="D18483" s="60">
        <v>2</v>
      </c>
      <c r="E18483" s="159" t="s">
        <v>26</v>
      </c>
      <c r="F18483" s="63">
        <v>15000</v>
      </c>
      <c r="G18483" s="64">
        <f t="shared" si="558"/>
        <v>30000</v>
      </c>
      <c r="H18483" s="65" t="s">
        <v>484</v>
      </c>
      <c r="I18483" s="74"/>
    </row>
    <row r="18484" spans="1:9" x14ac:dyDescent="0.25">
      <c r="A18484" s="59" t="s">
        <v>13316</v>
      </c>
      <c r="B18484" s="58" t="s">
        <v>13321</v>
      </c>
      <c r="C18484" s="83" t="s">
        <v>1152</v>
      </c>
      <c r="D18484" s="60">
        <v>1</v>
      </c>
      <c r="E18484" s="159" t="s">
        <v>29</v>
      </c>
      <c r="F18484" s="73">
        <v>72100</v>
      </c>
      <c r="G18484" s="210">
        <f t="shared" si="558"/>
        <v>72100</v>
      </c>
      <c r="H18484" s="65" t="s">
        <v>484</v>
      </c>
      <c r="I18484" s="74"/>
    </row>
    <row r="18485" spans="1:9" x14ac:dyDescent="0.25">
      <c r="A18485" s="59" t="s">
        <v>13316</v>
      </c>
      <c r="B18485" s="58" t="s">
        <v>35</v>
      </c>
      <c r="C18485" s="84" t="s">
        <v>36</v>
      </c>
      <c r="D18485" s="60">
        <v>1.5</v>
      </c>
      <c r="E18485" s="126" t="s">
        <v>37</v>
      </c>
      <c r="F18485" s="73">
        <v>31000</v>
      </c>
      <c r="G18485" s="114">
        <f t="shared" si="558"/>
        <v>46500</v>
      </c>
      <c r="H18485" s="65" t="s">
        <v>1156</v>
      </c>
      <c r="I18485" s="74"/>
    </row>
    <row r="18486" spans="1:9" x14ac:dyDescent="0.25">
      <c r="A18486" s="59" t="s">
        <v>13316</v>
      </c>
      <c r="B18486" s="59" t="s">
        <v>11995</v>
      </c>
      <c r="C18486" s="84" t="s">
        <v>835</v>
      </c>
      <c r="D18486" s="60">
        <v>1</v>
      </c>
      <c r="E18486" s="77" t="s">
        <v>26</v>
      </c>
      <c r="F18486" s="63">
        <v>145000</v>
      </c>
      <c r="G18486" s="64">
        <f t="shared" si="558"/>
        <v>145000</v>
      </c>
      <c r="H18486" s="65" t="s">
        <v>6202</v>
      </c>
      <c r="I18486" s="74"/>
    </row>
    <row r="18487" spans="1:9" x14ac:dyDescent="0.25">
      <c r="A18487" s="59" t="s">
        <v>13316</v>
      </c>
      <c r="B18487" s="59" t="s">
        <v>13322</v>
      </c>
      <c r="C18487" s="83" t="s">
        <v>491</v>
      </c>
      <c r="D18487" s="60">
        <v>2</v>
      </c>
      <c r="E18487" s="126" t="s">
        <v>3280</v>
      </c>
      <c r="F18487" s="73">
        <v>10000</v>
      </c>
      <c r="G18487" s="64">
        <f t="shared" si="558"/>
        <v>20000</v>
      </c>
      <c r="H18487" s="65" t="s">
        <v>6202</v>
      </c>
      <c r="I18487" s="74"/>
    </row>
    <row r="18488" spans="1:9" x14ac:dyDescent="0.25">
      <c r="A18488" s="59" t="s">
        <v>13316</v>
      </c>
      <c r="B18488" s="59" t="s">
        <v>380</v>
      </c>
      <c r="C18488" s="59" t="s">
        <v>140</v>
      </c>
      <c r="D18488" s="60">
        <v>1</v>
      </c>
      <c r="E18488" s="126" t="s">
        <v>26</v>
      </c>
      <c r="F18488" s="73">
        <v>910000</v>
      </c>
      <c r="G18488" s="114">
        <f t="shared" si="558"/>
        <v>910000</v>
      </c>
      <c r="H18488" s="65" t="s">
        <v>508</v>
      </c>
      <c r="I18488" s="74" t="s">
        <v>13323</v>
      </c>
    </row>
    <row r="18489" spans="1:9" x14ac:dyDescent="0.25">
      <c r="A18489" s="59" t="s">
        <v>13316</v>
      </c>
      <c r="B18489" s="58" t="s">
        <v>13324</v>
      </c>
      <c r="C18489" s="84" t="s">
        <v>48</v>
      </c>
      <c r="D18489" s="60">
        <v>1</v>
      </c>
      <c r="E18489" s="75" t="s">
        <v>26</v>
      </c>
      <c r="F18489" s="73">
        <v>350000</v>
      </c>
      <c r="G18489" s="64">
        <f t="shared" si="558"/>
        <v>350000</v>
      </c>
      <c r="H18489" s="65" t="s">
        <v>749</v>
      </c>
      <c r="I18489" s="74" t="s">
        <v>13325</v>
      </c>
    </row>
    <row r="18490" spans="1:9" x14ac:dyDescent="0.25">
      <c r="A18490" s="59" t="s">
        <v>13316</v>
      </c>
      <c r="B18490" s="59" t="s">
        <v>6393</v>
      </c>
      <c r="C18490" s="59" t="s">
        <v>277</v>
      </c>
      <c r="D18490" s="60">
        <v>1</v>
      </c>
      <c r="E18490" s="159" t="s">
        <v>25</v>
      </c>
      <c r="F18490" s="63">
        <v>22500</v>
      </c>
      <c r="G18490" s="64">
        <f t="shared" si="558"/>
        <v>22500</v>
      </c>
      <c r="H18490" s="65" t="s">
        <v>749</v>
      </c>
      <c r="I18490" s="74" t="s">
        <v>13325</v>
      </c>
    </row>
    <row r="18491" spans="1:9" x14ac:dyDescent="0.25">
      <c r="A18491" s="59" t="s">
        <v>13316</v>
      </c>
      <c r="B18491" s="59" t="s">
        <v>634</v>
      </c>
      <c r="C18491" s="59" t="s">
        <v>99</v>
      </c>
      <c r="D18491" s="60">
        <v>1</v>
      </c>
      <c r="E18491" s="159" t="s">
        <v>26</v>
      </c>
      <c r="F18491" s="221">
        <v>40000</v>
      </c>
      <c r="G18491" s="64">
        <f t="shared" si="558"/>
        <v>40000</v>
      </c>
      <c r="H18491" s="65" t="s">
        <v>749</v>
      </c>
      <c r="I18491" s="74" t="s">
        <v>13325</v>
      </c>
    </row>
    <row r="18492" spans="1:9" x14ac:dyDescent="0.25">
      <c r="A18492" s="59" t="s">
        <v>13316</v>
      </c>
      <c r="B18492" s="59" t="s">
        <v>210</v>
      </c>
      <c r="C18492" s="59" t="s">
        <v>211</v>
      </c>
      <c r="D18492" s="60">
        <v>8</v>
      </c>
      <c r="E18492" s="75" t="s">
        <v>37</v>
      </c>
      <c r="F18492" s="73">
        <v>33000</v>
      </c>
      <c r="G18492" s="64">
        <f t="shared" si="558"/>
        <v>264000</v>
      </c>
      <c r="H18492" s="65" t="s">
        <v>629</v>
      </c>
      <c r="I18492" s="74" t="s">
        <v>13326</v>
      </c>
    </row>
    <row r="18493" spans="1:9" x14ac:dyDescent="0.25">
      <c r="A18493" s="59" t="s">
        <v>13316</v>
      </c>
      <c r="B18493" s="66" t="s">
        <v>220</v>
      </c>
      <c r="C18493" s="92" t="s">
        <v>221</v>
      </c>
      <c r="D18493" s="87">
        <v>1</v>
      </c>
      <c r="E18493" s="77" t="s">
        <v>37</v>
      </c>
      <c r="F18493" s="78">
        <v>34689</v>
      </c>
      <c r="G18493" s="114">
        <f t="shared" si="558"/>
        <v>34689</v>
      </c>
      <c r="H18493" s="65" t="s">
        <v>629</v>
      </c>
      <c r="I18493" s="74" t="s">
        <v>13326</v>
      </c>
    </row>
    <row r="18494" spans="1:9" x14ac:dyDescent="0.25">
      <c r="A18494" s="59" t="s">
        <v>13316</v>
      </c>
      <c r="B18494" s="58" t="s">
        <v>13327</v>
      </c>
      <c r="C18494" s="83" t="s">
        <v>13328</v>
      </c>
      <c r="D18494" s="60">
        <v>2</v>
      </c>
      <c r="E18494" s="75" t="s">
        <v>26</v>
      </c>
      <c r="F18494" s="73">
        <v>888079</v>
      </c>
      <c r="G18494" s="64">
        <f t="shared" si="558"/>
        <v>1776158</v>
      </c>
      <c r="H18494" s="65" t="s">
        <v>13329</v>
      </c>
      <c r="I18494" s="503" t="s">
        <v>13330</v>
      </c>
    </row>
    <row r="18495" spans="1:9" x14ac:dyDescent="0.25">
      <c r="A18495" s="59" t="s">
        <v>13316</v>
      </c>
      <c r="B18495" s="59" t="s">
        <v>13099</v>
      </c>
      <c r="C18495" s="83"/>
      <c r="D18495" s="60">
        <v>1</v>
      </c>
      <c r="E18495" s="77" t="s">
        <v>26</v>
      </c>
      <c r="F18495" s="63">
        <v>50000</v>
      </c>
      <c r="G18495" s="64">
        <f t="shared" si="558"/>
        <v>50000</v>
      </c>
      <c r="H18495" s="65" t="s">
        <v>13329</v>
      </c>
      <c r="I18495" s="503" t="s">
        <v>13330</v>
      </c>
    </row>
    <row r="18496" spans="1:9" x14ac:dyDescent="0.25">
      <c r="A18496" s="59" t="s">
        <v>13316</v>
      </c>
      <c r="B18496" s="59" t="s">
        <v>12551</v>
      </c>
      <c r="C18496" s="59" t="s">
        <v>6579</v>
      </c>
      <c r="D18496" s="60">
        <v>6</v>
      </c>
      <c r="E18496" s="75" t="s">
        <v>26</v>
      </c>
      <c r="F18496" s="62">
        <v>58000</v>
      </c>
      <c r="G18496" s="64">
        <f t="shared" si="558"/>
        <v>348000</v>
      </c>
      <c r="H18496" s="65" t="s">
        <v>1161</v>
      </c>
      <c r="I18496" s="74" t="s">
        <v>6625</v>
      </c>
    </row>
    <row r="18497" spans="1:9" x14ac:dyDescent="0.25">
      <c r="A18497" s="59" t="s">
        <v>13316</v>
      </c>
      <c r="B18497" s="71" t="s">
        <v>6463</v>
      </c>
      <c r="C18497" s="59" t="s">
        <v>434</v>
      </c>
      <c r="D18497" s="141">
        <v>1</v>
      </c>
      <c r="E18497" s="75" t="s">
        <v>26</v>
      </c>
      <c r="F18497" s="210">
        <v>500000</v>
      </c>
      <c r="G18497" s="64">
        <f t="shared" si="558"/>
        <v>500000</v>
      </c>
      <c r="H18497" s="65" t="s">
        <v>466</v>
      </c>
      <c r="I18497" s="74" t="s">
        <v>13331</v>
      </c>
    </row>
    <row r="18498" spans="1:9" x14ac:dyDescent="0.25">
      <c r="A18498" s="59" t="s">
        <v>13316</v>
      </c>
      <c r="B18498" s="93" t="s">
        <v>4056</v>
      </c>
      <c r="C18498" s="59" t="s">
        <v>361</v>
      </c>
      <c r="D18498" s="60">
        <v>1</v>
      </c>
      <c r="E18498" s="75" t="s">
        <v>26</v>
      </c>
      <c r="F18498" s="64">
        <v>300000</v>
      </c>
      <c r="G18498" s="64">
        <f t="shared" si="558"/>
        <v>300000</v>
      </c>
      <c r="H18498" s="65" t="s">
        <v>466</v>
      </c>
      <c r="I18498" s="74" t="s">
        <v>13331</v>
      </c>
    </row>
    <row r="18499" spans="1:9" x14ac:dyDescent="0.25">
      <c r="A18499" s="59" t="s">
        <v>13316</v>
      </c>
      <c r="B18499" s="59" t="s">
        <v>56</v>
      </c>
      <c r="C18499" s="59" t="s">
        <v>57</v>
      </c>
      <c r="D18499" s="60">
        <v>1.5</v>
      </c>
      <c r="E18499" s="75" t="s">
        <v>26</v>
      </c>
      <c r="F18499" s="62">
        <v>24650</v>
      </c>
      <c r="G18499" s="64">
        <f t="shared" si="558"/>
        <v>36975</v>
      </c>
      <c r="H18499" s="65" t="s">
        <v>466</v>
      </c>
      <c r="I18499" s="74" t="s">
        <v>13331</v>
      </c>
    </row>
    <row r="18500" spans="1:9" x14ac:dyDescent="0.25">
      <c r="A18500" s="60" t="s">
        <v>13316</v>
      </c>
      <c r="B18500" s="58" t="s">
        <v>13332</v>
      </c>
      <c r="C18500" s="84" t="s">
        <v>13333</v>
      </c>
      <c r="D18500" s="60">
        <v>20</v>
      </c>
      <c r="E18500" s="75" t="s">
        <v>26</v>
      </c>
      <c r="F18500" s="73">
        <v>2600</v>
      </c>
      <c r="G18500" s="64">
        <f t="shared" si="558"/>
        <v>52000</v>
      </c>
      <c r="H18500" s="65" t="s">
        <v>443</v>
      </c>
      <c r="I18500" s="74"/>
    </row>
    <row r="18501" spans="1:9" x14ac:dyDescent="0.25">
      <c r="A18501" s="59" t="s">
        <v>13316</v>
      </c>
      <c r="B18501" s="118" t="s">
        <v>444</v>
      </c>
      <c r="C18501" s="84" t="s">
        <v>442</v>
      </c>
      <c r="D18501" s="60">
        <v>20</v>
      </c>
      <c r="E18501" s="75" t="s">
        <v>26</v>
      </c>
      <c r="F18501" s="63">
        <v>500</v>
      </c>
      <c r="G18501" s="64">
        <f t="shared" si="558"/>
        <v>10000</v>
      </c>
      <c r="H18501" s="65" t="s">
        <v>443</v>
      </c>
      <c r="I18501" s="74"/>
    </row>
    <row r="18502" spans="1:9" x14ac:dyDescent="0.25">
      <c r="A18502" s="59" t="s">
        <v>13316</v>
      </c>
      <c r="B18502" s="59" t="s">
        <v>13334</v>
      </c>
      <c r="C18502" s="83" t="s">
        <v>934</v>
      </c>
      <c r="D18502" s="60">
        <v>4</v>
      </c>
      <c r="E18502" s="114" t="s">
        <v>26</v>
      </c>
      <c r="F18502" s="111">
        <v>9400</v>
      </c>
      <c r="G18502" s="114">
        <f t="shared" si="558"/>
        <v>37600</v>
      </c>
      <c r="H18502" s="65" t="s">
        <v>443</v>
      </c>
      <c r="I18502" s="74"/>
    </row>
    <row r="18503" spans="1:9" x14ac:dyDescent="0.25">
      <c r="A18503" s="59" t="s">
        <v>13316</v>
      </c>
      <c r="B18503" s="85" t="s">
        <v>13335</v>
      </c>
      <c r="C18503" s="83" t="s">
        <v>934</v>
      </c>
      <c r="D18503" s="60">
        <v>2</v>
      </c>
      <c r="E18503" s="126" t="s">
        <v>26</v>
      </c>
      <c r="F18503" s="73">
        <v>1500</v>
      </c>
      <c r="G18503" s="114">
        <f t="shared" si="558"/>
        <v>3000</v>
      </c>
      <c r="H18503" s="65" t="s">
        <v>443</v>
      </c>
      <c r="I18503" s="74"/>
    </row>
    <row r="18504" spans="1:9" x14ac:dyDescent="0.25">
      <c r="A18504" s="59" t="s">
        <v>13316</v>
      </c>
      <c r="B18504" s="85" t="s">
        <v>13336</v>
      </c>
      <c r="C18504" s="59" t="s">
        <v>3110</v>
      </c>
      <c r="D18504" s="60">
        <v>1</v>
      </c>
      <c r="E18504" s="126" t="s">
        <v>26</v>
      </c>
      <c r="F18504" s="73">
        <v>248000</v>
      </c>
      <c r="G18504" s="114">
        <f t="shared" si="558"/>
        <v>248000</v>
      </c>
      <c r="H18504" s="65" t="s">
        <v>794</v>
      </c>
      <c r="I18504" s="74"/>
    </row>
    <row r="18505" spans="1:9" x14ac:dyDescent="0.25">
      <c r="A18505" s="59" t="s">
        <v>13316</v>
      </c>
      <c r="B18505" s="71" t="s">
        <v>54</v>
      </c>
      <c r="C18505" s="58" t="s">
        <v>13337</v>
      </c>
      <c r="D18505" s="60">
        <v>1</v>
      </c>
      <c r="E18505" s="75" t="s">
        <v>26</v>
      </c>
      <c r="F18505" s="78">
        <v>3400000</v>
      </c>
      <c r="G18505" s="64">
        <f>F18505*D18505</f>
        <v>3400000</v>
      </c>
      <c r="H18505" s="65" t="s">
        <v>1755</v>
      </c>
      <c r="I18505" s="636" t="s">
        <v>13338</v>
      </c>
    </row>
    <row r="18506" spans="1:9" x14ac:dyDescent="0.25">
      <c r="A18506" s="59" t="s">
        <v>13316</v>
      </c>
      <c r="B18506" s="71" t="s">
        <v>54</v>
      </c>
      <c r="C18506" s="84" t="s">
        <v>13339</v>
      </c>
      <c r="D18506" s="60">
        <v>1</v>
      </c>
      <c r="E18506" s="77" t="s">
        <v>26</v>
      </c>
      <c r="F18506" s="73">
        <v>3400000</v>
      </c>
      <c r="G18506" s="64">
        <f t="shared" ref="G18506:G18512" si="559">F18506*D18506</f>
        <v>3400000</v>
      </c>
      <c r="H18506" s="65" t="s">
        <v>1755</v>
      </c>
      <c r="I18506" s="636" t="s">
        <v>13338</v>
      </c>
    </row>
    <row r="18507" spans="1:9" x14ac:dyDescent="0.25">
      <c r="A18507" s="59" t="s">
        <v>13316</v>
      </c>
      <c r="B18507" s="59" t="s">
        <v>13340</v>
      </c>
      <c r="C18507" s="84" t="s">
        <v>13341</v>
      </c>
      <c r="D18507" s="60">
        <v>1</v>
      </c>
      <c r="E18507" s="126" t="s">
        <v>26</v>
      </c>
      <c r="F18507" s="73">
        <v>1650000</v>
      </c>
      <c r="G18507" s="114">
        <f t="shared" si="559"/>
        <v>1650000</v>
      </c>
      <c r="H18507" s="65" t="s">
        <v>1755</v>
      </c>
      <c r="I18507" s="636" t="s">
        <v>13338</v>
      </c>
    </row>
    <row r="18508" spans="1:9" x14ac:dyDescent="0.25">
      <c r="A18508" s="59" t="s">
        <v>13316</v>
      </c>
      <c r="B18508" s="59" t="s">
        <v>13340</v>
      </c>
      <c r="C18508" s="59" t="s">
        <v>13342</v>
      </c>
      <c r="D18508" s="60">
        <v>1</v>
      </c>
      <c r="E18508" s="126" t="s">
        <v>25</v>
      </c>
      <c r="F18508" s="73">
        <v>1650000</v>
      </c>
      <c r="G18508" s="114">
        <f t="shared" si="559"/>
        <v>1650000</v>
      </c>
      <c r="H18508" s="65" t="s">
        <v>1755</v>
      </c>
      <c r="I18508" s="636" t="s">
        <v>13338</v>
      </c>
    </row>
    <row r="18509" spans="1:9" x14ac:dyDescent="0.25">
      <c r="A18509" s="59" t="s">
        <v>13316</v>
      </c>
      <c r="B18509" s="59" t="s">
        <v>13340</v>
      </c>
      <c r="C18509" s="84" t="s">
        <v>13343</v>
      </c>
      <c r="D18509" s="60">
        <v>1</v>
      </c>
      <c r="E18509" s="75" t="s">
        <v>25</v>
      </c>
      <c r="F18509" s="63">
        <v>1650000</v>
      </c>
      <c r="G18509" s="64">
        <f t="shared" si="559"/>
        <v>1650000</v>
      </c>
      <c r="H18509" s="65" t="s">
        <v>1755</v>
      </c>
      <c r="I18509" s="636" t="s">
        <v>13338</v>
      </c>
    </row>
    <row r="18510" spans="1:9" x14ac:dyDescent="0.25">
      <c r="A18510" s="59" t="s">
        <v>13316</v>
      </c>
      <c r="B18510" s="66" t="s">
        <v>220</v>
      </c>
      <c r="C18510" s="92" t="s">
        <v>221</v>
      </c>
      <c r="D18510" s="60">
        <v>20</v>
      </c>
      <c r="E18510" s="126" t="s">
        <v>359</v>
      </c>
      <c r="F18510" s="111">
        <v>34689</v>
      </c>
      <c r="G18510" s="64">
        <f t="shared" si="559"/>
        <v>693780</v>
      </c>
      <c r="H18510" s="65" t="s">
        <v>1755</v>
      </c>
      <c r="I18510" s="636" t="s">
        <v>13338</v>
      </c>
    </row>
    <row r="18511" spans="1:9" x14ac:dyDescent="0.25">
      <c r="A18511" s="59" t="s">
        <v>13316</v>
      </c>
      <c r="B18511" s="58" t="s">
        <v>222</v>
      </c>
      <c r="C18511" s="77" t="s">
        <v>1476</v>
      </c>
      <c r="D18511" s="60">
        <v>20</v>
      </c>
      <c r="E18511" s="292" t="s">
        <v>359</v>
      </c>
      <c r="F18511" s="63">
        <v>32500</v>
      </c>
      <c r="G18511" s="64">
        <f t="shared" si="559"/>
        <v>650000</v>
      </c>
      <c r="H18511" s="65" t="s">
        <v>1755</v>
      </c>
      <c r="I18511" s="636" t="s">
        <v>13338</v>
      </c>
    </row>
    <row r="18512" spans="1:9" x14ac:dyDescent="0.25">
      <c r="A18512" s="59" t="s">
        <v>13316</v>
      </c>
      <c r="B18512" s="118" t="s">
        <v>13344</v>
      </c>
      <c r="C18512" s="83" t="s">
        <v>1190</v>
      </c>
      <c r="D18512" s="60">
        <v>200</v>
      </c>
      <c r="E18512" s="75" t="s">
        <v>118</v>
      </c>
      <c r="F18512" s="73">
        <v>10000</v>
      </c>
      <c r="G18512" s="64">
        <f t="shared" si="559"/>
        <v>2000000</v>
      </c>
      <c r="H18512" s="65" t="s">
        <v>1755</v>
      </c>
      <c r="I18512" s="636" t="s">
        <v>13338</v>
      </c>
    </row>
    <row r="18513" spans="1:9" x14ac:dyDescent="0.25">
      <c r="A18513" s="59" t="s">
        <v>13316</v>
      </c>
      <c r="B18513" s="71" t="s">
        <v>13345</v>
      </c>
      <c r="C18513" s="83" t="s">
        <v>13346</v>
      </c>
      <c r="D18513" s="60">
        <v>10</v>
      </c>
      <c r="E18513" s="159" t="s">
        <v>26</v>
      </c>
      <c r="F18513" s="63">
        <v>5500</v>
      </c>
      <c r="G18513" s="64">
        <v>55000</v>
      </c>
      <c r="H18513" s="65" t="s">
        <v>1755</v>
      </c>
      <c r="I18513" s="636" t="s">
        <v>13338</v>
      </c>
    </row>
    <row r="18514" spans="1:9" x14ac:dyDescent="0.25">
      <c r="A18514" s="59" t="s">
        <v>13316</v>
      </c>
      <c r="B18514" s="118" t="s">
        <v>13347</v>
      </c>
      <c r="C18514" s="83" t="s">
        <v>486</v>
      </c>
      <c r="D18514" s="60">
        <v>10</v>
      </c>
      <c r="E18514" s="159" t="s">
        <v>26</v>
      </c>
      <c r="F18514" s="63">
        <v>5000</v>
      </c>
      <c r="G18514" s="64">
        <v>50000</v>
      </c>
      <c r="H18514" s="65" t="s">
        <v>1755</v>
      </c>
      <c r="I18514" s="636" t="s">
        <v>13338</v>
      </c>
    </row>
    <row r="18515" spans="1:9" x14ac:dyDescent="0.25">
      <c r="A18515" s="59" t="s">
        <v>13316</v>
      </c>
      <c r="B18515" s="59" t="s">
        <v>13348</v>
      </c>
      <c r="C18515" s="59" t="s">
        <v>13346</v>
      </c>
      <c r="D18515" s="60">
        <v>1</v>
      </c>
      <c r="E18515" s="126" t="s">
        <v>26</v>
      </c>
      <c r="F18515" s="111">
        <v>8000</v>
      </c>
      <c r="G18515" s="64">
        <v>8000</v>
      </c>
      <c r="H18515" s="65" t="s">
        <v>1755</v>
      </c>
      <c r="I18515" s="636" t="s">
        <v>13338</v>
      </c>
    </row>
    <row r="18516" spans="1:9" x14ac:dyDescent="0.25">
      <c r="A18516" s="59" t="s">
        <v>13316</v>
      </c>
      <c r="B18516" s="59" t="s">
        <v>13068</v>
      </c>
      <c r="C18516" s="83" t="s">
        <v>1058</v>
      </c>
      <c r="D18516" s="87">
        <v>50</v>
      </c>
      <c r="E18516" s="159" t="s">
        <v>118</v>
      </c>
      <c r="F18516" s="64">
        <v>30000</v>
      </c>
      <c r="G18516" s="64">
        <f t="shared" ref="G18516:G18579" si="560">F18516*D18516</f>
        <v>1500000</v>
      </c>
      <c r="H18516" s="65" t="s">
        <v>1755</v>
      </c>
      <c r="I18516" s="636" t="s">
        <v>13338</v>
      </c>
    </row>
    <row r="18517" spans="1:9" x14ac:dyDescent="0.25">
      <c r="A18517" s="59" t="s">
        <v>13316</v>
      </c>
      <c r="B18517" s="59" t="s">
        <v>56</v>
      </c>
      <c r="C18517" s="59" t="s">
        <v>57</v>
      </c>
      <c r="D18517" s="60">
        <v>2</v>
      </c>
      <c r="E18517" s="77" t="s">
        <v>37</v>
      </c>
      <c r="F18517" s="63">
        <v>24650</v>
      </c>
      <c r="G18517" s="64">
        <f t="shared" si="560"/>
        <v>49300</v>
      </c>
      <c r="H18517" s="65" t="s">
        <v>432</v>
      </c>
      <c r="I18517" s="74"/>
    </row>
    <row r="18518" spans="1:9" x14ac:dyDescent="0.25">
      <c r="A18518" s="472">
        <v>44573</v>
      </c>
      <c r="B18518" s="59" t="s">
        <v>210</v>
      </c>
      <c r="C18518" s="59" t="s">
        <v>211</v>
      </c>
      <c r="D18518" s="87">
        <v>1</v>
      </c>
      <c r="E18518" s="77" t="s">
        <v>25</v>
      </c>
      <c r="F18518" s="78">
        <v>33000</v>
      </c>
      <c r="G18518" s="64">
        <f t="shared" si="560"/>
        <v>33000</v>
      </c>
      <c r="H18518" s="65" t="s">
        <v>432</v>
      </c>
      <c r="I18518" s="74"/>
    </row>
    <row r="18519" spans="1:9" x14ac:dyDescent="0.25">
      <c r="A18519" s="144">
        <v>44573</v>
      </c>
      <c r="B18519" s="71" t="s">
        <v>5251</v>
      </c>
      <c r="C18519" s="83" t="s">
        <v>48</v>
      </c>
      <c r="D18519" s="60">
        <v>1</v>
      </c>
      <c r="E18519" s="77" t="s">
        <v>29</v>
      </c>
      <c r="F18519" s="73">
        <v>25000</v>
      </c>
      <c r="G18519" s="64">
        <f t="shared" si="560"/>
        <v>25000</v>
      </c>
      <c r="H18519" s="65" t="s">
        <v>998</v>
      </c>
      <c r="I18519" s="74"/>
    </row>
    <row r="18520" spans="1:9" x14ac:dyDescent="0.25">
      <c r="A18520" s="144">
        <v>44573</v>
      </c>
      <c r="B18520" s="59" t="s">
        <v>13349</v>
      </c>
      <c r="C18520" s="83" t="s">
        <v>411</v>
      </c>
      <c r="D18520" s="60">
        <v>1</v>
      </c>
      <c r="E18520" s="126" t="s">
        <v>26</v>
      </c>
      <c r="F18520" s="73">
        <v>75000</v>
      </c>
      <c r="G18520" s="64">
        <f t="shared" si="560"/>
        <v>75000</v>
      </c>
      <c r="H18520" s="65" t="s">
        <v>1908</v>
      </c>
      <c r="I18520" s="74" t="s">
        <v>13350</v>
      </c>
    </row>
    <row r="18521" spans="1:9" x14ac:dyDescent="0.25">
      <c r="A18521" s="144">
        <v>44573</v>
      </c>
      <c r="B18521" s="59" t="s">
        <v>13351</v>
      </c>
      <c r="C18521" s="83" t="s">
        <v>562</v>
      </c>
      <c r="D18521" s="60">
        <v>1</v>
      </c>
      <c r="E18521" s="126" t="s">
        <v>26</v>
      </c>
      <c r="F18521" s="73">
        <v>300000</v>
      </c>
      <c r="G18521" s="64">
        <f t="shared" si="560"/>
        <v>300000</v>
      </c>
      <c r="H18521" s="65" t="s">
        <v>1908</v>
      </c>
      <c r="I18521" s="74" t="s">
        <v>13350</v>
      </c>
    </row>
    <row r="18522" spans="1:9" x14ac:dyDescent="0.25">
      <c r="A18522" s="144">
        <v>44573</v>
      </c>
      <c r="B18522" s="58" t="s">
        <v>13349</v>
      </c>
      <c r="C18522" s="84" t="s">
        <v>482</v>
      </c>
      <c r="D18522" s="87">
        <v>1</v>
      </c>
      <c r="E18522" s="77" t="s">
        <v>25</v>
      </c>
      <c r="F18522" s="78">
        <v>75000</v>
      </c>
      <c r="G18522" s="64">
        <f t="shared" si="560"/>
        <v>75000</v>
      </c>
      <c r="H18522" s="65" t="s">
        <v>1908</v>
      </c>
      <c r="I18522" s="74" t="s">
        <v>13350</v>
      </c>
    </row>
    <row r="18523" spans="1:9" x14ac:dyDescent="0.25">
      <c r="A18523" s="144">
        <v>44573</v>
      </c>
      <c r="B18523" s="59" t="s">
        <v>13322</v>
      </c>
      <c r="C18523" s="83" t="s">
        <v>491</v>
      </c>
      <c r="D18523" s="60">
        <v>2</v>
      </c>
      <c r="E18523" s="126" t="s">
        <v>3280</v>
      </c>
      <c r="F18523" s="73">
        <v>10000</v>
      </c>
      <c r="G18523" s="64">
        <f t="shared" si="560"/>
        <v>20000</v>
      </c>
      <c r="H18523" s="65" t="s">
        <v>2897</v>
      </c>
      <c r="I18523" s="74"/>
    </row>
    <row r="18524" spans="1:9" x14ac:dyDescent="0.25">
      <c r="A18524" s="144">
        <v>44573</v>
      </c>
      <c r="B18524" s="59" t="s">
        <v>13352</v>
      </c>
      <c r="C18524" s="84" t="s">
        <v>631</v>
      </c>
      <c r="D18524" s="60">
        <v>1</v>
      </c>
      <c r="E18524" s="77" t="s">
        <v>26</v>
      </c>
      <c r="F18524" s="63">
        <v>15000</v>
      </c>
      <c r="G18524" s="64">
        <f t="shared" si="560"/>
        <v>15000</v>
      </c>
      <c r="H18524" s="65" t="s">
        <v>484</v>
      </c>
      <c r="I18524" s="74"/>
    </row>
    <row r="18525" spans="1:9" x14ac:dyDescent="0.25">
      <c r="A18525" s="144">
        <v>44573</v>
      </c>
      <c r="B18525" s="71" t="s">
        <v>13318</v>
      </c>
      <c r="C18525" s="83" t="s">
        <v>2137</v>
      </c>
      <c r="D18525" s="60">
        <v>0.5</v>
      </c>
      <c r="E18525" s="75" t="s">
        <v>655</v>
      </c>
      <c r="F18525" s="73">
        <v>3149000</v>
      </c>
      <c r="G18525" s="64">
        <f t="shared" si="560"/>
        <v>1574500</v>
      </c>
      <c r="H18525" s="65" t="s">
        <v>6197</v>
      </c>
      <c r="I18525" s="74"/>
    </row>
    <row r="18526" spans="1:9" x14ac:dyDescent="0.25">
      <c r="A18526" s="144">
        <v>44573</v>
      </c>
      <c r="B18526" s="58" t="s">
        <v>13101</v>
      </c>
      <c r="C18526" s="84" t="s">
        <v>13219</v>
      </c>
      <c r="D18526" s="87">
        <v>2</v>
      </c>
      <c r="E18526" s="77" t="s">
        <v>25</v>
      </c>
      <c r="F18526" s="78">
        <v>12000</v>
      </c>
      <c r="G18526" s="64">
        <f t="shared" si="560"/>
        <v>24000</v>
      </c>
      <c r="H18526" s="65" t="s">
        <v>6197</v>
      </c>
      <c r="I18526" s="74"/>
    </row>
    <row r="18527" spans="1:9" x14ac:dyDescent="0.25">
      <c r="A18527" s="144">
        <v>44573</v>
      </c>
      <c r="B18527" s="58" t="s">
        <v>8069</v>
      </c>
      <c r="C18527" s="83" t="s">
        <v>835</v>
      </c>
      <c r="D18527" s="60">
        <v>8</v>
      </c>
      <c r="E18527" s="75" t="s">
        <v>26</v>
      </c>
      <c r="F18527" s="221">
        <v>2500</v>
      </c>
      <c r="G18527" s="64">
        <f t="shared" si="560"/>
        <v>20000</v>
      </c>
      <c r="H18527" s="65" t="s">
        <v>6197</v>
      </c>
      <c r="I18527" s="74"/>
    </row>
    <row r="18528" spans="1:9" x14ac:dyDescent="0.25">
      <c r="A18528" s="144">
        <v>44573</v>
      </c>
      <c r="B18528" s="59" t="s">
        <v>2693</v>
      </c>
      <c r="C18528" s="83" t="s">
        <v>1043</v>
      </c>
      <c r="D18528" s="60">
        <v>5</v>
      </c>
      <c r="E18528" s="77" t="s">
        <v>51</v>
      </c>
      <c r="F18528" s="63">
        <v>28750</v>
      </c>
      <c r="G18528" s="64">
        <f t="shared" si="560"/>
        <v>143750</v>
      </c>
      <c r="H18528" s="65" t="s">
        <v>6197</v>
      </c>
      <c r="I18528" s="74"/>
    </row>
    <row r="18529" spans="1:9" x14ac:dyDescent="0.25">
      <c r="A18529" s="144">
        <v>44573</v>
      </c>
      <c r="B18529" s="59" t="s">
        <v>2659</v>
      </c>
      <c r="C18529" s="59" t="s">
        <v>13353</v>
      </c>
      <c r="D18529" s="60">
        <v>2</v>
      </c>
      <c r="E18529" s="159" t="s">
        <v>2660</v>
      </c>
      <c r="F18529" s="63">
        <v>75000</v>
      </c>
      <c r="G18529" s="64">
        <f t="shared" si="560"/>
        <v>150000</v>
      </c>
      <c r="H18529" s="65" t="s">
        <v>556</v>
      </c>
      <c r="I18529" s="74" t="s">
        <v>13354</v>
      </c>
    </row>
    <row r="18530" spans="1:9" x14ac:dyDescent="0.25">
      <c r="A18530" s="144">
        <v>44573</v>
      </c>
      <c r="B18530" s="85" t="s">
        <v>342</v>
      </c>
      <c r="C18530" s="101" t="s">
        <v>24</v>
      </c>
      <c r="D18530" s="60">
        <v>10</v>
      </c>
      <c r="E18530" s="75" t="s">
        <v>29</v>
      </c>
      <c r="F18530" s="63">
        <v>98000</v>
      </c>
      <c r="G18530" s="64">
        <f t="shared" si="560"/>
        <v>980000</v>
      </c>
      <c r="H18530" s="65" t="s">
        <v>556</v>
      </c>
      <c r="I18530" s="74" t="s">
        <v>13354</v>
      </c>
    </row>
    <row r="18531" spans="1:9" x14ac:dyDescent="0.25">
      <c r="A18531" s="144">
        <v>44573</v>
      </c>
      <c r="B18531" s="66" t="s">
        <v>220</v>
      </c>
      <c r="C18531" s="92" t="s">
        <v>221</v>
      </c>
      <c r="D18531" s="87">
        <v>2</v>
      </c>
      <c r="E18531" s="77" t="s">
        <v>37</v>
      </c>
      <c r="F18531" s="78">
        <v>34689</v>
      </c>
      <c r="G18531" s="114">
        <f t="shared" si="560"/>
        <v>69378</v>
      </c>
      <c r="H18531" s="65" t="s">
        <v>665</v>
      </c>
      <c r="I18531" s="503"/>
    </row>
    <row r="18532" spans="1:9" x14ac:dyDescent="0.25">
      <c r="A18532" s="144">
        <v>44573</v>
      </c>
      <c r="B18532" s="71" t="s">
        <v>13318</v>
      </c>
      <c r="C18532" s="83" t="s">
        <v>2137</v>
      </c>
      <c r="D18532" s="60">
        <v>0.5</v>
      </c>
      <c r="E18532" s="75" t="s">
        <v>655</v>
      </c>
      <c r="F18532" s="73">
        <v>3149000</v>
      </c>
      <c r="G18532" s="64">
        <f t="shared" si="560"/>
        <v>1574500</v>
      </c>
      <c r="H18532" s="65" t="s">
        <v>525</v>
      </c>
      <c r="I18532" s="74" t="s">
        <v>13355</v>
      </c>
    </row>
    <row r="18533" spans="1:9" x14ac:dyDescent="0.25">
      <c r="A18533" s="144">
        <v>44573</v>
      </c>
      <c r="B18533" s="58" t="s">
        <v>13356</v>
      </c>
      <c r="C18533" s="83" t="s">
        <v>1152</v>
      </c>
      <c r="D18533" s="60">
        <v>4</v>
      </c>
      <c r="E18533" s="159" t="s">
        <v>26</v>
      </c>
      <c r="F18533" s="221">
        <v>20000</v>
      </c>
      <c r="G18533" s="64">
        <f t="shared" si="560"/>
        <v>80000</v>
      </c>
      <c r="H18533" s="65" t="s">
        <v>525</v>
      </c>
      <c r="I18533" s="74" t="s">
        <v>13355</v>
      </c>
    </row>
    <row r="18534" spans="1:9" x14ac:dyDescent="0.25">
      <c r="A18534" s="144">
        <v>44573</v>
      </c>
      <c r="B18534" s="58" t="s">
        <v>13357</v>
      </c>
      <c r="C18534" s="83" t="s">
        <v>1152</v>
      </c>
      <c r="D18534" s="60">
        <v>20</v>
      </c>
      <c r="E18534" s="159" t="s">
        <v>118</v>
      </c>
      <c r="F18534" s="73">
        <v>65000</v>
      </c>
      <c r="G18534" s="210">
        <f t="shared" si="560"/>
        <v>1300000</v>
      </c>
      <c r="H18534" s="65" t="s">
        <v>525</v>
      </c>
      <c r="I18534" s="74" t="s">
        <v>13355</v>
      </c>
    </row>
    <row r="18535" spans="1:9" x14ac:dyDescent="0.25">
      <c r="A18535" s="144">
        <v>44573</v>
      </c>
      <c r="B18535" s="83" t="s">
        <v>13358</v>
      </c>
      <c r="C18535" s="83" t="s">
        <v>1152</v>
      </c>
      <c r="D18535" s="59">
        <v>1</v>
      </c>
      <c r="E18535" s="159" t="s">
        <v>29</v>
      </c>
      <c r="F18535" s="61">
        <v>80000</v>
      </c>
      <c r="G18535" s="64">
        <f t="shared" si="560"/>
        <v>80000</v>
      </c>
      <c r="H18535" s="65" t="s">
        <v>525</v>
      </c>
      <c r="I18535" s="74" t="s">
        <v>13355</v>
      </c>
    </row>
    <row r="18536" spans="1:9" x14ac:dyDescent="0.25">
      <c r="A18536" s="144">
        <v>44573</v>
      </c>
      <c r="B18536" s="59" t="s">
        <v>1243</v>
      </c>
      <c r="C18536" s="83" t="s">
        <v>1152</v>
      </c>
      <c r="D18536" s="60">
        <v>1</v>
      </c>
      <c r="E18536" s="77" t="s">
        <v>26</v>
      </c>
      <c r="F18536" s="63">
        <v>1000</v>
      </c>
      <c r="G18536" s="64">
        <f>F18536*D18536</f>
        <v>1000</v>
      </c>
      <c r="H18536" s="65" t="s">
        <v>525</v>
      </c>
      <c r="I18536" s="74" t="s">
        <v>13355</v>
      </c>
    </row>
    <row r="18537" spans="1:9" x14ac:dyDescent="0.25">
      <c r="A18537" s="144">
        <v>44573</v>
      </c>
      <c r="B18537" s="83" t="s">
        <v>13359</v>
      </c>
      <c r="C18537" s="83" t="s">
        <v>1152</v>
      </c>
      <c r="D18537" s="60">
        <v>1</v>
      </c>
      <c r="E18537" s="126" t="s">
        <v>26</v>
      </c>
      <c r="F18537" s="73">
        <v>4000</v>
      </c>
      <c r="G18537" s="64">
        <f>F18537*D18537</f>
        <v>4000</v>
      </c>
      <c r="H18537" s="65" t="s">
        <v>525</v>
      </c>
      <c r="I18537" s="74" t="s">
        <v>13355</v>
      </c>
    </row>
    <row r="18538" spans="1:9" x14ac:dyDescent="0.25">
      <c r="A18538" s="144">
        <v>44573</v>
      </c>
      <c r="B18538" s="83" t="s">
        <v>13360</v>
      </c>
      <c r="C18538" s="83" t="s">
        <v>1152</v>
      </c>
      <c r="D18538" s="87">
        <v>1</v>
      </c>
      <c r="E18538" s="126" t="s">
        <v>26</v>
      </c>
      <c r="F18538" s="63">
        <v>50000</v>
      </c>
      <c r="G18538" s="114">
        <f>F18538*D18538</f>
        <v>50000</v>
      </c>
      <c r="H18538" s="65" t="s">
        <v>525</v>
      </c>
      <c r="I18538" s="74" t="s">
        <v>13355</v>
      </c>
    </row>
    <row r="18539" spans="1:9" x14ac:dyDescent="0.25">
      <c r="A18539" s="144">
        <v>44573</v>
      </c>
      <c r="B18539" s="83" t="s">
        <v>13361</v>
      </c>
      <c r="C18539" s="83" t="s">
        <v>1152</v>
      </c>
      <c r="D18539" s="87">
        <v>1</v>
      </c>
      <c r="E18539" s="126" t="s">
        <v>143</v>
      </c>
      <c r="F18539" s="63">
        <v>4999995</v>
      </c>
      <c r="G18539" s="114">
        <f>F18539*D18539</f>
        <v>4999995</v>
      </c>
      <c r="H18539" s="65" t="s">
        <v>525</v>
      </c>
      <c r="I18539" s="74" t="s">
        <v>13355</v>
      </c>
    </row>
    <row r="18540" spans="1:9" x14ac:dyDescent="0.25">
      <c r="A18540" s="144">
        <v>44573</v>
      </c>
      <c r="B18540" s="59" t="s">
        <v>13362</v>
      </c>
      <c r="C18540" s="83" t="s">
        <v>48</v>
      </c>
      <c r="D18540" s="60">
        <v>1</v>
      </c>
      <c r="E18540" s="126" t="s">
        <v>26</v>
      </c>
      <c r="F18540" s="64">
        <v>375000</v>
      </c>
      <c r="G18540" s="114">
        <f>F18540*D18540</f>
        <v>375000</v>
      </c>
      <c r="H18540" s="65" t="s">
        <v>6205</v>
      </c>
      <c r="I18540" s="74" t="s">
        <v>13355</v>
      </c>
    </row>
    <row r="18541" spans="1:9" x14ac:dyDescent="0.25">
      <c r="A18541" s="144">
        <v>44573</v>
      </c>
      <c r="B18541" s="58" t="s">
        <v>35</v>
      </c>
      <c r="C18541" s="84" t="s">
        <v>36</v>
      </c>
      <c r="D18541" s="141">
        <v>1</v>
      </c>
      <c r="E18541" s="75" t="s">
        <v>102</v>
      </c>
      <c r="F18541" s="73">
        <v>6350000</v>
      </c>
      <c r="G18541" s="64">
        <f t="shared" si="560"/>
        <v>6350000</v>
      </c>
      <c r="H18541" s="65" t="s">
        <v>525</v>
      </c>
      <c r="I18541" s="74" t="s">
        <v>13355</v>
      </c>
    </row>
    <row r="18542" spans="1:9" x14ac:dyDescent="0.25">
      <c r="A18542" s="144">
        <v>44573</v>
      </c>
      <c r="B18542" s="58" t="s">
        <v>8069</v>
      </c>
      <c r="C18542" s="83" t="s">
        <v>835</v>
      </c>
      <c r="D18542" s="60">
        <v>1</v>
      </c>
      <c r="E18542" s="75" t="s">
        <v>26</v>
      </c>
      <c r="F18542" s="221">
        <v>2500</v>
      </c>
      <c r="G18542" s="64">
        <f t="shared" si="560"/>
        <v>2500</v>
      </c>
      <c r="H18542" s="65" t="s">
        <v>814</v>
      </c>
      <c r="I18542" s="74"/>
    </row>
    <row r="18543" spans="1:9" x14ac:dyDescent="0.25">
      <c r="A18543" s="144">
        <v>44573</v>
      </c>
      <c r="B18543" s="59" t="s">
        <v>13363</v>
      </c>
      <c r="C18543" s="83" t="s">
        <v>434</v>
      </c>
      <c r="D18543" s="60">
        <v>2</v>
      </c>
      <c r="E18543" s="126" t="s">
        <v>26</v>
      </c>
      <c r="F18543" s="73">
        <v>90000</v>
      </c>
      <c r="G18543" s="64">
        <f t="shared" si="560"/>
        <v>180000</v>
      </c>
      <c r="H18543" s="65" t="s">
        <v>6207</v>
      </c>
      <c r="I18543" s="74"/>
    </row>
    <row r="18544" spans="1:9" x14ac:dyDescent="0.25">
      <c r="A18544" s="144">
        <v>44604</v>
      </c>
      <c r="B18544" s="58" t="s">
        <v>35</v>
      </c>
      <c r="C18544" s="84" t="s">
        <v>36</v>
      </c>
      <c r="D18544" s="87">
        <v>3</v>
      </c>
      <c r="E18544" s="77" t="s">
        <v>37</v>
      </c>
      <c r="F18544" s="78">
        <v>31000</v>
      </c>
      <c r="G18544" s="64">
        <f t="shared" si="560"/>
        <v>93000</v>
      </c>
      <c r="H18544" s="65" t="s">
        <v>432</v>
      </c>
      <c r="I18544" s="74"/>
    </row>
    <row r="18545" spans="1:9" x14ac:dyDescent="0.25">
      <c r="A18545" s="144">
        <v>44604</v>
      </c>
      <c r="B18545" s="58" t="s">
        <v>13364</v>
      </c>
      <c r="C18545" s="84" t="s">
        <v>24</v>
      </c>
      <c r="D18545" s="87">
        <v>1</v>
      </c>
      <c r="E18545" s="77" t="s">
        <v>26</v>
      </c>
      <c r="F18545" s="78">
        <v>775000</v>
      </c>
      <c r="G18545" s="114">
        <f t="shared" si="560"/>
        <v>775000</v>
      </c>
      <c r="H18545" s="65" t="s">
        <v>5912</v>
      </c>
      <c r="I18545" s="74" t="s">
        <v>13365</v>
      </c>
    </row>
    <row r="18546" spans="1:9" x14ac:dyDescent="0.25">
      <c r="A18546" s="144">
        <v>44604</v>
      </c>
      <c r="B18546" s="59" t="s">
        <v>13366</v>
      </c>
      <c r="C18546" s="84" t="s">
        <v>24</v>
      </c>
      <c r="D18546" s="60">
        <v>2</v>
      </c>
      <c r="E18546" s="126" t="s">
        <v>26</v>
      </c>
      <c r="F18546" s="73">
        <v>85000</v>
      </c>
      <c r="G18546" s="114">
        <f t="shared" si="560"/>
        <v>170000</v>
      </c>
      <c r="H18546" s="65" t="s">
        <v>8289</v>
      </c>
      <c r="I18546" s="74" t="s">
        <v>13365</v>
      </c>
    </row>
    <row r="18547" spans="1:9" x14ac:dyDescent="0.25">
      <c r="A18547" s="144">
        <v>44604</v>
      </c>
      <c r="B18547" s="58" t="s">
        <v>13367</v>
      </c>
      <c r="C18547" s="84" t="s">
        <v>24</v>
      </c>
      <c r="D18547" s="60">
        <v>2</v>
      </c>
      <c r="E18547" s="75" t="s">
        <v>26</v>
      </c>
      <c r="F18547" s="73">
        <v>335000</v>
      </c>
      <c r="G18547" s="64">
        <f t="shared" si="560"/>
        <v>670000</v>
      </c>
      <c r="H18547" s="65" t="s">
        <v>13005</v>
      </c>
      <c r="I18547" s="74" t="s">
        <v>13365</v>
      </c>
    </row>
    <row r="18548" spans="1:9" x14ac:dyDescent="0.25">
      <c r="A18548" s="144">
        <v>44604</v>
      </c>
      <c r="B18548" s="58" t="s">
        <v>13368</v>
      </c>
      <c r="C18548" s="59" t="s">
        <v>598</v>
      </c>
      <c r="D18548" s="60">
        <v>1</v>
      </c>
      <c r="E18548" s="126" t="s">
        <v>26</v>
      </c>
      <c r="F18548" s="73">
        <v>3500000</v>
      </c>
      <c r="G18548" s="73">
        <f t="shared" si="560"/>
        <v>3500000</v>
      </c>
      <c r="H18548" s="65" t="s">
        <v>5972</v>
      </c>
      <c r="I18548" s="74" t="s">
        <v>13365</v>
      </c>
    </row>
    <row r="18549" spans="1:9" x14ac:dyDescent="0.25">
      <c r="A18549" s="144">
        <v>44604</v>
      </c>
      <c r="B18549" s="81" t="s">
        <v>7259</v>
      </c>
      <c r="C18549" s="93" t="s">
        <v>7260</v>
      </c>
      <c r="D18549" s="60">
        <v>2</v>
      </c>
      <c r="E18549" s="75" t="s">
        <v>26</v>
      </c>
      <c r="F18549" s="63">
        <v>154346</v>
      </c>
      <c r="G18549" s="64">
        <f t="shared" si="560"/>
        <v>308692</v>
      </c>
      <c r="H18549" s="65" t="s">
        <v>3328</v>
      </c>
      <c r="I18549" s="74" t="s">
        <v>13365</v>
      </c>
    </row>
    <row r="18550" spans="1:9" x14ac:dyDescent="0.25">
      <c r="A18550" s="144">
        <v>44604</v>
      </c>
      <c r="B18550" s="59" t="s">
        <v>350</v>
      </c>
      <c r="C18550" s="101" t="s">
        <v>24</v>
      </c>
      <c r="D18550" s="60">
        <v>1</v>
      </c>
      <c r="E18550" s="126" t="s">
        <v>29</v>
      </c>
      <c r="F18550" s="73">
        <v>750000</v>
      </c>
      <c r="G18550" s="114">
        <f t="shared" si="560"/>
        <v>750000</v>
      </c>
      <c r="H18550" s="65" t="s">
        <v>13005</v>
      </c>
      <c r="I18550" s="74" t="s">
        <v>13365</v>
      </c>
    </row>
    <row r="18551" spans="1:9" x14ac:dyDescent="0.25">
      <c r="A18551" s="144">
        <v>44604</v>
      </c>
      <c r="B18551" s="71" t="s">
        <v>54</v>
      </c>
      <c r="C18551" s="83" t="s">
        <v>9383</v>
      </c>
      <c r="D18551" s="60">
        <v>1</v>
      </c>
      <c r="E18551" s="126" t="s">
        <v>26</v>
      </c>
      <c r="F18551" s="64">
        <v>3400000</v>
      </c>
      <c r="G18551" s="114">
        <f t="shared" si="560"/>
        <v>3400000</v>
      </c>
      <c r="H18551" s="65" t="s">
        <v>5912</v>
      </c>
      <c r="I18551" s="74" t="s">
        <v>13365</v>
      </c>
    </row>
    <row r="18552" spans="1:9" x14ac:dyDescent="0.25">
      <c r="A18552" s="144">
        <v>44604</v>
      </c>
      <c r="B18552" s="71" t="s">
        <v>54</v>
      </c>
      <c r="C18552" s="83" t="s">
        <v>7641</v>
      </c>
      <c r="D18552" s="87">
        <v>1</v>
      </c>
      <c r="E18552" s="126" t="s">
        <v>26</v>
      </c>
      <c r="F18552" s="63">
        <v>3400000</v>
      </c>
      <c r="G18552" s="114">
        <f t="shared" si="560"/>
        <v>3400000</v>
      </c>
      <c r="H18552" s="65" t="s">
        <v>5912</v>
      </c>
      <c r="I18552" s="74" t="s">
        <v>13365</v>
      </c>
    </row>
    <row r="18553" spans="1:9" x14ac:dyDescent="0.25">
      <c r="A18553" s="144">
        <v>44604</v>
      </c>
      <c r="B18553" s="58" t="s">
        <v>13369</v>
      </c>
      <c r="C18553" s="84" t="s">
        <v>4975</v>
      </c>
      <c r="D18553" s="60">
        <v>1</v>
      </c>
      <c r="E18553" s="75" t="s">
        <v>29</v>
      </c>
      <c r="F18553" s="73">
        <v>2100000</v>
      </c>
      <c r="G18553" s="64">
        <f t="shared" si="560"/>
        <v>2100000</v>
      </c>
      <c r="H18553" s="65" t="s">
        <v>6206</v>
      </c>
      <c r="I18553" s="74" t="s">
        <v>13370</v>
      </c>
    </row>
    <row r="18554" spans="1:9" x14ac:dyDescent="0.25">
      <c r="A18554" s="144">
        <v>44604</v>
      </c>
      <c r="B18554" s="59" t="s">
        <v>13371</v>
      </c>
      <c r="C18554" s="84" t="s">
        <v>4975</v>
      </c>
      <c r="D18554" s="141">
        <v>1</v>
      </c>
      <c r="E18554" s="126" t="s">
        <v>26</v>
      </c>
      <c r="F18554" s="280">
        <v>200000</v>
      </c>
      <c r="G18554" s="64">
        <f t="shared" si="560"/>
        <v>200000</v>
      </c>
      <c r="H18554" s="65" t="s">
        <v>6206</v>
      </c>
      <c r="I18554" s="74" t="s">
        <v>13370</v>
      </c>
    </row>
    <row r="18555" spans="1:9" x14ac:dyDescent="0.25">
      <c r="A18555" s="144">
        <v>44604</v>
      </c>
      <c r="B18555" s="118" t="s">
        <v>13372</v>
      </c>
      <c r="C18555" s="84" t="s">
        <v>4975</v>
      </c>
      <c r="D18555" s="60">
        <v>1</v>
      </c>
      <c r="E18555" s="75" t="s">
        <v>26</v>
      </c>
      <c r="F18555" s="63">
        <v>1500000</v>
      </c>
      <c r="G18555" s="64">
        <f t="shared" si="560"/>
        <v>1500000</v>
      </c>
      <c r="H18555" s="65" t="s">
        <v>6206</v>
      </c>
      <c r="I18555" s="74" t="s">
        <v>13370</v>
      </c>
    </row>
    <row r="18556" spans="1:9" x14ac:dyDescent="0.25">
      <c r="A18556" s="144">
        <v>44604</v>
      </c>
      <c r="B18556" s="118" t="s">
        <v>13373</v>
      </c>
      <c r="C18556" s="84" t="s">
        <v>4975</v>
      </c>
      <c r="D18556" s="60">
        <v>1</v>
      </c>
      <c r="E18556" s="75" t="s">
        <v>29</v>
      </c>
      <c r="F18556" s="73">
        <v>260000</v>
      </c>
      <c r="G18556" s="64">
        <f t="shared" si="560"/>
        <v>260000</v>
      </c>
      <c r="H18556" s="65" t="s">
        <v>6206</v>
      </c>
      <c r="I18556" s="74" t="s">
        <v>13370</v>
      </c>
    </row>
    <row r="18557" spans="1:9" x14ac:dyDescent="0.25">
      <c r="A18557" s="144">
        <v>44604</v>
      </c>
      <c r="B18557" s="58" t="s">
        <v>13374</v>
      </c>
      <c r="C18557" s="84" t="s">
        <v>501</v>
      </c>
      <c r="D18557" s="60">
        <v>2</v>
      </c>
      <c r="E18557" s="75" t="s">
        <v>26</v>
      </c>
      <c r="F18557" s="73">
        <v>14000</v>
      </c>
      <c r="G18557" s="64">
        <f t="shared" si="560"/>
        <v>28000</v>
      </c>
      <c r="H18557" s="65" t="s">
        <v>6197</v>
      </c>
      <c r="I18557" s="74"/>
    </row>
    <row r="18558" spans="1:9" x14ac:dyDescent="0.25">
      <c r="A18558" s="144">
        <v>44604</v>
      </c>
      <c r="B18558" s="58" t="s">
        <v>8069</v>
      </c>
      <c r="C18558" s="83" t="s">
        <v>835</v>
      </c>
      <c r="D18558" s="60">
        <v>27</v>
      </c>
      <c r="E18558" s="75" t="s">
        <v>26</v>
      </c>
      <c r="F18558" s="221">
        <v>2500</v>
      </c>
      <c r="G18558" s="64">
        <f t="shared" si="560"/>
        <v>67500</v>
      </c>
      <c r="H18558" s="65" t="s">
        <v>6197</v>
      </c>
      <c r="I18558" s="74"/>
    </row>
    <row r="18559" spans="1:9" x14ac:dyDescent="0.25">
      <c r="A18559" s="144">
        <v>44604</v>
      </c>
      <c r="B18559" s="81" t="s">
        <v>10312</v>
      </c>
      <c r="C18559" s="84" t="s">
        <v>501</v>
      </c>
      <c r="D18559" s="141">
        <v>1</v>
      </c>
      <c r="E18559" s="75" t="s">
        <v>26</v>
      </c>
      <c r="F18559" s="210">
        <v>43000</v>
      </c>
      <c r="G18559" s="64">
        <f t="shared" si="560"/>
        <v>43000</v>
      </c>
      <c r="H18559" s="65" t="s">
        <v>6197</v>
      </c>
      <c r="I18559" s="74"/>
    </row>
    <row r="18560" spans="1:9" x14ac:dyDescent="0.25">
      <c r="A18560" s="144">
        <v>44604</v>
      </c>
      <c r="B18560" s="118" t="s">
        <v>13375</v>
      </c>
      <c r="C18560" s="83" t="s">
        <v>491</v>
      </c>
      <c r="D18560" s="60">
        <v>4</v>
      </c>
      <c r="E18560" s="75" t="s">
        <v>26</v>
      </c>
      <c r="F18560" s="63">
        <v>35000</v>
      </c>
      <c r="G18560" s="64">
        <f t="shared" si="560"/>
        <v>140000</v>
      </c>
      <c r="H18560" s="65" t="s">
        <v>6197</v>
      </c>
      <c r="I18560" s="74"/>
    </row>
    <row r="18561" spans="1:9" x14ac:dyDescent="0.25">
      <c r="A18561" s="144">
        <v>44604</v>
      </c>
      <c r="B18561" s="118" t="s">
        <v>13376</v>
      </c>
      <c r="C18561" s="83" t="s">
        <v>491</v>
      </c>
      <c r="D18561" s="60">
        <v>2</v>
      </c>
      <c r="E18561" s="75" t="s">
        <v>26</v>
      </c>
      <c r="F18561" s="63">
        <v>185000</v>
      </c>
      <c r="G18561" s="64">
        <f t="shared" si="560"/>
        <v>370000</v>
      </c>
      <c r="H18561" s="65" t="s">
        <v>6197</v>
      </c>
      <c r="I18561" s="74"/>
    </row>
    <row r="18562" spans="1:9" x14ac:dyDescent="0.25">
      <c r="A18562" s="144">
        <v>44604</v>
      </c>
      <c r="B18562" s="83" t="s">
        <v>13377</v>
      </c>
      <c r="C18562" s="83" t="s">
        <v>491</v>
      </c>
      <c r="D18562" s="60">
        <v>2</v>
      </c>
      <c r="E18562" s="75" t="s">
        <v>26</v>
      </c>
      <c r="F18562" s="63">
        <v>180000</v>
      </c>
      <c r="G18562" s="64">
        <f t="shared" si="560"/>
        <v>360000</v>
      </c>
      <c r="H18562" s="65" t="s">
        <v>6197</v>
      </c>
      <c r="I18562" s="74"/>
    </row>
    <row r="18563" spans="1:9" x14ac:dyDescent="0.25">
      <c r="A18563" s="144">
        <v>44604</v>
      </c>
      <c r="B18563" s="58" t="s">
        <v>1698</v>
      </c>
      <c r="C18563" s="83" t="s">
        <v>491</v>
      </c>
      <c r="D18563" s="60">
        <v>2</v>
      </c>
      <c r="E18563" s="126" t="s">
        <v>26</v>
      </c>
      <c r="F18563" s="73">
        <v>35000</v>
      </c>
      <c r="G18563" s="64">
        <f t="shared" si="560"/>
        <v>70000</v>
      </c>
      <c r="H18563" s="65" t="s">
        <v>6197</v>
      </c>
      <c r="I18563" s="74"/>
    </row>
    <row r="18564" spans="1:9" x14ac:dyDescent="0.25">
      <c r="A18564" s="144">
        <v>44604</v>
      </c>
      <c r="B18564" s="59" t="s">
        <v>13378</v>
      </c>
      <c r="C18564" s="83" t="s">
        <v>13379</v>
      </c>
      <c r="D18564" s="60">
        <v>1</v>
      </c>
      <c r="E18564" s="126" t="s">
        <v>29</v>
      </c>
      <c r="F18564" s="73">
        <v>2200000</v>
      </c>
      <c r="G18564" s="64">
        <f t="shared" si="560"/>
        <v>2200000</v>
      </c>
      <c r="H18564" s="65" t="s">
        <v>553</v>
      </c>
      <c r="I18564" s="74" t="s">
        <v>13380</v>
      </c>
    </row>
    <row r="18565" spans="1:9" x14ac:dyDescent="0.25">
      <c r="A18565" s="144">
        <v>44604</v>
      </c>
      <c r="B18565" s="59" t="s">
        <v>62</v>
      </c>
      <c r="C18565" s="92" t="s">
        <v>13381</v>
      </c>
      <c r="D18565" s="87">
        <v>1</v>
      </c>
      <c r="E18565" s="77" t="s">
        <v>29</v>
      </c>
      <c r="F18565" s="78">
        <v>2100000</v>
      </c>
      <c r="G18565" s="114">
        <f t="shared" si="560"/>
        <v>2100000</v>
      </c>
      <c r="H18565" s="65" t="s">
        <v>553</v>
      </c>
      <c r="I18565" s="74" t="s">
        <v>13380</v>
      </c>
    </row>
    <row r="18566" spans="1:9" x14ac:dyDescent="0.25">
      <c r="A18566" s="144">
        <v>44604</v>
      </c>
      <c r="B18566" s="59" t="s">
        <v>12551</v>
      </c>
      <c r="C18566" s="59" t="s">
        <v>6579</v>
      </c>
      <c r="D18566" s="60">
        <v>2</v>
      </c>
      <c r="E18566" s="75" t="s">
        <v>26</v>
      </c>
      <c r="F18566" s="62">
        <v>58000</v>
      </c>
      <c r="G18566" s="64">
        <f t="shared" si="560"/>
        <v>116000</v>
      </c>
      <c r="H18566" s="65" t="s">
        <v>1929</v>
      </c>
      <c r="I18566" s="503" t="s">
        <v>13382</v>
      </c>
    </row>
    <row r="18567" spans="1:9" x14ac:dyDescent="0.25">
      <c r="A18567" s="144">
        <v>44604</v>
      </c>
      <c r="B18567" s="58" t="s">
        <v>13383</v>
      </c>
      <c r="C18567" s="59" t="s">
        <v>24</v>
      </c>
      <c r="D18567" s="60">
        <v>4</v>
      </c>
      <c r="E18567" s="126" t="s">
        <v>26</v>
      </c>
      <c r="F18567" s="73">
        <v>295000</v>
      </c>
      <c r="G18567" s="73">
        <f t="shared" si="560"/>
        <v>1180000</v>
      </c>
      <c r="H18567" s="65" t="s">
        <v>5912</v>
      </c>
      <c r="I18567" s="74" t="s">
        <v>13384</v>
      </c>
    </row>
    <row r="18568" spans="1:9" x14ac:dyDescent="0.25">
      <c r="A18568" s="144">
        <v>44604</v>
      </c>
      <c r="B18568" s="85" t="s">
        <v>13385</v>
      </c>
      <c r="C18568" s="83" t="s">
        <v>454</v>
      </c>
      <c r="D18568" s="60">
        <v>1</v>
      </c>
      <c r="E18568" s="126" t="s">
        <v>6208</v>
      </c>
      <c r="F18568" s="73">
        <v>100000</v>
      </c>
      <c r="G18568" s="114">
        <f t="shared" si="560"/>
        <v>100000</v>
      </c>
      <c r="H18568" s="65" t="s">
        <v>13386</v>
      </c>
      <c r="I18568" s="74" t="s">
        <v>13384</v>
      </c>
    </row>
    <row r="18569" spans="1:9" x14ac:dyDescent="0.25">
      <c r="A18569" s="144">
        <v>44604</v>
      </c>
      <c r="B18569" s="59" t="s">
        <v>2825</v>
      </c>
      <c r="C18569" s="83" t="s">
        <v>454</v>
      </c>
      <c r="D18569" s="60">
        <v>2</v>
      </c>
      <c r="E18569" s="126" t="s">
        <v>26</v>
      </c>
      <c r="F18569" s="64">
        <v>35000</v>
      </c>
      <c r="G18569" s="114">
        <f t="shared" si="560"/>
        <v>70000</v>
      </c>
      <c r="H18569" s="65" t="s">
        <v>13387</v>
      </c>
      <c r="I18569" s="74" t="s">
        <v>13384</v>
      </c>
    </row>
    <row r="18570" spans="1:9" x14ac:dyDescent="0.25">
      <c r="A18570" s="144">
        <v>44604</v>
      </c>
      <c r="B18570" s="59" t="s">
        <v>13388</v>
      </c>
      <c r="C18570" s="83" t="s">
        <v>451</v>
      </c>
      <c r="D18570" s="60">
        <v>4</v>
      </c>
      <c r="E18570" s="114" t="s">
        <v>26</v>
      </c>
      <c r="F18570" s="111">
        <v>9750</v>
      </c>
      <c r="G18570" s="114">
        <f t="shared" si="560"/>
        <v>39000</v>
      </c>
      <c r="H18570" s="65" t="s">
        <v>2585</v>
      </c>
      <c r="I18570" s="74" t="s">
        <v>13384</v>
      </c>
    </row>
    <row r="18571" spans="1:9" x14ac:dyDescent="0.25">
      <c r="A18571" s="144">
        <v>44604</v>
      </c>
      <c r="B18571" s="85" t="s">
        <v>13389</v>
      </c>
      <c r="C18571" s="83" t="s">
        <v>451</v>
      </c>
      <c r="D18571" s="60">
        <v>4</v>
      </c>
      <c r="E18571" s="126" t="s">
        <v>26</v>
      </c>
      <c r="F18571" s="73">
        <v>1500</v>
      </c>
      <c r="G18571" s="114">
        <f t="shared" si="560"/>
        <v>6000</v>
      </c>
      <c r="H18571" s="65" t="s">
        <v>2585</v>
      </c>
      <c r="I18571" s="74" t="s">
        <v>13384</v>
      </c>
    </row>
    <row r="18572" spans="1:9" x14ac:dyDescent="0.25">
      <c r="A18572" s="144">
        <v>44604</v>
      </c>
      <c r="B18572" s="83" t="s">
        <v>13390</v>
      </c>
      <c r="C18572" s="83" t="s">
        <v>13391</v>
      </c>
      <c r="D18572" s="87">
        <v>1</v>
      </c>
      <c r="E18572" s="126" t="s">
        <v>26</v>
      </c>
      <c r="F18572" s="63">
        <v>1</v>
      </c>
      <c r="G18572" s="114">
        <f t="shared" si="560"/>
        <v>1</v>
      </c>
      <c r="H18572" s="65" t="s">
        <v>6036</v>
      </c>
      <c r="I18572" s="74" t="s">
        <v>13384</v>
      </c>
    </row>
    <row r="18573" spans="1:9" x14ac:dyDescent="0.25">
      <c r="A18573" s="144">
        <v>44604</v>
      </c>
      <c r="B18573" s="58" t="s">
        <v>13392</v>
      </c>
      <c r="C18573" s="84" t="s">
        <v>13391</v>
      </c>
      <c r="D18573" s="87">
        <v>1</v>
      </c>
      <c r="E18573" s="77" t="s">
        <v>29</v>
      </c>
      <c r="F18573" s="78">
        <v>1</v>
      </c>
      <c r="G18573" s="64">
        <f t="shared" si="560"/>
        <v>1</v>
      </c>
      <c r="H18573" s="65" t="s">
        <v>6036</v>
      </c>
      <c r="I18573" s="74" t="s">
        <v>13384</v>
      </c>
    </row>
    <row r="18574" spans="1:9" x14ac:dyDescent="0.25">
      <c r="A18574" s="144">
        <v>44604</v>
      </c>
      <c r="B18574" s="59" t="s">
        <v>13393</v>
      </c>
      <c r="C18574" s="84" t="s">
        <v>13391</v>
      </c>
      <c r="D18574" s="60">
        <v>2</v>
      </c>
      <c r="E18574" s="77" t="s">
        <v>26</v>
      </c>
      <c r="F18574" s="63">
        <v>1</v>
      </c>
      <c r="G18574" s="64">
        <f>F18574*D18574</f>
        <v>2</v>
      </c>
      <c r="H18574" s="65" t="s">
        <v>6036</v>
      </c>
      <c r="I18574" s="74" t="s">
        <v>13384</v>
      </c>
    </row>
    <row r="18575" spans="1:9" x14ac:dyDescent="0.25">
      <c r="A18575" s="144">
        <v>44604</v>
      </c>
      <c r="B18575" s="58" t="s">
        <v>13394</v>
      </c>
      <c r="C18575" s="84" t="s">
        <v>13391</v>
      </c>
      <c r="D18575" s="87">
        <v>1</v>
      </c>
      <c r="E18575" s="77" t="s">
        <v>26</v>
      </c>
      <c r="F18575" s="78">
        <v>1</v>
      </c>
      <c r="G18575" s="114">
        <f>F18575*D18575</f>
        <v>1</v>
      </c>
      <c r="H18575" s="65" t="s">
        <v>6036</v>
      </c>
      <c r="I18575" s="74" t="s">
        <v>13384</v>
      </c>
    </row>
    <row r="18576" spans="1:9" x14ac:dyDescent="0.25">
      <c r="A18576" s="144">
        <v>44604</v>
      </c>
      <c r="B18576" s="59" t="s">
        <v>13395</v>
      </c>
      <c r="C18576" s="84" t="s">
        <v>13391</v>
      </c>
      <c r="D18576" s="60">
        <v>2</v>
      </c>
      <c r="E18576" s="126" t="s">
        <v>26</v>
      </c>
      <c r="F18576" s="73">
        <v>1</v>
      </c>
      <c r="G18576" s="114">
        <f>F18576*D18576</f>
        <v>2</v>
      </c>
      <c r="H18576" s="65" t="s">
        <v>13396</v>
      </c>
      <c r="I18576" s="74" t="s">
        <v>13384</v>
      </c>
    </row>
    <row r="18577" spans="1:9" x14ac:dyDescent="0.25">
      <c r="A18577" s="144">
        <v>44604</v>
      </c>
      <c r="B18577" s="59" t="s">
        <v>210</v>
      </c>
      <c r="C18577" s="59" t="s">
        <v>211</v>
      </c>
      <c r="D18577" s="87">
        <v>1</v>
      </c>
      <c r="E18577" s="77" t="s">
        <v>25</v>
      </c>
      <c r="F18577" s="78">
        <v>33000</v>
      </c>
      <c r="G18577" s="114">
        <f t="shared" si="560"/>
        <v>33000</v>
      </c>
      <c r="H18577" s="65" t="s">
        <v>414</v>
      </c>
      <c r="I18577" s="636"/>
    </row>
    <row r="18578" spans="1:9" x14ac:dyDescent="0.25">
      <c r="A18578" s="144">
        <v>44604</v>
      </c>
      <c r="B18578" s="287" t="s">
        <v>13397</v>
      </c>
      <c r="C18578" s="83" t="s">
        <v>491</v>
      </c>
      <c r="D18578" s="141">
        <v>1</v>
      </c>
      <c r="E18578" s="480" t="s">
        <v>26</v>
      </c>
      <c r="F18578" s="64">
        <v>825000</v>
      </c>
      <c r="G18578" s="64">
        <f t="shared" si="560"/>
        <v>825000</v>
      </c>
      <c r="H18578" s="288" t="s">
        <v>814</v>
      </c>
      <c r="I18578" s="636"/>
    </row>
    <row r="18579" spans="1:9" x14ac:dyDescent="0.25">
      <c r="A18579" s="493">
        <v>44604</v>
      </c>
      <c r="B18579" s="66" t="s">
        <v>220</v>
      </c>
      <c r="C18579" s="92" t="s">
        <v>221</v>
      </c>
      <c r="D18579" s="60">
        <v>4</v>
      </c>
      <c r="E18579" s="126" t="s">
        <v>37</v>
      </c>
      <c r="F18579" s="73">
        <v>34689</v>
      </c>
      <c r="G18579" s="114">
        <f t="shared" si="560"/>
        <v>138756</v>
      </c>
      <c r="H18579" s="65" t="s">
        <v>466</v>
      </c>
      <c r="I18579" s="74"/>
    </row>
    <row r="18580" spans="1:9" x14ac:dyDescent="0.25">
      <c r="A18580" s="144">
        <v>44604</v>
      </c>
      <c r="B18580" s="59" t="s">
        <v>84</v>
      </c>
      <c r="C18580" s="59" t="s">
        <v>85</v>
      </c>
      <c r="D18580" s="60">
        <v>2</v>
      </c>
      <c r="E18580" s="75" t="s">
        <v>26</v>
      </c>
      <c r="F18580" s="63">
        <v>28000</v>
      </c>
      <c r="G18580" s="64">
        <f t="shared" ref="G18580:G18631" si="561">F18580*D18580</f>
        <v>56000</v>
      </c>
      <c r="H18580" s="65" t="s">
        <v>466</v>
      </c>
      <c r="I18580" s="74"/>
    </row>
    <row r="18581" spans="1:9" x14ac:dyDescent="0.25">
      <c r="A18581" s="144">
        <v>44604</v>
      </c>
      <c r="B18581" s="59" t="s">
        <v>208</v>
      </c>
      <c r="C18581" s="59" t="s">
        <v>209</v>
      </c>
      <c r="D18581" s="60">
        <v>2</v>
      </c>
      <c r="E18581" s="126" t="s">
        <v>26</v>
      </c>
      <c r="F18581" s="111">
        <v>10000</v>
      </c>
      <c r="G18581" s="64">
        <f t="shared" si="561"/>
        <v>20000</v>
      </c>
      <c r="H18581" s="65" t="s">
        <v>466</v>
      </c>
      <c r="I18581" s="74"/>
    </row>
    <row r="18582" spans="1:9" x14ac:dyDescent="0.25">
      <c r="A18582" s="144">
        <v>44604</v>
      </c>
      <c r="B18582" s="59" t="s">
        <v>290</v>
      </c>
      <c r="C18582" s="93" t="s">
        <v>291</v>
      </c>
      <c r="D18582" s="60">
        <v>2</v>
      </c>
      <c r="E18582" s="292" t="s">
        <v>26</v>
      </c>
      <c r="F18582" s="63">
        <v>26000</v>
      </c>
      <c r="G18582" s="64">
        <f t="shared" si="561"/>
        <v>52000</v>
      </c>
      <c r="H18582" s="65" t="s">
        <v>466</v>
      </c>
      <c r="I18582" s="74"/>
    </row>
    <row r="18583" spans="1:9" x14ac:dyDescent="0.25">
      <c r="A18583" s="144">
        <v>44604</v>
      </c>
      <c r="B18583" s="59" t="s">
        <v>1505</v>
      </c>
      <c r="C18583" s="93" t="s">
        <v>6387</v>
      </c>
      <c r="D18583" s="60">
        <v>1</v>
      </c>
      <c r="E18583" s="478" t="s">
        <v>26</v>
      </c>
      <c r="F18583" s="63">
        <v>790000</v>
      </c>
      <c r="G18583" s="64">
        <f t="shared" si="561"/>
        <v>790000</v>
      </c>
      <c r="H18583" s="65" t="s">
        <v>466</v>
      </c>
      <c r="I18583" s="139" t="s">
        <v>6625</v>
      </c>
    </row>
    <row r="18584" spans="1:9" x14ac:dyDescent="0.25">
      <c r="A18584" s="144">
        <v>44604</v>
      </c>
      <c r="B18584" s="59" t="s">
        <v>62</v>
      </c>
      <c r="C18584" s="59" t="s">
        <v>13398</v>
      </c>
      <c r="D18584" s="60">
        <v>1</v>
      </c>
      <c r="E18584" s="159" t="s">
        <v>29</v>
      </c>
      <c r="F18584" s="73">
        <v>2100000</v>
      </c>
      <c r="G18584" s="64">
        <f t="shared" si="561"/>
        <v>2100000</v>
      </c>
      <c r="H18584" s="65" t="s">
        <v>2626</v>
      </c>
      <c r="I18584" s="74" t="s">
        <v>13399</v>
      </c>
    </row>
    <row r="18585" spans="1:9" x14ac:dyDescent="0.25">
      <c r="A18585" s="144">
        <v>44604</v>
      </c>
      <c r="B18585" s="59" t="s">
        <v>62</v>
      </c>
      <c r="C18585" s="192" t="s">
        <v>13400</v>
      </c>
      <c r="D18585" s="60">
        <v>1</v>
      </c>
      <c r="E18585" s="75" t="s">
        <v>29</v>
      </c>
      <c r="F18585" s="63">
        <v>2100000</v>
      </c>
      <c r="G18585" s="64">
        <f t="shared" si="561"/>
        <v>2100000</v>
      </c>
      <c r="H18585" s="65" t="s">
        <v>2626</v>
      </c>
      <c r="I18585" s="59" t="s">
        <v>13399</v>
      </c>
    </row>
    <row r="18586" spans="1:9" x14ac:dyDescent="0.25">
      <c r="A18586" s="144">
        <v>44604</v>
      </c>
      <c r="B18586" s="59" t="s">
        <v>6300</v>
      </c>
      <c r="C18586" s="59" t="s">
        <v>434</v>
      </c>
      <c r="D18586" s="60">
        <v>1</v>
      </c>
      <c r="E18586" s="75" t="s">
        <v>26</v>
      </c>
      <c r="F18586" s="63">
        <v>100000</v>
      </c>
      <c r="G18586" s="64">
        <f t="shared" si="561"/>
        <v>100000</v>
      </c>
      <c r="H18586" s="65" t="s">
        <v>2626</v>
      </c>
      <c r="I18586" s="59" t="s">
        <v>13399</v>
      </c>
    </row>
    <row r="18587" spans="1:9" x14ac:dyDescent="0.25">
      <c r="A18587" s="144">
        <v>44604</v>
      </c>
      <c r="B18587" s="59" t="s">
        <v>210</v>
      </c>
      <c r="C18587" s="59" t="s">
        <v>211</v>
      </c>
      <c r="D18587" s="87">
        <v>1</v>
      </c>
      <c r="E18587" s="77" t="s">
        <v>25</v>
      </c>
      <c r="F18587" s="78">
        <v>33000</v>
      </c>
      <c r="G18587" s="64">
        <f t="shared" si="561"/>
        <v>33000</v>
      </c>
      <c r="H18587" s="65" t="s">
        <v>2626</v>
      </c>
      <c r="I18587" s="59" t="s">
        <v>13399</v>
      </c>
    </row>
    <row r="18588" spans="1:9" x14ac:dyDescent="0.25">
      <c r="A18588" s="144">
        <v>44604</v>
      </c>
      <c r="B18588" s="59" t="s">
        <v>6402</v>
      </c>
      <c r="C18588" s="59" t="s">
        <v>10153</v>
      </c>
      <c r="D18588" s="60">
        <v>1</v>
      </c>
      <c r="E18588" s="126" t="s">
        <v>26</v>
      </c>
      <c r="F18588" s="73">
        <v>60000</v>
      </c>
      <c r="G18588" s="64">
        <f t="shared" si="561"/>
        <v>60000</v>
      </c>
      <c r="H18588" s="65" t="s">
        <v>763</v>
      </c>
      <c r="I18588" s="59" t="s">
        <v>13401</v>
      </c>
    </row>
    <row r="18589" spans="1:9" x14ac:dyDescent="0.25">
      <c r="A18589" s="144">
        <v>44604</v>
      </c>
      <c r="B18589" s="59" t="s">
        <v>6532</v>
      </c>
      <c r="C18589" s="81" t="s">
        <v>121</v>
      </c>
      <c r="D18589" s="60">
        <v>1</v>
      </c>
      <c r="E18589" s="159" t="s">
        <v>25</v>
      </c>
      <c r="F18589" s="73">
        <v>134500</v>
      </c>
      <c r="G18589" s="64">
        <f t="shared" si="561"/>
        <v>134500</v>
      </c>
      <c r="H18589" s="65" t="s">
        <v>763</v>
      </c>
      <c r="I18589" s="59" t="s">
        <v>13401</v>
      </c>
    </row>
    <row r="18590" spans="1:9" x14ac:dyDescent="0.25">
      <c r="A18590" s="144">
        <v>44604</v>
      </c>
      <c r="B18590" s="59" t="s">
        <v>10709</v>
      </c>
      <c r="C18590" s="59" t="s">
        <v>13402</v>
      </c>
      <c r="D18590" s="60">
        <v>1</v>
      </c>
      <c r="E18590" s="159" t="s">
        <v>26</v>
      </c>
      <c r="F18590" s="73">
        <v>1400000</v>
      </c>
      <c r="G18590" s="64">
        <f t="shared" si="561"/>
        <v>1400000</v>
      </c>
      <c r="H18590" s="65" t="s">
        <v>763</v>
      </c>
      <c r="I18590" s="59" t="s">
        <v>13401</v>
      </c>
    </row>
    <row r="18591" spans="1:9" x14ac:dyDescent="0.25">
      <c r="A18591" s="144">
        <v>44604</v>
      </c>
      <c r="B18591" s="59" t="s">
        <v>4648</v>
      </c>
      <c r="C18591" s="59" t="s">
        <v>813</v>
      </c>
      <c r="D18591" s="59">
        <v>2</v>
      </c>
      <c r="E18591" s="126" t="s">
        <v>26</v>
      </c>
      <c r="F18591" s="61">
        <v>49000</v>
      </c>
      <c r="G18591" s="64">
        <f t="shared" si="561"/>
        <v>98000</v>
      </c>
      <c r="H18591" s="65" t="s">
        <v>5464</v>
      </c>
      <c r="I18591" s="74"/>
    </row>
    <row r="18592" spans="1:9" x14ac:dyDescent="0.25">
      <c r="A18592" s="144">
        <v>44632</v>
      </c>
      <c r="B18592" s="59" t="s">
        <v>9333</v>
      </c>
      <c r="C18592" s="59" t="s">
        <v>27</v>
      </c>
      <c r="D18592" s="60">
        <v>5</v>
      </c>
      <c r="E18592" s="126" t="s">
        <v>26</v>
      </c>
      <c r="F18592" s="73">
        <v>1000</v>
      </c>
      <c r="G18592" s="64">
        <f t="shared" si="561"/>
        <v>5000</v>
      </c>
      <c r="H18592" s="65" t="s">
        <v>12489</v>
      </c>
      <c r="I18592" s="74"/>
    </row>
    <row r="18593" spans="1:10" x14ac:dyDescent="0.25">
      <c r="A18593" s="144">
        <v>44632</v>
      </c>
      <c r="B18593" s="58" t="s">
        <v>13403</v>
      </c>
      <c r="C18593" s="84" t="s">
        <v>411</v>
      </c>
      <c r="D18593" s="87">
        <v>1</v>
      </c>
      <c r="E18593" s="77" t="s">
        <v>26</v>
      </c>
      <c r="F18593" s="78">
        <v>35000</v>
      </c>
      <c r="G18593" s="114">
        <f t="shared" si="561"/>
        <v>35000</v>
      </c>
      <c r="H18593" s="65" t="s">
        <v>1877</v>
      </c>
      <c r="I18593" s="74"/>
    </row>
    <row r="18594" spans="1:10" x14ac:dyDescent="0.25">
      <c r="A18594" s="144">
        <v>44632</v>
      </c>
      <c r="B18594" s="59" t="s">
        <v>210</v>
      </c>
      <c r="C18594" s="59" t="s">
        <v>211</v>
      </c>
      <c r="D18594" s="87">
        <v>9</v>
      </c>
      <c r="E18594" s="77" t="s">
        <v>37</v>
      </c>
      <c r="F18594" s="78">
        <v>33000</v>
      </c>
      <c r="G18594" s="64">
        <f t="shared" si="561"/>
        <v>297000</v>
      </c>
      <c r="H18594" s="65" t="s">
        <v>1653</v>
      </c>
      <c r="I18594" s="74" t="s">
        <v>13404</v>
      </c>
    </row>
    <row r="18595" spans="1:10" x14ac:dyDescent="0.25">
      <c r="A18595" s="144">
        <v>44632</v>
      </c>
      <c r="B18595" s="59" t="s">
        <v>6307</v>
      </c>
      <c r="C18595" s="59" t="s">
        <v>217</v>
      </c>
      <c r="D18595" s="60">
        <v>1</v>
      </c>
      <c r="E18595" s="126" t="s">
        <v>26</v>
      </c>
      <c r="F18595" s="73">
        <v>83000</v>
      </c>
      <c r="G18595" s="73">
        <f t="shared" si="561"/>
        <v>83000</v>
      </c>
      <c r="H18595" s="65" t="s">
        <v>1653</v>
      </c>
      <c r="I18595" s="74" t="s">
        <v>13404</v>
      </c>
    </row>
    <row r="18596" spans="1:10" x14ac:dyDescent="0.25">
      <c r="A18596" s="144">
        <v>44632</v>
      </c>
      <c r="B18596" s="59" t="s">
        <v>172</v>
      </c>
      <c r="C18596" s="93" t="s">
        <v>173</v>
      </c>
      <c r="D18596" s="637">
        <v>1</v>
      </c>
      <c r="E18596" s="638" t="s">
        <v>26</v>
      </c>
      <c r="F18596" s="639">
        <v>39000</v>
      </c>
      <c r="G18596" s="64">
        <f t="shared" si="561"/>
        <v>39000</v>
      </c>
      <c r="H18596" s="65" t="s">
        <v>1653</v>
      </c>
      <c r="I18596" s="74" t="s">
        <v>13404</v>
      </c>
    </row>
    <row r="18597" spans="1:10" x14ac:dyDescent="0.25">
      <c r="A18597" s="144">
        <v>44632</v>
      </c>
      <c r="B18597" s="59" t="s">
        <v>6323</v>
      </c>
      <c r="C18597" s="59" t="s">
        <v>6324</v>
      </c>
      <c r="D18597" s="87">
        <v>1</v>
      </c>
      <c r="E18597" s="126" t="s">
        <v>26</v>
      </c>
      <c r="F18597" s="63">
        <v>93000</v>
      </c>
      <c r="G18597" s="114">
        <f t="shared" si="561"/>
        <v>93000</v>
      </c>
      <c r="H18597" s="65" t="s">
        <v>1653</v>
      </c>
      <c r="I18597" s="74" t="s">
        <v>13404</v>
      </c>
    </row>
    <row r="18598" spans="1:10" x14ac:dyDescent="0.25">
      <c r="A18598" s="144">
        <v>44632</v>
      </c>
      <c r="B18598" s="59" t="s">
        <v>32</v>
      </c>
      <c r="C18598" s="59" t="s">
        <v>33</v>
      </c>
      <c r="D18598" s="60">
        <v>1</v>
      </c>
      <c r="E18598" s="75" t="s">
        <v>26</v>
      </c>
      <c r="F18598" s="63">
        <v>210000</v>
      </c>
      <c r="G18598" s="64">
        <f t="shared" si="561"/>
        <v>210000</v>
      </c>
      <c r="H18598" s="65" t="s">
        <v>1653</v>
      </c>
      <c r="I18598" s="74" t="s">
        <v>13404</v>
      </c>
    </row>
    <row r="18599" spans="1:10" x14ac:dyDescent="0.25">
      <c r="A18599" s="144">
        <v>44632</v>
      </c>
      <c r="B18599" s="58" t="s">
        <v>12931</v>
      </c>
      <c r="C18599" s="84" t="s">
        <v>813</v>
      </c>
      <c r="D18599" s="87">
        <v>2</v>
      </c>
      <c r="E18599" s="77" t="s">
        <v>25</v>
      </c>
      <c r="F18599" s="78">
        <v>32000</v>
      </c>
      <c r="G18599" s="114">
        <f t="shared" si="561"/>
        <v>64000</v>
      </c>
      <c r="H18599" s="65" t="s">
        <v>1653</v>
      </c>
      <c r="I18599" s="74" t="s">
        <v>13404</v>
      </c>
    </row>
    <row r="18600" spans="1:10" x14ac:dyDescent="0.25">
      <c r="A18600" s="144">
        <v>44632</v>
      </c>
      <c r="B18600" s="59" t="s">
        <v>172</v>
      </c>
      <c r="C18600" s="93" t="s">
        <v>173</v>
      </c>
      <c r="D18600" s="637">
        <v>1</v>
      </c>
      <c r="E18600" s="638" t="s">
        <v>26</v>
      </c>
      <c r="F18600" s="639">
        <v>39000</v>
      </c>
      <c r="G18600" s="64">
        <f t="shared" si="561"/>
        <v>39000</v>
      </c>
      <c r="H18600" s="65" t="s">
        <v>1500</v>
      </c>
      <c r="I18600" s="74" t="s">
        <v>13405</v>
      </c>
    </row>
    <row r="18601" spans="1:10" x14ac:dyDescent="0.25">
      <c r="A18601" s="144">
        <v>44632</v>
      </c>
      <c r="B18601" s="59" t="s">
        <v>6323</v>
      </c>
      <c r="C18601" s="59" t="s">
        <v>6324</v>
      </c>
      <c r="D18601" s="87">
        <v>1</v>
      </c>
      <c r="E18601" s="126" t="s">
        <v>26</v>
      </c>
      <c r="F18601" s="63">
        <v>93000</v>
      </c>
      <c r="G18601" s="114">
        <f t="shared" si="561"/>
        <v>93000</v>
      </c>
      <c r="H18601" s="65" t="s">
        <v>1500</v>
      </c>
      <c r="I18601" s="74" t="s">
        <v>13405</v>
      </c>
    </row>
    <row r="18602" spans="1:10" x14ac:dyDescent="0.25">
      <c r="A18602" s="144">
        <v>44632</v>
      </c>
      <c r="B18602" s="59" t="s">
        <v>210</v>
      </c>
      <c r="C18602" s="59" t="s">
        <v>211</v>
      </c>
      <c r="D18602" s="87">
        <v>9</v>
      </c>
      <c r="E18602" s="77" t="s">
        <v>37</v>
      </c>
      <c r="F18602" s="78">
        <v>33000</v>
      </c>
      <c r="G18602" s="64">
        <f t="shared" si="561"/>
        <v>297000</v>
      </c>
      <c r="H18602" s="65" t="s">
        <v>3801</v>
      </c>
      <c r="I18602" s="74" t="s">
        <v>13406</v>
      </c>
    </row>
    <row r="18603" spans="1:10" x14ac:dyDescent="0.25">
      <c r="A18603" s="144">
        <v>44632</v>
      </c>
      <c r="B18603" s="59" t="s">
        <v>6307</v>
      </c>
      <c r="C18603" s="59" t="s">
        <v>217</v>
      </c>
      <c r="D18603" s="60">
        <v>1</v>
      </c>
      <c r="E18603" s="126" t="s">
        <v>26</v>
      </c>
      <c r="F18603" s="73">
        <v>83000</v>
      </c>
      <c r="G18603" s="73">
        <f t="shared" si="561"/>
        <v>83000</v>
      </c>
      <c r="H18603" s="65" t="s">
        <v>3801</v>
      </c>
      <c r="I18603" s="74" t="s">
        <v>13406</v>
      </c>
    </row>
    <row r="18604" spans="1:10" x14ac:dyDescent="0.25">
      <c r="A18604" s="144">
        <v>44632</v>
      </c>
      <c r="B18604" s="81" t="s">
        <v>32</v>
      </c>
      <c r="C18604" s="59" t="s">
        <v>33</v>
      </c>
      <c r="D18604" s="141">
        <v>1</v>
      </c>
      <c r="E18604" s="75" t="s">
        <v>26</v>
      </c>
      <c r="F18604" s="210">
        <v>210000</v>
      </c>
      <c r="G18604" s="64">
        <f t="shared" si="561"/>
        <v>210000</v>
      </c>
      <c r="H18604" s="65" t="s">
        <v>3801</v>
      </c>
      <c r="I18604" s="74" t="s">
        <v>13406</v>
      </c>
    </row>
    <row r="18605" spans="1:10" x14ac:dyDescent="0.25">
      <c r="A18605" s="144">
        <v>44632</v>
      </c>
      <c r="B18605" s="58" t="s">
        <v>35</v>
      </c>
      <c r="C18605" s="84" t="s">
        <v>36</v>
      </c>
      <c r="D18605" s="141">
        <v>1</v>
      </c>
      <c r="E18605" s="75" t="s">
        <v>102</v>
      </c>
      <c r="F18605" s="73">
        <v>6350000</v>
      </c>
      <c r="G18605" s="64">
        <f t="shared" si="561"/>
        <v>6350000</v>
      </c>
      <c r="H18605" s="65" t="s">
        <v>522</v>
      </c>
      <c r="I18605" s="74" t="s">
        <v>13407</v>
      </c>
    </row>
    <row r="18606" spans="1:10" x14ac:dyDescent="0.25">
      <c r="A18606" s="144">
        <v>44632</v>
      </c>
      <c r="B18606" s="59" t="s">
        <v>13408</v>
      </c>
      <c r="C18606" s="264" t="s">
        <v>13409</v>
      </c>
      <c r="D18606" s="60">
        <v>1</v>
      </c>
      <c r="E18606" s="75" t="s">
        <v>26</v>
      </c>
      <c r="F18606" s="63">
        <v>800000</v>
      </c>
      <c r="G18606" s="64">
        <f t="shared" si="561"/>
        <v>800000</v>
      </c>
      <c r="H18606" s="65" t="s">
        <v>522</v>
      </c>
      <c r="I18606" s="74" t="s">
        <v>13407</v>
      </c>
    </row>
    <row r="18607" spans="1:10" x14ac:dyDescent="0.25">
      <c r="A18607" s="144">
        <v>44632</v>
      </c>
      <c r="B18607" s="59" t="s">
        <v>13408</v>
      </c>
      <c r="C18607" s="264" t="s">
        <v>13410</v>
      </c>
      <c r="D18607" s="60">
        <v>1</v>
      </c>
      <c r="E18607" s="126" t="s">
        <v>26</v>
      </c>
      <c r="F18607" s="73">
        <v>800000</v>
      </c>
      <c r="G18607" s="64">
        <f t="shared" si="561"/>
        <v>800000</v>
      </c>
      <c r="H18607" s="65" t="s">
        <v>522</v>
      </c>
      <c r="I18607" s="74" t="s">
        <v>13407</v>
      </c>
      <c r="J18607" s="4">
        <v>1</v>
      </c>
    </row>
    <row r="18608" spans="1:10" x14ac:dyDescent="0.25">
      <c r="A18608" s="144">
        <v>44632</v>
      </c>
      <c r="B18608" s="59" t="s">
        <v>13408</v>
      </c>
      <c r="C18608" s="264" t="s">
        <v>13411</v>
      </c>
      <c r="D18608" s="60">
        <v>1</v>
      </c>
      <c r="E18608" s="126" t="s">
        <v>26</v>
      </c>
      <c r="F18608" s="73">
        <v>800000</v>
      </c>
      <c r="G18608" s="64">
        <f t="shared" si="561"/>
        <v>800000</v>
      </c>
      <c r="H18608" s="65" t="s">
        <v>522</v>
      </c>
      <c r="I18608" s="74" t="s">
        <v>13407</v>
      </c>
      <c r="J18608" s="4">
        <v>1</v>
      </c>
    </row>
    <row r="18609" spans="1:10" x14ac:dyDescent="0.25">
      <c r="A18609" s="144">
        <v>44632</v>
      </c>
      <c r="B18609" s="59" t="s">
        <v>8106</v>
      </c>
      <c r="C18609" s="59" t="s">
        <v>13412</v>
      </c>
      <c r="D18609" s="59">
        <v>1</v>
      </c>
      <c r="E18609" s="126" t="s">
        <v>26</v>
      </c>
      <c r="F18609" s="61">
        <v>1650000</v>
      </c>
      <c r="G18609" s="64">
        <f t="shared" si="561"/>
        <v>1650000</v>
      </c>
      <c r="H18609" s="65" t="s">
        <v>522</v>
      </c>
      <c r="I18609" s="503" t="s">
        <v>13413</v>
      </c>
      <c r="J18609" s="4">
        <v>1</v>
      </c>
    </row>
    <row r="18610" spans="1:10" x14ac:dyDescent="0.25">
      <c r="A18610" s="144">
        <v>44632</v>
      </c>
      <c r="B18610" s="59" t="s">
        <v>8106</v>
      </c>
      <c r="C18610" s="59" t="s">
        <v>13414</v>
      </c>
      <c r="D18610" s="59">
        <v>1</v>
      </c>
      <c r="E18610" s="126" t="s">
        <v>26</v>
      </c>
      <c r="F18610" s="61">
        <v>1650000</v>
      </c>
      <c r="G18610" s="73">
        <f t="shared" si="561"/>
        <v>1650000</v>
      </c>
      <c r="H18610" s="65" t="s">
        <v>522</v>
      </c>
      <c r="I18610" s="503" t="s">
        <v>13413</v>
      </c>
    </row>
    <row r="18611" spans="1:10" x14ac:dyDescent="0.25">
      <c r="A18611" s="144">
        <v>44632</v>
      </c>
      <c r="B18611" s="59" t="s">
        <v>8106</v>
      </c>
      <c r="C18611" s="59" t="s">
        <v>13415</v>
      </c>
      <c r="D18611" s="59">
        <v>1</v>
      </c>
      <c r="E18611" s="126" t="s">
        <v>26</v>
      </c>
      <c r="F18611" s="61">
        <v>1650000</v>
      </c>
      <c r="G18611" s="114">
        <f t="shared" si="561"/>
        <v>1650000</v>
      </c>
      <c r="H18611" s="65" t="s">
        <v>522</v>
      </c>
      <c r="I18611" s="503" t="s">
        <v>13413</v>
      </c>
    </row>
    <row r="18612" spans="1:10" x14ac:dyDescent="0.25">
      <c r="A18612" s="144">
        <v>44632</v>
      </c>
      <c r="B18612" s="59" t="s">
        <v>8106</v>
      </c>
      <c r="C18612" s="59" t="s">
        <v>13416</v>
      </c>
      <c r="D18612" s="59">
        <v>1</v>
      </c>
      <c r="E18612" s="126" t="s">
        <v>26</v>
      </c>
      <c r="F18612" s="61">
        <v>1650000</v>
      </c>
      <c r="G18612" s="114">
        <f t="shared" si="561"/>
        <v>1650000</v>
      </c>
      <c r="H18612" s="65" t="s">
        <v>522</v>
      </c>
      <c r="I18612" s="503" t="s">
        <v>13413</v>
      </c>
    </row>
    <row r="18613" spans="1:10" x14ac:dyDescent="0.25">
      <c r="A18613" s="144">
        <v>44632</v>
      </c>
      <c r="B18613" s="118" t="s">
        <v>13246</v>
      </c>
      <c r="C18613" s="83" t="s">
        <v>6400</v>
      </c>
      <c r="D18613" s="60">
        <v>1</v>
      </c>
      <c r="E18613" s="159" t="s">
        <v>26</v>
      </c>
      <c r="F18613" s="63">
        <v>70000</v>
      </c>
      <c r="G18613" s="114">
        <f t="shared" si="561"/>
        <v>70000</v>
      </c>
      <c r="H18613" s="65" t="s">
        <v>522</v>
      </c>
      <c r="I18613" s="503" t="s">
        <v>13413</v>
      </c>
    </row>
    <row r="18614" spans="1:10" x14ac:dyDescent="0.25">
      <c r="A18614" s="144">
        <v>44632</v>
      </c>
      <c r="B18614" s="59" t="s">
        <v>2693</v>
      </c>
      <c r="C18614" s="59" t="s">
        <v>27</v>
      </c>
      <c r="D18614" s="60">
        <v>30</v>
      </c>
      <c r="E18614" s="75" t="s">
        <v>26</v>
      </c>
      <c r="F18614" s="63">
        <v>1565</v>
      </c>
      <c r="G18614" s="114">
        <f t="shared" si="561"/>
        <v>46950</v>
      </c>
      <c r="H18614" s="65" t="s">
        <v>6197</v>
      </c>
      <c r="I18614" s="74"/>
    </row>
    <row r="18615" spans="1:10" x14ac:dyDescent="0.25">
      <c r="A18615" s="144">
        <v>44632</v>
      </c>
      <c r="B18615" s="59" t="s">
        <v>13417</v>
      </c>
      <c r="C18615" s="84" t="s">
        <v>13418</v>
      </c>
      <c r="D18615" s="60">
        <v>1</v>
      </c>
      <c r="E18615" s="77" t="s">
        <v>26</v>
      </c>
      <c r="F18615" s="63">
        <v>500000</v>
      </c>
      <c r="G18615" s="64">
        <f>F18615*D18615</f>
        <v>500000</v>
      </c>
      <c r="H18615" s="65" t="s">
        <v>1468</v>
      </c>
      <c r="I18615" s="74" t="s">
        <v>13419</v>
      </c>
    </row>
    <row r="18616" spans="1:10" x14ac:dyDescent="0.25">
      <c r="A18616" s="144">
        <v>44632</v>
      </c>
      <c r="B18616" s="58" t="s">
        <v>258</v>
      </c>
      <c r="C18616" s="58" t="s">
        <v>259</v>
      </c>
      <c r="D18616" s="87">
        <v>1</v>
      </c>
      <c r="E18616" s="77" t="s">
        <v>26</v>
      </c>
      <c r="F18616" s="78">
        <v>970000</v>
      </c>
      <c r="G18616" s="114">
        <f>F18616*D18616</f>
        <v>970000</v>
      </c>
      <c r="H18616" s="65" t="s">
        <v>1468</v>
      </c>
      <c r="I18616" s="74" t="s">
        <v>13419</v>
      </c>
    </row>
    <row r="18617" spans="1:10" x14ac:dyDescent="0.25">
      <c r="A18617" s="144">
        <v>44632</v>
      </c>
      <c r="B18617" s="59" t="s">
        <v>6299</v>
      </c>
      <c r="C18617" s="59" t="s">
        <v>89</v>
      </c>
      <c r="D18617" s="60">
        <v>1</v>
      </c>
      <c r="E18617" s="126" t="s">
        <v>26</v>
      </c>
      <c r="F18617" s="73">
        <v>193500</v>
      </c>
      <c r="G18617" s="114">
        <f>F18617*D18617</f>
        <v>193500</v>
      </c>
      <c r="H18617" s="65" t="s">
        <v>1468</v>
      </c>
      <c r="I18617" s="74" t="s">
        <v>13419</v>
      </c>
    </row>
    <row r="18618" spans="1:10" x14ac:dyDescent="0.25">
      <c r="A18618" s="144">
        <v>44632</v>
      </c>
      <c r="B18618" s="59" t="s">
        <v>634</v>
      </c>
      <c r="C18618" s="59" t="s">
        <v>99</v>
      </c>
      <c r="D18618" s="87">
        <v>1</v>
      </c>
      <c r="E18618" s="77" t="s">
        <v>25</v>
      </c>
      <c r="F18618" s="78">
        <v>40000</v>
      </c>
      <c r="G18618" s="114">
        <f t="shared" si="561"/>
        <v>40000</v>
      </c>
      <c r="H18618" s="65" t="s">
        <v>1468</v>
      </c>
      <c r="I18618" s="74" t="s">
        <v>13419</v>
      </c>
    </row>
    <row r="18619" spans="1:10" x14ac:dyDescent="0.25">
      <c r="A18619" s="144">
        <v>44632</v>
      </c>
      <c r="B18619" s="58" t="s">
        <v>6582</v>
      </c>
      <c r="C18619" s="59" t="s">
        <v>6583</v>
      </c>
      <c r="D18619" s="60">
        <v>1</v>
      </c>
      <c r="E18619" s="75" t="s">
        <v>26</v>
      </c>
      <c r="F18619" s="73">
        <v>31000</v>
      </c>
      <c r="G18619" s="64">
        <f t="shared" si="561"/>
        <v>31000</v>
      </c>
      <c r="H18619" s="65" t="s">
        <v>1468</v>
      </c>
      <c r="I18619" s="74" t="s">
        <v>13419</v>
      </c>
    </row>
    <row r="18620" spans="1:10" x14ac:dyDescent="0.25">
      <c r="A18620" s="144">
        <v>44632</v>
      </c>
      <c r="B18620" s="58" t="s">
        <v>13420</v>
      </c>
      <c r="C18620" s="83" t="s">
        <v>411</v>
      </c>
      <c r="D18620" s="60">
        <v>1</v>
      </c>
      <c r="E18620" s="126" t="s">
        <v>26</v>
      </c>
      <c r="F18620" s="73">
        <v>12500</v>
      </c>
      <c r="G18620" s="114">
        <f t="shared" si="561"/>
        <v>12500</v>
      </c>
      <c r="H18620" s="65" t="s">
        <v>1468</v>
      </c>
      <c r="I18620" s="74" t="s">
        <v>13419</v>
      </c>
    </row>
    <row r="18621" spans="1:10" x14ac:dyDescent="0.25">
      <c r="A18621" s="144">
        <v>44632</v>
      </c>
      <c r="B18621" s="71" t="s">
        <v>13063</v>
      </c>
      <c r="C18621" s="59" t="s">
        <v>411</v>
      </c>
      <c r="D18621" s="60">
        <v>3</v>
      </c>
      <c r="E18621" s="75" t="s">
        <v>29</v>
      </c>
      <c r="F18621" s="63">
        <v>10000</v>
      </c>
      <c r="G18621" s="64">
        <f t="shared" si="561"/>
        <v>30000</v>
      </c>
      <c r="H18621" s="65" t="s">
        <v>1468</v>
      </c>
      <c r="I18621" s="74" t="s">
        <v>13419</v>
      </c>
    </row>
    <row r="18622" spans="1:10" x14ac:dyDescent="0.25">
      <c r="A18622" s="144">
        <v>44632</v>
      </c>
      <c r="B18622" s="59" t="s">
        <v>210</v>
      </c>
      <c r="C18622" s="59" t="s">
        <v>211</v>
      </c>
      <c r="D18622" s="87">
        <v>8</v>
      </c>
      <c r="E18622" s="77" t="s">
        <v>37</v>
      </c>
      <c r="F18622" s="78">
        <v>33000</v>
      </c>
      <c r="G18622" s="64">
        <f t="shared" si="561"/>
        <v>264000</v>
      </c>
      <c r="H18622" s="65" t="s">
        <v>1468</v>
      </c>
      <c r="I18622" s="74" t="s">
        <v>13419</v>
      </c>
    </row>
    <row r="18623" spans="1:10" x14ac:dyDescent="0.25">
      <c r="A18623" s="144">
        <v>44632</v>
      </c>
      <c r="B18623" s="59" t="s">
        <v>13421</v>
      </c>
      <c r="C18623" s="83" t="s">
        <v>438</v>
      </c>
      <c r="D18623" s="60">
        <v>7</v>
      </c>
      <c r="E18623" s="126" t="s">
        <v>6208</v>
      </c>
      <c r="F18623" s="73">
        <v>40000</v>
      </c>
      <c r="G18623" s="64">
        <f t="shared" si="561"/>
        <v>280000</v>
      </c>
      <c r="H18623" s="65" t="s">
        <v>2903</v>
      </c>
      <c r="I18623" s="59" t="s">
        <v>13422</v>
      </c>
    </row>
    <row r="18624" spans="1:10" x14ac:dyDescent="0.25">
      <c r="A18624" s="144">
        <v>44632</v>
      </c>
      <c r="B18624" s="59" t="s">
        <v>13423</v>
      </c>
      <c r="C18624" s="83" t="s">
        <v>454</v>
      </c>
      <c r="D18624" s="60">
        <v>1</v>
      </c>
      <c r="E18624" s="126" t="s">
        <v>26</v>
      </c>
      <c r="F18624" s="73">
        <v>55000</v>
      </c>
      <c r="G18624" s="64">
        <f t="shared" si="561"/>
        <v>55000</v>
      </c>
      <c r="H18624" s="65" t="s">
        <v>2903</v>
      </c>
      <c r="I18624" s="59" t="s">
        <v>13422</v>
      </c>
    </row>
    <row r="18625" spans="1:9" x14ac:dyDescent="0.25">
      <c r="A18625" s="144">
        <v>44632</v>
      </c>
      <c r="B18625" s="58" t="s">
        <v>13424</v>
      </c>
      <c r="C18625" s="59" t="s">
        <v>454</v>
      </c>
      <c r="D18625" s="60">
        <v>1</v>
      </c>
      <c r="E18625" s="126" t="s">
        <v>26</v>
      </c>
      <c r="F18625" s="73">
        <v>55000</v>
      </c>
      <c r="G18625" s="73">
        <f t="shared" si="561"/>
        <v>55000</v>
      </c>
      <c r="H18625" s="65" t="s">
        <v>2903</v>
      </c>
      <c r="I18625" s="59" t="s">
        <v>13422</v>
      </c>
    </row>
    <row r="18626" spans="1:9" x14ac:dyDescent="0.25">
      <c r="A18626" s="144">
        <v>44632</v>
      </c>
      <c r="B18626" s="85" t="s">
        <v>13425</v>
      </c>
      <c r="C18626" s="83" t="s">
        <v>454</v>
      </c>
      <c r="D18626" s="60">
        <v>1</v>
      </c>
      <c r="E18626" s="126" t="s">
        <v>6208</v>
      </c>
      <c r="F18626" s="73">
        <v>85000</v>
      </c>
      <c r="G18626" s="114">
        <f t="shared" si="561"/>
        <v>85000</v>
      </c>
      <c r="H18626" s="65" t="s">
        <v>13426</v>
      </c>
      <c r="I18626" s="59"/>
    </row>
    <row r="18627" spans="1:9" x14ac:dyDescent="0.25">
      <c r="A18627" s="144">
        <v>44632</v>
      </c>
      <c r="B18627" s="66" t="s">
        <v>220</v>
      </c>
      <c r="C18627" s="92" t="s">
        <v>221</v>
      </c>
      <c r="D18627" s="87">
        <v>6</v>
      </c>
      <c r="E18627" s="77" t="s">
        <v>37</v>
      </c>
      <c r="F18627" s="78">
        <v>34689</v>
      </c>
      <c r="G18627" s="64">
        <f t="shared" si="561"/>
        <v>208134</v>
      </c>
      <c r="H18627" s="65" t="s">
        <v>13427</v>
      </c>
      <c r="I18627" s="59" t="s">
        <v>13422</v>
      </c>
    </row>
    <row r="18628" spans="1:9" x14ac:dyDescent="0.25">
      <c r="A18628" s="144">
        <v>44632</v>
      </c>
      <c r="B18628" s="59" t="s">
        <v>13428</v>
      </c>
      <c r="C18628" s="59" t="s">
        <v>454</v>
      </c>
      <c r="D18628" s="60">
        <v>1</v>
      </c>
      <c r="E18628" s="126" t="s">
        <v>26</v>
      </c>
      <c r="F18628" s="73">
        <v>790000</v>
      </c>
      <c r="G18628" s="64">
        <f t="shared" si="561"/>
        <v>790000</v>
      </c>
      <c r="H18628" s="65" t="s">
        <v>13427</v>
      </c>
      <c r="I18628" s="59" t="s">
        <v>13422</v>
      </c>
    </row>
    <row r="18629" spans="1:9" x14ac:dyDescent="0.25">
      <c r="A18629" s="144">
        <v>44632</v>
      </c>
      <c r="B18629" s="58" t="s">
        <v>13420</v>
      </c>
      <c r="C18629" s="83" t="s">
        <v>411</v>
      </c>
      <c r="D18629" s="60">
        <v>1</v>
      </c>
      <c r="E18629" s="159" t="s">
        <v>25</v>
      </c>
      <c r="F18629" s="73">
        <v>12500</v>
      </c>
      <c r="G18629" s="64">
        <f t="shared" si="561"/>
        <v>12500</v>
      </c>
      <c r="H18629" s="65" t="s">
        <v>13427</v>
      </c>
      <c r="I18629" s="59" t="s">
        <v>13422</v>
      </c>
    </row>
    <row r="18630" spans="1:9" x14ac:dyDescent="0.25">
      <c r="A18630" s="144">
        <v>44632</v>
      </c>
      <c r="B18630" s="59" t="s">
        <v>6737</v>
      </c>
      <c r="C18630" s="83" t="s">
        <v>48</v>
      </c>
      <c r="D18630" s="60">
        <v>4</v>
      </c>
      <c r="E18630" s="159" t="s">
        <v>26</v>
      </c>
      <c r="F18630" s="73">
        <v>4000</v>
      </c>
      <c r="G18630" s="64">
        <f t="shared" si="561"/>
        <v>16000</v>
      </c>
      <c r="H18630" s="65" t="s">
        <v>2903</v>
      </c>
      <c r="I18630" s="59" t="s">
        <v>13422</v>
      </c>
    </row>
    <row r="18631" spans="1:9" x14ac:dyDescent="0.25">
      <c r="A18631" s="144">
        <v>44632</v>
      </c>
      <c r="B18631" s="83" t="s">
        <v>12801</v>
      </c>
      <c r="C18631" s="83" t="s">
        <v>48</v>
      </c>
      <c r="D18631" s="87">
        <v>2</v>
      </c>
      <c r="E18631" s="77" t="s">
        <v>26</v>
      </c>
      <c r="F18631" s="73">
        <v>4000</v>
      </c>
      <c r="G18631" s="126">
        <f t="shared" si="561"/>
        <v>8000</v>
      </c>
      <c r="H18631" s="65" t="s">
        <v>2903</v>
      </c>
      <c r="I18631" s="59" t="s">
        <v>13422</v>
      </c>
    </row>
    <row r="18632" spans="1:9" x14ac:dyDescent="0.25">
      <c r="A18632" s="144">
        <v>44632</v>
      </c>
      <c r="B18632" s="293" t="s">
        <v>210</v>
      </c>
      <c r="C18632" s="640" t="s">
        <v>36</v>
      </c>
      <c r="D18632" s="641">
        <v>1</v>
      </c>
      <c r="E18632" s="294" t="s">
        <v>102</v>
      </c>
      <c r="F18632" s="561">
        <v>6750000</v>
      </c>
      <c r="G18632" s="240">
        <f>F18632*D18632</f>
        <v>6750000</v>
      </c>
      <c r="H18632" s="297" t="s">
        <v>2903</v>
      </c>
      <c r="I18632" s="293" t="s">
        <v>13429</v>
      </c>
    </row>
    <row r="18633" spans="1:9" x14ac:dyDescent="0.25">
      <c r="A18633" s="144">
        <v>44632</v>
      </c>
      <c r="B18633" s="58" t="s">
        <v>3744</v>
      </c>
      <c r="C18633" s="83" t="s">
        <v>454</v>
      </c>
      <c r="D18633" s="87">
        <v>1</v>
      </c>
      <c r="E18633" s="77" t="s">
        <v>29</v>
      </c>
      <c r="F18633" s="78">
        <v>120000</v>
      </c>
      <c r="G18633" s="64">
        <f t="shared" ref="G18633:G18663" si="562">F18633*D18633</f>
        <v>120000</v>
      </c>
      <c r="H18633" s="65" t="s">
        <v>6211</v>
      </c>
      <c r="I18633" s="59" t="s">
        <v>12883</v>
      </c>
    </row>
    <row r="18634" spans="1:9" x14ac:dyDescent="0.25">
      <c r="A18634" s="144">
        <v>44632</v>
      </c>
      <c r="B18634" s="118" t="s">
        <v>13430</v>
      </c>
      <c r="C18634" s="642" t="s">
        <v>13431</v>
      </c>
      <c r="D18634" s="60">
        <v>1</v>
      </c>
      <c r="E18634" s="75" t="s">
        <v>26</v>
      </c>
      <c r="F18634" s="73">
        <v>1700000</v>
      </c>
      <c r="G18634" s="64">
        <f t="shared" si="562"/>
        <v>1700000</v>
      </c>
      <c r="H18634" s="120" t="s">
        <v>12628</v>
      </c>
      <c r="I18634" s="59" t="s">
        <v>13432</v>
      </c>
    </row>
    <row r="18635" spans="1:9" x14ac:dyDescent="0.25">
      <c r="A18635" s="144">
        <v>44632</v>
      </c>
      <c r="B18635" s="59" t="s">
        <v>62</v>
      </c>
      <c r="C18635" s="276" t="s">
        <v>13433</v>
      </c>
      <c r="D18635" s="59">
        <v>1</v>
      </c>
      <c r="E18635" s="59" t="s">
        <v>29</v>
      </c>
      <c r="F18635" s="61">
        <v>2100000</v>
      </c>
      <c r="G18635" s="64">
        <f t="shared" si="562"/>
        <v>2100000</v>
      </c>
      <c r="H18635" s="120" t="s">
        <v>13434</v>
      </c>
      <c r="I18635" s="59" t="s">
        <v>13432</v>
      </c>
    </row>
    <row r="18636" spans="1:9" x14ac:dyDescent="0.25">
      <c r="A18636" s="144">
        <v>44632</v>
      </c>
      <c r="B18636" s="59" t="s">
        <v>62</v>
      </c>
      <c r="C18636" s="276" t="s">
        <v>13435</v>
      </c>
      <c r="D18636" s="59">
        <v>1</v>
      </c>
      <c r="E18636" s="59" t="s">
        <v>29</v>
      </c>
      <c r="F18636" s="61">
        <v>2100000</v>
      </c>
      <c r="G18636" s="64">
        <f t="shared" si="562"/>
        <v>2100000</v>
      </c>
      <c r="H18636" s="120" t="s">
        <v>13434</v>
      </c>
      <c r="I18636" s="59" t="s">
        <v>13432</v>
      </c>
    </row>
    <row r="18637" spans="1:9" x14ac:dyDescent="0.25">
      <c r="A18637" s="144">
        <v>44632</v>
      </c>
      <c r="B18637" s="59" t="s">
        <v>3332</v>
      </c>
      <c r="C18637" s="59" t="s">
        <v>13436</v>
      </c>
      <c r="D18637" s="59">
        <v>1</v>
      </c>
      <c r="E18637" s="59" t="s">
        <v>26</v>
      </c>
      <c r="F18637" s="61">
        <v>1650000</v>
      </c>
      <c r="G18637" s="64">
        <f t="shared" si="562"/>
        <v>1650000</v>
      </c>
      <c r="H18637" s="120" t="s">
        <v>535</v>
      </c>
      <c r="I18637" s="59" t="s">
        <v>13432</v>
      </c>
    </row>
    <row r="18638" spans="1:9" x14ac:dyDescent="0.25">
      <c r="A18638" s="144">
        <v>44632</v>
      </c>
      <c r="B18638" s="59" t="s">
        <v>3332</v>
      </c>
      <c r="C18638" s="59" t="s">
        <v>8666</v>
      </c>
      <c r="D18638" s="59">
        <v>1</v>
      </c>
      <c r="E18638" s="59" t="s">
        <v>26</v>
      </c>
      <c r="F18638" s="61">
        <v>1650000</v>
      </c>
      <c r="G18638" s="64">
        <f t="shared" si="562"/>
        <v>1650000</v>
      </c>
      <c r="H18638" s="120" t="s">
        <v>535</v>
      </c>
      <c r="I18638" s="59" t="s">
        <v>13432</v>
      </c>
    </row>
    <row r="18639" spans="1:9" x14ac:dyDescent="0.25">
      <c r="A18639" s="144">
        <v>44632</v>
      </c>
      <c r="B18639" s="59" t="s">
        <v>13437</v>
      </c>
      <c r="C18639" s="59" t="s">
        <v>9366</v>
      </c>
      <c r="D18639" s="59">
        <v>1</v>
      </c>
      <c r="E18639" s="126" t="s">
        <v>26</v>
      </c>
      <c r="F18639" s="61">
        <v>1050000</v>
      </c>
      <c r="G18639" s="64">
        <f t="shared" si="562"/>
        <v>1050000</v>
      </c>
      <c r="H18639" s="120" t="s">
        <v>535</v>
      </c>
      <c r="I18639" s="59" t="s">
        <v>13432</v>
      </c>
    </row>
    <row r="18640" spans="1:9" x14ac:dyDescent="0.25">
      <c r="A18640" s="144">
        <v>44632</v>
      </c>
      <c r="B18640" s="59" t="s">
        <v>13437</v>
      </c>
      <c r="C18640" s="59" t="s">
        <v>13438</v>
      </c>
      <c r="D18640" s="59">
        <v>1</v>
      </c>
      <c r="E18640" s="126" t="s">
        <v>26</v>
      </c>
      <c r="F18640" s="59">
        <v>787500</v>
      </c>
      <c r="G18640" s="64">
        <f t="shared" si="562"/>
        <v>787500</v>
      </c>
      <c r="H18640" s="120" t="s">
        <v>535</v>
      </c>
      <c r="I18640" s="59" t="s">
        <v>13432</v>
      </c>
    </row>
    <row r="18641" spans="1:9" x14ac:dyDescent="0.25">
      <c r="A18641" s="144">
        <v>44632</v>
      </c>
      <c r="B18641" s="59" t="s">
        <v>13437</v>
      </c>
      <c r="C18641" s="59" t="s">
        <v>8362</v>
      </c>
      <c r="D18641" s="59">
        <v>1</v>
      </c>
      <c r="E18641" s="126" t="s">
        <v>26</v>
      </c>
      <c r="F18641" s="61">
        <v>1050000</v>
      </c>
      <c r="G18641" s="64">
        <f t="shared" si="562"/>
        <v>1050000</v>
      </c>
      <c r="H18641" s="120" t="s">
        <v>535</v>
      </c>
      <c r="I18641" s="59" t="s">
        <v>13432</v>
      </c>
    </row>
    <row r="18642" spans="1:9" x14ac:dyDescent="0.25">
      <c r="A18642" s="144">
        <v>44632</v>
      </c>
      <c r="B18642" s="59" t="s">
        <v>13437</v>
      </c>
      <c r="C18642" s="59" t="s">
        <v>13439</v>
      </c>
      <c r="D18642" s="59">
        <v>1</v>
      </c>
      <c r="E18642" s="126" t="s">
        <v>26</v>
      </c>
      <c r="F18642" s="61">
        <v>1050000</v>
      </c>
      <c r="G18642" s="64">
        <f t="shared" si="562"/>
        <v>1050000</v>
      </c>
      <c r="H18642" s="120" t="s">
        <v>535</v>
      </c>
      <c r="I18642" s="59" t="s">
        <v>13432</v>
      </c>
    </row>
    <row r="18643" spans="1:9" x14ac:dyDescent="0.25">
      <c r="A18643" s="144">
        <v>44632</v>
      </c>
      <c r="B18643" s="59" t="s">
        <v>316</v>
      </c>
      <c r="C18643" s="59" t="s">
        <v>317</v>
      </c>
      <c r="D18643" s="59">
        <v>2</v>
      </c>
      <c r="E18643" s="126" t="s">
        <v>26</v>
      </c>
      <c r="F18643" s="225">
        <v>410000</v>
      </c>
      <c r="G18643" s="64">
        <f t="shared" si="562"/>
        <v>820000</v>
      </c>
      <c r="H18643" s="65" t="s">
        <v>1755</v>
      </c>
      <c r="I18643" s="59" t="s">
        <v>13440</v>
      </c>
    </row>
    <row r="18644" spans="1:9" x14ac:dyDescent="0.25">
      <c r="A18644" s="144">
        <v>44632</v>
      </c>
      <c r="B18644" s="71" t="s">
        <v>13441</v>
      </c>
      <c r="C18644" s="59" t="s">
        <v>13346</v>
      </c>
      <c r="D18644" s="60">
        <v>1</v>
      </c>
      <c r="E18644" s="292" t="s">
        <v>26</v>
      </c>
      <c r="F18644" s="63">
        <v>55000</v>
      </c>
      <c r="G18644" s="64">
        <f t="shared" si="562"/>
        <v>55000</v>
      </c>
      <c r="H18644" s="65" t="s">
        <v>1755</v>
      </c>
      <c r="I18644" s="59" t="s">
        <v>13440</v>
      </c>
    </row>
    <row r="18645" spans="1:9" x14ac:dyDescent="0.25">
      <c r="A18645" s="144">
        <v>44632</v>
      </c>
      <c r="B18645" s="118" t="s">
        <v>13442</v>
      </c>
      <c r="C18645" s="59" t="s">
        <v>13346</v>
      </c>
      <c r="D18645" s="60">
        <v>1</v>
      </c>
      <c r="E18645" s="75" t="s">
        <v>26</v>
      </c>
      <c r="F18645" s="63">
        <v>45000</v>
      </c>
      <c r="G18645" s="64">
        <f t="shared" si="562"/>
        <v>45000</v>
      </c>
      <c r="H18645" s="65" t="s">
        <v>1755</v>
      </c>
      <c r="I18645" s="59" t="s">
        <v>13440</v>
      </c>
    </row>
    <row r="18646" spans="1:9" x14ac:dyDescent="0.25">
      <c r="A18646" s="144">
        <v>44632</v>
      </c>
      <c r="B18646" s="58" t="s">
        <v>13443</v>
      </c>
      <c r="C18646" s="83" t="s">
        <v>1190</v>
      </c>
      <c r="D18646" s="60">
        <v>4</v>
      </c>
      <c r="E18646" s="75" t="s">
        <v>26</v>
      </c>
      <c r="F18646" s="73">
        <v>15000</v>
      </c>
      <c r="G18646" s="64">
        <f t="shared" si="562"/>
        <v>60000</v>
      </c>
      <c r="H18646" s="65" t="s">
        <v>1755</v>
      </c>
      <c r="I18646" s="59" t="s">
        <v>13440</v>
      </c>
    </row>
    <row r="18647" spans="1:9" x14ac:dyDescent="0.25">
      <c r="A18647" s="144">
        <v>44632</v>
      </c>
      <c r="B18647" s="59" t="s">
        <v>210</v>
      </c>
      <c r="C18647" s="59" t="s">
        <v>211</v>
      </c>
      <c r="D18647" s="87">
        <v>2</v>
      </c>
      <c r="E18647" s="77" t="s">
        <v>37</v>
      </c>
      <c r="F18647" s="78">
        <v>33000</v>
      </c>
      <c r="G18647" s="64">
        <f t="shared" si="562"/>
        <v>66000</v>
      </c>
      <c r="H18647" s="65" t="s">
        <v>2148</v>
      </c>
      <c r="I18647" s="74"/>
    </row>
    <row r="18648" spans="1:9" x14ac:dyDescent="0.25">
      <c r="A18648" s="144">
        <v>44693</v>
      </c>
      <c r="B18648" s="58" t="s">
        <v>35</v>
      </c>
      <c r="C18648" s="84" t="s">
        <v>36</v>
      </c>
      <c r="D18648" s="87">
        <v>3</v>
      </c>
      <c r="E18648" s="77" t="s">
        <v>37</v>
      </c>
      <c r="F18648" s="78">
        <v>31000</v>
      </c>
      <c r="G18648" s="64">
        <f t="shared" si="562"/>
        <v>93000</v>
      </c>
      <c r="H18648" s="65" t="s">
        <v>2148</v>
      </c>
      <c r="I18648" s="74"/>
    </row>
    <row r="18649" spans="1:9" x14ac:dyDescent="0.25">
      <c r="A18649" s="144">
        <v>44693</v>
      </c>
      <c r="B18649" s="59" t="s">
        <v>274</v>
      </c>
      <c r="C18649" s="192">
        <v>40493</v>
      </c>
      <c r="D18649" s="87">
        <v>12</v>
      </c>
      <c r="E18649" s="77" t="s">
        <v>26</v>
      </c>
      <c r="F18649" s="78">
        <v>10000</v>
      </c>
      <c r="G18649" s="64">
        <f t="shared" si="562"/>
        <v>120000</v>
      </c>
      <c r="H18649" s="65" t="s">
        <v>427</v>
      </c>
      <c r="I18649" s="74" t="s">
        <v>13444</v>
      </c>
    </row>
    <row r="18650" spans="1:9" x14ac:dyDescent="0.25">
      <c r="A18650" s="144">
        <v>44693</v>
      </c>
      <c r="B18650" s="59" t="s">
        <v>634</v>
      </c>
      <c r="C18650" s="59" t="s">
        <v>99</v>
      </c>
      <c r="D18650" s="60">
        <v>1</v>
      </c>
      <c r="E18650" s="126" t="s">
        <v>26</v>
      </c>
      <c r="F18650" s="73">
        <v>40000</v>
      </c>
      <c r="G18650" s="73">
        <f t="shared" si="562"/>
        <v>40000</v>
      </c>
      <c r="H18650" s="65" t="s">
        <v>427</v>
      </c>
      <c r="I18650" s="74" t="s">
        <v>13444</v>
      </c>
    </row>
    <row r="18651" spans="1:9" x14ac:dyDescent="0.25">
      <c r="A18651" s="144">
        <v>44693</v>
      </c>
      <c r="B18651" s="59" t="s">
        <v>1792</v>
      </c>
      <c r="C18651" s="59" t="s">
        <v>76</v>
      </c>
      <c r="D18651" s="643">
        <v>0.3</v>
      </c>
      <c r="E18651" s="644" t="s">
        <v>37</v>
      </c>
      <c r="F18651" s="645">
        <v>86250</v>
      </c>
      <c r="G18651" s="64">
        <f t="shared" si="562"/>
        <v>25875</v>
      </c>
      <c r="H18651" s="65" t="s">
        <v>427</v>
      </c>
      <c r="I18651" s="74" t="s">
        <v>13444</v>
      </c>
    </row>
    <row r="18652" spans="1:9" x14ac:dyDescent="0.25">
      <c r="A18652" s="144">
        <v>44693</v>
      </c>
      <c r="B18652" s="59" t="s">
        <v>6533</v>
      </c>
      <c r="C18652" s="59" t="s">
        <v>6534</v>
      </c>
      <c r="D18652" s="643">
        <v>4</v>
      </c>
      <c r="E18652" s="644" t="s">
        <v>26</v>
      </c>
      <c r="F18652" s="645">
        <v>47000</v>
      </c>
      <c r="G18652" s="64">
        <f t="shared" si="562"/>
        <v>188000</v>
      </c>
      <c r="H18652" s="65" t="s">
        <v>427</v>
      </c>
      <c r="I18652" s="74" t="s">
        <v>13444</v>
      </c>
    </row>
    <row r="18653" spans="1:9" x14ac:dyDescent="0.25">
      <c r="A18653" s="144">
        <v>44693</v>
      </c>
      <c r="B18653" s="59" t="s">
        <v>13445</v>
      </c>
      <c r="C18653" s="83" t="s">
        <v>454</v>
      </c>
      <c r="D18653" s="60">
        <v>1</v>
      </c>
      <c r="E18653" s="114" t="s">
        <v>26</v>
      </c>
      <c r="F18653" s="111">
        <v>800000</v>
      </c>
      <c r="G18653" s="114">
        <f t="shared" si="562"/>
        <v>800000</v>
      </c>
      <c r="H18653" s="65" t="s">
        <v>6210</v>
      </c>
      <c r="I18653" s="74" t="s">
        <v>13446</v>
      </c>
    </row>
    <row r="18654" spans="1:9" x14ac:dyDescent="0.25">
      <c r="A18654" s="144">
        <v>44693</v>
      </c>
      <c r="B18654" s="85" t="s">
        <v>13447</v>
      </c>
      <c r="C18654" s="83" t="s">
        <v>454</v>
      </c>
      <c r="D18654" s="60">
        <v>1</v>
      </c>
      <c r="E18654" s="126" t="s">
        <v>26</v>
      </c>
      <c r="F18654" s="73">
        <v>2250000</v>
      </c>
      <c r="G18654" s="114">
        <f t="shared" si="562"/>
        <v>2250000</v>
      </c>
      <c r="H18654" s="65" t="s">
        <v>6210</v>
      </c>
      <c r="I18654" s="74" t="s">
        <v>13446</v>
      </c>
    </row>
    <row r="18655" spans="1:9" x14ac:dyDescent="0.25">
      <c r="A18655" s="144">
        <v>44693</v>
      </c>
      <c r="B18655" s="83" t="s">
        <v>13448</v>
      </c>
      <c r="C18655" s="83" t="s">
        <v>454</v>
      </c>
      <c r="D18655" s="87">
        <v>1</v>
      </c>
      <c r="E18655" s="126" t="s">
        <v>26</v>
      </c>
      <c r="F18655" s="63">
        <v>70000</v>
      </c>
      <c r="G18655" s="114">
        <f t="shared" si="562"/>
        <v>70000</v>
      </c>
      <c r="H18655" s="65" t="s">
        <v>6210</v>
      </c>
      <c r="I18655" s="74" t="s">
        <v>13446</v>
      </c>
    </row>
    <row r="18656" spans="1:9" x14ac:dyDescent="0.25">
      <c r="A18656" s="144">
        <v>44693</v>
      </c>
      <c r="B18656" s="59" t="s">
        <v>13449</v>
      </c>
      <c r="C18656" s="83" t="s">
        <v>598</v>
      </c>
      <c r="D18656" s="60">
        <v>1</v>
      </c>
      <c r="E18656" s="126" t="s">
        <v>26</v>
      </c>
      <c r="F18656" s="73">
        <v>1750000</v>
      </c>
      <c r="G18656" s="64">
        <f t="shared" si="562"/>
        <v>1750000</v>
      </c>
      <c r="H18656" s="65" t="s">
        <v>6212</v>
      </c>
      <c r="I18656" s="74" t="s">
        <v>13450</v>
      </c>
    </row>
    <row r="18657" spans="1:9" x14ac:dyDescent="0.25">
      <c r="A18657" s="144">
        <v>44693</v>
      </c>
      <c r="B18657" s="59" t="s">
        <v>13451</v>
      </c>
      <c r="C18657" s="83" t="s">
        <v>13452</v>
      </c>
      <c r="D18657" s="60">
        <v>1</v>
      </c>
      <c r="E18657" s="126" t="s">
        <v>26</v>
      </c>
      <c r="F18657" s="73">
        <v>105000</v>
      </c>
      <c r="G18657" s="64">
        <f t="shared" si="562"/>
        <v>105000</v>
      </c>
      <c r="H18657" s="65" t="s">
        <v>6212</v>
      </c>
      <c r="I18657" s="74" t="s">
        <v>13450</v>
      </c>
    </row>
    <row r="18658" spans="1:9" x14ac:dyDescent="0.25">
      <c r="A18658" s="144">
        <v>44693</v>
      </c>
      <c r="B18658" s="58" t="s">
        <v>13453</v>
      </c>
      <c r="C18658" s="59" t="s">
        <v>598</v>
      </c>
      <c r="D18658" s="60">
        <v>1</v>
      </c>
      <c r="E18658" s="126" t="s">
        <v>26</v>
      </c>
      <c r="F18658" s="73">
        <v>175000</v>
      </c>
      <c r="G18658" s="73">
        <f t="shared" si="562"/>
        <v>175000</v>
      </c>
      <c r="H18658" s="65" t="s">
        <v>6212</v>
      </c>
      <c r="I18658" s="74" t="s">
        <v>13450</v>
      </c>
    </row>
    <row r="18659" spans="1:9" x14ac:dyDescent="0.25">
      <c r="A18659" s="144">
        <v>44693</v>
      </c>
      <c r="B18659" s="85" t="s">
        <v>13454</v>
      </c>
      <c r="C18659" s="83" t="s">
        <v>1950</v>
      </c>
      <c r="D18659" s="60">
        <v>8</v>
      </c>
      <c r="E18659" s="126" t="s">
        <v>26</v>
      </c>
      <c r="F18659" s="73">
        <v>1000</v>
      </c>
      <c r="G18659" s="114">
        <f t="shared" si="562"/>
        <v>8000</v>
      </c>
      <c r="H18659" s="65" t="s">
        <v>894</v>
      </c>
      <c r="I18659" s="74"/>
    </row>
    <row r="18660" spans="1:9" x14ac:dyDescent="0.25">
      <c r="A18660" s="144">
        <v>44693</v>
      </c>
      <c r="B18660" s="59" t="s">
        <v>13455</v>
      </c>
      <c r="C18660" s="83" t="s">
        <v>1950</v>
      </c>
      <c r="D18660" s="60">
        <v>8</v>
      </c>
      <c r="E18660" s="126" t="s">
        <v>26</v>
      </c>
      <c r="F18660" s="64">
        <v>312</v>
      </c>
      <c r="G18660" s="114">
        <f t="shared" si="562"/>
        <v>2496</v>
      </c>
      <c r="H18660" s="65" t="s">
        <v>894</v>
      </c>
      <c r="I18660" s="74"/>
    </row>
    <row r="18661" spans="1:9" x14ac:dyDescent="0.25">
      <c r="A18661" s="144">
        <v>44693</v>
      </c>
      <c r="B18661" s="59" t="s">
        <v>8571</v>
      </c>
      <c r="C18661" s="83" t="s">
        <v>2687</v>
      </c>
      <c r="D18661" s="60">
        <v>1</v>
      </c>
      <c r="E18661" s="114" t="s">
        <v>26</v>
      </c>
      <c r="F18661" s="111">
        <v>90000</v>
      </c>
      <c r="G18661" s="114">
        <f t="shared" si="562"/>
        <v>90000</v>
      </c>
      <c r="H18661" s="65" t="s">
        <v>894</v>
      </c>
      <c r="I18661" s="74"/>
    </row>
    <row r="18662" spans="1:9" x14ac:dyDescent="0.25">
      <c r="A18662" s="144">
        <v>44693</v>
      </c>
      <c r="B18662" s="58" t="s">
        <v>13456</v>
      </c>
      <c r="C18662" s="84" t="s">
        <v>654</v>
      </c>
      <c r="D18662" s="141">
        <v>1</v>
      </c>
      <c r="E18662" s="75" t="s">
        <v>26</v>
      </c>
      <c r="F18662" s="73">
        <v>529000</v>
      </c>
      <c r="G18662" s="64">
        <f t="shared" si="562"/>
        <v>529000</v>
      </c>
      <c r="H18662" s="65" t="s">
        <v>6197</v>
      </c>
      <c r="I18662" s="74"/>
    </row>
    <row r="18663" spans="1:9" x14ac:dyDescent="0.25">
      <c r="A18663" s="144">
        <v>44693</v>
      </c>
      <c r="B18663" s="118" t="s">
        <v>13457</v>
      </c>
      <c r="C18663" s="84" t="s">
        <v>654</v>
      </c>
      <c r="D18663" s="60">
        <v>2</v>
      </c>
      <c r="E18663" s="75" t="s">
        <v>26</v>
      </c>
      <c r="F18663" s="73">
        <v>105000</v>
      </c>
      <c r="G18663" s="64">
        <f t="shared" si="562"/>
        <v>210000</v>
      </c>
      <c r="H18663" s="65" t="s">
        <v>6197</v>
      </c>
      <c r="I18663" s="74"/>
    </row>
    <row r="18664" spans="1:9" x14ac:dyDescent="0.25">
      <c r="A18664" s="144">
        <v>44693</v>
      </c>
      <c r="B18664" s="59" t="s">
        <v>13458</v>
      </c>
      <c r="C18664" s="59" t="s">
        <v>1106</v>
      </c>
      <c r="D18664" s="60">
        <v>3</v>
      </c>
      <c r="E18664" s="75" t="s">
        <v>26</v>
      </c>
      <c r="F18664" s="73">
        <v>15000</v>
      </c>
      <c r="G18664" s="64">
        <f>F18664*D18664</f>
        <v>45000</v>
      </c>
      <c r="H18664" s="65" t="s">
        <v>6197</v>
      </c>
      <c r="I18664" s="74"/>
    </row>
    <row r="18665" spans="1:9" x14ac:dyDescent="0.25">
      <c r="A18665" s="144">
        <v>44693</v>
      </c>
      <c r="B18665" s="58" t="s">
        <v>13459</v>
      </c>
      <c r="C18665" s="84" t="s">
        <v>1106</v>
      </c>
      <c r="D18665" s="60">
        <v>1</v>
      </c>
      <c r="E18665" s="75" t="s">
        <v>26</v>
      </c>
      <c r="F18665" s="73">
        <v>12000</v>
      </c>
      <c r="G18665" s="64">
        <f t="shared" ref="G18665:G18688" si="563">F18665*D18665</f>
        <v>12000</v>
      </c>
      <c r="H18665" s="65" t="s">
        <v>6197</v>
      </c>
      <c r="I18665" s="503"/>
    </row>
    <row r="18666" spans="1:9" x14ac:dyDescent="0.25">
      <c r="A18666" s="144">
        <v>44693</v>
      </c>
      <c r="B18666" s="58" t="s">
        <v>13101</v>
      </c>
      <c r="C18666" s="84" t="s">
        <v>13219</v>
      </c>
      <c r="D18666" s="87">
        <v>4</v>
      </c>
      <c r="E18666" s="77" t="s">
        <v>25</v>
      </c>
      <c r="F18666" s="78">
        <v>12000</v>
      </c>
      <c r="G18666" s="64">
        <f t="shared" si="563"/>
        <v>48000</v>
      </c>
      <c r="H18666" s="65" t="s">
        <v>6197</v>
      </c>
      <c r="I18666" s="503"/>
    </row>
    <row r="18667" spans="1:9" x14ac:dyDescent="0.25">
      <c r="A18667" s="144">
        <v>44693</v>
      </c>
      <c r="B18667" s="118" t="s">
        <v>2659</v>
      </c>
      <c r="C18667" s="83"/>
      <c r="D18667" s="60">
        <v>2</v>
      </c>
      <c r="E18667" s="159" t="s">
        <v>2660</v>
      </c>
      <c r="F18667" s="63">
        <v>75000</v>
      </c>
      <c r="G18667" s="114">
        <f t="shared" si="563"/>
        <v>150000</v>
      </c>
      <c r="H18667" s="65" t="s">
        <v>6197</v>
      </c>
      <c r="I18667" s="503"/>
    </row>
    <row r="18668" spans="1:9" x14ac:dyDescent="0.25">
      <c r="A18668" s="144">
        <v>44693</v>
      </c>
      <c r="B18668" s="85" t="s">
        <v>13460</v>
      </c>
      <c r="C18668" s="83" t="s">
        <v>9934</v>
      </c>
      <c r="D18668" s="60">
        <v>1</v>
      </c>
      <c r="E18668" s="126" t="s">
        <v>26</v>
      </c>
      <c r="F18668" s="73">
        <v>10000</v>
      </c>
      <c r="G18668" s="114">
        <f t="shared" si="563"/>
        <v>10000</v>
      </c>
      <c r="H18668" s="65" t="s">
        <v>484</v>
      </c>
      <c r="I18668" s="503"/>
    </row>
    <row r="18669" spans="1:9" x14ac:dyDescent="0.25">
      <c r="A18669" s="144">
        <v>44693</v>
      </c>
      <c r="B18669" s="83" t="s">
        <v>13461</v>
      </c>
      <c r="C18669" s="83" t="s">
        <v>9934</v>
      </c>
      <c r="D18669" s="87">
        <v>10</v>
      </c>
      <c r="E18669" s="126" t="s">
        <v>118</v>
      </c>
      <c r="F18669" s="63">
        <v>15000</v>
      </c>
      <c r="G18669" s="114">
        <f t="shared" si="563"/>
        <v>150000</v>
      </c>
      <c r="H18669" s="65" t="s">
        <v>5962</v>
      </c>
      <c r="I18669" s="503"/>
    </row>
    <row r="18670" spans="1:9" x14ac:dyDescent="0.25">
      <c r="A18670" s="144">
        <v>44693</v>
      </c>
      <c r="B18670" s="58" t="s">
        <v>13462</v>
      </c>
      <c r="C18670" s="83" t="s">
        <v>9934</v>
      </c>
      <c r="D18670" s="87">
        <v>1</v>
      </c>
      <c r="E18670" s="77" t="s">
        <v>26</v>
      </c>
      <c r="F18670" s="78">
        <v>30000</v>
      </c>
      <c r="G18670" s="64">
        <f t="shared" si="563"/>
        <v>30000</v>
      </c>
      <c r="H18670" s="65" t="s">
        <v>5962</v>
      </c>
      <c r="I18670" s="74"/>
    </row>
    <row r="18671" spans="1:9" x14ac:dyDescent="0.25">
      <c r="A18671" s="144">
        <v>44693</v>
      </c>
      <c r="B18671" s="59" t="s">
        <v>1232</v>
      </c>
      <c r="C18671" s="84" t="s">
        <v>9934</v>
      </c>
      <c r="D18671" s="60">
        <v>1</v>
      </c>
      <c r="E18671" s="77" t="s">
        <v>26</v>
      </c>
      <c r="F18671" s="63">
        <v>15000</v>
      </c>
      <c r="G18671" s="64">
        <f t="shared" si="563"/>
        <v>15000</v>
      </c>
      <c r="H18671" s="65" t="s">
        <v>5962</v>
      </c>
      <c r="I18671" s="74"/>
    </row>
    <row r="18672" spans="1:9" x14ac:dyDescent="0.25">
      <c r="A18672" s="144">
        <v>44693</v>
      </c>
      <c r="B18672" s="58" t="s">
        <v>13463</v>
      </c>
      <c r="C18672" s="84" t="s">
        <v>3337</v>
      </c>
      <c r="D18672" s="87">
        <v>1</v>
      </c>
      <c r="E18672" s="77" t="s">
        <v>26</v>
      </c>
      <c r="F18672" s="78">
        <v>140000</v>
      </c>
      <c r="G18672" s="114">
        <f t="shared" si="563"/>
        <v>140000</v>
      </c>
      <c r="H18672" s="65" t="s">
        <v>498</v>
      </c>
      <c r="I18672" s="74"/>
    </row>
    <row r="18673" spans="1:9" x14ac:dyDescent="0.25">
      <c r="A18673" s="144">
        <v>44693</v>
      </c>
      <c r="B18673" s="59" t="s">
        <v>13464</v>
      </c>
      <c r="C18673" s="84" t="s">
        <v>3337</v>
      </c>
      <c r="D18673" s="60">
        <v>1</v>
      </c>
      <c r="E18673" s="126" t="s">
        <v>26</v>
      </c>
      <c r="F18673" s="73">
        <v>65000</v>
      </c>
      <c r="G18673" s="114">
        <f t="shared" si="563"/>
        <v>65000</v>
      </c>
      <c r="H18673" s="65" t="s">
        <v>498</v>
      </c>
      <c r="I18673" s="74"/>
    </row>
    <row r="18674" spans="1:9" x14ac:dyDescent="0.25">
      <c r="A18674" s="144">
        <v>44693</v>
      </c>
      <c r="B18674" s="59" t="s">
        <v>10184</v>
      </c>
      <c r="C18674" s="59" t="s">
        <v>48</v>
      </c>
      <c r="D18674" s="60">
        <v>4</v>
      </c>
      <c r="E18674" s="126" t="s">
        <v>26</v>
      </c>
      <c r="F18674" s="221">
        <v>7500</v>
      </c>
      <c r="G18674" s="64">
        <f t="shared" si="563"/>
        <v>30000</v>
      </c>
      <c r="H18674" s="65" t="s">
        <v>5451</v>
      </c>
      <c r="I18674" s="74"/>
    </row>
    <row r="18675" spans="1:9" x14ac:dyDescent="0.25">
      <c r="A18675" s="144">
        <v>44693</v>
      </c>
      <c r="B18675" s="58" t="s">
        <v>13465</v>
      </c>
      <c r="C18675" s="84" t="s">
        <v>654</v>
      </c>
      <c r="D18675" s="60">
        <v>3</v>
      </c>
      <c r="E18675" s="75" t="s">
        <v>26</v>
      </c>
      <c r="F18675" s="73">
        <v>1251500</v>
      </c>
      <c r="G18675" s="64">
        <f t="shared" si="563"/>
        <v>3754500</v>
      </c>
      <c r="H18675" s="65" t="s">
        <v>1156</v>
      </c>
      <c r="I18675" s="74"/>
    </row>
    <row r="18676" spans="1:9" x14ac:dyDescent="0.25">
      <c r="A18676" s="144">
        <v>44693</v>
      </c>
      <c r="B18676" s="118" t="s">
        <v>13466</v>
      </c>
      <c r="C18676" s="83" t="s">
        <v>375</v>
      </c>
      <c r="D18676" s="60">
        <v>1</v>
      </c>
      <c r="E18676" s="75" t="s">
        <v>26</v>
      </c>
      <c r="F18676" s="63">
        <v>125000</v>
      </c>
      <c r="G18676" s="64">
        <f t="shared" si="563"/>
        <v>125000</v>
      </c>
      <c r="H18676" s="65" t="s">
        <v>13467</v>
      </c>
      <c r="I18676" s="59" t="s">
        <v>13468</v>
      </c>
    </row>
    <row r="18677" spans="1:9" x14ac:dyDescent="0.25">
      <c r="A18677" s="144">
        <v>44693</v>
      </c>
      <c r="B18677" s="71" t="s">
        <v>6463</v>
      </c>
      <c r="C18677" s="59" t="s">
        <v>434</v>
      </c>
      <c r="D18677" s="141">
        <v>1</v>
      </c>
      <c r="E18677" s="75" t="s">
        <v>26</v>
      </c>
      <c r="F18677" s="210">
        <v>500000</v>
      </c>
      <c r="G18677" s="64">
        <f t="shared" si="563"/>
        <v>500000</v>
      </c>
      <c r="H18677" s="65" t="s">
        <v>749</v>
      </c>
      <c r="I18677" s="59" t="s">
        <v>13469</v>
      </c>
    </row>
    <row r="18678" spans="1:9" x14ac:dyDescent="0.25">
      <c r="A18678" s="144">
        <v>44693</v>
      </c>
      <c r="B18678" s="59" t="s">
        <v>1792</v>
      </c>
      <c r="C18678" s="59" t="s">
        <v>76</v>
      </c>
      <c r="D18678" s="643">
        <v>0.6</v>
      </c>
      <c r="E18678" s="644" t="s">
        <v>37</v>
      </c>
      <c r="F18678" s="645">
        <v>86250</v>
      </c>
      <c r="G18678" s="64">
        <f t="shared" si="563"/>
        <v>51750</v>
      </c>
      <c r="H18678" s="65" t="s">
        <v>749</v>
      </c>
      <c r="I18678" s="59" t="s">
        <v>13469</v>
      </c>
    </row>
    <row r="18679" spans="1:9" x14ac:dyDescent="0.25">
      <c r="A18679" s="144">
        <v>44693</v>
      </c>
      <c r="B18679" s="59" t="s">
        <v>210</v>
      </c>
      <c r="C18679" s="59" t="s">
        <v>211</v>
      </c>
      <c r="D18679" s="87">
        <v>1.5</v>
      </c>
      <c r="E18679" s="77" t="s">
        <v>37</v>
      </c>
      <c r="F18679" s="78">
        <v>33000</v>
      </c>
      <c r="G18679" s="73">
        <f t="shared" si="563"/>
        <v>49500</v>
      </c>
      <c r="H18679" s="65" t="s">
        <v>890</v>
      </c>
      <c r="I18679" s="59"/>
    </row>
    <row r="18680" spans="1:9" x14ac:dyDescent="0.25">
      <c r="A18680" s="144">
        <v>44693</v>
      </c>
      <c r="B18680" s="66" t="s">
        <v>220</v>
      </c>
      <c r="C18680" s="92" t="s">
        <v>221</v>
      </c>
      <c r="D18680" s="60">
        <v>1.5</v>
      </c>
      <c r="E18680" s="126" t="s">
        <v>37</v>
      </c>
      <c r="F18680" s="73">
        <v>34689</v>
      </c>
      <c r="G18680" s="114">
        <f t="shared" si="563"/>
        <v>52033.5</v>
      </c>
      <c r="H18680" s="65" t="s">
        <v>890</v>
      </c>
      <c r="I18680" s="59"/>
    </row>
    <row r="18681" spans="1:9" x14ac:dyDescent="0.25">
      <c r="A18681" s="144">
        <v>44693</v>
      </c>
      <c r="B18681" s="59" t="s">
        <v>10709</v>
      </c>
      <c r="C18681" s="59" t="s">
        <v>13470</v>
      </c>
      <c r="D18681" s="60">
        <v>1</v>
      </c>
      <c r="E18681" s="126" t="s">
        <v>26</v>
      </c>
      <c r="F18681" s="73">
        <v>1400000</v>
      </c>
      <c r="G18681" s="64">
        <f t="shared" si="563"/>
        <v>1400000</v>
      </c>
      <c r="H18681" s="65" t="s">
        <v>1656</v>
      </c>
      <c r="I18681" s="59" t="s">
        <v>13471</v>
      </c>
    </row>
    <row r="18682" spans="1:9" x14ac:dyDescent="0.25">
      <c r="A18682" s="144">
        <v>44693</v>
      </c>
      <c r="B18682" s="58" t="s">
        <v>6304</v>
      </c>
      <c r="C18682" s="83" t="s">
        <v>4958</v>
      </c>
      <c r="D18682" s="60">
        <v>1</v>
      </c>
      <c r="E18682" s="159" t="s">
        <v>26</v>
      </c>
      <c r="F18682" s="64">
        <v>130000</v>
      </c>
      <c r="G18682" s="64">
        <f t="shared" si="563"/>
        <v>130000</v>
      </c>
      <c r="H18682" s="65" t="s">
        <v>1656</v>
      </c>
      <c r="I18682" s="59" t="s">
        <v>13471</v>
      </c>
    </row>
    <row r="18683" spans="1:9" x14ac:dyDescent="0.25">
      <c r="A18683" s="144">
        <v>44693</v>
      </c>
      <c r="B18683" s="85" t="s">
        <v>182</v>
      </c>
      <c r="C18683" s="84" t="s">
        <v>649</v>
      </c>
      <c r="D18683" s="60">
        <v>1</v>
      </c>
      <c r="E18683" s="126" t="s">
        <v>43</v>
      </c>
      <c r="F18683" s="73">
        <v>1500000</v>
      </c>
      <c r="G18683" s="64">
        <f t="shared" si="563"/>
        <v>1500000</v>
      </c>
      <c r="H18683" s="65" t="s">
        <v>814</v>
      </c>
      <c r="I18683" s="59"/>
    </row>
    <row r="18684" spans="1:9" x14ac:dyDescent="0.25">
      <c r="A18684" s="144">
        <v>44693</v>
      </c>
      <c r="B18684" s="59" t="s">
        <v>12407</v>
      </c>
      <c r="C18684" s="83" t="s">
        <v>4456</v>
      </c>
      <c r="D18684" s="60">
        <v>0.25</v>
      </c>
      <c r="E18684" s="75" t="s">
        <v>473</v>
      </c>
      <c r="F18684" s="73">
        <v>300000</v>
      </c>
      <c r="G18684" s="126">
        <f t="shared" si="563"/>
        <v>75000</v>
      </c>
      <c r="H18684" s="65" t="s">
        <v>1161</v>
      </c>
      <c r="I18684" s="59"/>
    </row>
    <row r="18685" spans="1:9" x14ac:dyDescent="0.25">
      <c r="A18685" s="144">
        <v>44693</v>
      </c>
      <c r="B18685" s="59" t="s">
        <v>182</v>
      </c>
      <c r="C18685" s="59" t="s">
        <v>183</v>
      </c>
      <c r="D18685" s="641">
        <v>1</v>
      </c>
      <c r="E18685" s="294" t="s">
        <v>43</v>
      </c>
      <c r="F18685" s="561">
        <v>1500000</v>
      </c>
      <c r="G18685" s="240">
        <f t="shared" si="563"/>
        <v>1500000</v>
      </c>
      <c r="H18685" s="297" t="s">
        <v>484</v>
      </c>
      <c r="I18685" s="59"/>
    </row>
    <row r="18686" spans="1:9" x14ac:dyDescent="0.25">
      <c r="A18686" s="144">
        <v>44693</v>
      </c>
      <c r="B18686" s="58" t="s">
        <v>35</v>
      </c>
      <c r="C18686" s="84" t="s">
        <v>36</v>
      </c>
      <c r="D18686" s="87">
        <v>3</v>
      </c>
      <c r="E18686" s="77" t="s">
        <v>37</v>
      </c>
      <c r="F18686" s="78">
        <v>31000</v>
      </c>
      <c r="G18686" s="64">
        <f t="shared" si="563"/>
        <v>93000</v>
      </c>
      <c r="H18686" s="65" t="s">
        <v>2148</v>
      </c>
      <c r="I18686" s="74"/>
    </row>
    <row r="18687" spans="1:9" x14ac:dyDescent="0.25">
      <c r="A18687" s="144">
        <v>44724</v>
      </c>
      <c r="B18687" s="66" t="s">
        <v>220</v>
      </c>
      <c r="C18687" s="92" t="s">
        <v>221</v>
      </c>
      <c r="D18687" s="60">
        <v>1.5</v>
      </c>
      <c r="E18687" s="126" t="s">
        <v>37</v>
      </c>
      <c r="F18687" s="73">
        <v>34689</v>
      </c>
      <c r="G18687" s="114">
        <f t="shared" si="563"/>
        <v>52033.5</v>
      </c>
      <c r="H18687" s="65" t="s">
        <v>890</v>
      </c>
      <c r="I18687" s="74"/>
    </row>
    <row r="18688" spans="1:9" x14ac:dyDescent="0.25">
      <c r="A18688" s="144">
        <v>44724</v>
      </c>
      <c r="B18688" s="59" t="s">
        <v>380</v>
      </c>
      <c r="C18688" s="59" t="s">
        <v>140</v>
      </c>
      <c r="D18688" s="60">
        <v>1</v>
      </c>
      <c r="E18688" s="126" t="s">
        <v>26</v>
      </c>
      <c r="F18688" s="73">
        <v>900000</v>
      </c>
      <c r="G18688" s="73">
        <f t="shared" si="563"/>
        <v>900000</v>
      </c>
      <c r="H18688" s="65" t="s">
        <v>3126</v>
      </c>
      <c r="I18688" s="74" t="s">
        <v>13472</v>
      </c>
    </row>
    <row r="18689" spans="1:9" x14ac:dyDescent="0.25">
      <c r="A18689" s="144">
        <v>44724</v>
      </c>
      <c r="B18689" s="66" t="s">
        <v>6578</v>
      </c>
      <c r="C18689" s="59" t="s">
        <v>6579</v>
      </c>
      <c r="D18689" s="60">
        <v>2</v>
      </c>
      <c r="E18689" s="126" t="s">
        <v>26</v>
      </c>
      <c r="F18689" s="73">
        <v>58000</v>
      </c>
      <c r="G18689" s="64">
        <f>F18689*D18689</f>
        <v>116000</v>
      </c>
      <c r="H18689" s="65" t="s">
        <v>3126</v>
      </c>
      <c r="I18689" s="74" t="s">
        <v>13472</v>
      </c>
    </row>
    <row r="18690" spans="1:9" x14ac:dyDescent="0.25">
      <c r="A18690" s="144">
        <v>44724</v>
      </c>
      <c r="B18690" s="59" t="s">
        <v>1999</v>
      </c>
      <c r="C18690" s="59" t="s">
        <v>2000</v>
      </c>
      <c r="D18690" s="87">
        <v>2</v>
      </c>
      <c r="E18690" s="77" t="s">
        <v>26</v>
      </c>
      <c r="F18690" s="78">
        <v>546000</v>
      </c>
      <c r="G18690" s="114">
        <f t="shared" ref="G18690:G18729" si="564">F18690*D18690</f>
        <v>1092000</v>
      </c>
      <c r="H18690" s="65" t="s">
        <v>814</v>
      </c>
      <c r="I18690" s="74"/>
    </row>
    <row r="18691" spans="1:9" x14ac:dyDescent="0.25">
      <c r="A18691" s="144">
        <v>44724</v>
      </c>
      <c r="B18691" s="59" t="s">
        <v>965</v>
      </c>
      <c r="C18691" s="84" t="s">
        <v>966</v>
      </c>
      <c r="D18691" s="60">
        <v>1</v>
      </c>
      <c r="E18691" s="126" t="s">
        <v>1525</v>
      </c>
      <c r="F18691" s="73">
        <v>210000</v>
      </c>
      <c r="G18691" s="114">
        <f t="shared" si="564"/>
        <v>210000</v>
      </c>
      <c r="H18691" s="65" t="s">
        <v>1156</v>
      </c>
      <c r="I18691" s="74"/>
    </row>
    <row r="18692" spans="1:9" x14ac:dyDescent="0.25">
      <c r="A18692" s="144">
        <v>44724</v>
      </c>
      <c r="B18692" s="58" t="s">
        <v>13473</v>
      </c>
      <c r="C18692" s="84" t="s">
        <v>442</v>
      </c>
      <c r="D18692" s="141">
        <v>30</v>
      </c>
      <c r="E18692" s="75" t="s">
        <v>26</v>
      </c>
      <c r="F18692" s="73">
        <v>6135</v>
      </c>
      <c r="G18692" s="64">
        <f t="shared" si="564"/>
        <v>184050</v>
      </c>
      <c r="H18692" s="65" t="s">
        <v>6197</v>
      </c>
      <c r="I18692" s="74"/>
    </row>
    <row r="18693" spans="1:9" x14ac:dyDescent="0.25">
      <c r="A18693" s="144">
        <v>44724</v>
      </c>
      <c r="B18693" s="118" t="s">
        <v>13474</v>
      </c>
      <c r="C18693" s="84" t="s">
        <v>442</v>
      </c>
      <c r="D18693" s="60">
        <v>30</v>
      </c>
      <c r="E18693" s="75" t="s">
        <v>26</v>
      </c>
      <c r="F18693" s="73">
        <v>500</v>
      </c>
      <c r="G18693" s="64">
        <f t="shared" si="564"/>
        <v>15000</v>
      </c>
      <c r="H18693" s="65" t="s">
        <v>6197</v>
      </c>
      <c r="I18693" s="74"/>
    </row>
    <row r="18694" spans="1:9" x14ac:dyDescent="0.25">
      <c r="A18694" s="144">
        <v>44724</v>
      </c>
      <c r="B18694" s="58" t="s">
        <v>3319</v>
      </c>
      <c r="C18694" s="84" t="s">
        <v>442</v>
      </c>
      <c r="D18694" s="60">
        <v>30</v>
      </c>
      <c r="E18694" s="75" t="s">
        <v>26</v>
      </c>
      <c r="F18694" s="73">
        <v>1000</v>
      </c>
      <c r="G18694" s="64">
        <f t="shared" si="564"/>
        <v>30000</v>
      </c>
      <c r="H18694" s="65" t="s">
        <v>6197</v>
      </c>
      <c r="I18694" s="74"/>
    </row>
    <row r="18695" spans="1:9" x14ac:dyDescent="0.25">
      <c r="A18695" s="144">
        <v>44724</v>
      </c>
      <c r="B18695" s="66" t="s">
        <v>834</v>
      </c>
      <c r="C18695" s="89" t="s">
        <v>835</v>
      </c>
      <c r="D18695" s="60">
        <v>1</v>
      </c>
      <c r="E18695" s="75" t="s">
        <v>6012</v>
      </c>
      <c r="F18695" s="64">
        <v>50000</v>
      </c>
      <c r="G18695" s="64">
        <f t="shared" si="564"/>
        <v>50000</v>
      </c>
      <c r="H18695" s="65" t="s">
        <v>6197</v>
      </c>
      <c r="I18695" s="74"/>
    </row>
    <row r="18696" spans="1:9" x14ac:dyDescent="0.25">
      <c r="A18696" s="144">
        <v>44724</v>
      </c>
      <c r="B18696" s="58" t="s">
        <v>13101</v>
      </c>
      <c r="C18696" s="84" t="s">
        <v>13219</v>
      </c>
      <c r="D18696" s="60">
        <v>4</v>
      </c>
      <c r="E18696" s="77" t="s">
        <v>26</v>
      </c>
      <c r="F18696" s="63">
        <v>11000</v>
      </c>
      <c r="G18696" s="64">
        <f t="shared" si="564"/>
        <v>44000</v>
      </c>
      <c r="H18696" s="65" t="s">
        <v>848</v>
      </c>
      <c r="I18696" s="74"/>
    </row>
    <row r="18697" spans="1:9" x14ac:dyDescent="0.25">
      <c r="A18697" s="144">
        <v>44724</v>
      </c>
      <c r="B18697" s="71" t="s">
        <v>13252</v>
      </c>
      <c r="C18697" s="83" t="s">
        <v>1020</v>
      </c>
      <c r="D18697" s="60">
        <v>1</v>
      </c>
      <c r="E18697" s="159" t="s">
        <v>26</v>
      </c>
      <c r="F18697" s="63">
        <v>55000</v>
      </c>
      <c r="G18697" s="64">
        <f t="shared" si="564"/>
        <v>55000</v>
      </c>
      <c r="H18697" s="65" t="s">
        <v>848</v>
      </c>
      <c r="I18697" s="74"/>
    </row>
    <row r="18698" spans="1:9" x14ac:dyDescent="0.25">
      <c r="A18698" s="144">
        <v>44724</v>
      </c>
      <c r="B18698" s="59" t="s">
        <v>2693</v>
      </c>
      <c r="C18698" s="83"/>
      <c r="D18698" s="87">
        <v>20</v>
      </c>
      <c r="E18698" s="126" t="s">
        <v>25</v>
      </c>
      <c r="F18698" s="102">
        <v>1565</v>
      </c>
      <c r="G18698" s="114">
        <f t="shared" si="564"/>
        <v>31300</v>
      </c>
      <c r="H18698" s="65" t="s">
        <v>848</v>
      </c>
      <c r="I18698" s="503"/>
    </row>
    <row r="18699" spans="1:9" x14ac:dyDescent="0.25">
      <c r="A18699" s="144">
        <v>44724</v>
      </c>
      <c r="B18699" s="59" t="s">
        <v>13475</v>
      </c>
      <c r="C18699" s="83" t="s">
        <v>491</v>
      </c>
      <c r="D18699" s="60">
        <v>5</v>
      </c>
      <c r="E18699" s="126" t="s">
        <v>26</v>
      </c>
      <c r="F18699" s="221">
        <v>35000</v>
      </c>
      <c r="G18699" s="64">
        <f t="shared" si="564"/>
        <v>175000</v>
      </c>
      <c r="H18699" s="65" t="s">
        <v>848</v>
      </c>
      <c r="I18699" s="74"/>
    </row>
    <row r="18700" spans="1:9" x14ac:dyDescent="0.25">
      <c r="A18700" s="144">
        <v>44724</v>
      </c>
      <c r="B18700" s="59" t="s">
        <v>11980</v>
      </c>
      <c r="C18700" s="59" t="s">
        <v>419</v>
      </c>
      <c r="D18700" s="59">
        <v>1</v>
      </c>
      <c r="E18700" s="126" t="s">
        <v>26</v>
      </c>
      <c r="F18700" s="61">
        <v>205000</v>
      </c>
      <c r="G18700" s="64">
        <f t="shared" si="564"/>
        <v>205000</v>
      </c>
      <c r="H18700" s="120" t="s">
        <v>6197</v>
      </c>
      <c r="I18700" s="74"/>
    </row>
    <row r="18701" spans="1:9" x14ac:dyDescent="0.25">
      <c r="A18701" s="144">
        <v>44724</v>
      </c>
      <c r="B18701" s="59" t="s">
        <v>13476</v>
      </c>
      <c r="C18701" s="59" t="s">
        <v>419</v>
      </c>
      <c r="D18701" s="59">
        <v>10</v>
      </c>
      <c r="E18701" s="126" t="s">
        <v>26</v>
      </c>
      <c r="F18701" s="61">
        <v>5500</v>
      </c>
      <c r="G18701" s="64">
        <f t="shared" si="564"/>
        <v>55000</v>
      </c>
      <c r="H18701" s="120" t="s">
        <v>6197</v>
      </c>
      <c r="I18701" s="74"/>
    </row>
    <row r="18702" spans="1:9" x14ac:dyDescent="0.25">
      <c r="A18702" s="144">
        <v>44724</v>
      </c>
      <c r="B18702" s="59" t="s">
        <v>11980</v>
      </c>
      <c r="C18702" s="59" t="s">
        <v>1183</v>
      </c>
      <c r="D18702" s="59">
        <v>1</v>
      </c>
      <c r="E18702" s="126" t="s">
        <v>26</v>
      </c>
      <c r="F18702" s="61">
        <v>214000</v>
      </c>
      <c r="G18702" s="64">
        <f t="shared" si="564"/>
        <v>214000</v>
      </c>
      <c r="H18702" s="120" t="s">
        <v>6197</v>
      </c>
      <c r="I18702" s="74"/>
    </row>
    <row r="18703" spans="1:9" x14ac:dyDescent="0.25">
      <c r="A18703" s="144">
        <v>44724</v>
      </c>
      <c r="B18703" s="85" t="s">
        <v>11981</v>
      </c>
      <c r="C18703" s="59" t="s">
        <v>1183</v>
      </c>
      <c r="D18703" s="60">
        <v>10</v>
      </c>
      <c r="E18703" s="126" t="s">
        <v>26</v>
      </c>
      <c r="F18703" s="73">
        <v>18600</v>
      </c>
      <c r="G18703" s="114">
        <f t="shared" si="564"/>
        <v>186000</v>
      </c>
      <c r="H18703" s="65" t="s">
        <v>6197</v>
      </c>
      <c r="I18703" s="74"/>
    </row>
    <row r="18704" spans="1:9" x14ac:dyDescent="0.25">
      <c r="A18704" s="144">
        <v>44724</v>
      </c>
      <c r="B18704" s="71" t="s">
        <v>13477</v>
      </c>
      <c r="C18704" s="83" t="s">
        <v>491</v>
      </c>
      <c r="D18704" s="60">
        <v>1</v>
      </c>
      <c r="E18704" s="126" t="s">
        <v>26</v>
      </c>
      <c r="F18704" s="73">
        <v>65000</v>
      </c>
      <c r="G18704" s="64">
        <f t="shared" si="564"/>
        <v>65000</v>
      </c>
      <c r="H18704" s="65" t="s">
        <v>6151</v>
      </c>
      <c r="I18704" s="74"/>
    </row>
    <row r="18705" spans="1:9" x14ac:dyDescent="0.25">
      <c r="A18705" s="144">
        <v>44724</v>
      </c>
      <c r="B18705" s="59" t="s">
        <v>13478</v>
      </c>
      <c r="C18705" s="59" t="s">
        <v>491</v>
      </c>
      <c r="D18705" s="59">
        <v>1</v>
      </c>
      <c r="E18705" s="126" t="s">
        <v>26</v>
      </c>
      <c r="F18705" s="61">
        <v>150000</v>
      </c>
      <c r="G18705" s="64">
        <f t="shared" si="564"/>
        <v>150000</v>
      </c>
      <c r="H18705" s="120" t="s">
        <v>6151</v>
      </c>
      <c r="I18705" s="74"/>
    </row>
    <row r="18706" spans="1:9" x14ac:dyDescent="0.25">
      <c r="A18706" s="144">
        <v>44724</v>
      </c>
      <c r="B18706" s="59" t="s">
        <v>12551</v>
      </c>
      <c r="C18706" s="59" t="s">
        <v>6579</v>
      </c>
      <c r="D18706" s="60">
        <v>2</v>
      </c>
      <c r="E18706" s="75" t="s">
        <v>26</v>
      </c>
      <c r="F18706" s="62">
        <v>58000</v>
      </c>
      <c r="G18706" s="114">
        <f t="shared" si="564"/>
        <v>116000</v>
      </c>
      <c r="H18706" s="65" t="s">
        <v>2145</v>
      </c>
      <c r="I18706" s="74"/>
    </row>
    <row r="18707" spans="1:9" x14ac:dyDescent="0.25">
      <c r="A18707" s="144">
        <v>44724</v>
      </c>
      <c r="B18707" s="83" t="s">
        <v>13479</v>
      </c>
      <c r="C18707" s="83" t="s">
        <v>24</v>
      </c>
      <c r="D18707" s="60">
        <v>1</v>
      </c>
      <c r="E18707" s="75" t="s">
        <v>26</v>
      </c>
      <c r="F18707" s="63">
        <v>1</v>
      </c>
      <c r="G18707" s="114">
        <f t="shared" si="564"/>
        <v>1</v>
      </c>
      <c r="H18707" s="65" t="s">
        <v>4287</v>
      </c>
      <c r="I18707" s="74" t="s">
        <v>13480</v>
      </c>
    </row>
    <row r="18708" spans="1:9" x14ac:dyDescent="0.25">
      <c r="A18708" s="144">
        <v>44724</v>
      </c>
      <c r="B18708" s="58" t="s">
        <v>13481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564"/>
        <v>2</v>
      </c>
      <c r="H18708" s="65" t="s">
        <v>5912</v>
      </c>
      <c r="I18708" s="74" t="s">
        <v>13480</v>
      </c>
    </row>
    <row r="18709" spans="1:9" x14ac:dyDescent="0.25">
      <c r="A18709" s="144">
        <v>44724</v>
      </c>
      <c r="B18709" s="71" t="s">
        <v>13482</v>
      </c>
      <c r="C18709" s="83" t="s">
        <v>24</v>
      </c>
      <c r="D18709" s="60">
        <v>2</v>
      </c>
      <c r="E18709" s="126" t="s">
        <v>26</v>
      </c>
      <c r="F18709" s="73">
        <v>1</v>
      </c>
      <c r="G18709" s="64">
        <f t="shared" si="564"/>
        <v>2</v>
      </c>
      <c r="H18709" s="65" t="s">
        <v>13005</v>
      </c>
      <c r="I18709" s="74" t="s">
        <v>13480</v>
      </c>
    </row>
    <row r="18710" spans="1:9" x14ac:dyDescent="0.25">
      <c r="A18710" s="144">
        <v>44724</v>
      </c>
      <c r="B18710" s="59" t="s">
        <v>13483</v>
      </c>
      <c r="C18710" s="83" t="s">
        <v>24</v>
      </c>
      <c r="D18710" s="59">
        <v>2</v>
      </c>
      <c r="E18710" s="126" t="s">
        <v>26</v>
      </c>
      <c r="F18710" s="61">
        <v>1</v>
      </c>
      <c r="G18710" s="73">
        <f t="shared" si="564"/>
        <v>2</v>
      </c>
      <c r="H18710" s="65" t="s">
        <v>5912</v>
      </c>
      <c r="I18710" s="74" t="s">
        <v>13480</v>
      </c>
    </row>
    <row r="18711" spans="1:9" x14ac:dyDescent="0.25">
      <c r="A18711" s="144">
        <v>44724</v>
      </c>
      <c r="B18711" s="59" t="s">
        <v>210</v>
      </c>
      <c r="C18711" s="59" t="s">
        <v>211</v>
      </c>
      <c r="D18711" s="87">
        <v>8</v>
      </c>
      <c r="E18711" s="77" t="s">
        <v>37</v>
      </c>
      <c r="F18711" s="78">
        <v>33000</v>
      </c>
      <c r="G18711" s="64">
        <f t="shared" si="564"/>
        <v>264000</v>
      </c>
      <c r="H18711" s="65" t="s">
        <v>455</v>
      </c>
      <c r="I18711" s="74" t="s">
        <v>13484</v>
      </c>
    </row>
    <row r="18712" spans="1:9" x14ac:dyDescent="0.25">
      <c r="A18712" s="144">
        <v>44724</v>
      </c>
      <c r="B18712" s="58" t="s">
        <v>35</v>
      </c>
      <c r="C18712" s="84" t="s">
        <v>36</v>
      </c>
      <c r="D18712" s="87">
        <v>2</v>
      </c>
      <c r="E18712" s="77" t="s">
        <v>37</v>
      </c>
      <c r="F18712" s="78">
        <v>31000</v>
      </c>
      <c r="G18712" s="114">
        <f t="shared" si="564"/>
        <v>62000</v>
      </c>
      <c r="H18712" s="65" t="s">
        <v>1784</v>
      </c>
      <c r="I18712" s="74" t="s">
        <v>13485</v>
      </c>
    </row>
    <row r="18713" spans="1:9" x14ac:dyDescent="0.25">
      <c r="A18713" s="144">
        <v>44724</v>
      </c>
      <c r="B18713" s="59" t="s">
        <v>210</v>
      </c>
      <c r="C18713" s="59" t="s">
        <v>211</v>
      </c>
      <c r="D18713" s="87">
        <v>8</v>
      </c>
      <c r="E18713" s="77" t="s">
        <v>37</v>
      </c>
      <c r="F18713" s="78">
        <v>33000</v>
      </c>
      <c r="G18713" s="114">
        <f t="shared" si="564"/>
        <v>264000</v>
      </c>
      <c r="H18713" s="65" t="s">
        <v>1784</v>
      </c>
      <c r="I18713" s="74" t="s">
        <v>13485</v>
      </c>
    </row>
    <row r="18714" spans="1:9" x14ac:dyDescent="0.25">
      <c r="A18714" s="144">
        <v>44724</v>
      </c>
      <c r="B18714" s="66" t="s">
        <v>220</v>
      </c>
      <c r="C18714" s="92" t="s">
        <v>221</v>
      </c>
      <c r="D18714" s="60">
        <v>1</v>
      </c>
      <c r="E18714" s="126" t="s">
        <v>37</v>
      </c>
      <c r="F18714" s="73">
        <v>34689</v>
      </c>
      <c r="G18714" s="114">
        <f t="shared" si="564"/>
        <v>34689</v>
      </c>
      <c r="H18714" s="65" t="s">
        <v>1784</v>
      </c>
      <c r="I18714" s="74" t="s">
        <v>13485</v>
      </c>
    </row>
    <row r="18715" spans="1:9" x14ac:dyDescent="0.25">
      <c r="A18715" s="144">
        <v>44724</v>
      </c>
      <c r="B18715" s="118" t="s">
        <v>13486</v>
      </c>
      <c r="C18715" s="83" t="s">
        <v>491</v>
      </c>
      <c r="D18715" s="60">
        <v>1</v>
      </c>
      <c r="E18715" s="75" t="s">
        <v>26</v>
      </c>
      <c r="F18715" s="63">
        <v>45000</v>
      </c>
      <c r="G18715" s="64">
        <f t="shared" si="564"/>
        <v>45000</v>
      </c>
      <c r="H18715" s="65" t="s">
        <v>498</v>
      </c>
      <c r="I18715" s="74"/>
    </row>
    <row r="18716" spans="1:9" x14ac:dyDescent="0.25">
      <c r="A18716" s="144">
        <v>44724</v>
      </c>
      <c r="B18716" s="59" t="s">
        <v>62</v>
      </c>
      <c r="C18716" s="84" t="s">
        <v>13487</v>
      </c>
      <c r="D18716" s="141">
        <v>1</v>
      </c>
      <c r="E18716" s="75" t="s">
        <v>29</v>
      </c>
      <c r="F18716" s="73">
        <v>2100000</v>
      </c>
      <c r="G18716" s="64">
        <f t="shared" si="564"/>
        <v>2100000</v>
      </c>
      <c r="H18716" s="65" t="s">
        <v>665</v>
      </c>
      <c r="I18716" s="74" t="s">
        <v>13488</v>
      </c>
    </row>
    <row r="18717" spans="1:9" x14ac:dyDescent="0.25">
      <c r="A18717" s="144">
        <v>44724</v>
      </c>
      <c r="B18717" s="59" t="s">
        <v>62</v>
      </c>
      <c r="C18717" s="84" t="s">
        <v>13489</v>
      </c>
      <c r="D18717" s="60">
        <v>1</v>
      </c>
      <c r="E18717" s="75" t="s">
        <v>29</v>
      </c>
      <c r="F18717" s="73">
        <v>2100000</v>
      </c>
      <c r="G18717" s="64">
        <f t="shared" si="564"/>
        <v>2100000</v>
      </c>
      <c r="H18717" s="65" t="s">
        <v>665</v>
      </c>
      <c r="I18717" s="74" t="s">
        <v>13488</v>
      </c>
    </row>
    <row r="18718" spans="1:9" x14ac:dyDescent="0.25">
      <c r="A18718" s="144">
        <v>44724</v>
      </c>
      <c r="B18718" s="66" t="s">
        <v>220</v>
      </c>
      <c r="C18718" s="92" t="s">
        <v>221</v>
      </c>
      <c r="D18718" s="60">
        <v>40</v>
      </c>
      <c r="E18718" s="126" t="s">
        <v>37</v>
      </c>
      <c r="F18718" s="73">
        <v>34689</v>
      </c>
      <c r="G18718" s="64">
        <f t="shared" si="564"/>
        <v>1387560</v>
      </c>
      <c r="H18718" s="65" t="s">
        <v>5912</v>
      </c>
      <c r="I18718" s="503" t="s">
        <v>13490</v>
      </c>
    </row>
    <row r="18719" spans="1:9" x14ac:dyDescent="0.25">
      <c r="A18719" s="144">
        <v>44724</v>
      </c>
      <c r="B18719" s="59" t="s">
        <v>13491</v>
      </c>
      <c r="C18719" s="59" t="s">
        <v>411</v>
      </c>
      <c r="D18719" s="59">
        <v>2</v>
      </c>
      <c r="E18719" s="126" t="s">
        <v>26</v>
      </c>
      <c r="F18719" s="61">
        <v>40000</v>
      </c>
      <c r="G18719" s="64">
        <f t="shared" si="564"/>
        <v>80000</v>
      </c>
      <c r="H18719" s="120" t="s">
        <v>6213</v>
      </c>
      <c r="I18719" s="503"/>
    </row>
    <row r="18720" spans="1:9" x14ac:dyDescent="0.25">
      <c r="A18720" s="144">
        <v>44724</v>
      </c>
      <c r="B18720" s="59" t="s">
        <v>12713</v>
      </c>
      <c r="C18720" s="83" t="s">
        <v>48</v>
      </c>
      <c r="D18720" s="60">
        <v>2</v>
      </c>
      <c r="E18720" s="75" t="s">
        <v>26</v>
      </c>
      <c r="F18720" s="63">
        <v>85000</v>
      </c>
      <c r="G18720" s="114">
        <f t="shared" si="564"/>
        <v>170000</v>
      </c>
      <c r="H18720" s="65" t="s">
        <v>1156</v>
      </c>
      <c r="I18720" s="503"/>
    </row>
    <row r="18721" spans="1:9" x14ac:dyDescent="0.25">
      <c r="A18721" s="144">
        <v>44724</v>
      </c>
      <c r="B18721" s="118" t="s">
        <v>810</v>
      </c>
      <c r="C18721" s="83" t="s">
        <v>27</v>
      </c>
      <c r="D18721" s="60">
        <v>1</v>
      </c>
      <c r="E18721" s="159" t="s">
        <v>1525</v>
      </c>
      <c r="F18721" s="63">
        <v>75000</v>
      </c>
      <c r="G18721" s="114">
        <f t="shared" si="564"/>
        <v>75000</v>
      </c>
      <c r="H18721" s="65" t="s">
        <v>1156</v>
      </c>
      <c r="I18721" s="503"/>
    </row>
    <row r="18722" spans="1:9" x14ac:dyDescent="0.25">
      <c r="A18722" s="144">
        <v>44724</v>
      </c>
      <c r="B18722" s="66" t="s">
        <v>12887</v>
      </c>
      <c r="C18722" s="264"/>
      <c r="D18722" s="60">
        <v>1</v>
      </c>
      <c r="E18722" s="126" t="s">
        <v>26</v>
      </c>
      <c r="F18722" s="73">
        <v>35000</v>
      </c>
      <c r="G18722" s="64">
        <f t="shared" si="564"/>
        <v>35000</v>
      </c>
      <c r="H18722" s="65" t="s">
        <v>892</v>
      </c>
      <c r="I18722" s="503" t="s">
        <v>13492</v>
      </c>
    </row>
    <row r="18723" spans="1:9" x14ac:dyDescent="0.25">
      <c r="A18723" s="144">
        <v>44724</v>
      </c>
      <c r="B18723" s="118" t="s">
        <v>7049</v>
      </c>
      <c r="C18723" s="59" t="s">
        <v>974</v>
      </c>
      <c r="D18723" s="60">
        <v>2</v>
      </c>
      <c r="E18723" s="75" t="s">
        <v>43</v>
      </c>
      <c r="F18723" s="63">
        <v>575000</v>
      </c>
      <c r="G18723" s="114">
        <f t="shared" si="564"/>
        <v>1150000</v>
      </c>
      <c r="H18723" s="65" t="s">
        <v>525</v>
      </c>
      <c r="I18723" s="503" t="s">
        <v>13493</v>
      </c>
    </row>
    <row r="18724" spans="1:9" x14ac:dyDescent="0.25">
      <c r="A18724" s="144">
        <v>44724</v>
      </c>
      <c r="B18724" s="59" t="s">
        <v>6722</v>
      </c>
      <c r="C18724" s="84" t="s">
        <v>454</v>
      </c>
      <c r="D18724" s="87">
        <v>1</v>
      </c>
      <c r="E18724" s="77" t="s">
        <v>29</v>
      </c>
      <c r="F18724" s="63">
        <v>325000</v>
      </c>
      <c r="G18724" s="114">
        <f t="shared" si="564"/>
        <v>325000</v>
      </c>
      <c r="H18724" s="65" t="s">
        <v>525</v>
      </c>
      <c r="I18724" s="503" t="s">
        <v>13493</v>
      </c>
    </row>
    <row r="18725" spans="1:9" x14ac:dyDescent="0.25">
      <c r="A18725" s="144">
        <v>44724</v>
      </c>
      <c r="B18725" s="58" t="s">
        <v>35</v>
      </c>
      <c r="C18725" s="84" t="s">
        <v>36</v>
      </c>
      <c r="D18725" s="87">
        <v>3</v>
      </c>
      <c r="E18725" s="77" t="s">
        <v>37</v>
      </c>
      <c r="F18725" s="78">
        <v>31000</v>
      </c>
      <c r="G18725" s="64">
        <f t="shared" si="564"/>
        <v>93000</v>
      </c>
      <c r="H18725" s="65" t="s">
        <v>432</v>
      </c>
      <c r="I18725" s="74"/>
    </row>
    <row r="18726" spans="1:9" x14ac:dyDescent="0.25">
      <c r="A18726" s="144">
        <v>44754</v>
      </c>
      <c r="B18726" s="59" t="s">
        <v>1765</v>
      </c>
      <c r="C18726" s="59" t="s">
        <v>695</v>
      </c>
      <c r="D18726" s="59">
        <v>2</v>
      </c>
      <c r="E18726" s="126" t="s">
        <v>26</v>
      </c>
      <c r="F18726" s="61">
        <v>240000</v>
      </c>
      <c r="G18726" s="64">
        <f t="shared" si="564"/>
        <v>480000</v>
      </c>
      <c r="H18726" s="120" t="s">
        <v>525</v>
      </c>
      <c r="I18726" s="74" t="s">
        <v>13494</v>
      </c>
    </row>
    <row r="18727" spans="1:9" x14ac:dyDescent="0.25">
      <c r="A18727" s="144">
        <v>44754</v>
      </c>
      <c r="B18727" s="59" t="s">
        <v>3144</v>
      </c>
      <c r="C18727" s="59" t="s">
        <v>695</v>
      </c>
      <c r="D18727" s="59">
        <v>3</v>
      </c>
      <c r="E18727" s="126" t="s">
        <v>26</v>
      </c>
      <c r="F18727" s="61">
        <v>70000</v>
      </c>
      <c r="G18727" s="64">
        <f t="shared" si="564"/>
        <v>210000</v>
      </c>
      <c r="H18727" s="120" t="s">
        <v>525</v>
      </c>
      <c r="I18727" s="74" t="s">
        <v>13494</v>
      </c>
    </row>
    <row r="18728" spans="1:9" x14ac:dyDescent="0.25">
      <c r="A18728" s="144">
        <v>44754</v>
      </c>
      <c r="B18728" s="118" t="s">
        <v>13495</v>
      </c>
      <c r="C18728" s="83" t="s">
        <v>501</v>
      </c>
      <c r="D18728" s="60">
        <v>1</v>
      </c>
      <c r="E18728" s="75" t="s">
        <v>51</v>
      </c>
      <c r="F18728" s="63">
        <v>70500</v>
      </c>
      <c r="G18728" s="64">
        <f t="shared" si="564"/>
        <v>70500</v>
      </c>
      <c r="H18728" s="65" t="s">
        <v>525</v>
      </c>
      <c r="I18728" s="74" t="s">
        <v>13494</v>
      </c>
    </row>
    <row r="18729" spans="1:9" x14ac:dyDescent="0.25">
      <c r="A18729" s="144">
        <v>44754</v>
      </c>
      <c r="B18729" s="83" t="s">
        <v>13496</v>
      </c>
      <c r="C18729" s="83" t="s">
        <v>835</v>
      </c>
      <c r="D18729" s="60">
        <v>1</v>
      </c>
      <c r="E18729" s="75" t="s">
        <v>171</v>
      </c>
      <c r="F18729" s="63">
        <v>850000</v>
      </c>
      <c r="G18729" s="64">
        <f t="shared" si="564"/>
        <v>850000</v>
      </c>
      <c r="H18729" s="65" t="s">
        <v>525</v>
      </c>
      <c r="I18729" s="74" t="s">
        <v>13494</v>
      </c>
    </row>
    <row r="18730" spans="1:9" x14ac:dyDescent="0.25">
      <c r="A18730" s="144">
        <v>44754</v>
      </c>
      <c r="B18730" s="83" t="s">
        <v>13497</v>
      </c>
      <c r="C18730" s="83" t="s">
        <v>48</v>
      </c>
      <c r="D18730" s="60">
        <v>1</v>
      </c>
      <c r="E18730" s="126" t="s">
        <v>29</v>
      </c>
      <c r="F18730" s="73">
        <v>1125000</v>
      </c>
      <c r="G18730" s="64">
        <f>F18730*D18730</f>
        <v>1125000</v>
      </c>
      <c r="H18730" s="65" t="s">
        <v>13498</v>
      </c>
      <c r="I18730" s="74" t="s">
        <v>13494</v>
      </c>
    </row>
    <row r="18731" spans="1:9" x14ac:dyDescent="0.25">
      <c r="A18731" s="144">
        <v>44754</v>
      </c>
      <c r="B18731" s="59" t="s">
        <v>8106</v>
      </c>
      <c r="C18731" s="59" t="s">
        <v>13499</v>
      </c>
      <c r="D18731" s="60">
        <v>1</v>
      </c>
      <c r="E18731" s="75" t="s">
        <v>26</v>
      </c>
      <c r="F18731" s="61">
        <v>1650000</v>
      </c>
      <c r="G18731" s="64">
        <f t="shared" ref="G18731:G18763" si="565">F18731*D18731</f>
        <v>1650000</v>
      </c>
      <c r="H18731" s="65" t="s">
        <v>525</v>
      </c>
      <c r="I18731" s="74" t="s">
        <v>13494</v>
      </c>
    </row>
    <row r="18732" spans="1:9" x14ac:dyDescent="0.25">
      <c r="A18732" s="144">
        <v>44754</v>
      </c>
      <c r="B18732" s="59" t="s">
        <v>8106</v>
      </c>
      <c r="C18732" s="59" t="s">
        <v>13500</v>
      </c>
      <c r="D18732" s="60">
        <v>1</v>
      </c>
      <c r="E18732" s="75" t="s">
        <v>26</v>
      </c>
      <c r="F18732" s="61">
        <v>1650000</v>
      </c>
      <c r="G18732" s="64">
        <f t="shared" si="565"/>
        <v>1650000</v>
      </c>
      <c r="H18732" s="65" t="s">
        <v>525</v>
      </c>
      <c r="I18732" s="74" t="s">
        <v>13494</v>
      </c>
    </row>
    <row r="18733" spans="1:9" x14ac:dyDescent="0.25">
      <c r="A18733" s="144">
        <v>44754</v>
      </c>
      <c r="B18733" s="59" t="s">
        <v>8106</v>
      </c>
      <c r="C18733" s="59" t="s">
        <v>13501</v>
      </c>
      <c r="D18733" s="60">
        <v>1</v>
      </c>
      <c r="E18733" s="75" t="s">
        <v>26</v>
      </c>
      <c r="F18733" s="61">
        <v>1650000</v>
      </c>
      <c r="G18733" s="64">
        <f t="shared" si="565"/>
        <v>1650000</v>
      </c>
      <c r="H18733" s="65" t="s">
        <v>525</v>
      </c>
      <c r="I18733" s="74" t="s">
        <v>13494</v>
      </c>
    </row>
    <row r="18734" spans="1:9" x14ac:dyDescent="0.25">
      <c r="A18734" s="144">
        <v>44754</v>
      </c>
      <c r="B18734" s="59" t="s">
        <v>8106</v>
      </c>
      <c r="C18734" s="59" t="s">
        <v>13502</v>
      </c>
      <c r="D18734" s="60">
        <v>1</v>
      </c>
      <c r="E18734" s="77" t="s">
        <v>26</v>
      </c>
      <c r="F18734" s="61">
        <v>1650000</v>
      </c>
      <c r="G18734" s="64">
        <f t="shared" si="565"/>
        <v>1650000</v>
      </c>
      <c r="H18734" s="65" t="s">
        <v>525</v>
      </c>
      <c r="I18734" s="74" t="s">
        <v>13494</v>
      </c>
    </row>
    <row r="18735" spans="1:9" x14ac:dyDescent="0.25">
      <c r="A18735" s="144">
        <v>44754</v>
      </c>
      <c r="B18735" s="59" t="s">
        <v>8414</v>
      </c>
      <c r="C18735" s="83" t="s">
        <v>27</v>
      </c>
      <c r="D18735" s="87">
        <v>40</v>
      </c>
      <c r="E18735" s="126" t="s">
        <v>25</v>
      </c>
      <c r="F18735" s="102">
        <v>1000</v>
      </c>
      <c r="G18735" s="114">
        <f t="shared" si="565"/>
        <v>40000</v>
      </c>
      <c r="H18735" s="65" t="s">
        <v>1156</v>
      </c>
      <c r="I18735" s="503"/>
    </row>
    <row r="18736" spans="1:9" x14ac:dyDescent="0.25">
      <c r="A18736" s="144">
        <v>44754</v>
      </c>
      <c r="B18736" s="59" t="s">
        <v>210</v>
      </c>
      <c r="C18736" s="59" t="s">
        <v>211</v>
      </c>
      <c r="D18736" s="87">
        <v>3</v>
      </c>
      <c r="E18736" s="77" t="s">
        <v>37</v>
      </c>
      <c r="F18736" s="78">
        <v>33000</v>
      </c>
      <c r="G18736" s="64">
        <f t="shared" si="565"/>
        <v>99000</v>
      </c>
      <c r="H18736" s="65" t="s">
        <v>710</v>
      </c>
      <c r="I18736" s="74"/>
    </row>
    <row r="18737" spans="1:9" x14ac:dyDescent="0.25">
      <c r="A18737" s="144">
        <v>44754</v>
      </c>
      <c r="B18737" s="66" t="s">
        <v>12388</v>
      </c>
      <c r="C18737" s="89" t="s">
        <v>48</v>
      </c>
      <c r="D18737" s="60">
        <v>1</v>
      </c>
      <c r="E18737" s="75" t="s">
        <v>26</v>
      </c>
      <c r="F18737" s="64">
        <v>15000</v>
      </c>
      <c r="G18737" s="64">
        <f t="shared" si="565"/>
        <v>15000</v>
      </c>
      <c r="H18737" s="120" t="s">
        <v>1161</v>
      </c>
      <c r="I18737" s="74"/>
    </row>
    <row r="18738" spans="1:9" x14ac:dyDescent="0.25">
      <c r="A18738" s="144">
        <v>44754</v>
      </c>
      <c r="B18738" s="58" t="s">
        <v>71</v>
      </c>
      <c r="C18738" s="77" t="s">
        <v>181</v>
      </c>
      <c r="D18738" s="59">
        <v>3</v>
      </c>
      <c r="E18738" s="126" t="s">
        <v>26</v>
      </c>
      <c r="F18738" s="61">
        <v>36000</v>
      </c>
      <c r="G18738" s="64">
        <f t="shared" si="565"/>
        <v>108000</v>
      </c>
      <c r="H18738" s="120" t="s">
        <v>1161</v>
      </c>
      <c r="I18738" s="74"/>
    </row>
    <row r="18739" spans="1:9" x14ac:dyDescent="0.25">
      <c r="A18739" s="144">
        <v>44754</v>
      </c>
      <c r="B18739" s="71" t="s">
        <v>13503</v>
      </c>
      <c r="C18739" s="59" t="s">
        <v>50</v>
      </c>
      <c r="D18739" s="59">
        <v>1</v>
      </c>
      <c r="E18739" s="126" t="s">
        <v>26</v>
      </c>
      <c r="F18739" s="61">
        <v>250000</v>
      </c>
      <c r="G18739" s="64">
        <f t="shared" si="565"/>
        <v>250000</v>
      </c>
      <c r="H18739" s="120" t="s">
        <v>1161</v>
      </c>
      <c r="I18739" s="74"/>
    </row>
    <row r="18740" spans="1:9" x14ac:dyDescent="0.25">
      <c r="A18740" s="144">
        <v>44754</v>
      </c>
      <c r="B18740" s="59" t="s">
        <v>30</v>
      </c>
      <c r="C18740" s="59" t="s">
        <v>31</v>
      </c>
      <c r="D18740" s="59">
        <v>1</v>
      </c>
      <c r="E18740" s="126" t="s">
        <v>26</v>
      </c>
      <c r="F18740" s="61">
        <v>220000</v>
      </c>
      <c r="G18740" s="64">
        <f t="shared" si="565"/>
        <v>220000</v>
      </c>
      <c r="H18740" s="120" t="s">
        <v>1161</v>
      </c>
      <c r="I18740" s="74"/>
    </row>
    <row r="18741" spans="1:9" x14ac:dyDescent="0.25">
      <c r="A18741" s="144">
        <v>44754</v>
      </c>
      <c r="B18741" s="59" t="s">
        <v>13504</v>
      </c>
      <c r="C18741" s="59" t="s">
        <v>7927</v>
      </c>
      <c r="D18741" s="60">
        <v>1</v>
      </c>
      <c r="E18741" s="126" t="s">
        <v>26</v>
      </c>
      <c r="F18741" s="73">
        <v>60000</v>
      </c>
      <c r="G18741" s="114">
        <f t="shared" si="565"/>
        <v>60000</v>
      </c>
      <c r="H18741" s="65" t="s">
        <v>629</v>
      </c>
      <c r="I18741" s="74" t="s">
        <v>13505</v>
      </c>
    </row>
    <row r="18742" spans="1:9" x14ac:dyDescent="0.25">
      <c r="A18742" s="144">
        <v>44754</v>
      </c>
      <c r="B18742" s="118" t="s">
        <v>1818</v>
      </c>
      <c r="C18742" s="83" t="s">
        <v>48</v>
      </c>
      <c r="D18742" s="60">
        <v>1</v>
      </c>
      <c r="E18742" s="75" t="s">
        <v>26</v>
      </c>
      <c r="F18742" s="63">
        <v>10000</v>
      </c>
      <c r="G18742" s="64">
        <f t="shared" si="565"/>
        <v>10000</v>
      </c>
      <c r="H18742" s="65" t="s">
        <v>629</v>
      </c>
      <c r="I18742" s="74" t="s">
        <v>13505</v>
      </c>
    </row>
    <row r="18743" spans="1:9" x14ac:dyDescent="0.25">
      <c r="A18743" s="144">
        <v>44754</v>
      </c>
      <c r="B18743" s="59" t="s">
        <v>13506</v>
      </c>
      <c r="C18743" s="59" t="s">
        <v>438</v>
      </c>
      <c r="D18743" s="60">
        <v>5</v>
      </c>
      <c r="E18743" s="126" t="s">
        <v>26</v>
      </c>
      <c r="F18743" s="73">
        <v>45000</v>
      </c>
      <c r="G18743" s="64">
        <f t="shared" si="565"/>
        <v>225000</v>
      </c>
      <c r="H18743" s="65" t="s">
        <v>629</v>
      </c>
      <c r="I18743" s="74" t="s">
        <v>13505</v>
      </c>
    </row>
    <row r="18744" spans="1:9" x14ac:dyDescent="0.25">
      <c r="A18744" s="144">
        <v>44754</v>
      </c>
      <c r="B18744" s="58" t="s">
        <v>844</v>
      </c>
      <c r="C18744" s="84" t="s">
        <v>835</v>
      </c>
      <c r="D18744" s="60">
        <v>2</v>
      </c>
      <c r="E18744" s="77" t="s">
        <v>26</v>
      </c>
      <c r="F18744" s="63">
        <v>11000</v>
      </c>
      <c r="G18744" s="64">
        <f t="shared" si="565"/>
        <v>22000</v>
      </c>
      <c r="H18744" s="65" t="s">
        <v>848</v>
      </c>
      <c r="I18744" s="74"/>
    </row>
    <row r="18745" spans="1:9" x14ac:dyDescent="0.25">
      <c r="A18745" s="144">
        <v>44754</v>
      </c>
      <c r="B18745" s="59" t="s">
        <v>2693</v>
      </c>
      <c r="C18745" s="59" t="s">
        <v>27</v>
      </c>
      <c r="D18745" s="60">
        <v>40</v>
      </c>
      <c r="E18745" s="75" t="s">
        <v>26</v>
      </c>
      <c r="F18745" s="63">
        <v>1565</v>
      </c>
      <c r="G18745" s="114">
        <f t="shared" si="565"/>
        <v>62600</v>
      </c>
      <c r="H18745" s="65" t="s">
        <v>848</v>
      </c>
      <c r="I18745" s="74"/>
    </row>
    <row r="18746" spans="1:9" x14ac:dyDescent="0.25">
      <c r="A18746" s="144">
        <v>44754</v>
      </c>
      <c r="B18746" s="59" t="s">
        <v>6677</v>
      </c>
      <c r="C18746" s="59"/>
      <c r="D18746" s="87">
        <v>20</v>
      </c>
      <c r="E18746" s="77" t="s">
        <v>26</v>
      </c>
      <c r="F18746" s="73">
        <v>750</v>
      </c>
      <c r="G18746" s="114">
        <f t="shared" si="565"/>
        <v>15000</v>
      </c>
      <c r="H18746" s="65" t="s">
        <v>848</v>
      </c>
      <c r="I18746" s="74"/>
    </row>
    <row r="18747" spans="1:9" x14ac:dyDescent="0.25">
      <c r="A18747" s="144">
        <v>44754</v>
      </c>
      <c r="B18747" s="58" t="s">
        <v>810</v>
      </c>
      <c r="C18747" s="83" t="s">
        <v>27</v>
      </c>
      <c r="D18747" s="60">
        <v>1</v>
      </c>
      <c r="E18747" s="126" t="s">
        <v>1525</v>
      </c>
      <c r="F18747" s="73">
        <v>75000</v>
      </c>
      <c r="G18747" s="64">
        <f t="shared" si="565"/>
        <v>75000</v>
      </c>
      <c r="H18747" s="65" t="s">
        <v>848</v>
      </c>
      <c r="I18747" s="74"/>
    </row>
    <row r="18748" spans="1:9" x14ac:dyDescent="0.25">
      <c r="A18748" s="144">
        <v>44754</v>
      </c>
      <c r="B18748" s="59" t="s">
        <v>210</v>
      </c>
      <c r="C18748" s="59" t="s">
        <v>211</v>
      </c>
      <c r="D18748" s="87">
        <v>9</v>
      </c>
      <c r="E18748" s="77" t="s">
        <v>37</v>
      </c>
      <c r="F18748" s="78">
        <v>33000</v>
      </c>
      <c r="G18748" s="64">
        <f t="shared" si="565"/>
        <v>297000</v>
      </c>
      <c r="H18748" s="65" t="s">
        <v>794</v>
      </c>
      <c r="I18748" s="74" t="s">
        <v>13507</v>
      </c>
    </row>
    <row r="18749" spans="1:9" x14ac:dyDescent="0.25">
      <c r="A18749" s="144">
        <v>44754</v>
      </c>
      <c r="B18749" s="59" t="s">
        <v>6307</v>
      </c>
      <c r="C18749" s="59" t="s">
        <v>217</v>
      </c>
      <c r="D18749" s="59">
        <v>1</v>
      </c>
      <c r="E18749" s="126" t="s">
        <v>26</v>
      </c>
      <c r="F18749" s="61">
        <v>83000</v>
      </c>
      <c r="G18749" s="73">
        <f t="shared" si="565"/>
        <v>83000</v>
      </c>
      <c r="H18749" s="65" t="s">
        <v>794</v>
      </c>
      <c r="I18749" s="74" t="s">
        <v>13507</v>
      </c>
    </row>
    <row r="18750" spans="1:9" x14ac:dyDescent="0.25">
      <c r="A18750" s="144">
        <v>44754</v>
      </c>
      <c r="B18750" s="59" t="s">
        <v>7486</v>
      </c>
      <c r="C18750" s="59" t="s">
        <v>13508</v>
      </c>
      <c r="D18750" s="87">
        <v>1</v>
      </c>
      <c r="E18750" s="126" t="s">
        <v>26</v>
      </c>
      <c r="F18750" s="78">
        <v>725000</v>
      </c>
      <c r="G18750" s="64">
        <f t="shared" si="565"/>
        <v>725000</v>
      </c>
      <c r="H18750" s="65" t="s">
        <v>794</v>
      </c>
      <c r="I18750" s="74" t="s">
        <v>13509</v>
      </c>
    </row>
    <row r="18751" spans="1:9" x14ac:dyDescent="0.25">
      <c r="A18751" s="144">
        <v>44754</v>
      </c>
      <c r="B18751" s="59" t="s">
        <v>7486</v>
      </c>
      <c r="C18751" s="84" t="s">
        <v>13510</v>
      </c>
      <c r="D18751" s="87">
        <v>1</v>
      </c>
      <c r="E18751" s="126" t="s">
        <v>26</v>
      </c>
      <c r="F18751" s="78">
        <v>725000</v>
      </c>
      <c r="G18751" s="114">
        <f t="shared" si="565"/>
        <v>725000</v>
      </c>
      <c r="H18751" s="65" t="s">
        <v>794</v>
      </c>
      <c r="I18751" s="74" t="s">
        <v>13509</v>
      </c>
    </row>
    <row r="18752" spans="1:9" x14ac:dyDescent="0.25">
      <c r="A18752" s="144">
        <v>44754</v>
      </c>
      <c r="B18752" s="59" t="s">
        <v>7486</v>
      </c>
      <c r="C18752" s="59" t="s">
        <v>13511</v>
      </c>
      <c r="D18752" s="87">
        <v>1</v>
      </c>
      <c r="E18752" s="126" t="s">
        <v>26</v>
      </c>
      <c r="F18752" s="78">
        <v>500000</v>
      </c>
      <c r="G18752" s="114">
        <f t="shared" si="565"/>
        <v>500000</v>
      </c>
      <c r="H18752" s="65" t="s">
        <v>794</v>
      </c>
      <c r="I18752" s="74" t="s">
        <v>13509</v>
      </c>
    </row>
    <row r="18753" spans="1:9" x14ac:dyDescent="0.25">
      <c r="A18753" s="144">
        <v>44754</v>
      </c>
      <c r="B18753" s="59" t="s">
        <v>7486</v>
      </c>
      <c r="C18753" s="92" t="s">
        <v>13512</v>
      </c>
      <c r="D18753" s="60">
        <v>1</v>
      </c>
      <c r="E18753" s="126" t="s">
        <v>26</v>
      </c>
      <c r="F18753" s="73">
        <v>500000</v>
      </c>
      <c r="G18753" s="114">
        <f t="shared" si="565"/>
        <v>500000</v>
      </c>
      <c r="H18753" s="65" t="s">
        <v>794</v>
      </c>
      <c r="I18753" s="74" t="s">
        <v>13509</v>
      </c>
    </row>
    <row r="18754" spans="1:9" x14ac:dyDescent="0.25">
      <c r="A18754" s="144">
        <v>44754</v>
      </c>
      <c r="B18754" s="59" t="s">
        <v>7486</v>
      </c>
      <c r="C18754" s="83" t="s">
        <v>13513</v>
      </c>
      <c r="D18754" s="60">
        <v>1</v>
      </c>
      <c r="E18754" s="75" t="s">
        <v>26</v>
      </c>
      <c r="F18754" s="63">
        <v>725000</v>
      </c>
      <c r="G18754" s="64">
        <f t="shared" si="565"/>
        <v>725000</v>
      </c>
      <c r="H18754" s="65" t="s">
        <v>794</v>
      </c>
      <c r="I18754" s="74" t="s">
        <v>13509</v>
      </c>
    </row>
    <row r="18755" spans="1:9" x14ac:dyDescent="0.25">
      <c r="A18755" s="144">
        <v>44754</v>
      </c>
      <c r="B18755" s="59" t="s">
        <v>7486</v>
      </c>
      <c r="C18755" s="59" t="s">
        <v>13514</v>
      </c>
      <c r="D18755" s="87">
        <v>1</v>
      </c>
      <c r="E18755" s="126" t="s">
        <v>26</v>
      </c>
      <c r="F18755" s="78">
        <v>725000</v>
      </c>
      <c r="G18755" s="64">
        <f t="shared" si="565"/>
        <v>725000</v>
      </c>
      <c r="H18755" s="65" t="s">
        <v>414</v>
      </c>
      <c r="I18755" s="74" t="s">
        <v>13515</v>
      </c>
    </row>
    <row r="18756" spans="1:9" x14ac:dyDescent="0.25">
      <c r="A18756" s="144">
        <v>44754</v>
      </c>
      <c r="B18756" s="59" t="s">
        <v>7486</v>
      </c>
      <c r="C18756" s="84" t="s">
        <v>13516</v>
      </c>
      <c r="D18756" s="87">
        <v>1</v>
      </c>
      <c r="E18756" s="126" t="s">
        <v>26</v>
      </c>
      <c r="F18756" s="78">
        <v>725000</v>
      </c>
      <c r="G18756" s="114">
        <f t="shared" si="565"/>
        <v>725000</v>
      </c>
      <c r="H18756" s="65" t="s">
        <v>414</v>
      </c>
      <c r="I18756" s="74" t="s">
        <v>13515</v>
      </c>
    </row>
    <row r="18757" spans="1:9" x14ac:dyDescent="0.25">
      <c r="A18757" s="144">
        <v>44754</v>
      </c>
      <c r="B18757" s="59" t="s">
        <v>13517</v>
      </c>
      <c r="C18757" s="59" t="s">
        <v>48</v>
      </c>
      <c r="D18757" s="60">
        <v>1</v>
      </c>
      <c r="E18757" s="126" t="s">
        <v>26</v>
      </c>
      <c r="F18757" s="63">
        <v>390000</v>
      </c>
      <c r="G18757" s="64">
        <f t="shared" si="565"/>
        <v>390000</v>
      </c>
      <c r="H18757" s="65" t="s">
        <v>665</v>
      </c>
      <c r="I18757" s="503" t="s">
        <v>6625</v>
      </c>
    </row>
    <row r="18758" spans="1:9" x14ac:dyDescent="0.25">
      <c r="A18758" s="144">
        <v>44754</v>
      </c>
      <c r="B18758" s="58" t="s">
        <v>35</v>
      </c>
      <c r="C18758" s="84" t="s">
        <v>36</v>
      </c>
      <c r="D18758" s="87">
        <v>3</v>
      </c>
      <c r="E18758" s="77" t="s">
        <v>37</v>
      </c>
      <c r="F18758" s="78">
        <v>31000</v>
      </c>
      <c r="G18758" s="64">
        <f t="shared" si="565"/>
        <v>93000</v>
      </c>
      <c r="H18758" s="65" t="s">
        <v>432</v>
      </c>
      <c r="I18758" s="74"/>
    </row>
    <row r="18759" spans="1:9" x14ac:dyDescent="0.25">
      <c r="A18759" s="144">
        <v>44785</v>
      </c>
      <c r="B18759" s="85" t="s">
        <v>13518</v>
      </c>
      <c r="C18759" s="59" t="s">
        <v>454</v>
      </c>
      <c r="D18759" s="60">
        <v>1</v>
      </c>
      <c r="E18759" s="126" t="s">
        <v>26</v>
      </c>
      <c r="F18759" s="73">
        <v>20000</v>
      </c>
      <c r="G18759" s="114">
        <f t="shared" si="565"/>
        <v>20000</v>
      </c>
      <c r="H18759" s="65" t="s">
        <v>6219</v>
      </c>
      <c r="I18759" s="74"/>
    </row>
    <row r="18760" spans="1:9" x14ac:dyDescent="0.25">
      <c r="A18760" s="144">
        <v>44785</v>
      </c>
      <c r="B18760" s="59" t="s">
        <v>13519</v>
      </c>
      <c r="C18760" s="59" t="s">
        <v>27</v>
      </c>
      <c r="D18760" s="59">
        <v>4</v>
      </c>
      <c r="E18760" s="126" t="s">
        <v>26</v>
      </c>
      <c r="F18760" s="61">
        <v>2000</v>
      </c>
      <c r="G18760" s="64">
        <f t="shared" si="565"/>
        <v>8000</v>
      </c>
      <c r="H18760" s="120" t="s">
        <v>1161</v>
      </c>
      <c r="I18760" s="74"/>
    </row>
    <row r="18761" spans="1:9" x14ac:dyDescent="0.25">
      <c r="A18761" s="144">
        <v>44785</v>
      </c>
      <c r="B18761" s="59" t="s">
        <v>2693</v>
      </c>
      <c r="C18761" s="59" t="s">
        <v>27</v>
      </c>
      <c r="D18761" s="59">
        <v>40</v>
      </c>
      <c r="E18761" s="126" t="s">
        <v>26</v>
      </c>
      <c r="F18761" s="61">
        <v>1565</v>
      </c>
      <c r="G18761" s="64">
        <f t="shared" si="565"/>
        <v>62600</v>
      </c>
      <c r="H18761" s="120" t="s">
        <v>1156</v>
      </c>
      <c r="I18761" s="74"/>
    </row>
    <row r="18762" spans="1:9" x14ac:dyDescent="0.25">
      <c r="A18762" s="144">
        <v>44785</v>
      </c>
      <c r="B18762" s="58" t="s">
        <v>844</v>
      </c>
      <c r="C18762" s="84" t="s">
        <v>835</v>
      </c>
      <c r="D18762" s="60">
        <v>1</v>
      </c>
      <c r="E18762" s="77" t="s">
        <v>26</v>
      </c>
      <c r="F18762" s="63">
        <v>11000</v>
      </c>
      <c r="G18762" s="64">
        <f t="shared" si="565"/>
        <v>11000</v>
      </c>
      <c r="H18762" s="120" t="s">
        <v>1156</v>
      </c>
      <c r="I18762" s="74"/>
    </row>
    <row r="18763" spans="1:9" x14ac:dyDescent="0.25">
      <c r="A18763" s="144">
        <v>44785</v>
      </c>
      <c r="B18763" s="59" t="s">
        <v>1876</v>
      </c>
      <c r="C18763" s="83" t="s">
        <v>48</v>
      </c>
      <c r="D18763" s="60">
        <v>1</v>
      </c>
      <c r="E18763" s="77" t="s">
        <v>26</v>
      </c>
      <c r="F18763" s="63">
        <v>260000</v>
      </c>
      <c r="G18763" s="64">
        <f t="shared" si="565"/>
        <v>260000</v>
      </c>
      <c r="H18763" s="65" t="s">
        <v>427</v>
      </c>
      <c r="I18763" s="74" t="s">
        <v>13520</v>
      </c>
    </row>
    <row r="18764" spans="1:9" x14ac:dyDescent="0.25">
      <c r="A18764" s="144">
        <v>44785</v>
      </c>
      <c r="B18764" s="118" t="s">
        <v>7515</v>
      </c>
      <c r="C18764" s="85" t="s">
        <v>48</v>
      </c>
      <c r="D18764" s="60">
        <v>1</v>
      </c>
      <c r="E18764" s="126" t="s">
        <v>26</v>
      </c>
      <c r="F18764" s="73">
        <v>35000</v>
      </c>
      <c r="G18764" s="64">
        <f>F18764*D18764</f>
        <v>35000</v>
      </c>
      <c r="H18764" s="65" t="s">
        <v>427</v>
      </c>
      <c r="I18764" s="74" t="s">
        <v>13520</v>
      </c>
    </row>
    <row r="18765" spans="1:9" x14ac:dyDescent="0.25">
      <c r="A18765" s="144">
        <v>44785</v>
      </c>
      <c r="B18765" s="59" t="s">
        <v>210</v>
      </c>
      <c r="C18765" s="59" t="s">
        <v>211</v>
      </c>
      <c r="D18765" s="60">
        <v>8</v>
      </c>
      <c r="E18765" s="75" t="s">
        <v>37</v>
      </c>
      <c r="F18765" s="61">
        <v>33000</v>
      </c>
      <c r="G18765" s="64">
        <f t="shared" ref="G18765:G18796" si="566">F18765*D18765</f>
        <v>264000</v>
      </c>
      <c r="H18765" s="65" t="s">
        <v>1500</v>
      </c>
      <c r="I18765" s="74" t="s">
        <v>13521</v>
      </c>
    </row>
    <row r="18766" spans="1:9" x14ac:dyDescent="0.25">
      <c r="A18766" s="144">
        <v>44785</v>
      </c>
      <c r="B18766" s="59" t="s">
        <v>6300</v>
      </c>
      <c r="C18766" s="59" t="s">
        <v>434</v>
      </c>
      <c r="D18766" s="60">
        <v>1</v>
      </c>
      <c r="E18766" s="75" t="s">
        <v>26</v>
      </c>
      <c r="F18766" s="63">
        <v>100000</v>
      </c>
      <c r="G18766" s="64">
        <f t="shared" si="566"/>
        <v>100000</v>
      </c>
      <c r="H18766" s="65" t="s">
        <v>1500</v>
      </c>
      <c r="I18766" s="74" t="s">
        <v>13521</v>
      </c>
    </row>
    <row r="18767" spans="1:9" x14ac:dyDescent="0.25">
      <c r="A18767" s="144">
        <v>44785</v>
      </c>
      <c r="B18767" s="118" t="s">
        <v>7515</v>
      </c>
      <c r="C18767" s="85" t="s">
        <v>48</v>
      </c>
      <c r="D18767" s="60">
        <v>1</v>
      </c>
      <c r="E18767" s="126" t="s">
        <v>26</v>
      </c>
      <c r="F18767" s="73">
        <v>35000</v>
      </c>
      <c r="G18767" s="64">
        <f t="shared" si="566"/>
        <v>35000</v>
      </c>
      <c r="H18767" s="65" t="s">
        <v>1500</v>
      </c>
      <c r="I18767" s="74" t="s">
        <v>13521</v>
      </c>
    </row>
    <row r="18768" spans="1:9" x14ac:dyDescent="0.25">
      <c r="A18768" s="144">
        <v>44785</v>
      </c>
      <c r="B18768" s="118" t="s">
        <v>13522</v>
      </c>
      <c r="C18768" s="59" t="s">
        <v>13523</v>
      </c>
      <c r="D18768" s="60">
        <v>1</v>
      </c>
      <c r="E18768" s="75" t="s">
        <v>26</v>
      </c>
      <c r="F18768" s="63">
        <v>15000</v>
      </c>
      <c r="G18768" s="73">
        <f t="shared" si="566"/>
        <v>15000</v>
      </c>
      <c r="H18768" s="65" t="s">
        <v>611</v>
      </c>
      <c r="I18768" s="74"/>
    </row>
    <row r="18769" spans="1:9" x14ac:dyDescent="0.25">
      <c r="A18769" s="144">
        <v>44785</v>
      </c>
      <c r="B18769" s="93" t="s">
        <v>13524</v>
      </c>
      <c r="C18769" s="59" t="s">
        <v>13523</v>
      </c>
      <c r="D18769" s="60">
        <v>2</v>
      </c>
      <c r="E18769" s="126" t="s">
        <v>26</v>
      </c>
      <c r="F18769" s="73">
        <v>5000</v>
      </c>
      <c r="G18769" s="114">
        <f t="shared" si="566"/>
        <v>10000</v>
      </c>
      <c r="H18769" s="65" t="s">
        <v>502</v>
      </c>
      <c r="I18769" s="74"/>
    </row>
    <row r="18770" spans="1:9" x14ac:dyDescent="0.25">
      <c r="A18770" s="144">
        <v>44785</v>
      </c>
      <c r="B18770" s="59" t="s">
        <v>13525</v>
      </c>
      <c r="C18770" s="59" t="s">
        <v>501</v>
      </c>
      <c r="D18770" s="60">
        <v>1</v>
      </c>
      <c r="E18770" s="126" t="s">
        <v>26</v>
      </c>
      <c r="F18770" s="64">
        <v>22000</v>
      </c>
      <c r="G18770" s="114">
        <f t="shared" si="566"/>
        <v>22000</v>
      </c>
      <c r="H18770" s="65" t="s">
        <v>502</v>
      </c>
      <c r="I18770" s="74"/>
    </row>
    <row r="18771" spans="1:9" x14ac:dyDescent="0.25">
      <c r="A18771" s="144">
        <v>44785</v>
      </c>
      <c r="B18771" s="59" t="s">
        <v>13524</v>
      </c>
      <c r="C18771" s="59" t="s">
        <v>501</v>
      </c>
      <c r="D18771" s="60">
        <v>1</v>
      </c>
      <c r="E18771" s="114" t="s">
        <v>26</v>
      </c>
      <c r="F18771" s="111">
        <v>15000</v>
      </c>
      <c r="G18771" s="114">
        <f t="shared" si="566"/>
        <v>15000</v>
      </c>
      <c r="H18771" s="65" t="s">
        <v>502</v>
      </c>
      <c r="I18771" s="74"/>
    </row>
    <row r="18772" spans="1:9" x14ac:dyDescent="0.25">
      <c r="A18772" s="144">
        <v>44785</v>
      </c>
      <c r="B18772" s="59" t="s">
        <v>13526</v>
      </c>
      <c r="C18772" s="59" t="s">
        <v>491</v>
      </c>
      <c r="D18772" s="60">
        <v>2</v>
      </c>
      <c r="E18772" s="126" t="s">
        <v>26</v>
      </c>
      <c r="F18772" s="73">
        <v>175000</v>
      </c>
      <c r="G18772" s="114">
        <f t="shared" si="566"/>
        <v>350000</v>
      </c>
      <c r="H18772" s="65" t="s">
        <v>556</v>
      </c>
      <c r="I18772" s="74" t="s">
        <v>13527</v>
      </c>
    </row>
    <row r="18773" spans="1:9" x14ac:dyDescent="0.25">
      <c r="A18773" s="144">
        <v>44785</v>
      </c>
      <c r="B18773" s="59" t="s">
        <v>13526</v>
      </c>
      <c r="C18773" s="59" t="s">
        <v>454</v>
      </c>
      <c r="D18773" s="60">
        <v>2</v>
      </c>
      <c r="E18773" s="126" t="s">
        <v>26</v>
      </c>
      <c r="F18773" s="73">
        <v>175000</v>
      </c>
      <c r="G18773" s="114">
        <f t="shared" si="566"/>
        <v>350000</v>
      </c>
      <c r="H18773" s="65" t="s">
        <v>556</v>
      </c>
      <c r="I18773" s="74" t="s">
        <v>13527</v>
      </c>
    </row>
    <row r="18774" spans="1:9" x14ac:dyDescent="0.25">
      <c r="A18774" s="144">
        <v>44785</v>
      </c>
      <c r="B18774" s="118" t="s">
        <v>13528</v>
      </c>
      <c r="C18774" s="84" t="s">
        <v>454</v>
      </c>
      <c r="D18774" s="60">
        <v>1</v>
      </c>
      <c r="E18774" s="75" t="s">
        <v>26</v>
      </c>
      <c r="F18774" s="73">
        <v>865000</v>
      </c>
      <c r="G18774" s="64">
        <f t="shared" si="566"/>
        <v>865000</v>
      </c>
      <c r="H18774" s="65" t="s">
        <v>6216</v>
      </c>
      <c r="I18774" s="74" t="s">
        <v>13529</v>
      </c>
    </row>
    <row r="18775" spans="1:9" x14ac:dyDescent="0.25">
      <c r="A18775" s="144">
        <v>44785</v>
      </c>
      <c r="B18775" s="58" t="s">
        <v>13530</v>
      </c>
      <c r="C18775" s="84" t="s">
        <v>1316</v>
      </c>
      <c r="D18775" s="141">
        <v>45.5</v>
      </c>
      <c r="E18775" s="75" t="s">
        <v>51</v>
      </c>
      <c r="F18775" s="73">
        <v>19000</v>
      </c>
      <c r="G18775" s="64">
        <f t="shared" si="566"/>
        <v>864500</v>
      </c>
      <c r="H18775" s="65" t="s">
        <v>13531</v>
      </c>
      <c r="I18775" s="74" t="s">
        <v>13529</v>
      </c>
    </row>
    <row r="18776" spans="1:9" x14ac:dyDescent="0.25">
      <c r="A18776" s="144">
        <v>44785</v>
      </c>
      <c r="B18776" s="58" t="s">
        <v>13532</v>
      </c>
      <c r="C18776" s="84" t="s">
        <v>1043</v>
      </c>
      <c r="D18776" s="60">
        <v>1</v>
      </c>
      <c r="E18776" s="75" t="s">
        <v>2212</v>
      </c>
      <c r="F18776" s="73">
        <v>588500</v>
      </c>
      <c r="G18776" s="64">
        <f t="shared" si="566"/>
        <v>588500</v>
      </c>
      <c r="H18776" s="65" t="s">
        <v>13531</v>
      </c>
      <c r="I18776" s="74" t="s">
        <v>13529</v>
      </c>
    </row>
    <row r="18777" spans="1:9" x14ac:dyDescent="0.25">
      <c r="A18777" s="144">
        <v>44785</v>
      </c>
      <c r="B18777" s="59" t="s">
        <v>13533</v>
      </c>
      <c r="C18777" s="59" t="s">
        <v>2078</v>
      </c>
      <c r="D18777" s="60">
        <v>1</v>
      </c>
      <c r="E18777" s="126" t="s">
        <v>26</v>
      </c>
      <c r="F18777" s="73">
        <v>150000</v>
      </c>
      <c r="G18777" s="64">
        <f t="shared" si="566"/>
        <v>150000</v>
      </c>
      <c r="H18777" s="65" t="s">
        <v>890</v>
      </c>
      <c r="I18777" s="74"/>
    </row>
    <row r="18778" spans="1:9" x14ac:dyDescent="0.25">
      <c r="A18778" s="144">
        <v>44785</v>
      </c>
      <c r="B18778" s="71" t="s">
        <v>2968</v>
      </c>
      <c r="C18778" s="59" t="s">
        <v>2078</v>
      </c>
      <c r="D18778" s="60">
        <v>1</v>
      </c>
      <c r="E18778" s="126" t="s">
        <v>26</v>
      </c>
      <c r="F18778" s="73">
        <v>75000</v>
      </c>
      <c r="G18778" s="64">
        <f t="shared" si="566"/>
        <v>75000</v>
      </c>
      <c r="H18778" s="65" t="s">
        <v>890</v>
      </c>
      <c r="I18778" s="74"/>
    </row>
    <row r="18779" spans="1:9" x14ac:dyDescent="0.25">
      <c r="A18779" s="144">
        <v>44785</v>
      </c>
      <c r="B18779" s="58" t="s">
        <v>7928</v>
      </c>
      <c r="C18779" s="59" t="s">
        <v>2078</v>
      </c>
      <c r="D18779" s="60">
        <v>1</v>
      </c>
      <c r="E18779" s="126" t="s">
        <v>26</v>
      </c>
      <c r="F18779" s="73">
        <v>25000</v>
      </c>
      <c r="G18779" s="64">
        <f>F18779*D18779</f>
        <v>25000</v>
      </c>
      <c r="H18779" s="65" t="s">
        <v>890</v>
      </c>
      <c r="I18779" s="74"/>
    </row>
    <row r="18780" spans="1:9" x14ac:dyDescent="0.25">
      <c r="A18780" s="144">
        <v>44785</v>
      </c>
      <c r="B18780" s="58" t="s">
        <v>3153</v>
      </c>
      <c r="C18780" s="59" t="s">
        <v>2078</v>
      </c>
      <c r="D18780" s="60">
        <v>1</v>
      </c>
      <c r="E18780" s="77" t="s">
        <v>26</v>
      </c>
      <c r="F18780" s="63">
        <v>45000</v>
      </c>
      <c r="G18780" s="64">
        <f t="shared" si="566"/>
        <v>45000</v>
      </c>
      <c r="H18780" s="65" t="s">
        <v>890</v>
      </c>
      <c r="I18780" s="74"/>
    </row>
    <row r="18781" spans="1:9" x14ac:dyDescent="0.25">
      <c r="A18781" s="144">
        <v>44785</v>
      </c>
      <c r="B18781" s="59" t="s">
        <v>13534</v>
      </c>
      <c r="C18781" s="59" t="s">
        <v>2078</v>
      </c>
      <c r="D18781" s="60">
        <v>1</v>
      </c>
      <c r="E18781" s="75" t="s">
        <v>26</v>
      </c>
      <c r="F18781" s="63">
        <v>55000</v>
      </c>
      <c r="G18781" s="114">
        <f t="shared" si="566"/>
        <v>55000</v>
      </c>
      <c r="H18781" s="65" t="s">
        <v>890</v>
      </c>
      <c r="I18781" s="74"/>
    </row>
    <row r="18782" spans="1:9" x14ac:dyDescent="0.25">
      <c r="A18782" s="144">
        <v>44785</v>
      </c>
      <c r="B18782" s="59" t="s">
        <v>13535</v>
      </c>
      <c r="C18782" s="59" t="s">
        <v>2078</v>
      </c>
      <c r="D18782" s="87">
        <v>1</v>
      </c>
      <c r="E18782" s="77" t="s">
        <v>26</v>
      </c>
      <c r="F18782" s="73">
        <v>10000</v>
      </c>
      <c r="G18782" s="114">
        <f t="shared" si="566"/>
        <v>10000</v>
      </c>
      <c r="H18782" s="65" t="s">
        <v>890</v>
      </c>
      <c r="I18782" s="74"/>
    </row>
    <row r="18783" spans="1:9" x14ac:dyDescent="0.25">
      <c r="A18783" s="144">
        <v>44785</v>
      </c>
      <c r="B18783" s="59" t="s">
        <v>182</v>
      </c>
      <c r="C18783" s="59" t="s">
        <v>183</v>
      </c>
      <c r="D18783" s="59">
        <v>2</v>
      </c>
      <c r="E18783" s="126" t="s">
        <v>6390</v>
      </c>
      <c r="F18783" s="61">
        <v>1500000</v>
      </c>
      <c r="G18783" s="73">
        <f t="shared" si="566"/>
        <v>3000000</v>
      </c>
      <c r="H18783" s="65" t="s">
        <v>2903</v>
      </c>
      <c r="I18783" s="74" t="s">
        <v>13536</v>
      </c>
    </row>
    <row r="18784" spans="1:9" x14ac:dyDescent="0.25">
      <c r="A18784" s="144">
        <v>44785</v>
      </c>
      <c r="B18784" s="59" t="s">
        <v>13537</v>
      </c>
      <c r="C18784" s="59" t="s">
        <v>491</v>
      </c>
      <c r="D18784" s="87">
        <v>2</v>
      </c>
      <c r="E18784" s="126" t="s">
        <v>26</v>
      </c>
      <c r="F18784" s="78">
        <v>135000</v>
      </c>
      <c r="G18784" s="64">
        <f t="shared" si="566"/>
        <v>270000</v>
      </c>
      <c r="H18784" s="65" t="s">
        <v>2903</v>
      </c>
      <c r="I18784" s="74" t="s">
        <v>13536</v>
      </c>
    </row>
    <row r="18785" spans="1:9" x14ac:dyDescent="0.25">
      <c r="A18785" s="144">
        <v>44785</v>
      </c>
      <c r="B18785" s="85" t="s">
        <v>13538</v>
      </c>
      <c r="C18785" s="59" t="s">
        <v>13539</v>
      </c>
      <c r="D18785" s="60">
        <v>1</v>
      </c>
      <c r="E18785" s="126" t="s">
        <v>26</v>
      </c>
      <c r="F18785" s="73">
        <v>60000</v>
      </c>
      <c r="G18785" s="64">
        <f t="shared" si="566"/>
        <v>60000</v>
      </c>
      <c r="H18785" s="65" t="s">
        <v>6214</v>
      </c>
      <c r="I18785" s="74"/>
    </row>
    <row r="18786" spans="1:9" x14ac:dyDescent="0.25">
      <c r="A18786" s="144">
        <v>44785</v>
      </c>
      <c r="B18786" s="59" t="s">
        <v>2693</v>
      </c>
      <c r="C18786" s="59" t="s">
        <v>27</v>
      </c>
      <c r="D18786" s="59">
        <v>40</v>
      </c>
      <c r="E18786" s="126" t="s">
        <v>26</v>
      </c>
      <c r="F18786" s="61">
        <v>1565</v>
      </c>
      <c r="G18786" s="64">
        <f t="shared" si="566"/>
        <v>62600</v>
      </c>
      <c r="H18786" s="120" t="s">
        <v>6197</v>
      </c>
      <c r="I18786" s="503"/>
    </row>
    <row r="18787" spans="1:9" x14ac:dyDescent="0.25">
      <c r="A18787" s="144">
        <v>44785</v>
      </c>
      <c r="B18787" s="59" t="s">
        <v>13540</v>
      </c>
      <c r="C18787" s="84" t="s">
        <v>147</v>
      </c>
      <c r="D18787" s="87">
        <v>1</v>
      </c>
      <c r="E18787" s="77" t="s">
        <v>26</v>
      </c>
      <c r="F18787" s="63">
        <v>549000</v>
      </c>
      <c r="G18787" s="64">
        <f t="shared" si="566"/>
        <v>549000</v>
      </c>
      <c r="H18787" s="65" t="s">
        <v>848</v>
      </c>
      <c r="I18787" s="74"/>
    </row>
    <row r="18788" spans="1:9" x14ac:dyDescent="0.25">
      <c r="A18788" s="144">
        <v>44785</v>
      </c>
      <c r="B18788" s="85" t="s">
        <v>13541</v>
      </c>
      <c r="C18788" s="84" t="s">
        <v>147</v>
      </c>
      <c r="D18788" s="60">
        <v>1</v>
      </c>
      <c r="E18788" s="126" t="s">
        <v>26</v>
      </c>
      <c r="F18788" s="73">
        <v>242000</v>
      </c>
      <c r="G18788" s="64">
        <f t="shared" si="566"/>
        <v>242000</v>
      </c>
      <c r="H18788" s="65" t="s">
        <v>848</v>
      </c>
      <c r="I18788" s="74"/>
    </row>
    <row r="18789" spans="1:9" x14ac:dyDescent="0.25">
      <c r="A18789" s="144">
        <v>44785</v>
      </c>
      <c r="B18789" s="59" t="s">
        <v>13542</v>
      </c>
      <c r="C18789" s="83" t="s">
        <v>147</v>
      </c>
      <c r="D18789" s="60">
        <v>1</v>
      </c>
      <c r="E18789" s="126" t="s">
        <v>26</v>
      </c>
      <c r="F18789" s="73">
        <v>326000</v>
      </c>
      <c r="G18789" s="64">
        <f t="shared" si="566"/>
        <v>326000</v>
      </c>
      <c r="H18789" s="65" t="s">
        <v>848</v>
      </c>
      <c r="I18789" s="74"/>
    </row>
    <row r="18790" spans="1:9" x14ac:dyDescent="0.25">
      <c r="A18790" s="144">
        <v>44785</v>
      </c>
      <c r="B18790" s="58" t="s">
        <v>4004</v>
      </c>
      <c r="C18790" s="84" t="s">
        <v>1043</v>
      </c>
      <c r="D18790" s="87">
        <v>5</v>
      </c>
      <c r="E18790" s="77" t="s">
        <v>51</v>
      </c>
      <c r="F18790" s="78">
        <v>28750</v>
      </c>
      <c r="G18790" s="114">
        <f t="shared" si="566"/>
        <v>143750</v>
      </c>
      <c r="H18790" s="65" t="s">
        <v>848</v>
      </c>
      <c r="I18790" s="74"/>
    </row>
    <row r="18791" spans="1:9" x14ac:dyDescent="0.25">
      <c r="A18791" s="144">
        <v>44785</v>
      </c>
      <c r="B18791" s="58" t="s">
        <v>35</v>
      </c>
      <c r="C18791" s="84" t="s">
        <v>36</v>
      </c>
      <c r="D18791" s="87">
        <v>3</v>
      </c>
      <c r="E18791" s="77" t="s">
        <v>37</v>
      </c>
      <c r="F18791" s="78">
        <v>31000</v>
      </c>
      <c r="G18791" s="64">
        <f t="shared" si="566"/>
        <v>93000</v>
      </c>
      <c r="H18791" s="65" t="s">
        <v>432</v>
      </c>
      <c r="I18791" s="74"/>
    </row>
    <row r="18792" spans="1:9" x14ac:dyDescent="0.25">
      <c r="A18792" s="144">
        <v>44816</v>
      </c>
      <c r="B18792" s="59" t="s">
        <v>56</v>
      </c>
      <c r="C18792" s="59" t="s">
        <v>57</v>
      </c>
      <c r="D18792" s="60">
        <v>2</v>
      </c>
      <c r="E18792" s="126" t="s">
        <v>37</v>
      </c>
      <c r="F18792" s="73">
        <v>24650</v>
      </c>
      <c r="G18792" s="114">
        <f t="shared" si="566"/>
        <v>49300</v>
      </c>
      <c r="H18792" s="65" t="s">
        <v>432</v>
      </c>
      <c r="I18792" s="74"/>
    </row>
    <row r="18793" spans="1:9" x14ac:dyDescent="0.25">
      <c r="A18793" s="144">
        <v>44816</v>
      </c>
      <c r="B18793" s="59" t="s">
        <v>13543</v>
      </c>
      <c r="C18793" s="84" t="s">
        <v>411</v>
      </c>
      <c r="D18793" s="60">
        <v>4</v>
      </c>
      <c r="E18793" s="126" t="s">
        <v>26</v>
      </c>
      <c r="F18793" s="73">
        <v>100000</v>
      </c>
      <c r="G18793" s="114">
        <f t="shared" si="566"/>
        <v>400000</v>
      </c>
      <c r="H18793" s="65" t="s">
        <v>588</v>
      </c>
      <c r="I18793" s="74"/>
    </row>
    <row r="18794" spans="1:9" x14ac:dyDescent="0.25">
      <c r="A18794" s="144">
        <v>44816</v>
      </c>
      <c r="B18794" s="59" t="s">
        <v>210</v>
      </c>
      <c r="C18794" s="59" t="s">
        <v>211</v>
      </c>
      <c r="D18794" s="60">
        <v>9</v>
      </c>
      <c r="E18794" s="75" t="s">
        <v>37</v>
      </c>
      <c r="F18794" s="61">
        <v>33000</v>
      </c>
      <c r="G18794" s="64">
        <f t="shared" si="566"/>
        <v>297000</v>
      </c>
      <c r="H18794" s="120" t="s">
        <v>2145</v>
      </c>
      <c r="I18794" s="74" t="s">
        <v>13544</v>
      </c>
    </row>
    <row r="18795" spans="1:9" x14ac:dyDescent="0.25">
      <c r="A18795" s="144">
        <v>44816</v>
      </c>
      <c r="B18795" s="59" t="s">
        <v>6307</v>
      </c>
      <c r="C18795" s="59" t="s">
        <v>217</v>
      </c>
      <c r="D18795" s="60">
        <v>1</v>
      </c>
      <c r="E18795" s="77" t="s">
        <v>26</v>
      </c>
      <c r="F18795" s="63">
        <v>83000</v>
      </c>
      <c r="G18795" s="64">
        <f t="shared" si="566"/>
        <v>83000</v>
      </c>
      <c r="H18795" s="120" t="s">
        <v>2145</v>
      </c>
      <c r="I18795" s="74" t="s">
        <v>13544</v>
      </c>
    </row>
    <row r="18796" spans="1:9" x14ac:dyDescent="0.25">
      <c r="A18796" s="144">
        <v>44816</v>
      </c>
      <c r="B18796" s="59" t="s">
        <v>1792</v>
      </c>
      <c r="C18796" s="59" t="s">
        <v>76</v>
      </c>
      <c r="D18796" s="60">
        <v>0.3</v>
      </c>
      <c r="E18796" s="77" t="s">
        <v>37</v>
      </c>
      <c r="F18796" s="63">
        <v>86250</v>
      </c>
      <c r="G18796" s="64">
        <f t="shared" si="566"/>
        <v>25875</v>
      </c>
      <c r="H18796" s="120" t="s">
        <v>2145</v>
      </c>
      <c r="I18796" s="74" t="s">
        <v>13544</v>
      </c>
    </row>
    <row r="18797" spans="1:9" x14ac:dyDescent="0.25">
      <c r="A18797" s="144">
        <v>44816</v>
      </c>
      <c r="B18797" s="58" t="s">
        <v>844</v>
      </c>
      <c r="C18797" s="84" t="s">
        <v>835</v>
      </c>
      <c r="D18797" s="60">
        <v>1</v>
      </c>
      <c r="E18797" s="77" t="s">
        <v>26</v>
      </c>
      <c r="F18797" s="63">
        <v>11000</v>
      </c>
      <c r="G18797" s="64">
        <f>F18797*D18797</f>
        <v>11000</v>
      </c>
      <c r="H18797" s="65" t="s">
        <v>1156</v>
      </c>
      <c r="I18797" s="74"/>
    </row>
    <row r="18798" spans="1:9" x14ac:dyDescent="0.25">
      <c r="A18798" s="144">
        <v>44816</v>
      </c>
      <c r="B18798" s="58" t="s">
        <v>35</v>
      </c>
      <c r="C18798" s="84" t="s">
        <v>36</v>
      </c>
      <c r="D18798" s="87">
        <v>3</v>
      </c>
      <c r="E18798" s="77" t="s">
        <v>37</v>
      </c>
      <c r="F18798" s="78">
        <v>31000</v>
      </c>
      <c r="G18798" s="64">
        <f t="shared" ref="G18798:G18861" si="567">F18798*D18798</f>
        <v>93000</v>
      </c>
      <c r="H18798" s="65" t="s">
        <v>2148</v>
      </c>
      <c r="I18798" s="74"/>
    </row>
    <row r="18799" spans="1:9" x14ac:dyDescent="0.25">
      <c r="A18799" s="144">
        <v>44816</v>
      </c>
      <c r="B18799" s="58" t="s">
        <v>844</v>
      </c>
      <c r="C18799" s="84" t="s">
        <v>835</v>
      </c>
      <c r="D18799" s="60">
        <v>3</v>
      </c>
      <c r="E18799" s="77" t="s">
        <v>26</v>
      </c>
      <c r="F18799" s="63">
        <v>11000</v>
      </c>
      <c r="G18799" s="64">
        <f t="shared" si="567"/>
        <v>33000</v>
      </c>
      <c r="H18799" s="120" t="s">
        <v>848</v>
      </c>
      <c r="I18799" s="74"/>
    </row>
    <row r="18800" spans="1:9" x14ac:dyDescent="0.25">
      <c r="A18800" s="144">
        <v>44816</v>
      </c>
      <c r="B18800" s="66" t="s">
        <v>810</v>
      </c>
      <c r="C18800" s="84" t="s">
        <v>27</v>
      </c>
      <c r="D18800" s="60">
        <v>1</v>
      </c>
      <c r="E18800" s="77" t="s">
        <v>1525</v>
      </c>
      <c r="F18800" s="63">
        <v>75000</v>
      </c>
      <c r="G18800" s="64">
        <f t="shared" si="567"/>
        <v>75000</v>
      </c>
      <c r="H18800" s="120" t="s">
        <v>848</v>
      </c>
      <c r="I18800" s="74"/>
    </row>
    <row r="18801" spans="1:9" x14ac:dyDescent="0.25">
      <c r="A18801" s="144">
        <v>44816</v>
      </c>
      <c r="B18801" s="118" t="s">
        <v>7049</v>
      </c>
      <c r="C18801" s="59" t="s">
        <v>974</v>
      </c>
      <c r="D18801" s="60">
        <v>1</v>
      </c>
      <c r="E18801" s="75" t="s">
        <v>43</v>
      </c>
      <c r="F18801" s="63">
        <v>575000</v>
      </c>
      <c r="G18801" s="114">
        <f t="shared" si="567"/>
        <v>575000</v>
      </c>
      <c r="H18801" s="65" t="s">
        <v>522</v>
      </c>
      <c r="I18801" s="74" t="s">
        <v>13545</v>
      </c>
    </row>
    <row r="18802" spans="1:9" x14ac:dyDescent="0.25">
      <c r="A18802" s="144">
        <v>44816</v>
      </c>
      <c r="B18802" s="59" t="s">
        <v>316</v>
      </c>
      <c r="C18802" s="59" t="s">
        <v>317</v>
      </c>
      <c r="D18802" s="60">
        <v>2</v>
      </c>
      <c r="E18802" s="114" t="s">
        <v>26</v>
      </c>
      <c r="F18802" s="111">
        <v>410000</v>
      </c>
      <c r="G18802" s="114">
        <f t="shared" si="567"/>
        <v>820000</v>
      </c>
      <c r="H18802" s="65" t="s">
        <v>522</v>
      </c>
      <c r="I18802" s="74" t="s">
        <v>13545</v>
      </c>
    </row>
    <row r="18803" spans="1:9" x14ac:dyDescent="0.25">
      <c r="A18803" s="144">
        <v>44816</v>
      </c>
      <c r="B18803" s="59" t="s">
        <v>810</v>
      </c>
      <c r="C18803" s="59">
        <v>36950</v>
      </c>
      <c r="D18803" s="60">
        <v>1</v>
      </c>
      <c r="E18803" s="126" t="s">
        <v>1525</v>
      </c>
      <c r="F18803" s="73">
        <v>75000</v>
      </c>
      <c r="G18803" s="114">
        <f t="shared" si="567"/>
        <v>75000</v>
      </c>
      <c r="H18803" s="65" t="s">
        <v>522</v>
      </c>
      <c r="I18803" s="74" t="s">
        <v>13546</v>
      </c>
    </row>
    <row r="18804" spans="1:9" x14ac:dyDescent="0.25">
      <c r="A18804" s="144">
        <v>44816</v>
      </c>
      <c r="B18804" s="59" t="s">
        <v>810</v>
      </c>
      <c r="C18804" s="59">
        <v>8005</v>
      </c>
      <c r="D18804" s="60">
        <v>1</v>
      </c>
      <c r="E18804" s="126" t="s">
        <v>1525</v>
      </c>
      <c r="F18804" s="73">
        <v>75000</v>
      </c>
      <c r="G18804" s="114">
        <f t="shared" si="567"/>
        <v>75000</v>
      </c>
      <c r="H18804" s="65" t="s">
        <v>522</v>
      </c>
      <c r="I18804" s="74" t="s">
        <v>13546</v>
      </c>
    </row>
    <row r="18805" spans="1:9" x14ac:dyDescent="0.25">
      <c r="A18805" s="144">
        <v>44816</v>
      </c>
      <c r="B18805" s="59" t="s">
        <v>62</v>
      </c>
      <c r="C18805" s="84" t="s">
        <v>13547</v>
      </c>
      <c r="D18805" s="141">
        <v>1</v>
      </c>
      <c r="E18805" s="75" t="s">
        <v>29</v>
      </c>
      <c r="F18805" s="73">
        <v>2100000</v>
      </c>
      <c r="G18805" s="64">
        <f t="shared" si="567"/>
        <v>2100000</v>
      </c>
      <c r="H18805" s="65" t="s">
        <v>1877</v>
      </c>
      <c r="I18805" s="74" t="s">
        <v>13548</v>
      </c>
    </row>
    <row r="18806" spans="1:9" x14ac:dyDescent="0.25">
      <c r="A18806" s="144">
        <v>44816</v>
      </c>
      <c r="B18806" s="59" t="s">
        <v>62</v>
      </c>
      <c r="C18806" s="84" t="s">
        <v>13549</v>
      </c>
      <c r="D18806" s="60">
        <v>1</v>
      </c>
      <c r="E18806" s="75" t="s">
        <v>29</v>
      </c>
      <c r="F18806" s="73">
        <v>2100000</v>
      </c>
      <c r="G18806" s="64">
        <f t="shared" si="567"/>
        <v>2100000</v>
      </c>
      <c r="H18806" s="65" t="s">
        <v>1877</v>
      </c>
      <c r="I18806" s="74" t="s">
        <v>13548</v>
      </c>
    </row>
    <row r="18807" spans="1:9" x14ac:dyDescent="0.25">
      <c r="A18807" s="144">
        <v>44816</v>
      </c>
      <c r="B18807" s="59" t="s">
        <v>4648</v>
      </c>
      <c r="C18807" s="59" t="s">
        <v>813</v>
      </c>
      <c r="D18807" s="59">
        <v>1</v>
      </c>
      <c r="E18807" s="126" t="s">
        <v>26</v>
      </c>
      <c r="F18807" s="61">
        <v>49000</v>
      </c>
      <c r="G18807" s="64">
        <f t="shared" si="567"/>
        <v>49000</v>
      </c>
      <c r="H18807" s="65" t="s">
        <v>623</v>
      </c>
      <c r="I18807" s="74"/>
    </row>
    <row r="18808" spans="1:9" x14ac:dyDescent="0.25">
      <c r="A18808" s="144">
        <v>44816</v>
      </c>
      <c r="B18808" s="59" t="s">
        <v>10709</v>
      </c>
      <c r="C18808" s="59" t="s">
        <v>13550</v>
      </c>
      <c r="D18808" s="87">
        <v>1</v>
      </c>
      <c r="E18808" s="77" t="s">
        <v>26</v>
      </c>
      <c r="F18808" s="73">
        <v>1400000</v>
      </c>
      <c r="G18808" s="114">
        <f t="shared" si="567"/>
        <v>1400000</v>
      </c>
      <c r="H18808" s="65" t="s">
        <v>2145</v>
      </c>
      <c r="I18808" s="74" t="s">
        <v>13551</v>
      </c>
    </row>
    <row r="18809" spans="1:9" x14ac:dyDescent="0.25">
      <c r="A18809" s="144">
        <v>44816</v>
      </c>
      <c r="B18809" s="58" t="s">
        <v>6304</v>
      </c>
      <c r="C18809" s="83" t="s">
        <v>4958</v>
      </c>
      <c r="D18809" s="60">
        <v>1</v>
      </c>
      <c r="E18809" s="159" t="s">
        <v>26</v>
      </c>
      <c r="F18809" s="64">
        <v>130000</v>
      </c>
      <c r="G18809" s="73">
        <f t="shared" si="567"/>
        <v>130000</v>
      </c>
      <c r="H18809" s="65" t="s">
        <v>2145</v>
      </c>
      <c r="I18809" s="74" t="s">
        <v>13551</v>
      </c>
    </row>
    <row r="18810" spans="1:9" x14ac:dyDescent="0.25">
      <c r="A18810" s="144">
        <v>44816</v>
      </c>
      <c r="B18810" s="59" t="s">
        <v>210</v>
      </c>
      <c r="C18810" s="59" t="s">
        <v>211</v>
      </c>
      <c r="D18810" s="60">
        <v>8</v>
      </c>
      <c r="E18810" s="75" t="s">
        <v>37</v>
      </c>
      <c r="F18810" s="61">
        <v>33000</v>
      </c>
      <c r="G18810" s="64">
        <f t="shared" si="567"/>
        <v>264000</v>
      </c>
      <c r="H18810" s="65" t="s">
        <v>427</v>
      </c>
      <c r="I18810" s="74" t="s">
        <v>13552</v>
      </c>
    </row>
    <row r="18811" spans="1:9" x14ac:dyDescent="0.25">
      <c r="A18811" s="144">
        <v>44816</v>
      </c>
      <c r="B18811" s="59" t="s">
        <v>12551</v>
      </c>
      <c r="C18811" s="59" t="s">
        <v>6579</v>
      </c>
      <c r="D18811" s="60">
        <v>1</v>
      </c>
      <c r="E18811" s="75" t="s">
        <v>26</v>
      </c>
      <c r="F18811" s="62">
        <v>58000</v>
      </c>
      <c r="G18811" s="64">
        <f t="shared" si="567"/>
        <v>58000</v>
      </c>
      <c r="H18811" s="65" t="s">
        <v>427</v>
      </c>
      <c r="I18811" s="74" t="s">
        <v>13552</v>
      </c>
    </row>
    <row r="18812" spans="1:9" x14ac:dyDescent="0.25">
      <c r="A18812" s="144">
        <v>44816</v>
      </c>
      <c r="B18812" s="58" t="s">
        <v>1894</v>
      </c>
      <c r="C18812" s="83" t="s">
        <v>6400</v>
      </c>
      <c r="D18812" s="87">
        <v>10</v>
      </c>
      <c r="E18812" s="126" t="s">
        <v>26</v>
      </c>
      <c r="F18812" s="63">
        <v>235000</v>
      </c>
      <c r="G18812" s="114">
        <f t="shared" si="567"/>
        <v>2350000</v>
      </c>
      <c r="H18812" s="65" t="s">
        <v>2903</v>
      </c>
      <c r="I18812" s="74" t="s">
        <v>13553</v>
      </c>
    </row>
    <row r="18813" spans="1:9" x14ac:dyDescent="0.25">
      <c r="A18813" s="144">
        <v>44816</v>
      </c>
      <c r="B18813" s="118" t="s">
        <v>13246</v>
      </c>
      <c r="C18813" s="83" t="s">
        <v>6400</v>
      </c>
      <c r="D18813" s="87">
        <v>10</v>
      </c>
      <c r="E18813" s="77" t="s">
        <v>26</v>
      </c>
      <c r="F18813" s="78">
        <v>65000</v>
      </c>
      <c r="G18813" s="64">
        <f t="shared" si="567"/>
        <v>650000</v>
      </c>
      <c r="H18813" s="65" t="s">
        <v>2903</v>
      </c>
      <c r="I18813" s="74" t="s">
        <v>13553</v>
      </c>
    </row>
    <row r="18814" spans="1:9" x14ac:dyDescent="0.25">
      <c r="A18814" s="144">
        <v>44816</v>
      </c>
      <c r="B18814" s="71" t="s">
        <v>54</v>
      </c>
      <c r="C18814" s="59" t="s">
        <v>13554</v>
      </c>
      <c r="D18814" s="60">
        <v>1</v>
      </c>
      <c r="E18814" s="126" t="s">
        <v>26</v>
      </c>
      <c r="F18814" s="73">
        <v>3400000</v>
      </c>
      <c r="G18814" s="64">
        <f t="shared" si="567"/>
        <v>3400000</v>
      </c>
      <c r="H18814" s="65" t="s">
        <v>2903</v>
      </c>
      <c r="I18814" s="74" t="s">
        <v>13553</v>
      </c>
    </row>
    <row r="18815" spans="1:9" x14ac:dyDescent="0.25">
      <c r="A18815" s="144">
        <v>44816</v>
      </c>
      <c r="B18815" s="58" t="s">
        <v>13555</v>
      </c>
      <c r="C18815" s="84" t="s">
        <v>13556</v>
      </c>
      <c r="D18815" s="87">
        <v>1</v>
      </c>
      <c r="E18815" s="77" t="s">
        <v>26</v>
      </c>
      <c r="F18815" s="78">
        <v>1650000</v>
      </c>
      <c r="G18815" s="114">
        <f t="shared" si="567"/>
        <v>1650000</v>
      </c>
      <c r="H18815" s="65" t="s">
        <v>2903</v>
      </c>
      <c r="I18815" s="74" t="s">
        <v>13553</v>
      </c>
    </row>
    <row r="18816" spans="1:9" x14ac:dyDescent="0.25">
      <c r="A18816" s="144">
        <v>44816</v>
      </c>
      <c r="B18816" s="58" t="s">
        <v>13555</v>
      </c>
      <c r="C18816" s="84" t="s">
        <v>13557</v>
      </c>
      <c r="D18816" s="60">
        <v>1</v>
      </c>
      <c r="E18816" s="126" t="s">
        <v>26</v>
      </c>
      <c r="F18816" s="78">
        <v>1650000</v>
      </c>
      <c r="G18816" s="114">
        <f t="shared" si="567"/>
        <v>1650000</v>
      </c>
      <c r="H18816" s="65" t="s">
        <v>2903</v>
      </c>
      <c r="I18816" s="74" t="s">
        <v>13553</v>
      </c>
    </row>
    <row r="18817" spans="1:9" x14ac:dyDescent="0.25">
      <c r="A18817" s="144">
        <v>44816</v>
      </c>
      <c r="B18817" s="58" t="s">
        <v>13555</v>
      </c>
      <c r="C18817" s="84" t="s">
        <v>13558</v>
      </c>
      <c r="D18817" s="87">
        <v>1</v>
      </c>
      <c r="E18817" s="77" t="s">
        <v>26</v>
      </c>
      <c r="F18817" s="78">
        <v>1650000</v>
      </c>
      <c r="G18817" s="114">
        <f t="shared" si="567"/>
        <v>1650000</v>
      </c>
      <c r="H18817" s="65" t="s">
        <v>2903</v>
      </c>
      <c r="I18817" s="74" t="s">
        <v>13553</v>
      </c>
    </row>
    <row r="18818" spans="1:9" x14ac:dyDescent="0.25">
      <c r="A18818" s="144">
        <v>44816</v>
      </c>
      <c r="B18818" s="58" t="s">
        <v>13555</v>
      </c>
      <c r="C18818" s="84" t="s">
        <v>13559</v>
      </c>
      <c r="D18818" s="60">
        <v>1</v>
      </c>
      <c r="E18818" s="126" t="s">
        <v>26</v>
      </c>
      <c r="F18818" s="78">
        <v>1650000</v>
      </c>
      <c r="G18818" s="64">
        <f t="shared" si="567"/>
        <v>1650000</v>
      </c>
      <c r="H18818" s="65" t="s">
        <v>2903</v>
      </c>
      <c r="I18818" s="74" t="s">
        <v>13553</v>
      </c>
    </row>
    <row r="18819" spans="1:9" x14ac:dyDescent="0.25">
      <c r="A18819" s="144">
        <v>44816</v>
      </c>
      <c r="B18819" s="58" t="s">
        <v>13555</v>
      </c>
      <c r="C18819" s="84" t="s">
        <v>13560</v>
      </c>
      <c r="D18819" s="87">
        <v>1</v>
      </c>
      <c r="E18819" s="77" t="s">
        <v>25</v>
      </c>
      <c r="F18819" s="78">
        <v>1650000</v>
      </c>
      <c r="G18819" s="114">
        <f t="shared" si="567"/>
        <v>1650000</v>
      </c>
      <c r="H18819" s="65" t="s">
        <v>2903</v>
      </c>
      <c r="I18819" s="74" t="s">
        <v>13553</v>
      </c>
    </row>
    <row r="18820" spans="1:9" x14ac:dyDescent="0.25">
      <c r="A18820" s="144">
        <v>44816</v>
      </c>
      <c r="B18820" s="58" t="s">
        <v>13555</v>
      </c>
      <c r="C18820" s="84" t="s">
        <v>13561</v>
      </c>
      <c r="D18820" s="60">
        <v>1</v>
      </c>
      <c r="E18820" s="75" t="s">
        <v>26</v>
      </c>
      <c r="F18820" s="78">
        <v>1650000</v>
      </c>
      <c r="G18820" s="64">
        <f t="shared" si="567"/>
        <v>1650000</v>
      </c>
      <c r="H18820" s="65" t="s">
        <v>2903</v>
      </c>
      <c r="I18820" s="74" t="s">
        <v>13553</v>
      </c>
    </row>
    <row r="18821" spans="1:9" x14ac:dyDescent="0.25">
      <c r="A18821" s="144">
        <v>44816</v>
      </c>
      <c r="B18821" s="118" t="s">
        <v>13562</v>
      </c>
      <c r="C18821" s="83" t="s">
        <v>13563</v>
      </c>
      <c r="D18821" s="60">
        <v>1</v>
      </c>
      <c r="E18821" s="75" t="s">
        <v>26</v>
      </c>
      <c r="F18821" s="63">
        <v>1050000</v>
      </c>
      <c r="G18821" s="64">
        <f t="shared" si="567"/>
        <v>1050000</v>
      </c>
      <c r="H18821" s="65" t="s">
        <v>2903</v>
      </c>
      <c r="I18821" s="74" t="s">
        <v>13553</v>
      </c>
    </row>
    <row r="18822" spans="1:9" x14ac:dyDescent="0.25">
      <c r="A18822" s="144">
        <v>44816</v>
      </c>
      <c r="B18822" s="118" t="s">
        <v>13562</v>
      </c>
      <c r="C18822" s="59" t="s">
        <v>13564</v>
      </c>
      <c r="D18822" s="60">
        <v>1</v>
      </c>
      <c r="E18822" s="75" t="s">
        <v>26</v>
      </c>
      <c r="F18822" s="63">
        <v>1050000</v>
      </c>
      <c r="G18822" s="64">
        <f t="shared" si="567"/>
        <v>1050000</v>
      </c>
      <c r="H18822" s="65" t="s">
        <v>2903</v>
      </c>
      <c r="I18822" s="74" t="s">
        <v>13553</v>
      </c>
    </row>
    <row r="18823" spans="1:9" x14ac:dyDescent="0.25">
      <c r="A18823" s="144">
        <v>44816</v>
      </c>
      <c r="B18823" s="59" t="s">
        <v>13565</v>
      </c>
      <c r="C18823" s="59" t="s">
        <v>454</v>
      </c>
      <c r="D18823" s="87">
        <v>1</v>
      </c>
      <c r="E18823" s="77" t="s">
        <v>26</v>
      </c>
      <c r="F18823" s="63">
        <v>95000</v>
      </c>
      <c r="G18823" s="64">
        <f t="shared" si="567"/>
        <v>95000</v>
      </c>
      <c r="H18823" s="65" t="s">
        <v>6378</v>
      </c>
      <c r="I18823" s="74" t="s">
        <v>13566</v>
      </c>
    </row>
    <row r="18824" spans="1:9" x14ac:dyDescent="0.25">
      <c r="A18824" s="144">
        <v>44816</v>
      </c>
      <c r="B18824" s="58" t="s">
        <v>10001</v>
      </c>
      <c r="C18824" s="59" t="s">
        <v>454</v>
      </c>
      <c r="D18824" s="141">
        <v>1</v>
      </c>
      <c r="E18824" s="75" t="s">
        <v>26</v>
      </c>
      <c r="F18824" s="73">
        <v>60000</v>
      </c>
      <c r="G18824" s="64">
        <f t="shared" si="567"/>
        <v>60000</v>
      </c>
      <c r="H18824" s="65" t="s">
        <v>6378</v>
      </c>
      <c r="I18824" s="74" t="s">
        <v>13566</v>
      </c>
    </row>
    <row r="18825" spans="1:9" x14ac:dyDescent="0.25">
      <c r="A18825" s="144">
        <v>44816</v>
      </c>
      <c r="B18825" s="59" t="s">
        <v>4480</v>
      </c>
      <c r="C18825" s="59" t="s">
        <v>454</v>
      </c>
      <c r="D18825" s="60">
        <v>3</v>
      </c>
      <c r="E18825" s="77" t="s">
        <v>26</v>
      </c>
      <c r="F18825" s="63">
        <v>40000</v>
      </c>
      <c r="G18825" s="64">
        <f t="shared" si="567"/>
        <v>120000</v>
      </c>
      <c r="H18825" s="65" t="s">
        <v>8931</v>
      </c>
      <c r="I18825" s="74" t="s">
        <v>13566</v>
      </c>
    </row>
    <row r="18826" spans="1:9" x14ac:dyDescent="0.25">
      <c r="A18826" s="144">
        <v>44816</v>
      </c>
      <c r="B18826" s="118" t="s">
        <v>13567</v>
      </c>
      <c r="C18826" s="84" t="s">
        <v>13568</v>
      </c>
      <c r="D18826" s="60">
        <v>2</v>
      </c>
      <c r="E18826" s="75" t="s">
        <v>26</v>
      </c>
      <c r="F18826" s="73">
        <v>12500</v>
      </c>
      <c r="G18826" s="64">
        <f t="shared" si="567"/>
        <v>25000</v>
      </c>
      <c r="H18826" s="65" t="s">
        <v>1156</v>
      </c>
      <c r="I18826" s="74"/>
    </row>
    <row r="18827" spans="1:9" x14ac:dyDescent="0.25">
      <c r="A18827" s="144">
        <v>44816</v>
      </c>
      <c r="B18827" s="58" t="s">
        <v>2140</v>
      </c>
      <c r="C18827" s="84" t="s">
        <v>2141</v>
      </c>
      <c r="D18827" s="60">
        <v>1</v>
      </c>
      <c r="E18827" s="75" t="s">
        <v>26</v>
      </c>
      <c r="F18827" s="73">
        <v>225000</v>
      </c>
      <c r="G18827" s="64">
        <f t="shared" si="567"/>
        <v>225000</v>
      </c>
      <c r="H18827" s="65" t="s">
        <v>1161</v>
      </c>
      <c r="I18827" s="74"/>
    </row>
    <row r="18828" spans="1:9" x14ac:dyDescent="0.25">
      <c r="A18828" s="144">
        <v>44816</v>
      </c>
      <c r="B18828" s="59" t="s">
        <v>12924</v>
      </c>
      <c r="C18828" s="58" t="s">
        <v>411</v>
      </c>
      <c r="D18828" s="87">
        <v>4</v>
      </c>
      <c r="E18828" s="159" t="s">
        <v>26</v>
      </c>
      <c r="F18828" s="64">
        <v>20000</v>
      </c>
      <c r="G18828" s="64">
        <f t="shared" si="567"/>
        <v>80000</v>
      </c>
      <c r="H18828" s="65" t="s">
        <v>466</v>
      </c>
      <c r="I18828" s="59"/>
    </row>
    <row r="18829" spans="1:9" x14ac:dyDescent="0.25">
      <c r="A18829" s="144">
        <v>44816</v>
      </c>
      <c r="B18829" s="71" t="s">
        <v>11661</v>
      </c>
      <c r="C18829" s="59" t="s">
        <v>48</v>
      </c>
      <c r="D18829" s="60">
        <v>1</v>
      </c>
      <c r="E18829" s="75" t="s">
        <v>29</v>
      </c>
      <c r="F18829" s="64">
        <v>2600000</v>
      </c>
      <c r="G18829" s="64">
        <f t="shared" si="567"/>
        <v>2600000</v>
      </c>
      <c r="H18829" s="65" t="s">
        <v>466</v>
      </c>
      <c r="I18829" s="59"/>
    </row>
    <row r="18830" spans="1:9" x14ac:dyDescent="0.25">
      <c r="A18830" s="144">
        <v>44816</v>
      </c>
      <c r="B18830" s="85" t="s">
        <v>13569</v>
      </c>
      <c r="C18830" s="59" t="s">
        <v>454</v>
      </c>
      <c r="D18830" s="60">
        <v>4</v>
      </c>
      <c r="E18830" s="126" t="s">
        <v>26</v>
      </c>
      <c r="F18830" s="73">
        <v>200000</v>
      </c>
      <c r="G18830" s="64">
        <f t="shared" si="567"/>
        <v>800000</v>
      </c>
      <c r="H18830" s="65" t="s">
        <v>466</v>
      </c>
      <c r="I18830" s="59"/>
    </row>
    <row r="18831" spans="1:9" x14ac:dyDescent="0.25">
      <c r="A18831" s="144">
        <v>44816</v>
      </c>
      <c r="B18831" s="118" t="s">
        <v>6452</v>
      </c>
      <c r="C18831" s="299" t="s">
        <v>636</v>
      </c>
      <c r="D18831" s="60">
        <v>1</v>
      </c>
      <c r="E18831" s="75" t="s">
        <v>26</v>
      </c>
      <c r="F18831" s="63">
        <v>7500</v>
      </c>
      <c r="G18831" s="64">
        <f t="shared" si="567"/>
        <v>7500</v>
      </c>
      <c r="H18831" s="65" t="s">
        <v>466</v>
      </c>
      <c r="I18831" s="74"/>
    </row>
    <row r="18832" spans="1:9" x14ac:dyDescent="0.25">
      <c r="A18832" s="144">
        <v>44816</v>
      </c>
      <c r="B18832" s="59" t="s">
        <v>62</v>
      </c>
      <c r="C18832" s="59" t="s">
        <v>13570</v>
      </c>
      <c r="D18832" s="60">
        <v>1</v>
      </c>
      <c r="E18832" s="75" t="s">
        <v>29</v>
      </c>
      <c r="F18832" s="61">
        <v>2100000</v>
      </c>
      <c r="G18832" s="64">
        <f t="shared" si="567"/>
        <v>2100000</v>
      </c>
      <c r="H18832" s="120" t="s">
        <v>1120</v>
      </c>
      <c r="I18832" s="59" t="s">
        <v>13571</v>
      </c>
    </row>
    <row r="18833" spans="1:9" x14ac:dyDescent="0.25">
      <c r="A18833" s="144">
        <v>44816</v>
      </c>
      <c r="B18833" s="59" t="s">
        <v>62</v>
      </c>
      <c r="C18833" s="59" t="s">
        <v>13572</v>
      </c>
      <c r="D18833" s="60">
        <v>1</v>
      </c>
      <c r="E18833" s="75" t="s">
        <v>29</v>
      </c>
      <c r="F18833" s="61">
        <v>2100000</v>
      </c>
      <c r="G18833" s="64">
        <f t="shared" si="567"/>
        <v>2100000</v>
      </c>
      <c r="H18833" s="120" t="s">
        <v>1120</v>
      </c>
      <c r="I18833" s="59" t="s">
        <v>13571</v>
      </c>
    </row>
    <row r="18834" spans="1:9" x14ac:dyDescent="0.25">
      <c r="A18834" s="144">
        <v>44816</v>
      </c>
      <c r="B18834" s="59" t="s">
        <v>62</v>
      </c>
      <c r="C18834" s="59" t="s">
        <v>13573</v>
      </c>
      <c r="D18834" s="60">
        <v>1</v>
      </c>
      <c r="E18834" s="75" t="s">
        <v>29</v>
      </c>
      <c r="F18834" s="61">
        <v>2100000</v>
      </c>
      <c r="G18834" s="64">
        <f t="shared" si="567"/>
        <v>2100000</v>
      </c>
      <c r="H18834" s="120" t="s">
        <v>1120</v>
      </c>
      <c r="I18834" s="59" t="s">
        <v>13571</v>
      </c>
    </row>
    <row r="18835" spans="1:9" x14ac:dyDescent="0.25">
      <c r="A18835" s="144">
        <v>44816</v>
      </c>
      <c r="B18835" s="59" t="s">
        <v>62</v>
      </c>
      <c r="C18835" s="59" t="s">
        <v>13574</v>
      </c>
      <c r="D18835" s="60">
        <v>1</v>
      </c>
      <c r="E18835" s="75" t="s">
        <v>29</v>
      </c>
      <c r="F18835" s="61">
        <v>2100000</v>
      </c>
      <c r="G18835" s="64">
        <f t="shared" si="567"/>
        <v>2100000</v>
      </c>
      <c r="H18835" s="120" t="s">
        <v>1120</v>
      </c>
      <c r="I18835" s="59" t="s">
        <v>13571</v>
      </c>
    </row>
    <row r="18836" spans="1:9" x14ac:dyDescent="0.25">
      <c r="A18836" s="144">
        <v>44816</v>
      </c>
      <c r="B18836" s="118" t="s">
        <v>939</v>
      </c>
      <c r="C18836" s="81" t="s">
        <v>9367</v>
      </c>
      <c r="D18836" s="60">
        <v>1</v>
      </c>
      <c r="E18836" s="75" t="s">
        <v>26</v>
      </c>
      <c r="F18836" s="61">
        <v>1050000</v>
      </c>
      <c r="G18836" s="64">
        <f t="shared" si="567"/>
        <v>1050000</v>
      </c>
      <c r="H18836" s="120" t="s">
        <v>1120</v>
      </c>
      <c r="I18836" s="59" t="s">
        <v>13575</v>
      </c>
    </row>
    <row r="18837" spans="1:9" x14ac:dyDescent="0.25">
      <c r="A18837" s="144">
        <v>44816</v>
      </c>
      <c r="B18837" s="118" t="s">
        <v>939</v>
      </c>
      <c r="C18837" s="81" t="s">
        <v>8648</v>
      </c>
      <c r="D18837" s="60">
        <v>1</v>
      </c>
      <c r="E18837" s="75" t="s">
        <v>26</v>
      </c>
      <c r="F18837" s="61">
        <v>1050000</v>
      </c>
      <c r="G18837" s="64">
        <f t="shared" si="567"/>
        <v>1050000</v>
      </c>
      <c r="H18837" s="120" t="s">
        <v>1120</v>
      </c>
      <c r="I18837" s="59" t="s">
        <v>13575</v>
      </c>
    </row>
    <row r="18838" spans="1:9" x14ac:dyDescent="0.25">
      <c r="A18838" s="144">
        <v>44816</v>
      </c>
      <c r="B18838" s="118" t="s">
        <v>13576</v>
      </c>
      <c r="C18838" s="81" t="s">
        <v>13577</v>
      </c>
      <c r="D18838" s="60">
        <v>1</v>
      </c>
      <c r="E18838" s="75" t="s">
        <v>26</v>
      </c>
      <c r="F18838" s="61">
        <v>1050000</v>
      </c>
      <c r="G18838" s="64">
        <f t="shared" si="567"/>
        <v>1050000</v>
      </c>
      <c r="H18838" s="120" t="s">
        <v>1120</v>
      </c>
      <c r="I18838" s="59" t="s">
        <v>13575</v>
      </c>
    </row>
    <row r="18839" spans="1:9" x14ac:dyDescent="0.25">
      <c r="A18839" s="144">
        <v>44816</v>
      </c>
      <c r="B18839" s="118" t="s">
        <v>13578</v>
      </c>
      <c r="C18839" s="81" t="s">
        <v>13579</v>
      </c>
      <c r="D18839" s="60">
        <v>1</v>
      </c>
      <c r="E18839" s="75" t="s">
        <v>26</v>
      </c>
      <c r="F18839" s="61">
        <v>1050000</v>
      </c>
      <c r="G18839" s="64">
        <f t="shared" si="567"/>
        <v>1050000</v>
      </c>
      <c r="H18839" s="120" t="s">
        <v>1120</v>
      </c>
      <c r="I18839" s="59" t="s">
        <v>13575</v>
      </c>
    </row>
    <row r="18840" spans="1:9" x14ac:dyDescent="0.25">
      <c r="A18840" s="144">
        <v>44816</v>
      </c>
      <c r="B18840" s="118" t="s">
        <v>13580</v>
      </c>
      <c r="C18840" s="81" t="s">
        <v>13581</v>
      </c>
      <c r="D18840" s="60">
        <v>1</v>
      </c>
      <c r="E18840" s="75" t="s">
        <v>26</v>
      </c>
      <c r="F18840" s="61">
        <v>1050000</v>
      </c>
      <c r="G18840" s="64">
        <f t="shared" si="567"/>
        <v>1050000</v>
      </c>
      <c r="H18840" s="120" t="s">
        <v>1120</v>
      </c>
      <c r="I18840" s="59" t="s">
        <v>13575</v>
      </c>
    </row>
    <row r="18841" spans="1:9" x14ac:dyDescent="0.25">
      <c r="A18841" s="144">
        <v>44816</v>
      </c>
      <c r="B18841" s="118" t="s">
        <v>13582</v>
      </c>
      <c r="C18841" s="81" t="s">
        <v>13583</v>
      </c>
      <c r="D18841" s="60">
        <v>1</v>
      </c>
      <c r="E18841" s="75" t="s">
        <v>26</v>
      </c>
      <c r="F18841" s="61">
        <v>1050000</v>
      </c>
      <c r="G18841" s="64">
        <f t="shared" si="567"/>
        <v>1050000</v>
      </c>
      <c r="H18841" s="120" t="s">
        <v>1120</v>
      </c>
      <c r="I18841" s="59" t="s">
        <v>13575</v>
      </c>
    </row>
    <row r="18842" spans="1:9" x14ac:dyDescent="0.25">
      <c r="A18842" s="144">
        <v>44816</v>
      </c>
      <c r="B18842" s="118" t="s">
        <v>13584</v>
      </c>
      <c r="C18842" s="81" t="s">
        <v>13585</v>
      </c>
      <c r="D18842" s="60">
        <v>1</v>
      </c>
      <c r="E18842" s="75" t="s">
        <v>26</v>
      </c>
      <c r="F18842" s="61">
        <v>1050000</v>
      </c>
      <c r="G18842" s="64">
        <f t="shared" si="567"/>
        <v>1050000</v>
      </c>
      <c r="H18842" s="120" t="s">
        <v>1120</v>
      </c>
      <c r="I18842" s="59" t="s">
        <v>13575</v>
      </c>
    </row>
    <row r="18843" spans="1:9" x14ac:dyDescent="0.25">
      <c r="A18843" s="144">
        <v>44816</v>
      </c>
      <c r="B18843" s="118" t="s">
        <v>13586</v>
      </c>
      <c r="C18843" s="81" t="s">
        <v>13587</v>
      </c>
      <c r="D18843" s="60">
        <v>1</v>
      </c>
      <c r="E18843" s="75" t="s">
        <v>26</v>
      </c>
      <c r="F18843" s="61">
        <v>1050000</v>
      </c>
      <c r="G18843" s="64">
        <f t="shared" si="567"/>
        <v>1050000</v>
      </c>
      <c r="H18843" s="120" t="s">
        <v>1120</v>
      </c>
      <c r="I18843" s="59" t="s">
        <v>13575</v>
      </c>
    </row>
    <row r="18844" spans="1:9" x14ac:dyDescent="0.25">
      <c r="A18844" s="144">
        <v>44816</v>
      </c>
      <c r="B18844" s="118" t="s">
        <v>13588</v>
      </c>
      <c r="C18844" s="81" t="s">
        <v>13589</v>
      </c>
      <c r="D18844" s="60">
        <v>1</v>
      </c>
      <c r="E18844" s="75" t="s">
        <v>26</v>
      </c>
      <c r="F18844" s="61">
        <v>1050000</v>
      </c>
      <c r="G18844" s="64">
        <f t="shared" si="567"/>
        <v>1050000</v>
      </c>
      <c r="H18844" s="120" t="s">
        <v>1120</v>
      </c>
      <c r="I18844" s="59" t="s">
        <v>13575</v>
      </c>
    </row>
    <row r="18845" spans="1:9" x14ac:dyDescent="0.25">
      <c r="A18845" s="144">
        <v>44816</v>
      </c>
      <c r="B18845" s="118" t="s">
        <v>13590</v>
      </c>
      <c r="C18845" s="81" t="s">
        <v>13591</v>
      </c>
      <c r="D18845" s="60">
        <v>1</v>
      </c>
      <c r="E18845" s="75" t="s">
        <v>26</v>
      </c>
      <c r="F18845" s="61">
        <v>1050000</v>
      </c>
      <c r="G18845" s="64">
        <f t="shared" si="567"/>
        <v>1050000</v>
      </c>
      <c r="H18845" s="120" t="s">
        <v>1120</v>
      </c>
      <c r="I18845" s="59" t="s">
        <v>13575</v>
      </c>
    </row>
    <row r="18846" spans="1:9" x14ac:dyDescent="0.25">
      <c r="A18846" s="144">
        <v>44816</v>
      </c>
      <c r="B18846" s="58" t="s">
        <v>1894</v>
      </c>
      <c r="C18846" s="83" t="s">
        <v>6400</v>
      </c>
      <c r="D18846" s="87">
        <v>10</v>
      </c>
      <c r="E18846" s="126" t="s">
        <v>26</v>
      </c>
      <c r="F18846" s="63">
        <v>235000</v>
      </c>
      <c r="G18846" s="64">
        <f t="shared" si="567"/>
        <v>2350000</v>
      </c>
      <c r="H18846" s="120" t="s">
        <v>1120</v>
      </c>
      <c r="I18846" s="59" t="s">
        <v>13575</v>
      </c>
    </row>
    <row r="18847" spans="1:9" x14ac:dyDescent="0.25">
      <c r="A18847" s="144">
        <v>44816</v>
      </c>
      <c r="B18847" s="118" t="s">
        <v>13246</v>
      </c>
      <c r="C18847" s="83" t="s">
        <v>6400</v>
      </c>
      <c r="D18847" s="87">
        <v>10</v>
      </c>
      <c r="E18847" s="77" t="s">
        <v>26</v>
      </c>
      <c r="F18847" s="78">
        <v>65000</v>
      </c>
      <c r="G18847" s="64">
        <f t="shared" si="567"/>
        <v>650000</v>
      </c>
      <c r="H18847" s="120" t="s">
        <v>1120</v>
      </c>
      <c r="I18847" s="59" t="s">
        <v>13575</v>
      </c>
    </row>
    <row r="18848" spans="1:9" x14ac:dyDescent="0.25">
      <c r="A18848" s="144">
        <v>44816</v>
      </c>
      <c r="B18848" s="118" t="s">
        <v>13592</v>
      </c>
      <c r="C18848" s="59" t="s">
        <v>13328</v>
      </c>
      <c r="D18848" s="60">
        <v>1</v>
      </c>
      <c r="E18848" s="75" t="s">
        <v>26</v>
      </c>
      <c r="F18848" s="63">
        <v>1</v>
      </c>
      <c r="G18848" s="64">
        <f t="shared" si="567"/>
        <v>1</v>
      </c>
      <c r="H18848" s="65" t="s">
        <v>588</v>
      </c>
      <c r="I18848" s="74"/>
    </row>
    <row r="18849" spans="1:9" x14ac:dyDescent="0.25">
      <c r="A18849" s="144">
        <v>44846</v>
      </c>
      <c r="B18849" s="58" t="s">
        <v>844</v>
      </c>
      <c r="C18849" s="84" t="s">
        <v>835</v>
      </c>
      <c r="D18849" s="60">
        <v>3</v>
      </c>
      <c r="E18849" s="77" t="s">
        <v>26</v>
      </c>
      <c r="F18849" s="63">
        <v>11000</v>
      </c>
      <c r="G18849" s="64">
        <f t="shared" si="567"/>
        <v>33000</v>
      </c>
      <c r="H18849" s="65" t="s">
        <v>6197</v>
      </c>
      <c r="I18849" s="74"/>
    </row>
    <row r="18850" spans="1:9" x14ac:dyDescent="0.25">
      <c r="A18850" s="144">
        <v>44846</v>
      </c>
      <c r="B18850" s="85" t="s">
        <v>13593</v>
      </c>
      <c r="C18850" s="84" t="s">
        <v>416</v>
      </c>
      <c r="D18850" s="60">
        <v>16</v>
      </c>
      <c r="E18850" s="126" t="s">
        <v>26</v>
      </c>
      <c r="F18850" s="73">
        <v>2500</v>
      </c>
      <c r="G18850" s="64">
        <f t="shared" si="567"/>
        <v>40000</v>
      </c>
      <c r="H18850" s="65" t="s">
        <v>6197</v>
      </c>
      <c r="I18850" s="74"/>
    </row>
    <row r="18851" spans="1:9" x14ac:dyDescent="0.25">
      <c r="A18851" s="144">
        <v>44846</v>
      </c>
      <c r="B18851" s="85" t="s">
        <v>13594</v>
      </c>
      <c r="C18851" s="59" t="s">
        <v>416</v>
      </c>
      <c r="D18851" s="60">
        <v>14</v>
      </c>
      <c r="E18851" s="126" t="s">
        <v>26</v>
      </c>
      <c r="F18851" s="73">
        <v>2750</v>
      </c>
      <c r="G18851" s="114">
        <f t="shared" si="567"/>
        <v>38500</v>
      </c>
      <c r="H18851" s="65" t="s">
        <v>6197</v>
      </c>
      <c r="I18851" s="74"/>
    </row>
    <row r="18852" spans="1:9" x14ac:dyDescent="0.25">
      <c r="A18852" s="144">
        <v>44846</v>
      </c>
      <c r="B18852" s="59" t="s">
        <v>4162</v>
      </c>
      <c r="C18852" s="84" t="s">
        <v>416</v>
      </c>
      <c r="D18852" s="60">
        <v>30</v>
      </c>
      <c r="E18852" s="126" t="s">
        <v>26</v>
      </c>
      <c r="F18852" s="73">
        <v>500</v>
      </c>
      <c r="G18852" s="64">
        <f t="shared" si="567"/>
        <v>15000</v>
      </c>
      <c r="H18852" s="65" t="s">
        <v>6197</v>
      </c>
      <c r="I18852" s="74"/>
    </row>
    <row r="18853" spans="1:9" x14ac:dyDescent="0.25">
      <c r="A18853" s="144">
        <v>44846</v>
      </c>
      <c r="B18853" s="118" t="s">
        <v>4163</v>
      </c>
      <c r="C18853" s="84" t="s">
        <v>416</v>
      </c>
      <c r="D18853" s="60">
        <v>30</v>
      </c>
      <c r="E18853" s="75" t="s">
        <v>26</v>
      </c>
      <c r="F18853" s="63">
        <v>200</v>
      </c>
      <c r="G18853" s="73">
        <f t="shared" si="567"/>
        <v>6000</v>
      </c>
      <c r="H18853" s="65" t="s">
        <v>6197</v>
      </c>
      <c r="I18853" s="74"/>
    </row>
    <row r="18854" spans="1:9" x14ac:dyDescent="0.25">
      <c r="A18854" s="144">
        <v>44846</v>
      </c>
      <c r="B18854" s="66" t="s">
        <v>834</v>
      </c>
      <c r="C18854" s="89" t="s">
        <v>835</v>
      </c>
      <c r="D18854" s="60">
        <v>3</v>
      </c>
      <c r="E18854" s="77" t="s">
        <v>26</v>
      </c>
      <c r="F18854" s="63">
        <v>2500</v>
      </c>
      <c r="G18854" s="64">
        <f t="shared" si="567"/>
        <v>7500</v>
      </c>
      <c r="H18854" s="120" t="s">
        <v>6197</v>
      </c>
      <c r="I18854" s="74"/>
    </row>
    <row r="18855" spans="1:9" x14ac:dyDescent="0.25">
      <c r="A18855" s="144">
        <v>44846</v>
      </c>
      <c r="B18855" s="59" t="s">
        <v>8414</v>
      </c>
      <c r="C18855" s="83" t="s">
        <v>27</v>
      </c>
      <c r="D18855" s="87">
        <v>44</v>
      </c>
      <c r="E18855" s="126" t="s">
        <v>25</v>
      </c>
      <c r="F18855" s="102">
        <v>1000</v>
      </c>
      <c r="G18855" s="64">
        <f t="shared" si="567"/>
        <v>44000</v>
      </c>
      <c r="H18855" s="120" t="s">
        <v>6197</v>
      </c>
      <c r="I18855" s="74"/>
    </row>
    <row r="18856" spans="1:9" x14ac:dyDescent="0.25">
      <c r="A18856" s="144">
        <v>44846</v>
      </c>
      <c r="B18856" s="59" t="s">
        <v>6677</v>
      </c>
      <c r="C18856" s="59"/>
      <c r="D18856" s="87">
        <v>70</v>
      </c>
      <c r="E18856" s="77" t="s">
        <v>26</v>
      </c>
      <c r="F18856" s="73">
        <v>750</v>
      </c>
      <c r="G18856" s="64">
        <f t="shared" si="567"/>
        <v>52500</v>
      </c>
      <c r="H18856" s="120" t="s">
        <v>6197</v>
      </c>
      <c r="I18856" s="74"/>
    </row>
    <row r="18857" spans="1:9" x14ac:dyDescent="0.25">
      <c r="A18857" s="144">
        <v>44846</v>
      </c>
      <c r="B18857" s="93" t="s">
        <v>13595</v>
      </c>
      <c r="C18857" s="84" t="s">
        <v>13333</v>
      </c>
      <c r="D18857" s="60">
        <v>1</v>
      </c>
      <c r="E18857" s="126" t="s">
        <v>26</v>
      </c>
      <c r="F18857" s="73">
        <v>57000</v>
      </c>
      <c r="G18857" s="114">
        <f t="shared" si="567"/>
        <v>57000</v>
      </c>
      <c r="H18857" s="65" t="s">
        <v>3801</v>
      </c>
      <c r="I18857" s="74"/>
    </row>
    <row r="18858" spans="1:9" x14ac:dyDescent="0.25">
      <c r="A18858" s="144">
        <v>44846</v>
      </c>
      <c r="B18858" s="59" t="s">
        <v>13596</v>
      </c>
      <c r="C18858" s="84" t="s">
        <v>13333</v>
      </c>
      <c r="D18858" s="60">
        <v>4</v>
      </c>
      <c r="E18858" s="126" t="s">
        <v>26</v>
      </c>
      <c r="F18858" s="64">
        <v>3000</v>
      </c>
      <c r="G18858" s="114">
        <f t="shared" si="567"/>
        <v>12000</v>
      </c>
      <c r="H18858" s="65" t="s">
        <v>3801</v>
      </c>
      <c r="I18858" s="74"/>
    </row>
    <row r="18859" spans="1:9" x14ac:dyDescent="0.25">
      <c r="A18859" s="144">
        <v>44846</v>
      </c>
      <c r="B18859" s="59" t="s">
        <v>13597</v>
      </c>
      <c r="C18859" s="59" t="s">
        <v>13598</v>
      </c>
      <c r="D18859" s="60">
        <v>1</v>
      </c>
      <c r="E18859" s="75" t="s">
        <v>29</v>
      </c>
      <c r="F18859" s="63">
        <v>2100000</v>
      </c>
      <c r="G18859" s="114">
        <f t="shared" si="567"/>
        <v>2100000</v>
      </c>
      <c r="H18859" s="65" t="s">
        <v>3421</v>
      </c>
      <c r="I18859" s="74" t="s">
        <v>13599</v>
      </c>
    </row>
    <row r="18860" spans="1:9" x14ac:dyDescent="0.25">
      <c r="A18860" s="144">
        <v>44846</v>
      </c>
      <c r="B18860" s="59" t="s">
        <v>13597</v>
      </c>
      <c r="C18860" s="59" t="s">
        <v>13600</v>
      </c>
      <c r="D18860" s="60">
        <v>1</v>
      </c>
      <c r="E18860" s="114" t="s">
        <v>29</v>
      </c>
      <c r="F18860" s="111">
        <v>2100000</v>
      </c>
      <c r="G18860" s="114">
        <f t="shared" si="567"/>
        <v>2100000</v>
      </c>
      <c r="H18860" s="65" t="s">
        <v>3421</v>
      </c>
      <c r="I18860" s="74" t="s">
        <v>13599</v>
      </c>
    </row>
    <row r="18861" spans="1:9" x14ac:dyDescent="0.25">
      <c r="A18861" s="144">
        <v>44846</v>
      </c>
      <c r="B18861" s="58" t="s">
        <v>6304</v>
      </c>
      <c r="C18861" s="83" t="s">
        <v>4958</v>
      </c>
      <c r="D18861" s="60">
        <v>3</v>
      </c>
      <c r="E18861" s="159" t="s">
        <v>26</v>
      </c>
      <c r="F18861" s="64">
        <v>130000</v>
      </c>
      <c r="G18861" s="114">
        <f t="shared" si="567"/>
        <v>390000</v>
      </c>
      <c r="H18861" s="65" t="s">
        <v>3421</v>
      </c>
      <c r="I18861" s="74" t="s">
        <v>13599</v>
      </c>
    </row>
    <row r="18862" spans="1:9" x14ac:dyDescent="0.25">
      <c r="A18862" s="144">
        <v>44846</v>
      </c>
      <c r="B18862" s="59" t="s">
        <v>1427</v>
      </c>
      <c r="C18862" s="83" t="s">
        <v>1426</v>
      </c>
      <c r="D18862" s="60">
        <v>1</v>
      </c>
      <c r="E18862" s="126" t="s">
        <v>26</v>
      </c>
      <c r="F18862" s="73">
        <v>888079</v>
      </c>
      <c r="G18862" s="114">
        <f t="shared" ref="G18862:G18918" si="568">F18862*D18862</f>
        <v>888079</v>
      </c>
      <c r="H18862" s="65" t="s">
        <v>3421</v>
      </c>
      <c r="I18862" s="74" t="s">
        <v>13599</v>
      </c>
    </row>
    <row r="18863" spans="1:9" x14ac:dyDescent="0.25">
      <c r="A18863" s="144">
        <v>44846</v>
      </c>
      <c r="B18863" s="58" t="s">
        <v>6304</v>
      </c>
      <c r="C18863" s="83" t="s">
        <v>4958</v>
      </c>
      <c r="D18863" s="60">
        <v>1</v>
      </c>
      <c r="E18863" s="159" t="s">
        <v>26</v>
      </c>
      <c r="F18863" s="64">
        <v>130000</v>
      </c>
      <c r="G18863" s="64">
        <f t="shared" si="568"/>
        <v>130000</v>
      </c>
      <c r="H18863" s="65" t="s">
        <v>3801</v>
      </c>
      <c r="I18863" s="74" t="s">
        <v>13601</v>
      </c>
    </row>
    <row r="18864" spans="1:9" x14ac:dyDescent="0.25">
      <c r="A18864" s="144">
        <v>44846</v>
      </c>
      <c r="B18864" s="71" t="s">
        <v>93</v>
      </c>
      <c r="C18864" s="59" t="s">
        <v>13602</v>
      </c>
      <c r="D18864" s="60">
        <v>1</v>
      </c>
      <c r="E18864" s="75" t="s">
        <v>26</v>
      </c>
      <c r="F18864" s="63">
        <v>184000</v>
      </c>
      <c r="G18864" s="64">
        <f t="shared" si="568"/>
        <v>184000</v>
      </c>
      <c r="H18864" s="65" t="s">
        <v>1784</v>
      </c>
      <c r="I18864" s="74" t="s">
        <v>13603</v>
      </c>
    </row>
    <row r="18865" spans="1:9" x14ac:dyDescent="0.25">
      <c r="A18865" s="144">
        <v>44846</v>
      </c>
      <c r="B18865" s="59" t="s">
        <v>6299</v>
      </c>
      <c r="C18865" s="59" t="s">
        <v>89</v>
      </c>
      <c r="D18865" s="87">
        <v>1</v>
      </c>
      <c r="E18865" s="77" t="s">
        <v>26</v>
      </c>
      <c r="F18865" s="73">
        <v>193500</v>
      </c>
      <c r="G18865" s="114">
        <f t="shared" si="568"/>
        <v>193500</v>
      </c>
      <c r="H18865" s="65" t="s">
        <v>1784</v>
      </c>
      <c r="I18865" s="74" t="s">
        <v>13603</v>
      </c>
    </row>
    <row r="18866" spans="1:9" x14ac:dyDescent="0.25">
      <c r="A18866" s="144">
        <v>44846</v>
      </c>
      <c r="B18866" s="59" t="s">
        <v>634</v>
      </c>
      <c r="C18866" s="59" t="s">
        <v>99</v>
      </c>
      <c r="D18866" s="60">
        <v>1</v>
      </c>
      <c r="E18866" s="159" t="s">
        <v>26</v>
      </c>
      <c r="F18866" s="64">
        <v>40000</v>
      </c>
      <c r="G18866" s="73">
        <f t="shared" si="568"/>
        <v>40000</v>
      </c>
      <c r="H18866" s="65" t="s">
        <v>1784</v>
      </c>
      <c r="I18866" s="74" t="s">
        <v>13603</v>
      </c>
    </row>
    <row r="18867" spans="1:9" x14ac:dyDescent="0.25">
      <c r="A18867" s="144">
        <v>44846</v>
      </c>
      <c r="B18867" s="59" t="s">
        <v>2185</v>
      </c>
      <c r="C18867" s="84" t="s">
        <v>48</v>
      </c>
      <c r="D18867" s="87">
        <v>1</v>
      </c>
      <c r="E18867" s="77" t="s">
        <v>26</v>
      </c>
      <c r="F18867" s="73">
        <v>75000</v>
      </c>
      <c r="G18867" s="64">
        <f t="shared" si="568"/>
        <v>75000</v>
      </c>
      <c r="H18867" s="65" t="s">
        <v>1784</v>
      </c>
      <c r="I18867" s="74" t="s">
        <v>13603</v>
      </c>
    </row>
    <row r="18868" spans="1:9" x14ac:dyDescent="0.25">
      <c r="A18868" s="144">
        <v>44846</v>
      </c>
      <c r="B18868" s="59" t="s">
        <v>84</v>
      </c>
      <c r="C18868" s="59" t="s">
        <v>85</v>
      </c>
      <c r="D18868" s="60">
        <v>1</v>
      </c>
      <c r="E18868" s="75" t="s">
        <v>26</v>
      </c>
      <c r="F18868" s="62">
        <v>28000</v>
      </c>
      <c r="G18868" s="64">
        <f t="shared" si="568"/>
        <v>28000</v>
      </c>
      <c r="H18868" s="65" t="s">
        <v>1784</v>
      </c>
      <c r="I18868" s="74" t="s">
        <v>13603</v>
      </c>
    </row>
    <row r="18869" spans="1:9" x14ac:dyDescent="0.25">
      <c r="A18869" s="144">
        <v>44846</v>
      </c>
      <c r="B18869" s="59" t="s">
        <v>208</v>
      </c>
      <c r="C18869" s="59" t="s">
        <v>209</v>
      </c>
      <c r="D18869" s="87">
        <v>1</v>
      </c>
      <c r="E18869" s="126" t="s">
        <v>26</v>
      </c>
      <c r="F18869" s="63">
        <v>10000</v>
      </c>
      <c r="G18869" s="114">
        <f t="shared" si="568"/>
        <v>10000</v>
      </c>
      <c r="H18869" s="65" t="s">
        <v>1784</v>
      </c>
      <c r="I18869" s="74" t="s">
        <v>13603</v>
      </c>
    </row>
    <row r="18870" spans="1:9" x14ac:dyDescent="0.25">
      <c r="A18870" s="144">
        <v>44846</v>
      </c>
      <c r="B18870" s="59" t="s">
        <v>290</v>
      </c>
      <c r="C18870" s="93" t="s">
        <v>291</v>
      </c>
      <c r="D18870" s="87">
        <v>1</v>
      </c>
      <c r="E18870" s="77" t="s">
        <v>26</v>
      </c>
      <c r="F18870" s="78">
        <v>26000</v>
      </c>
      <c r="G18870" s="64">
        <f t="shared" si="568"/>
        <v>26000</v>
      </c>
      <c r="H18870" s="65" t="s">
        <v>1784</v>
      </c>
      <c r="I18870" s="74" t="s">
        <v>13603</v>
      </c>
    </row>
    <row r="18871" spans="1:9" x14ac:dyDescent="0.25">
      <c r="A18871" s="144">
        <v>44846</v>
      </c>
      <c r="B18871" s="58" t="s">
        <v>84</v>
      </c>
      <c r="C18871" s="59" t="s">
        <v>85</v>
      </c>
      <c r="D18871" s="87">
        <v>8</v>
      </c>
      <c r="E18871" s="77" t="s">
        <v>26</v>
      </c>
      <c r="F18871" s="62">
        <v>28000</v>
      </c>
      <c r="G18871" s="114">
        <f t="shared" si="568"/>
        <v>224000</v>
      </c>
      <c r="H18871" s="65" t="s">
        <v>2085</v>
      </c>
      <c r="I18871" s="74" t="s">
        <v>13604</v>
      </c>
    </row>
    <row r="18872" spans="1:9" x14ac:dyDescent="0.25">
      <c r="A18872" s="144">
        <v>44846</v>
      </c>
      <c r="B18872" s="59" t="s">
        <v>208</v>
      </c>
      <c r="C18872" s="59" t="s">
        <v>209</v>
      </c>
      <c r="D18872" s="60">
        <v>8</v>
      </c>
      <c r="E18872" s="126" t="s">
        <v>26</v>
      </c>
      <c r="F18872" s="63">
        <v>10000</v>
      </c>
      <c r="G18872" s="114">
        <f t="shared" si="568"/>
        <v>80000</v>
      </c>
      <c r="H18872" s="65" t="s">
        <v>2085</v>
      </c>
      <c r="I18872" s="74" t="s">
        <v>13604</v>
      </c>
    </row>
    <row r="18873" spans="1:9" x14ac:dyDescent="0.25">
      <c r="A18873" s="144">
        <v>44846</v>
      </c>
      <c r="B18873" s="59" t="s">
        <v>290</v>
      </c>
      <c r="C18873" s="93" t="s">
        <v>291</v>
      </c>
      <c r="D18873" s="87">
        <v>8</v>
      </c>
      <c r="E18873" s="77" t="s">
        <v>26</v>
      </c>
      <c r="F18873" s="78">
        <v>26000</v>
      </c>
      <c r="G18873" s="114">
        <f t="shared" si="568"/>
        <v>208000</v>
      </c>
      <c r="H18873" s="65" t="s">
        <v>2085</v>
      </c>
      <c r="I18873" s="74" t="s">
        <v>13604</v>
      </c>
    </row>
    <row r="18874" spans="1:9" x14ac:dyDescent="0.25">
      <c r="A18874" s="144">
        <v>44846</v>
      </c>
      <c r="B18874" s="85" t="s">
        <v>1672</v>
      </c>
      <c r="C18874" s="83" t="s">
        <v>48</v>
      </c>
      <c r="D18874" s="60">
        <v>8</v>
      </c>
      <c r="E18874" s="126" t="s">
        <v>26</v>
      </c>
      <c r="F18874" s="73">
        <v>10000</v>
      </c>
      <c r="G18874" s="64">
        <f t="shared" si="568"/>
        <v>80000</v>
      </c>
      <c r="H18874" s="65" t="s">
        <v>2085</v>
      </c>
      <c r="I18874" s="74" t="s">
        <v>13604</v>
      </c>
    </row>
    <row r="18875" spans="1:9" x14ac:dyDescent="0.25">
      <c r="A18875" s="144">
        <v>44846</v>
      </c>
      <c r="B18875" s="59" t="s">
        <v>1792</v>
      </c>
      <c r="C18875" s="59" t="s">
        <v>76</v>
      </c>
      <c r="D18875" s="643">
        <v>0.3</v>
      </c>
      <c r="E18875" s="644" t="s">
        <v>37</v>
      </c>
      <c r="F18875" s="645">
        <v>86250</v>
      </c>
      <c r="G18875" s="64">
        <f t="shared" si="568"/>
        <v>25875</v>
      </c>
      <c r="H18875" s="65" t="s">
        <v>2085</v>
      </c>
      <c r="I18875" s="74" t="s">
        <v>13604</v>
      </c>
    </row>
    <row r="18876" spans="1:9" x14ac:dyDescent="0.25">
      <c r="A18876" s="144">
        <v>44846</v>
      </c>
      <c r="B18876" s="85" t="s">
        <v>6392</v>
      </c>
      <c r="C18876" s="83" t="s">
        <v>48</v>
      </c>
      <c r="D18876" s="60">
        <v>60</v>
      </c>
      <c r="E18876" s="126" t="s">
        <v>26</v>
      </c>
      <c r="F18876" s="73">
        <v>3500</v>
      </c>
      <c r="G18876" s="114">
        <f t="shared" si="568"/>
        <v>210000</v>
      </c>
      <c r="H18876" s="65" t="s">
        <v>2085</v>
      </c>
      <c r="I18876" s="74" t="s">
        <v>13604</v>
      </c>
    </row>
    <row r="18877" spans="1:9" x14ac:dyDescent="0.25">
      <c r="A18877" s="144">
        <v>44846</v>
      </c>
      <c r="B18877" s="59" t="s">
        <v>135</v>
      </c>
      <c r="C18877" s="59" t="s">
        <v>27</v>
      </c>
      <c r="D18877" s="60">
        <v>1</v>
      </c>
      <c r="E18877" s="75" t="s">
        <v>29</v>
      </c>
      <c r="F18877" s="63">
        <v>25000</v>
      </c>
      <c r="G18877" s="64">
        <f t="shared" si="568"/>
        <v>25000</v>
      </c>
      <c r="H18877" s="65" t="s">
        <v>953</v>
      </c>
      <c r="I18877" s="74" t="s">
        <v>13605</v>
      </c>
    </row>
    <row r="18878" spans="1:9" x14ac:dyDescent="0.25">
      <c r="A18878" s="144">
        <v>44846</v>
      </c>
      <c r="B18878" s="59" t="s">
        <v>11868</v>
      </c>
      <c r="C18878" s="59" t="s">
        <v>370</v>
      </c>
      <c r="D18878" s="60">
        <v>1</v>
      </c>
      <c r="E18878" s="59" t="s">
        <v>26</v>
      </c>
      <c r="F18878" s="61">
        <v>1305804</v>
      </c>
      <c r="G18878" s="64">
        <f t="shared" si="568"/>
        <v>1305804</v>
      </c>
      <c r="H18878" s="65" t="s">
        <v>13606</v>
      </c>
      <c r="I18878" s="59" t="s">
        <v>13607</v>
      </c>
    </row>
    <row r="18879" spans="1:9" x14ac:dyDescent="0.25">
      <c r="A18879" s="144">
        <v>44846</v>
      </c>
      <c r="B18879" s="83" t="s">
        <v>11871</v>
      </c>
      <c r="C18879" s="59" t="s">
        <v>370</v>
      </c>
      <c r="D18879" s="60">
        <v>1</v>
      </c>
      <c r="E18879" s="126" t="s">
        <v>26</v>
      </c>
      <c r="F18879" s="73">
        <v>940224</v>
      </c>
      <c r="G18879" s="64">
        <f t="shared" si="568"/>
        <v>940224</v>
      </c>
      <c r="H18879" s="65" t="s">
        <v>13606</v>
      </c>
      <c r="I18879" s="59" t="s">
        <v>13607</v>
      </c>
    </row>
    <row r="18880" spans="1:9" x14ac:dyDescent="0.25">
      <c r="A18880" s="144">
        <v>44846</v>
      </c>
      <c r="B18880" s="58" t="s">
        <v>373</v>
      </c>
      <c r="C18880" s="59" t="s">
        <v>370</v>
      </c>
      <c r="D18880" s="87">
        <v>1</v>
      </c>
      <c r="E18880" s="77" t="s">
        <v>26</v>
      </c>
      <c r="F18880" s="63">
        <v>2538200</v>
      </c>
      <c r="G18880" s="64">
        <f t="shared" si="568"/>
        <v>2538200</v>
      </c>
      <c r="H18880" s="65" t="s">
        <v>13606</v>
      </c>
      <c r="I18880" s="59" t="s">
        <v>13607</v>
      </c>
    </row>
    <row r="18881" spans="1:9" x14ac:dyDescent="0.25">
      <c r="A18881" s="144">
        <v>44846</v>
      </c>
      <c r="B18881" s="81" t="s">
        <v>372</v>
      </c>
      <c r="C18881" s="59" t="s">
        <v>370</v>
      </c>
      <c r="D18881" s="141">
        <v>1</v>
      </c>
      <c r="E18881" s="75" t="s">
        <v>26</v>
      </c>
      <c r="F18881" s="73">
        <v>613164</v>
      </c>
      <c r="G18881" s="64">
        <f t="shared" si="568"/>
        <v>613164</v>
      </c>
      <c r="H18881" s="65" t="s">
        <v>13606</v>
      </c>
      <c r="I18881" s="59" t="s">
        <v>13607</v>
      </c>
    </row>
    <row r="18882" spans="1:9" x14ac:dyDescent="0.25">
      <c r="A18882" s="144">
        <v>44846</v>
      </c>
      <c r="B18882" s="82" t="s">
        <v>11873</v>
      </c>
      <c r="C18882" s="83" t="s">
        <v>370</v>
      </c>
      <c r="D18882" s="60">
        <v>1</v>
      </c>
      <c r="E18882" s="77" t="s">
        <v>26</v>
      </c>
      <c r="F18882" s="63">
        <v>248936</v>
      </c>
      <c r="G18882" s="64">
        <f t="shared" si="568"/>
        <v>248936</v>
      </c>
      <c r="H18882" s="65" t="s">
        <v>13606</v>
      </c>
      <c r="I18882" s="59" t="s">
        <v>13607</v>
      </c>
    </row>
    <row r="18883" spans="1:9" x14ac:dyDescent="0.25">
      <c r="A18883" s="144">
        <v>44846</v>
      </c>
      <c r="B18883" s="58" t="s">
        <v>11869</v>
      </c>
      <c r="C18883" s="59" t="s">
        <v>370</v>
      </c>
      <c r="D18883" s="60">
        <v>1</v>
      </c>
      <c r="E18883" s="75" t="s">
        <v>26</v>
      </c>
      <c r="F18883" s="73">
        <v>576608</v>
      </c>
      <c r="G18883" s="64">
        <f t="shared" si="568"/>
        <v>576608</v>
      </c>
      <c r="H18883" s="65" t="s">
        <v>13606</v>
      </c>
      <c r="I18883" s="59" t="s">
        <v>13607</v>
      </c>
    </row>
    <row r="18884" spans="1:9" x14ac:dyDescent="0.25">
      <c r="A18884" s="144">
        <v>44846</v>
      </c>
      <c r="B18884" s="59" t="s">
        <v>11870</v>
      </c>
      <c r="C18884" s="59" t="s">
        <v>370</v>
      </c>
      <c r="D18884" s="60">
        <v>1</v>
      </c>
      <c r="E18884" s="75" t="s">
        <v>26</v>
      </c>
      <c r="F18884" s="73">
        <v>222296</v>
      </c>
      <c r="G18884" s="64">
        <f t="shared" si="568"/>
        <v>222296</v>
      </c>
      <c r="H18884" s="65" t="s">
        <v>13606</v>
      </c>
      <c r="I18884" s="59" t="s">
        <v>13607</v>
      </c>
    </row>
    <row r="18885" spans="1:9" x14ac:dyDescent="0.25">
      <c r="A18885" s="144">
        <v>44846</v>
      </c>
      <c r="B18885" s="58" t="s">
        <v>11867</v>
      </c>
      <c r="C18885" s="59" t="s">
        <v>370</v>
      </c>
      <c r="D18885" s="59">
        <v>4</v>
      </c>
      <c r="E18885" s="75" t="s">
        <v>26</v>
      </c>
      <c r="F18885" s="61">
        <v>1910384</v>
      </c>
      <c r="G18885" s="64">
        <f t="shared" si="568"/>
        <v>7641536</v>
      </c>
      <c r="H18885" s="65" t="s">
        <v>13606</v>
      </c>
      <c r="I18885" s="59" t="s">
        <v>13607</v>
      </c>
    </row>
    <row r="18886" spans="1:9" x14ac:dyDescent="0.25">
      <c r="A18886" s="144">
        <v>44846</v>
      </c>
      <c r="B18886" s="82" t="s">
        <v>11872</v>
      </c>
      <c r="C18886" s="59" t="s">
        <v>370</v>
      </c>
      <c r="D18886" s="59">
        <v>1</v>
      </c>
      <c r="E18886" s="75" t="s">
        <v>26</v>
      </c>
      <c r="F18886" s="61">
        <v>632256</v>
      </c>
      <c r="G18886" s="64">
        <f t="shared" si="568"/>
        <v>632256</v>
      </c>
      <c r="H18886" s="65" t="s">
        <v>13606</v>
      </c>
      <c r="I18886" s="59" t="s">
        <v>13607</v>
      </c>
    </row>
    <row r="18887" spans="1:9" x14ac:dyDescent="0.25">
      <c r="A18887" s="144">
        <v>44846</v>
      </c>
      <c r="B18887" s="59" t="s">
        <v>11866</v>
      </c>
      <c r="C18887" s="59" t="s">
        <v>370</v>
      </c>
      <c r="D18887" s="59">
        <v>1</v>
      </c>
      <c r="E18887" s="75" t="s">
        <v>29</v>
      </c>
      <c r="F18887" s="61">
        <v>846142</v>
      </c>
      <c r="G18887" s="64">
        <f t="shared" si="568"/>
        <v>846142</v>
      </c>
      <c r="H18887" s="65" t="s">
        <v>13606</v>
      </c>
      <c r="I18887" s="59" t="s">
        <v>13607</v>
      </c>
    </row>
    <row r="18888" spans="1:9" x14ac:dyDescent="0.25">
      <c r="A18888" s="144">
        <v>44846</v>
      </c>
      <c r="B18888" s="59" t="s">
        <v>369</v>
      </c>
      <c r="C18888" s="59" t="s">
        <v>370</v>
      </c>
      <c r="D18888" s="59">
        <v>1</v>
      </c>
      <c r="E18888" s="75" t="s">
        <v>26</v>
      </c>
      <c r="F18888" s="61">
        <v>860768</v>
      </c>
      <c r="G18888" s="64">
        <f t="shared" si="568"/>
        <v>860768</v>
      </c>
      <c r="H18888" s="65" t="s">
        <v>13606</v>
      </c>
      <c r="I18888" s="59" t="s">
        <v>13607</v>
      </c>
    </row>
    <row r="18889" spans="1:9" x14ac:dyDescent="0.25">
      <c r="A18889" s="144">
        <v>44846</v>
      </c>
      <c r="B18889" s="85" t="s">
        <v>13608</v>
      </c>
      <c r="C18889" s="84" t="s">
        <v>13609</v>
      </c>
      <c r="D18889" s="60">
        <v>8</v>
      </c>
      <c r="E18889" s="126" t="s">
        <v>26</v>
      </c>
      <c r="F18889" s="73">
        <v>60680</v>
      </c>
      <c r="G18889" s="64">
        <f t="shared" si="568"/>
        <v>485440</v>
      </c>
      <c r="H18889" s="65" t="s">
        <v>6220</v>
      </c>
      <c r="I18889" s="59" t="s">
        <v>13610</v>
      </c>
    </row>
    <row r="18890" spans="1:9" x14ac:dyDescent="0.25">
      <c r="A18890" s="144">
        <v>44846</v>
      </c>
      <c r="B18890" s="59" t="s">
        <v>13611</v>
      </c>
      <c r="C18890" s="84" t="s">
        <v>13609</v>
      </c>
      <c r="D18890" s="60">
        <v>4</v>
      </c>
      <c r="E18890" s="126" t="s">
        <v>26</v>
      </c>
      <c r="F18890" s="73">
        <v>1</v>
      </c>
      <c r="G18890" s="64">
        <f t="shared" si="568"/>
        <v>4</v>
      </c>
      <c r="H18890" s="65" t="s">
        <v>6220</v>
      </c>
      <c r="I18890" s="59" t="s">
        <v>13610</v>
      </c>
    </row>
    <row r="18891" spans="1:9" x14ac:dyDescent="0.25">
      <c r="A18891" s="144">
        <v>44846</v>
      </c>
      <c r="B18891" s="118" t="s">
        <v>13612</v>
      </c>
      <c r="C18891" s="84" t="s">
        <v>13609</v>
      </c>
      <c r="D18891" s="60">
        <v>4</v>
      </c>
      <c r="E18891" s="75" t="s">
        <v>26</v>
      </c>
      <c r="F18891" s="63">
        <v>1</v>
      </c>
      <c r="G18891" s="73">
        <f t="shared" si="568"/>
        <v>4</v>
      </c>
      <c r="H18891" s="65" t="s">
        <v>6220</v>
      </c>
      <c r="I18891" s="59" t="s">
        <v>13610</v>
      </c>
    </row>
    <row r="18892" spans="1:9" x14ac:dyDescent="0.25">
      <c r="A18892" s="144">
        <v>44846</v>
      </c>
      <c r="B18892" s="93" t="s">
        <v>13613</v>
      </c>
      <c r="C18892" s="84" t="s">
        <v>13609</v>
      </c>
      <c r="D18892" s="60">
        <v>4</v>
      </c>
      <c r="E18892" s="126" t="s">
        <v>26</v>
      </c>
      <c r="F18892" s="73">
        <v>1</v>
      </c>
      <c r="G18892" s="114">
        <f t="shared" si="568"/>
        <v>4</v>
      </c>
      <c r="H18892" s="65" t="s">
        <v>6220</v>
      </c>
      <c r="I18892" s="59" t="s">
        <v>13610</v>
      </c>
    </row>
    <row r="18893" spans="1:9" x14ac:dyDescent="0.25">
      <c r="A18893" s="144">
        <v>44846</v>
      </c>
      <c r="B18893" s="59" t="s">
        <v>13614</v>
      </c>
      <c r="C18893" s="84" t="s">
        <v>13609</v>
      </c>
      <c r="D18893" s="60">
        <v>4</v>
      </c>
      <c r="E18893" s="126" t="s">
        <v>26</v>
      </c>
      <c r="F18893" s="64">
        <v>1</v>
      </c>
      <c r="G18893" s="114">
        <f t="shared" si="568"/>
        <v>4</v>
      </c>
      <c r="H18893" s="65" t="s">
        <v>6220</v>
      </c>
      <c r="I18893" s="59" t="s">
        <v>13610</v>
      </c>
    </row>
    <row r="18894" spans="1:9" x14ac:dyDescent="0.25">
      <c r="A18894" s="144">
        <v>44846</v>
      </c>
      <c r="B18894" s="118" t="s">
        <v>939</v>
      </c>
      <c r="C18894" s="59" t="s">
        <v>13615</v>
      </c>
      <c r="D18894" s="59">
        <v>1</v>
      </c>
      <c r="E18894" s="59" t="s">
        <v>26</v>
      </c>
      <c r="F18894" s="61">
        <v>787500</v>
      </c>
      <c r="G18894" s="64">
        <f t="shared" si="568"/>
        <v>787500</v>
      </c>
      <c r="H18894" s="120" t="s">
        <v>535</v>
      </c>
      <c r="I18894" s="59" t="s">
        <v>13616</v>
      </c>
    </row>
    <row r="18895" spans="1:9" x14ac:dyDescent="0.25">
      <c r="A18895" s="144">
        <v>44846</v>
      </c>
      <c r="B18895" s="118" t="s">
        <v>13576</v>
      </c>
      <c r="C18895" s="59" t="s">
        <v>13617</v>
      </c>
      <c r="D18895" s="59">
        <v>1</v>
      </c>
      <c r="E18895" s="59" t="s">
        <v>26</v>
      </c>
      <c r="F18895" s="61">
        <v>1050000</v>
      </c>
      <c r="G18895" s="64">
        <f t="shared" si="568"/>
        <v>1050000</v>
      </c>
      <c r="H18895" s="120" t="s">
        <v>535</v>
      </c>
      <c r="I18895" s="59" t="s">
        <v>13616</v>
      </c>
    </row>
    <row r="18896" spans="1:9" x14ac:dyDescent="0.25">
      <c r="A18896" s="144">
        <v>44846</v>
      </c>
      <c r="B18896" s="118" t="s">
        <v>13576</v>
      </c>
      <c r="C18896" s="59" t="s">
        <v>13618</v>
      </c>
      <c r="D18896" s="59">
        <v>1</v>
      </c>
      <c r="E18896" s="59" t="s">
        <v>26</v>
      </c>
      <c r="F18896" s="61">
        <v>1050000</v>
      </c>
      <c r="G18896" s="64">
        <f t="shared" si="568"/>
        <v>1050000</v>
      </c>
      <c r="H18896" s="120" t="s">
        <v>535</v>
      </c>
      <c r="I18896" s="59" t="s">
        <v>13616</v>
      </c>
    </row>
    <row r="18897" spans="1:9" x14ac:dyDescent="0.25">
      <c r="A18897" s="144">
        <v>44846</v>
      </c>
      <c r="B18897" s="118" t="s">
        <v>13576</v>
      </c>
      <c r="C18897" s="59" t="s">
        <v>13619</v>
      </c>
      <c r="D18897" s="59">
        <v>1</v>
      </c>
      <c r="E18897" s="59" t="s">
        <v>26</v>
      </c>
      <c r="F18897" s="61">
        <v>1050000</v>
      </c>
      <c r="G18897" s="64">
        <f t="shared" si="568"/>
        <v>1050000</v>
      </c>
      <c r="H18897" s="120" t="s">
        <v>535</v>
      </c>
      <c r="I18897" s="59" t="s">
        <v>13616</v>
      </c>
    </row>
    <row r="18898" spans="1:9" x14ac:dyDescent="0.25">
      <c r="A18898" s="144">
        <v>44846</v>
      </c>
      <c r="B18898" s="59" t="s">
        <v>7486</v>
      </c>
      <c r="C18898" s="59" t="s">
        <v>13620</v>
      </c>
      <c r="D18898" s="59">
        <v>1</v>
      </c>
      <c r="E18898" s="59" t="s">
        <v>26</v>
      </c>
      <c r="F18898" s="61">
        <v>500000</v>
      </c>
      <c r="G18898" s="64">
        <f t="shared" si="568"/>
        <v>500000</v>
      </c>
      <c r="H18898" s="120" t="s">
        <v>535</v>
      </c>
      <c r="I18898" s="59" t="s">
        <v>13616</v>
      </c>
    </row>
    <row r="18899" spans="1:9" x14ac:dyDescent="0.25">
      <c r="A18899" s="144">
        <v>44846</v>
      </c>
      <c r="B18899" s="59" t="s">
        <v>7486</v>
      </c>
      <c r="C18899" s="59" t="s">
        <v>13621</v>
      </c>
      <c r="D18899" s="59">
        <v>1</v>
      </c>
      <c r="E18899" s="59" t="s">
        <v>26</v>
      </c>
      <c r="F18899" s="61">
        <v>500000</v>
      </c>
      <c r="G18899" s="64">
        <f t="shared" si="568"/>
        <v>500000</v>
      </c>
      <c r="H18899" s="120" t="s">
        <v>535</v>
      </c>
      <c r="I18899" s="59" t="s">
        <v>13616</v>
      </c>
    </row>
    <row r="18900" spans="1:9" x14ac:dyDescent="0.25">
      <c r="A18900" s="144">
        <v>44846</v>
      </c>
      <c r="B18900" s="59" t="s">
        <v>7486</v>
      </c>
      <c r="C18900" s="59" t="s">
        <v>7487</v>
      </c>
      <c r="D18900" s="59">
        <v>1</v>
      </c>
      <c r="E18900" s="59" t="s">
        <v>26</v>
      </c>
      <c r="F18900" s="61">
        <v>500000</v>
      </c>
      <c r="G18900" s="64">
        <f t="shared" si="568"/>
        <v>500000</v>
      </c>
      <c r="H18900" s="120" t="s">
        <v>535</v>
      </c>
      <c r="I18900" s="59" t="s">
        <v>13616</v>
      </c>
    </row>
    <row r="18901" spans="1:9" x14ac:dyDescent="0.25">
      <c r="A18901" s="144">
        <v>44846</v>
      </c>
      <c r="B18901" s="59" t="s">
        <v>7486</v>
      </c>
      <c r="C18901" s="59" t="s">
        <v>13622</v>
      </c>
      <c r="D18901" s="59">
        <v>1</v>
      </c>
      <c r="E18901" s="59" t="s">
        <v>26</v>
      </c>
      <c r="F18901" s="61">
        <v>500000</v>
      </c>
      <c r="G18901" s="64">
        <f t="shared" si="568"/>
        <v>500000</v>
      </c>
      <c r="H18901" s="120" t="s">
        <v>535</v>
      </c>
      <c r="I18901" s="59" t="s">
        <v>13616</v>
      </c>
    </row>
    <row r="18902" spans="1:9" x14ac:dyDescent="0.25">
      <c r="A18902" s="144">
        <v>44846</v>
      </c>
      <c r="B18902" s="59" t="s">
        <v>13623</v>
      </c>
      <c r="C18902" s="59" t="s">
        <v>13624</v>
      </c>
      <c r="D18902" s="59">
        <v>1</v>
      </c>
      <c r="E18902" s="59" t="s">
        <v>26</v>
      </c>
      <c r="F18902" s="61">
        <v>1000000</v>
      </c>
      <c r="G18902" s="64">
        <f t="shared" si="568"/>
        <v>1000000</v>
      </c>
      <c r="H18902" s="120" t="s">
        <v>535</v>
      </c>
      <c r="I18902" s="59" t="s">
        <v>13625</v>
      </c>
    </row>
    <row r="18903" spans="1:9" x14ac:dyDescent="0.25">
      <c r="A18903" s="144">
        <v>44846</v>
      </c>
      <c r="B18903" s="59" t="s">
        <v>13626</v>
      </c>
      <c r="C18903" s="59" t="s">
        <v>13624</v>
      </c>
      <c r="D18903" s="59">
        <v>1</v>
      </c>
      <c r="E18903" s="59" t="s">
        <v>26</v>
      </c>
      <c r="F18903" s="61">
        <v>1000000</v>
      </c>
      <c r="G18903" s="64">
        <f t="shared" si="568"/>
        <v>1000000</v>
      </c>
      <c r="H18903" s="120" t="s">
        <v>535</v>
      </c>
      <c r="I18903" s="59" t="s">
        <v>13625</v>
      </c>
    </row>
    <row r="18904" spans="1:9" x14ac:dyDescent="0.25">
      <c r="A18904" s="144">
        <v>44846</v>
      </c>
      <c r="B18904" s="71" t="s">
        <v>6463</v>
      </c>
      <c r="C18904" s="59" t="s">
        <v>434</v>
      </c>
      <c r="D18904" s="141">
        <v>1</v>
      </c>
      <c r="E18904" s="75" t="s">
        <v>26</v>
      </c>
      <c r="F18904" s="210">
        <v>500000</v>
      </c>
      <c r="G18904" s="64">
        <f t="shared" si="568"/>
        <v>500000</v>
      </c>
      <c r="H18904" s="120" t="s">
        <v>535</v>
      </c>
      <c r="I18904" s="59" t="s">
        <v>13625</v>
      </c>
    </row>
    <row r="18905" spans="1:9" x14ac:dyDescent="0.25">
      <c r="A18905" s="144">
        <v>44846</v>
      </c>
      <c r="B18905" s="59" t="s">
        <v>13627</v>
      </c>
      <c r="C18905" s="59" t="s">
        <v>13628</v>
      </c>
      <c r="D18905" s="59">
        <v>1</v>
      </c>
      <c r="E18905" s="59" t="s">
        <v>111</v>
      </c>
      <c r="F18905" s="59">
        <v>1</v>
      </c>
      <c r="G18905" s="64">
        <f t="shared" si="568"/>
        <v>1</v>
      </c>
      <c r="H18905" s="120" t="s">
        <v>535</v>
      </c>
      <c r="I18905" s="59" t="s">
        <v>13625</v>
      </c>
    </row>
    <row r="18906" spans="1:9" x14ac:dyDescent="0.25">
      <c r="A18906" s="144">
        <v>44846</v>
      </c>
      <c r="B18906" s="59" t="s">
        <v>13629</v>
      </c>
      <c r="C18906" s="59" t="s">
        <v>13630</v>
      </c>
      <c r="D18906" s="60">
        <v>1</v>
      </c>
      <c r="E18906" s="77" t="s">
        <v>473</v>
      </c>
      <c r="F18906" s="63">
        <v>350000</v>
      </c>
      <c r="G18906" s="64">
        <f t="shared" si="568"/>
        <v>350000</v>
      </c>
      <c r="H18906" s="65" t="s">
        <v>6221</v>
      </c>
      <c r="I18906" s="59"/>
    </row>
    <row r="18907" spans="1:9" x14ac:dyDescent="0.25">
      <c r="A18907" s="144">
        <v>44846</v>
      </c>
      <c r="B18907" s="59" t="s">
        <v>13631</v>
      </c>
      <c r="C18907" s="59" t="s">
        <v>13630</v>
      </c>
      <c r="D18907" s="87">
        <v>1</v>
      </c>
      <c r="E18907" s="77" t="s">
        <v>473</v>
      </c>
      <c r="F18907" s="78">
        <v>270000</v>
      </c>
      <c r="G18907" s="114">
        <f t="shared" si="568"/>
        <v>270000</v>
      </c>
      <c r="H18907" s="65" t="s">
        <v>6221</v>
      </c>
      <c r="I18907" s="59"/>
    </row>
    <row r="18908" spans="1:9" x14ac:dyDescent="0.25">
      <c r="A18908" s="144">
        <v>44846</v>
      </c>
      <c r="B18908" s="59" t="s">
        <v>13632</v>
      </c>
      <c r="C18908" s="84" t="s">
        <v>13630</v>
      </c>
      <c r="D18908" s="60">
        <v>1</v>
      </c>
      <c r="E18908" s="126" t="s">
        <v>473</v>
      </c>
      <c r="F18908" s="73">
        <v>130000</v>
      </c>
      <c r="G18908" s="114">
        <f t="shared" si="568"/>
        <v>130000</v>
      </c>
      <c r="H18908" s="65" t="s">
        <v>6221</v>
      </c>
      <c r="I18908" s="59"/>
    </row>
    <row r="18909" spans="1:9" x14ac:dyDescent="0.25">
      <c r="A18909" s="144">
        <v>44846</v>
      </c>
      <c r="B18909" s="118" t="s">
        <v>729</v>
      </c>
      <c r="C18909" s="59" t="s">
        <v>27</v>
      </c>
      <c r="D18909" s="60">
        <v>5</v>
      </c>
      <c r="E18909" s="75" t="s">
        <v>26</v>
      </c>
      <c r="F18909" s="63">
        <v>1565</v>
      </c>
      <c r="G18909" s="64">
        <f t="shared" si="568"/>
        <v>7825</v>
      </c>
      <c r="H18909" s="65" t="s">
        <v>814</v>
      </c>
      <c r="I18909" s="74"/>
    </row>
    <row r="18910" spans="1:9" x14ac:dyDescent="0.25">
      <c r="A18910" s="144">
        <v>44907</v>
      </c>
      <c r="B18910" s="59" t="s">
        <v>8414</v>
      </c>
      <c r="C18910" s="83" t="s">
        <v>27</v>
      </c>
      <c r="D18910" s="87">
        <v>70</v>
      </c>
      <c r="E18910" s="126" t="s">
        <v>25</v>
      </c>
      <c r="F18910" s="102">
        <v>1000</v>
      </c>
      <c r="G18910" s="64">
        <f t="shared" si="568"/>
        <v>70000</v>
      </c>
      <c r="H18910" s="65" t="s">
        <v>6197</v>
      </c>
      <c r="I18910" s="74"/>
    </row>
    <row r="18911" spans="1:9" x14ac:dyDescent="0.25">
      <c r="A18911" s="144">
        <v>44907</v>
      </c>
      <c r="B18911" s="59" t="s">
        <v>2693</v>
      </c>
      <c r="C18911" s="59" t="s">
        <v>27</v>
      </c>
      <c r="D18911" s="60">
        <v>35</v>
      </c>
      <c r="E18911" s="75" t="s">
        <v>26</v>
      </c>
      <c r="F18911" s="63">
        <v>1565</v>
      </c>
      <c r="G18911" s="114">
        <f t="shared" si="568"/>
        <v>54775</v>
      </c>
      <c r="H18911" s="65" t="s">
        <v>848</v>
      </c>
      <c r="I18911" s="74"/>
    </row>
    <row r="18912" spans="1:9" x14ac:dyDescent="0.25">
      <c r="A18912" s="144">
        <v>44907</v>
      </c>
      <c r="B18912" s="66" t="s">
        <v>834</v>
      </c>
      <c r="C18912" s="89" t="s">
        <v>835</v>
      </c>
      <c r="D18912" s="60">
        <v>1</v>
      </c>
      <c r="E18912" s="77" t="s">
        <v>34</v>
      </c>
      <c r="F18912" s="63">
        <v>50000</v>
      </c>
      <c r="G18912" s="114">
        <f>F18912*D18912</f>
        <v>50000</v>
      </c>
      <c r="H18912" s="65" t="s">
        <v>6197</v>
      </c>
      <c r="I18912" s="74"/>
    </row>
    <row r="18913" spans="1:9" x14ac:dyDescent="0.25">
      <c r="A18913" s="144">
        <v>44907</v>
      </c>
      <c r="B18913" s="118" t="s">
        <v>13633</v>
      </c>
      <c r="C18913" s="59" t="s">
        <v>1106</v>
      </c>
      <c r="D18913" s="60">
        <v>1</v>
      </c>
      <c r="E18913" s="75" t="s">
        <v>26</v>
      </c>
      <c r="F18913" s="63">
        <v>45000</v>
      </c>
      <c r="G18913" s="64">
        <f>F18913*D18913</f>
        <v>45000</v>
      </c>
      <c r="H18913" s="65" t="s">
        <v>816</v>
      </c>
      <c r="I18913" s="139"/>
    </row>
    <row r="18914" spans="1:9" x14ac:dyDescent="0.25">
      <c r="A18914" s="144">
        <v>44907</v>
      </c>
      <c r="B18914" s="85" t="s">
        <v>13634</v>
      </c>
      <c r="C18914" s="84" t="s">
        <v>1106</v>
      </c>
      <c r="D18914" s="60">
        <v>1</v>
      </c>
      <c r="E18914" s="126" t="s">
        <v>26</v>
      </c>
      <c r="F18914" s="73">
        <v>10000</v>
      </c>
      <c r="G18914" s="64">
        <f>F18914*D18914</f>
        <v>10000</v>
      </c>
      <c r="H18914" s="65" t="s">
        <v>816</v>
      </c>
      <c r="I18914" s="74"/>
    </row>
    <row r="18915" spans="1:9" x14ac:dyDescent="0.25">
      <c r="A18915" s="144">
        <v>44907</v>
      </c>
      <c r="B18915" s="93" t="s">
        <v>13635</v>
      </c>
      <c r="C18915" s="84" t="s">
        <v>771</v>
      </c>
      <c r="D18915" s="60">
        <v>2</v>
      </c>
      <c r="E18915" s="126" t="s">
        <v>26</v>
      </c>
      <c r="F18915" s="73">
        <v>25000</v>
      </c>
      <c r="G18915" s="114">
        <f>F18915*D18915</f>
        <v>50000</v>
      </c>
      <c r="H18915" s="65" t="s">
        <v>816</v>
      </c>
      <c r="I18915" s="74"/>
    </row>
    <row r="18916" spans="1:9" x14ac:dyDescent="0.25">
      <c r="A18916" s="144">
        <v>44907</v>
      </c>
      <c r="B18916" s="58" t="s">
        <v>844</v>
      </c>
      <c r="C18916" s="84" t="s">
        <v>835</v>
      </c>
      <c r="D18916" s="60">
        <v>2</v>
      </c>
      <c r="E18916" s="77" t="s">
        <v>26</v>
      </c>
      <c r="F18916" s="63">
        <v>11000</v>
      </c>
      <c r="G18916" s="64">
        <f>F18916*D18916</f>
        <v>22000</v>
      </c>
      <c r="H18916" s="65" t="s">
        <v>6197</v>
      </c>
      <c r="I18916" s="74"/>
    </row>
    <row r="18917" spans="1:9" x14ac:dyDescent="0.25">
      <c r="A18917" s="144">
        <v>44907</v>
      </c>
      <c r="B18917" s="59" t="s">
        <v>210</v>
      </c>
      <c r="C18917" s="59" t="s">
        <v>211</v>
      </c>
      <c r="D18917" s="60">
        <v>1</v>
      </c>
      <c r="E18917" s="75" t="s">
        <v>37</v>
      </c>
      <c r="F18917" s="61">
        <v>33000</v>
      </c>
      <c r="G18917" s="64">
        <f t="shared" si="568"/>
        <v>33000</v>
      </c>
      <c r="H18917" s="120" t="s">
        <v>414</v>
      </c>
      <c r="I18917" s="74"/>
    </row>
    <row r="18918" spans="1:9" x14ac:dyDescent="0.25">
      <c r="A18918" s="144">
        <v>44907</v>
      </c>
      <c r="B18918" s="58" t="s">
        <v>35</v>
      </c>
      <c r="C18918" s="84" t="s">
        <v>36</v>
      </c>
      <c r="D18918" s="87">
        <v>3</v>
      </c>
      <c r="E18918" s="77" t="s">
        <v>37</v>
      </c>
      <c r="F18918" s="78">
        <v>31000</v>
      </c>
      <c r="G18918" s="64">
        <f t="shared" si="568"/>
        <v>93000</v>
      </c>
      <c r="H18918" s="65" t="s">
        <v>432</v>
      </c>
      <c r="I18918" s="74"/>
    </row>
    <row r="18919" spans="1:9" x14ac:dyDescent="0.25">
      <c r="A18919" s="144">
        <v>44907</v>
      </c>
      <c r="B18919" s="59" t="s">
        <v>56</v>
      </c>
      <c r="C18919" s="59" t="s">
        <v>57</v>
      </c>
      <c r="D18919" s="60">
        <v>0.5</v>
      </c>
      <c r="E18919" s="77" t="s">
        <v>37</v>
      </c>
      <c r="F18919" s="63">
        <v>24650</v>
      </c>
      <c r="G18919" s="64">
        <f>F18919*D18919</f>
        <v>12325</v>
      </c>
      <c r="H18919" s="65" t="s">
        <v>794</v>
      </c>
      <c r="I18919" s="74"/>
    </row>
    <row r="18920" spans="1:9" x14ac:dyDescent="0.25">
      <c r="A18920" s="144">
        <v>44907</v>
      </c>
      <c r="B18920" s="59" t="s">
        <v>62</v>
      </c>
      <c r="C18920" s="84" t="s">
        <v>13636</v>
      </c>
      <c r="D18920" s="60">
        <v>1</v>
      </c>
      <c r="E18920" s="126" t="s">
        <v>26</v>
      </c>
      <c r="F18920" s="64">
        <v>2100000</v>
      </c>
      <c r="G18920" s="114">
        <f t="shared" ref="G18920:G18935" si="569">F18920*D18920</f>
        <v>2100000</v>
      </c>
      <c r="H18920" s="65" t="s">
        <v>3126</v>
      </c>
      <c r="I18920" s="74" t="s">
        <v>13637</v>
      </c>
    </row>
    <row r="18921" spans="1:9" x14ac:dyDescent="0.25">
      <c r="A18921" s="144">
        <v>44907</v>
      </c>
      <c r="B18921" s="59" t="s">
        <v>12551</v>
      </c>
      <c r="C18921" s="59" t="s">
        <v>6579</v>
      </c>
      <c r="D18921" s="60">
        <v>2</v>
      </c>
      <c r="E18921" s="77" t="s">
        <v>26</v>
      </c>
      <c r="F18921" s="63">
        <v>58000</v>
      </c>
      <c r="G18921" s="64">
        <f t="shared" si="569"/>
        <v>116000</v>
      </c>
      <c r="H18921" s="65" t="s">
        <v>3126</v>
      </c>
      <c r="I18921" s="74" t="s">
        <v>13638</v>
      </c>
    </row>
    <row r="18922" spans="1:9" x14ac:dyDescent="0.25">
      <c r="A18922" s="144">
        <v>44907</v>
      </c>
      <c r="B18922" s="59" t="s">
        <v>1792</v>
      </c>
      <c r="C18922" s="59" t="s">
        <v>76</v>
      </c>
      <c r="D18922" s="643">
        <v>0.5</v>
      </c>
      <c r="E18922" s="644" t="s">
        <v>37</v>
      </c>
      <c r="F18922" s="645">
        <v>86250</v>
      </c>
      <c r="G18922" s="114">
        <f t="shared" si="569"/>
        <v>43125</v>
      </c>
      <c r="H18922" s="65" t="s">
        <v>3126</v>
      </c>
      <c r="I18922" s="74" t="s">
        <v>13638</v>
      </c>
    </row>
    <row r="18923" spans="1:9" x14ac:dyDescent="0.25">
      <c r="A18923" s="144">
        <v>44907</v>
      </c>
      <c r="B18923" s="59" t="s">
        <v>13639</v>
      </c>
      <c r="C18923" s="84" t="s">
        <v>482</v>
      </c>
      <c r="D18923" s="60">
        <v>1</v>
      </c>
      <c r="E18923" s="126" t="s">
        <v>26</v>
      </c>
      <c r="F18923" s="64">
        <v>35000</v>
      </c>
      <c r="G18923" s="114">
        <f t="shared" si="569"/>
        <v>35000</v>
      </c>
      <c r="H18923" s="65" t="s">
        <v>794</v>
      </c>
      <c r="I18923" s="74"/>
    </row>
    <row r="18924" spans="1:9" x14ac:dyDescent="0.25">
      <c r="A18924" s="144">
        <v>44907</v>
      </c>
      <c r="B18924" s="118" t="s">
        <v>483</v>
      </c>
      <c r="C18924" s="84" t="s">
        <v>482</v>
      </c>
      <c r="D18924" s="60">
        <v>1</v>
      </c>
      <c r="E18924" s="75" t="s">
        <v>26</v>
      </c>
      <c r="F18924" s="63">
        <v>55000</v>
      </c>
      <c r="G18924" s="73">
        <f>F18924*D18924</f>
        <v>55000</v>
      </c>
      <c r="H18924" s="65" t="s">
        <v>484</v>
      </c>
      <c r="I18924" s="74"/>
    </row>
    <row r="18925" spans="1:9" x14ac:dyDescent="0.25">
      <c r="A18925" s="144">
        <v>44907</v>
      </c>
      <c r="B18925" s="58" t="s">
        <v>35</v>
      </c>
      <c r="C18925" s="84" t="s">
        <v>36</v>
      </c>
      <c r="D18925" s="87">
        <v>2</v>
      </c>
      <c r="E18925" s="77" t="s">
        <v>37</v>
      </c>
      <c r="F18925" s="78">
        <v>31000</v>
      </c>
      <c r="G18925" s="64">
        <f t="shared" si="569"/>
        <v>62000</v>
      </c>
      <c r="H18925" s="65" t="s">
        <v>1161</v>
      </c>
      <c r="I18925" s="74"/>
    </row>
    <row r="18926" spans="1:9" x14ac:dyDescent="0.25">
      <c r="A18926" s="144">
        <v>44907</v>
      </c>
      <c r="B18926" s="59" t="s">
        <v>1792</v>
      </c>
      <c r="C18926" s="59" t="s">
        <v>76</v>
      </c>
      <c r="D18926" s="643">
        <v>0.5</v>
      </c>
      <c r="E18926" s="644" t="s">
        <v>37</v>
      </c>
      <c r="F18926" s="645">
        <v>86250</v>
      </c>
      <c r="G18926" s="114">
        <f t="shared" si="569"/>
        <v>43125</v>
      </c>
      <c r="H18926" s="65" t="s">
        <v>1653</v>
      </c>
      <c r="I18926" s="74"/>
    </row>
    <row r="18927" spans="1:9" x14ac:dyDescent="0.25">
      <c r="A18927" s="144">
        <v>44907</v>
      </c>
      <c r="B18927" s="59" t="s">
        <v>56</v>
      </c>
      <c r="C18927" s="59" t="s">
        <v>57</v>
      </c>
      <c r="D18927" s="87">
        <v>3</v>
      </c>
      <c r="E18927" s="77" t="s">
        <v>37</v>
      </c>
      <c r="F18927" s="73">
        <v>24650</v>
      </c>
      <c r="G18927" s="64">
        <f t="shared" si="569"/>
        <v>73950</v>
      </c>
      <c r="H18927" s="65" t="s">
        <v>466</v>
      </c>
      <c r="I18927" s="74"/>
    </row>
    <row r="18928" spans="1:9" x14ac:dyDescent="0.25">
      <c r="A18928" s="91">
        <v>44907</v>
      </c>
      <c r="B18928" s="59" t="s">
        <v>210</v>
      </c>
      <c r="C18928" s="59" t="s">
        <v>211</v>
      </c>
      <c r="D18928" s="60">
        <v>9</v>
      </c>
      <c r="E18928" s="75" t="s">
        <v>37</v>
      </c>
      <c r="F18928" s="61">
        <v>33000</v>
      </c>
      <c r="G18928" s="114">
        <f t="shared" si="569"/>
        <v>297000</v>
      </c>
      <c r="H18928" s="65" t="s">
        <v>947</v>
      </c>
      <c r="I18928" s="74" t="s">
        <v>13640</v>
      </c>
    </row>
    <row r="18929" spans="1:9" x14ac:dyDescent="0.25">
      <c r="A18929" s="144">
        <v>44907</v>
      </c>
      <c r="B18929" s="59" t="s">
        <v>6307</v>
      </c>
      <c r="C18929" s="59" t="s">
        <v>217</v>
      </c>
      <c r="D18929" s="87">
        <v>1</v>
      </c>
      <c r="E18929" s="77" t="s">
        <v>26</v>
      </c>
      <c r="F18929" s="78">
        <v>83000</v>
      </c>
      <c r="G18929" s="64">
        <f t="shared" si="569"/>
        <v>83000</v>
      </c>
      <c r="H18929" s="65" t="s">
        <v>947</v>
      </c>
      <c r="I18929" s="74" t="s">
        <v>13640</v>
      </c>
    </row>
    <row r="18930" spans="1:9" x14ac:dyDescent="0.25">
      <c r="A18930" s="144">
        <v>44907</v>
      </c>
      <c r="B18930" s="59" t="s">
        <v>172</v>
      </c>
      <c r="C18930" s="93" t="s">
        <v>173</v>
      </c>
      <c r="D18930" s="60">
        <v>1</v>
      </c>
      <c r="E18930" s="126" t="s">
        <v>26</v>
      </c>
      <c r="F18930" s="73">
        <v>39000</v>
      </c>
      <c r="G18930" s="64">
        <f t="shared" si="569"/>
        <v>39000</v>
      </c>
      <c r="H18930" s="65" t="s">
        <v>947</v>
      </c>
      <c r="I18930" s="74" t="s">
        <v>13640</v>
      </c>
    </row>
    <row r="18931" spans="1:9" x14ac:dyDescent="0.25">
      <c r="A18931" s="144">
        <v>44907</v>
      </c>
      <c r="B18931" s="59" t="s">
        <v>6323</v>
      </c>
      <c r="C18931" s="59" t="s">
        <v>6324</v>
      </c>
      <c r="D18931" s="60">
        <v>1</v>
      </c>
      <c r="E18931" s="126" t="s">
        <v>26</v>
      </c>
      <c r="F18931" s="73">
        <v>93000</v>
      </c>
      <c r="G18931" s="64">
        <f t="shared" si="569"/>
        <v>93000</v>
      </c>
      <c r="H18931" s="65" t="s">
        <v>947</v>
      </c>
      <c r="I18931" s="74" t="s">
        <v>13640</v>
      </c>
    </row>
    <row r="18932" spans="1:9" x14ac:dyDescent="0.25">
      <c r="A18932" s="144">
        <v>44907</v>
      </c>
      <c r="B18932" s="85" t="s">
        <v>13641</v>
      </c>
      <c r="C18932" s="59" t="s">
        <v>140</v>
      </c>
      <c r="D18932" s="60">
        <v>1</v>
      </c>
      <c r="E18932" s="126" t="s">
        <v>26</v>
      </c>
      <c r="F18932" s="73">
        <v>900000</v>
      </c>
      <c r="G18932" s="114">
        <f t="shared" si="569"/>
        <v>900000</v>
      </c>
      <c r="H18932" s="65" t="s">
        <v>947</v>
      </c>
      <c r="I18932" s="74" t="s">
        <v>13640</v>
      </c>
    </row>
    <row r="18933" spans="1:9" x14ac:dyDescent="0.25">
      <c r="A18933" s="144">
        <v>44907</v>
      </c>
      <c r="B18933" s="59" t="s">
        <v>6533</v>
      </c>
      <c r="C18933" s="59" t="s">
        <v>6534</v>
      </c>
      <c r="D18933" s="141">
        <v>2</v>
      </c>
      <c r="E18933" s="75" t="s">
        <v>26</v>
      </c>
      <c r="F18933" s="210">
        <v>47000</v>
      </c>
      <c r="G18933" s="114">
        <f t="shared" si="569"/>
        <v>94000</v>
      </c>
      <c r="H18933" s="65" t="s">
        <v>947</v>
      </c>
      <c r="I18933" s="74" t="s">
        <v>13640</v>
      </c>
    </row>
    <row r="18934" spans="1:9" x14ac:dyDescent="0.25">
      <c r="A18934" s="144">
        <v>44907</v>
      </c>
      <c r="B18934" s="58" t="s">
        <v>71</v>
      </c>
      <c r="C18934" s="77" t="s">
        <v>181</v>
      </c>
      <c r="D18934" s="60">
        <v>3</v>
      </c>
      <c r="E18934" s="126" t="s">
        <v>26</v>
      </c>
      <c r="F18934" s="73">
        <v>36000</v>
      </c>
      <c r="G18934" s="64">
        <f t="shared" si="569"/>
        <v>108000</v>
      </c>
      <c r="H18934" s="65" t="s">
        <v>763</v>
      </c>
      <c r="I18934" s="74" t="s">
        <v>13642</v>
      </c>
    </row>
    <row r="18935" spans="1:9" x14ac:dyDescent="0.25">
      <c r="A18935" s="144">
        <v>44907</v>
      </c>
      <c r="B18935" s="59" t="s">
        <v>210</v>
      </c>
      <c r="C18935" s="59" t="s">
        <v>211</v>
      </c>
      <c r="D18935" s="60">
        <v>9</v>
      </c>
      <c r="E18935" s="75" t="s">
        <v>37</v>
      </c>
      <c r="F18935" s="61">
        <v>33000</v>
      </c>
      <c r="G18935" s="64">
        <f t="shared" si="569"/>
        <v>297000</v>
      </c>
      <c r="H18935" s="65" t="s">
        <v>763</v>
      </c>
      <c r="I18935" s="74" t="s">
        <v>13642</v>
      </c>
    </row>
    <row r="18936" spans="1:9" x14ac:dyDescent="0.25">
      <c r="A18936" s="144">
        <v>44907</v>
      </c>
      <c r="B18936" s="59" t="s">
        <v>6307</v>
      </c>
      <c r="C18936" s="59" t="s">
        <v>217</v>
      </c>
      <c r="D18936" s="87">
        <v>1</v>
      </c>
      <c r="E18936" s="77" t="s">
        <v>26</v>
      </c>
      <c r="F18936" s="78">
        <v>83000</v>
      </c>
      <c r="G18936" s="64">
        <f>F18936*D18936</f>
        <v>83000</v>
      </c>
      <c r="H18936" s="65" t="s">
        <v>763</v>
      </c>
      <c r="I18936" s="74" t="s">
        <v>13642</v>
      </c>
    </row>
    <row r="18937" spans="1:9" x14ac:dyDescent="0.25">
      <c r="A18937" s="144">
        <v>44907</v>
      </c>
      <c r="B18937" s="66" t="s">
        <v>6412</v>
      </c>
      <c r="C18937" s="121" t="s">
        <v>65</v>
      </c>
      <c r="D18937" s="87">
        <v>3</v>
      </c>
      <c r="E18937" s="77" t="s">
        <v>26</v>
      </c>
      <c r="F18937" s="78">
        <v>60000</v>
      </c>
      <c r="G18937" s="114">
        <f>F18937*D18937</f>
        <v>180000</v>
      </c>
      <c r="H18937" s="65" t="s">
        <v>998</v>
      </c>
      <c r="I18937" s="74" t="s">
        <v>13643</v>
      </c>
    </row>
    <row r="18938" spans="1:9" x14ac:dyDescent="0.25">
      <c r="A18938" s="144">
        <v>44907</v>
      </c>
      <c r="B18938" s="59" t="s">
        <v>13644</v>
      </c>
      <c r="C18938" s="83" t="s">
        <v>48</v>
      </c>
      <c r="D18938" s="60">
        <v>1</v>
      </c>
      <c r="E18938" s="75" t="s">
        <v>26</v>
      </c>
      <c r="F18938" s="73">
        <v>175000</v>
      </c>
      <c r="G18938" s="64">
        <f>F18938*D18938</f>
        <v>175000</v>
      </c>
      <c r="H18938" s="65" t="s">
        <v>3801</v>
      </c>
      <c r="I18938" s="74" t="s">
        <v>13645</v>
      </c>
    </row>
    <row r="18939" spans="1:9" x14ac:dyDescent="0.25">
      <c r="A18939" s="144">
        <v>44907</v>
      </c>
      <c r="B18939" s="59" t="s">
        <v>13646</v>
      </c>
      <c r="C18939" s="59" t="s">
        <v>48</v>
      </c>
      <c r="D18939" s="141">
        <v>1</v>
      </c>
      <c r="E18939" s="75" t="s">
        <v>26</v>
      </c>
      <c r="F18939" s="210">
        <v>22500</v>
      </c>
      <c r="G18939" s="64">
        <f>F18939*D18939</f>
        <v>22500</v>
      </c>
      <c r="H18939" s="65" t="s">
        <v>3801</v>
      </c>
      <c r="I18939" s="74" t="s">
        <v>13645</v>
      </c>
    </row>
    <row r="18940" spans="1:9" x14ac:dyDescent="0.25">
      <c r="A18940" s="144">
        <v>44907</v>
      </c>
      <c r="B18940" s="59" t="s">
        <v>13647</v>
      </c>
      <c r="C18940" s="84" t="s">
        <v>654</v>
      </c>
      <c r="D18940" s="60">
        <v>1</v>
      </c>
      <c r="E18940" s="126" t="s">
        <v>473</v>
      </c>
      <c r="F18940" s="73">
        <v>3054000</v>
      </c>
      <c r="G18940" s="114">
        <f t="shared" ref="G18940:G18974" si="570">F18940*D18940</f>
        <v>3054000</v>
      </c>
      <c r="H18940" s="65" t="s">
        <v>6222</v>
      </c>
      <c r="I18940" s="59" t="s">
        <v>13648</v>
      </c>
    </row>
    <row r="18941" spans="1:9" x14ac:dyDescent="0.25">
      <c r="A18941" s="144">
        <v>44907</v>
      </c>
      <c r="B18941" s="85" t="s">
        <v>13649</v>
      </c>
      <c r="C18941" s="84" t="s">
        <v>48</v>
      </c>
      <c r="D18941" s="60">
        <v>1</v>
      </c>
      <c r="E18941" s="126" t="s">
        <v>26</v>
      </c>
      <c r="F18941" s="73">
        <v>1500000</v>
      </c>
      <c r="G18941" s="64">
        <f t="shared" si="570"/>
        <v>1500000</v>
      </c>
      <c r="H18941" s="65" t="s">
        <v>13650</v>
      </c>
      <c r="I18941" s="59" t="s">
        <v>13648</v>
      </c>
    </row>
    <row r="18942" spans="1:9" x14ac:dyDescent="0.25">
      <c r="A18942" s="144">
        <v>44907</v>
      </c>
      <c r="B18942" s="85" t="s">
        <v>13651</v>
      </c>
      <c r="C18942" s="59" t="s">
        <v>48</v>
      </c>
      <c r="D18942" s="60">
        <v>1</v>
      </c>
      <c r="E18942" s="126" t="s">
        <v>26</v>
      </c>
      <c r="F18942" s="73">
        <v>65000</v>
      </c>
      <c r="G18942" s="114">
        <f t="shared" si="570"/>
        <v>65000</v>
      </c>
      <c r="H18942" s="65" t="s">
        <v>13181</v>
      </c>
      <c r="I18942" s="59" t="s">
        <v>13648</v>
      </c>
    </row>
    <row r="18943" spans="1:9" x14ac:dyDescent="0.25">
      <c r="A18943" s="144">
        <v>44907</v>
      </c>
      <c r="B18943" s="59" t="s">
        <v>13652</v>
      </c>
      <c r="C18943" s="214" t="s">
        <v>48</v>
      </c>
      <c r="D18943" s="60">
        <v>1</v>
      </c>
      <c r="E18943" s="126" t="s">
        <v>26</v>
      </c>
      <c r="F18943" s="73">
        <v>110000</v>
      </c>
      <c r="G18943" s="64">
        <f t="shared" si="570"/>
        <v>110000</v>
      </c>
      <c r="H18943" s="65" t="s">
        <v>13181</v>
      </c>
      <c r="I18943" s="59" t="s">
        <v>13648</v>
      </c>
    </row>
    <row r="18944" spans="1:9" x14ac:dyDescent="0.25">
      <c r="A18944" s="144">
        <v>44907</v>
      </c>
      <c r="B18944" s="85" t="s">
        <v>13653</v>
      </c>
      <c r="C18944" s="84" t="s">
        <v>695</v>
      </c>
      <c r="D18944" s="60">
        <v>2</v>
      </c>
      <c r="E18944" s="126" t="s">
        <v>26</v>
      </c>
      <c r="F18944" s="73">
        <v>10000</v>
      </c>
      <c r="G18944" s="64">
        <f t="shared" si="570"/>
        <v>20000</v>
      </c>
      <c r="H18944" s="65" t="s">
        <v>1161</v>
      </c>
      <c r="I18944" s="59"/>
    </row>
    <row r="18945" spans="1:9" x14ac:dyDescent="0.25">
      <c r="A18945" s="144">
        <v>44907</v>
      </c>
      <c r="B18945" s="59" t="s">
        <v>210</v>
      </c>
      <c r="C18945" s="59" t="s">
        <v>211</v>
      </c>
      <c r="D18945" s="60">
        <v>2</v>
      </c>
      <c r="E18945" s="75" t="s">
        <v>37</v>
      </c>
      <c r="F18945" s="61">
        <v>33000</v>
      </c>
      <c r="G18945" s="64">
        <f t="shared" si="570"/>
        <v>66000</v>
      </c>
      <c r="H18945" s="65" t="s">
        <v>1156</v>
      </c>
      <c r="I18945" s="74"/>
    </row>
    <row r="18946" spans="1:9" x14ac:dyDescent="0.25">
      <c r="A18946" s="59" t="s">
        <v>13654</v>
      </c>
      <c r="B18946" s="207" t="s">
        <v>4004</v>
      </c>
      <c r="C18946" s="84" t="s">
        <v>1043</v>
      </c>
      <c r="D18946" s="184">
        <v>5</v>
      </c>
      <c r="E18946" s="167" t="s">
        <v>51</v>
      </c>
      <c r="F18946" s="113">
        <v>28750</v>
      </c>
      <c r="G18946" s="269">
        <f t="shared" si="570"/>
        <v>143750</v>
      </c>
      <c r="H18946" s="270" t="s">
        <v>522</v>
      </c>
      <c r="I18946" s="74" t="s">
        <v>13655</v>
      </c>
    </row>
    <row r="18947" spans="1:9" x14ac:dyDescent="0.25">
      <c r="A18947" s="59" t="s">
        <v>13654</v>
      </c>
      <c r="B18947" s="59" t="s">
        <v>810</v>
      </c>
      <c r="C18947" s="81">
        <v>42430</v>
      </c>
      <c r="D18947" s="60">
        <v>1</v>
      </c>
      <c r="E18947" s="126" t="s">
        <v>1525</v>
      </c>
      <c r="F18947" s="73">
        <v>75000</v>
      </c>
      <c r="G18947" s="114">
        <f t="shared" si="570"/>
        <v>75000</v>
      </c>
      <c r="H18947" s="65" t="s">
        <v>522</v>
      </c>
      <c r="I18947" s="74" t="s">
        <v>13655</v>
      </c>
    </row>
    <row r="18948" spans="1:9" x14ac:dyDescent="0.25">
      <c r="A18948" s="59" t="s">
        <v>13654</v>
      </c>
      <c r="B18948" s="58" t="s">
        <v>5474</v>
      </c>
      <c r="C18948" s="83" t="s">
        <v>501</v>
      </c>
      <c r="D18948" s="60">
        <v>1</v>
      </c>
      <c r="E18948" s="75" t="s">
        <v>26</v>
      </c>
      <c r="F18948" s="265">
        <v>112500</v>
      </c>
      <c r="G18948" s="114">
        <f t="shared" si="570"/>
        <v>112500</v>
      </c>
      <c r="H18948" s="65" t="s">
        <v>508</v>
      </c>
      <c r="I18948" s="74"/>
    </row>
    <row r="18949" spans="1:9" x14ac:dyDescent="0.25">
      <c r="A18949" s="59" t="s">
        <v>13654</v>
      </c>
      <c r="B18949" s="118" t="s">
        <v>13656</v>
      </c>
      <c r="C18949" s="83" t="s">
        <v>486</v>
      </c>
      <c r="D18949" s="60">
        <v>10</v>
      </c>
      <c r="E18949" s="75" t="s">
        <v>26</v>
      </c>
      <c r="F18949" s="63">
        <v>7500</v>
      </c>
      <c r="G18949" s="64">
        <f t="shared" si="570"/>
        <v>75000</v>
      </c>
      <c r="H18949" s="65" t="s">
        <v>816</v>
      </c>
      <c r="I18949" s="74"/>
    </row>
    <row r="18950" spans="1:9" x14ac:dyDescent="0.25">
      <c r="A18950" s="59" t="s">
        <v>13654</v>
      </c>
      <c r="B18950" s="83" t="s">
        <v>13657</v>
      </c>
      <c r="C18950" s="83" t="s">
        <v>486</v>
      </c>
      <c r="D18950" s="60">
        <v>1</v>
      </c>
      <c r="E18950" s="75" t="s">
        <v>26</v>
      </c>
      <c r="F18950" s="63">
        <v>85000</v>
      </c>
      <c r="G18950" s="64">
        <f t="shared" si="570"/>
        <v>85000</v>
      </c>
      <c r="H18950" s="65" t="s">
        <v>816</v>
      </c>
      <c r="I18950" s="74"/>
    </row>
    <row r="18951" spans="1:9" x14ac:dyDescent="0.25">
      <c r="A18951" s="59" t="s">
        <v>13654</v>
      </c>
      <c r="B18951" s="58" t="s">
        <v>13658</v>
      </c>
      <c r="C18951" s="83" t="s">
        <v>486</v>
      </c>
      <c r="D18951" s="60">
        <v>1</v>
      </c>
      <c r="E18951" s="126" t="s">
        <v>26</v>
      </c>
      <c r="F18951" s="73">
        <v>45000</v>
      </c>
      <c r="G18951" s="64">
        <f t="shared" si="570"/>
        <v>45000</v>
      </c>
      <c r="H18951" s="65" t="s">
        <v>816</v>
      </c>
      <c r="I18951" s="74"/>
    </row>
    <row r="18952" spans="1:9" x14ac:dyDescent="0.25">
      <c r="A18952" s="59" t="s">
        <v>13654</v>
      </c>
      <c r="B18952" s="71" t="s">
        <v>13659</v>
      </c>
      <c r="C18952" s="83" t="s">
        <v>486</v>
      </c>
      <c r="D18952" s="60">
        <v>1</v>
      </c>
      <c r="E18952" s="126" t="s">
        <v>26</v>
      </c>
      <c r="F18952" s="73">
        <v>85000</v>
      </c>
      <c r="G18952" s="64">
        <f t="shared" si="570"/>
        <v>85000</v>
      </c>
      <c r="H18952" s="65" t="s">
        <v>816</v>
      </c>
      <c r="I18952" s="74"/>
    </row>
    <row r="18953" spans="1:9" x14ac:dyDescent="0.25">
      <c r="A18953" s="59" t="s">
        <v>13654</v>
      </c>
      <c r="B18953" s="93" t="s">
        <v>13635</v>
      </c>
      <c r="C18953" s="84" t="s">
        <v>771</v>
      </c>
      <c r="D18953" s="60">
        <v>8</v>
      </c>
      <c r="E18953" s="126" t="s">
        <v>26</v>
      </c>
      <c r="F18953" s="73">
        <v>25000</v>
      </c>
      <c r="G18953" s="64">
        <f t="shared" si="570"/>
        <v>200000</v>
      </c>
      <c r="H18953" s="120" t="s">
        <v>816</v>
      </c>
      <c r="I18953" s="139"/>
    </row>
    <row r="18954" spans="1:9" x14ac:dyDescent="0.25">
      <c r="A18954" s="59" t="s">
        <v>13654</v>
      </c>
      <c r="B18954" s="118" t="s">
        <v>10073</v>
      </c>
      <c r="C18954" s="59" t="s">
        <v>543</v>
      </c>
      <c r="D18954" s="60">
        <v>17</v>
      </c>
      <c r="E18954" s="75" t="s">
        <v>37</v>
      </c>
      <c r="F18954" s="63">
        <v>17500</v>
      </c>
      <c r="G18954" s="64">
        <f t="shared" si="570"/>
        <v>297500</v>
      </c>
      <c r="H18954" s="65" t="s">
        <v>816</v>
      </c>
      <c r="I18954" s="74"/>
    </row>
    <row r="18955" spans="1:9" x14ac:dyDescent="0.25">
      <c r="A18955" s="59" t="s">
        <v>13654</v>
      </c>
      <c r="B18955" s="118" t="s">
        <v>5571</v>
      </c>
      <c r="C18955" s="299" t="s">
        <v>636</v>
      </c>
      <c r="D18955" s="60">
        <v>3</v>
      </c>
      <c r="E18955" s="159" t="s">
        <v>51</v>
      </c>
      <c r="F18955" s="73">
        <v>73000</v>
      </c>
      <c r="G18955" s="114">
        <f t="shared" si="570"/>
        <v>219000</v>
      </c>
      <c r="H18955" s="65" t="s">
        <v>816</v>
      </c>
      <c r="I18955" s="74"/>
    </row>
    <row r="18956" spans="1:9" x14ac:dyDescent="0.25">
      <c r="A18956" s="59" t="s">
        <v>13654</v>
      </c>
      <c r="B18956" s="59" t="s">
        <v>8414</v>
      </c>
      <c r="C18956" s="83" t="s">
        <v>27</v>
      </c>
      <c r="D18956" s="87">
        <v>40</v>
      </c>
      <c r="E18956" s="126" t="s">
        <v>25</v>
      </c>
      <c r="F18956" s="102">
        <v>1000</v>
      </c>
      <c r="G18956" s="64">
        <f t="shared" si="570"/>
        <v>40000</v>
      </c>
      <c r="H18956" s="65" t="s">
        <v>816</v>
      </c>
      <c r="I18956" s="74"/>
    </row>
    <row r="18957" spans="1:9" x14ac:dyDescent="0.25">
      <c r="A18957" s="59" t="s">
        <v>13654</v>
      </c>
      <c r="B18957" s="85" t="s">
        <v>13660</v>
      </c>
      <c r="C18957" s="84" t="s">
        <v>1106</v>
      </c>
      <c r="D18957" s="60">
        <v>1</v>
      </c>
      <c r="E18957" s="126" t="s">
        <v>26</v>
      </c>
      <c r="F18957" s="73">
        <v>100000</v>
      </c>
      <c r="G18957" s="64">
        <f t="shared" si="570"/>
        <v>100000</v>
      </c>
      <c r="H18957" s="65" t="s">
        <v>816</v>
      </c>
      <c r="I18957" s="74"/>
    </row>
    <row r="18958" spans="1:9" x14ac:dyDescent="0.25">
      <c r="A18958" s="59" t="s">
        <v>13654</v>
      </c>
      <c r="B18958" s="93" t="s">
        <v>13635</v>
      </c>
      <c r="C18958" s="84" t="s">
        <v>771</v>
      </c>
      <c r="D18958" s="60">
        <v>4</v>
      </c>
      <c r="E18958" s="126" t="s">
        <v>26</v>
      </c>
      <c r="F18958" s="73">
        <v>25000</v>
      </c>
      <c r="G18958" s="114">
        <f t="shared" si="570"/>
        <v>100000</v>
      </c>
      <c r="H18958" s="65" t="s">
        <v>816</v>
      </c>
      <c r="I18958" s="74"/>
    </row>
    <row r="18959" spans="1:9" x14ac:dyDescent="0.25">
      <c r="A18959" s="59" t="s">
        <v>13654</v>
      </c>
      <c r="B18959" s="71" t="s">
        <v>544</v>
      </c>
      <c r="C18959" s="83" t="s">
        <v>636</v>
      </c>
      <c r="D18959" s="60">
        <v>1</v>
      </c>
      <c r="E18959" s="77" t="s">
        <v>51</v>
      </c>
      <c r="F18959" s="63">
        <v>77500</v>
      </c>
      <c r="G18959" s="64">
        <f t="shared" si="570"/>
        <v>77500</v>
      </c>
      <c r="H18959" s="65" t="s">
        <v>816</v>
      </c>
      <c r="I18959" s="74"/>
    </row>
    <row r="18960" spans="1:9" x14ac:dyDescent="0.25">
      <c r="A18960" s="59" t="s">
        <v>13654</v>
      </c>
      <c r="B18960" s="59" t="s">
        <v>810</v>
      </c>
      <c r="C18960" s="81">
        <v>3357</v>
      </c>
      <c r="D18960" s="60">
        <v>1</v>
      </c>
      <c r="E18960" s="126" t="s">
        <v>1525</v>
      </c>
      <c r="F18960" s="73">
        <v>75000</v>
      </c>
      <c r="G18960" s="114">
        <f t="shared" si="570"/>
        <v>75000</v>
      </c>
      <c r="H18960" s="65" t="s">
        <v>816</v>
      </c>
      <c r="I18960" s="74"/>
    </row>
    <row r="18961" spans="1:9" x14ac:dyDescent="0.25">
      <c r="A18961" s="59" t="s">
        <v>13654</v>
      </c>
      <c r="B18961" s="118" t="s">
        <v>13661</v>
      </c>
      <c r="C18961" s="83" t="s">
        <v>1106</v>
      </c>
      <c r="D18961" s="59">
        <v>2</v>
      </c>
      <c r="E18961" s="126" t="s">
        <v>26</v>
      </c>
      <c r="F18961" s="61">
        <v>20000</v>
      </c>
      <c r="G18961" s="64">
        <f t="shared" si="570"/>
        <v>40000</v>
      </c>
      <c r="H18961" s="120" t="s">
        <v>816</v>
      </c>
      <c r="I18961" s="74"/>
    </row>
    <row r="18962" spans="1:9" x14ac:dyDescent="0.25">
      <c r="A18962" s="59" t="s">
        <v>13654</v>
      </c>
      <c r="B18962" s="59" t="s">
        <v>210</v>
      </c>
      <c r="C18962" s="59" t="s">
        <v>211</v>
      </c>
      <c r="D18962" s="60">
        <v>9</v>
      </c>
      <c r="E18962" s="75" t="s">
        <v>37</v>
      </c>
      <c r="F18962" s="61">
        <v>33000</v>
      </c>
      <c r="G18962" s="114">
        <f t="shared" si="570"/>
        <v>297000</v>
      </c>
      <c r="H18962" s="65" t="s">
        <v>2148</v>
      </c>
      <c r="I18962" s="74" t="s">
        <v>13662</v>
      </c>
    </row>
    <row r="18963" spans="1:9" x14ac:dyDescent="0.25">
      <c r="A18963" s="59" t="s">
        <v>13654</v>
      </c>
      <c r="B18963" s="59" t="s">
        <v>6307</v>
      </c>
      <c r="C18963" s="59" t="s">
        <v>217</v>
      </c>
      <c r="D18963" s="60">
        <v>1</v>
      </c>
      <c r="E18963" s="75" t="s">
        <v>26</v>
      </c>
      <c r="F18963" s="63">
        <v>83000</v>
      </c>
      <c r="G18963" s="73">
        <f>F18963*D18963</f>
        <v>83000</v>
      </c>
      <c r="H18963" s="65" t="s">
        <v>2148</v>
      </c>
      <c r="I18963" s="74" t="s">
        <v>13662</v>
      </c>
    </row>
    <row r="18964" spans="1:9" x14ac:dyDescent="0.25">
      <c r="A18964" s="59" t="s">
        <v>13654</v>
      </c>
      <c r="B18964" s="59" t="s">
        <v>172</v>
      </c>
      <c r="C18964" s="93" t="s">
        <v>173</v>
      </c>
      <c r="D18964" s="87">
        <v>1</v>
      </c>
      <c r="E18964" s="77" t="s">
        <v>26</v>
      </c>
      <c r="F18964" s="78">
        <v>39000</v>
      </c>
      <c r="G18964" s="64">
        <f t="shared" si="570"/>
        <v>39000</v>
      </c>
      <c r="H18964" s="65" t="s">
        <v>2148</v>
      </c>
      <c r="I18964" s="74" t="s">
        <v>13662</v>
      </c>
    </row>
    <row r="18965" spans="1:9" x14ac:dyDescent="0.25">
      <c r="A18965" s="59" t="s">
        <v>13654</v>
      </c>
      <c r="B18965" s="59" t="s">
        <v>6323</v>
      </c>
      <c r="C18965" s="59" t="s">
        <v>6324</v>
      </c>
      <c r="D18965" s="643">
        <v>1</v>
      </c>
      <c r="E18965" s="644" t="s">
        <v>26</v>
      </c>
      <c r="F18965" s="645">
        <v>93000</v>
      </c>
      <c r="G18965" s="114">
        <f t="shared" si="570"/>
        <v>93000</v>
      </c>
      <c r="H18965" s="65" t="s">
        <v>2148</v>
      </c>
      <c r="I18965" s="74" t="s">
        <v>13662</v>
      </c>
    </row>
    <row r="18966" spans="1:9" x14ac:dyDescent="0.25">
      <c r="A18966" s="59" t="s">
        <v>13654</v>
      </c>
      <c r="B18966" s="59" t="s">
        <v>30</v>
      </c>
      <c r="C18966" s="59" t="s">
        <v>31</v>
      </c>
      <c r="D18966" s="87">
        <v>1</v>
      </c>
      <c r="E18966" s="77" t="s">
        <v>26</v>
      </c>
      <c r="F18966" s="73">
        <v>220000</v>
      </c>
      <c r="G18966" s="64">
        <f t="shared" si="570"/>
        <v>220000</v>
      </c>
      <c r="H18966" s="65" t="s">
        <v>2148</v>
      </c>
      <c r="I18966" s="74" t="s">
        <v>13662</v>
      </c>
    </row>
    <row r="18967" spans="1:9" x14ac:dyDescent="0.25">
      <c r="A18967" s="59" t="s">
        <v>13654</v>
      </c>
      <c r="B18967" s="58" t="s">
        <v>13663</v>
      </c>
      <c r="C18967" s="83" t="s">
        <v>454</v>
      </c>
      <c r="D18967" s="60">
        <v>1</v>
      </c>
      <c r="E18967" s="126" t="s">
        <v>26</v>
      </c>
      <c r="F18967" s="73">
        <v>390000</v>
      </c>
      <c r="G18967" s="114">
        <f t="shared" si="570"/>
        <v>390000</v>
      </c>
      <c r="H18967" s="65" t="s">
        <v>1161</v>
      </c>
      <c r="I18967" s="74"/>
    </row>
    <row r="18968" spans="1:9" x14ac:dyDescent="0.25">
      <c r="A18968" s="59" t="s">
        <v>13654</v>
      </c>
      <c r="B18968" s="59" t="s">
        <v>13664</v>
      </c>
      <c r="C18968" s="84" t="s">
        <v>13333</v>
      </c>
      <c r="D18968" s="60">
        <v>10</v>
      </c>
      <c r="E18968" s="126" t="s">
        <v>26</v>
      </c>
      <c r="F18968" s="73">
        <v>2500</v>
      </c>
      <c r="G18968" s="64">
        <f>F18968*D18968</f>
        <v>25000</v>
      </c>
      <c r="H18968" s="65" t="s">
        <v>1161</v>
      </c>
      <c r="I18968" s="74"/>
    </row>
    <row r="18969" spans="1:9" x14ac:dyDescent="0.25">
      <c r="A18969" s="59" t="s">
        <v>13654</v>
      </c>
      <c r="B18969" s="118" t="s">
        <v>1096</v>
      </c>
      <c r="C18969" s="84" t="s">
        <v>636</v>
      </c>
      <c r="D18969" s="60">
        <v>8</v>
      </c>
      <c r="E18969" s="75" t="s">
        <v>51</v>
      </c>
      <c r="F18969" s="63">
        <v>12500</v>
      </c>
      <c r="G18969" s="73">
        <f t="shared" si="570"/>
        <v>100000</v>
      </c>
      <c r="H18969" s="65" t="s">
        <v>484</v>
      </c>
      <c r="I18969" s="74"/>
    </row>
    <row r="18970" spans="1:9" x14ac:dyDescent="0.25">
      <c r="A18970" s="59" t="s">
        <v>13654</v>
      </c>
      <c r="B18970" s="59" t="s">
        <v>13665</v>
      </c>
      <c r="C18970" s="84" t="s">
        <v>454</v>
      </c>
      <c r="D18970" s="87">
        <v>2</v>
      </c>
      <c r="E18970" s="77" t="s">
        <v>26</v>
      </c>
      <c r="F18970" s="63">
        <v>57500</v>
      </c>
      <c r="G18970" s="114">
        <f t="shared" si="570"/>
        <v>115000</v>
      </c>
      <c r="H18970" s="65" t="s">
        <v>1918</v>
      </c>
      <c r="I18970" s="74" t="s">
        <v>13666</v>
      </c>
    </row>
    <row r="18971" spans="1:9" x14ac:dyDescent="0.25">
      <c r="A18971" s="59" t="s">
        <v>13654</v>
      </c>
      <c r="B18971" s="59" t="s">
        <v>210</v>
      </c>
      <c r="C18971" s="59" t="s">
        <v>211</v>
      </c>
      <c r="D18971" s="60">
        <v>1</v>
      </c>
      <c r="E18971" s="75" t="s">
        <v>37</v>
      </c>
      <c r="F18971" s="61">
        <v>33000</v>
      </c>
      <c r="G18971" s="114">
        <f t="shared" si="570"/>
        <v>33000</v>
      </c>
      <c r="H18971" s="65" t="s">
        <v>710</v>
      </c>
      <c r="I18971" s="74"/>
    </row>
    <row r="18972" spans="1:9" x14ac:dyDescent="0.25">
      <c r="A18972" s="59" t="s">
        <v>13667</v>
      </c>
      <c r="B18972" s="59" t="s">
        <v>56</v>
      </c>
      <c r="C18972" s="59" t="s">
        <v>57</v>
      </c>
      <c r="D18972" s="60">
        <v>1</v>
      </c>
      <c r="E18972" s="77" t="s">
        <v>37</v>
      </c>
      <c r="F18972" s="63">
        <v>24650</v>
      </c>
      <c r="G18972" s="114">
        <f t="shared" si="570"/>
        <v>24650</v>
      </c>
      <c r="H18972" s="65" t="s">
        <v>710</v>
      </c>
      <c r="I18972" s="74"/>
    </row>
    <row r="18973" spans="1:9" x14ac:dyDescent="0.25">
      <c r="A18973" s="59" t="s">
        <v>13667</v>
      </c>
      <c r="B18973" s="118" t="s">
        <v>12568</v>
      </c>
      <c r="C18973" s="59" t="s">
        <v>552</v>
      </c>
      <c r="D18973" s="60">
        <v>1</v>
      </c>
      <c r="E18973" s="75" t="s">
        <v>26</v>
      </c>
      <c r="F18973" s="63">
        <v>90000</v>
      </c>
      <c r="G18973" s="64">
        <f t="shared" si="570"/>
        <v>90000</v>
      </c>
      <c r="H18973" s="65" t="s">
        <v>2148</v>
      </c>
      <c r="I18973" s="74"/>
    </row>
    <row r="18974" spans="1:9" x14ac:dyDescent="0.25">
      <c r="A18974" s="59" t="s">
        <v>13667</v>
      </c>
      <c r="B18974" s="59" t="s">
        <v>62</v>
      </c>
      <c r="C18974" s="84" t="s">
        <v>13668</v>
      </c>
      <c r="D18974" s="60">
        <v>1</v>
      </c>
      <c r="E18974" s="126" t="s">
        <v>26</v>
      </c>
      <c r="F18974" s="73">
        <v>2100000</v>
      </c>
      <c r="G18974" s="64">
        <f t="shared" si="570"/>
        <v>2100000</v>
      </c>
      <c r="H18974" s="120" t="s">
        <v>947</v>
      </c>
      <c r="I18974" s="139" t="s">
        <v>13669</v>
      </c>
    </row>
    <row r="18975" spans="1:9" x14ac:dyDescent="0.25">
      <c r="A18975" s="59" t="s">
        <v>13667</v>
      </c>
      <c r="B18975" s="59" t="s">
        <v>62</v>
      </c>
      <c r="C18975" s="59" t="s">
        <v>13670</v>
      </c>
      <c r="D18975" s="60">
        <v>1</v>
      </c>
      <c r="E18975" s="75" t="s">
        <v>26</v>
      </c>
      <c r="F18975" s="63">
        <v>2100000</v>
      </c>
      <c r="G18975" s="64">
        <f>F18975*D18975</f>
        <v>2100000</v>
      </c>
      <c r="H18975" s="65" t="s">
        <v>947</v>
      </c>
      <c r="I18975" s="74" t="s">
        <v>13669</v>
      </c>
    </row>
    <row r="18976" spans="1:9" x14ac:dyDescent="0.25">
      <c r="A18976" s="59" t="s">
        <v>13667</v>
      </c>
      <c r="B18976" s="71" t="s">
        <v>54</v>
      </c>
      <c r="C18976" s="59" t="s">
        <v>9690</v>
      </c>
      <c r="D18976" s="60">
        <v>1</v>
      </c>
      <c r="E18976" s="292" t="s">
        <v>26</v>
      </c>
      <c r="F18976" s="63">
        <v>3400000</v>
      </c>
      <c r="G18976" s="64">
        <f>F18976*D18976</f>
        <v>3400000</v>
      </c>
      <c r="H18976" s="65" t="s">
        <v>8289</v>
      </c>
      <c r="I18976" s="74" t="s">
        <v>13671</v>
      </c>
    </row>
    <row r="18977" spans="1:9" x14ac:dyDescent="0.25">
      <c r="A18977" s="59" t="s">
        <v>13667</v>
      </c>
      <c r="B18977" s="71" t="s">
        <v>54</v>
      </c>
      <c r="C18977" s="59" t="s">
        <v>13672</v>
      </c>
      <c r="D18977" s="60">
        <v>1</v>
      </c>
      <c r="E18977" s="126" t="s">
        <v>26</v>
      </c>
      <c r="F18977" s="63">
        <v>3400000</v>
      </c>
      <c r="G18977" s="64">
        <f>F18977*D18977</f>
        <v>3400000</v>
      </c>
      <c r="H18977" s="65" t="s">
        <v>8289</v>
      </c>
      <c r="I18977" s="74" t="s">
        <v>13671</v>
      </c>
    </row>
    <row r="18978" spans="1:9" x14ac:dyDescent="0.25">
      <c r="A18978" s="59" t="s">
        <v>13667</v>
      </c>
      <c r="B18978" s="71" t="s">
        <v>54</v>
      </c>
      <c r="C18978" s="59" t="s">
        <v>13673</v>
      </c>
      <c r="D18978" s="60">
        <v>1</v>
      </c>
      <c r="E18978" s="126" t="s">
        <v>26</v>
      </c>
      <c r="F18978" s="63">
        <v>3400000</v>
      </c>
      <c r="G18978" s="114">
        <f>F18978*D18978</f>
        <v>3400000</v>
      </c>
      <c r="H18978" s="65" t="s">
        <v>522</v>
      </c>
      <c r="I18978" s="74" t="s">
        <v>13671</v>
      </c>
    </row>
    <row r="18979" spans="1:9" x14ac:dyDescent="0.25">
      <c r="A18979" s="59" t="s">
        <v>13667</v>
      </c>
      <c r="B18979" s="71" t="s">
        <v>54</v>
      </c>
      <c r="C18979" s="59" t="s">
        <v>13674</v>
      </c>
      <c r="D18979" s="60">
        <v>1</v>
      </c>
      <c r="E18979" s="77" t="s">
        <v>26</v>
      </c>
      <c r="F18979" s="63">
        <v>3400000</v>
      </c>
      <c r="G18979" s="64">
        <f>F18979*D18979</f>
        <v>3400000</v>
      </c>
      <c r="H18979" s="65" t="s">
        <v>522</v>
      </c>
      <c r="I18979" s="74" t="s">
        <v>13671</v>
      </c>
    </row>
    <row r="18980" spans="1:9" x14ac:dyDescent="0.25">
      <c r="A18980" s="59" t="s">
        <v>13667</v>
      </c>
      <c r="B18980" s="66" t="s">
        <v>220</v>
      </c>
      <c r="C18980" s="92" t="s">
        <v>221</v>
      </c>
      <c r="D18980" s="59">
        <v>22</v>
      </c>
      <c r="E18980" s="126" t="s">
        <v>37</v>
      </c>
      <c r="F18980" s="61">
        <v>34689</v>
      </c>
      <c r="G18980" s="64">
        <f t="shared" ref="G18980:G18989" si="571">F18980*D18980</f>
        <v>763158</v>
      </c>
      <c r="H18980" s="65" t="s">
        <v>522</v>
      </c>
      <c r="I18980" s="74" t="s">
        <v>13675</v>
      </c>
    </row>
    <row r="18981" spans="1:9" x14ac:dyDescent="0.25">
      <c r="A18981" s="59" t="s">
        <v>13667</v>
      </c>
      <c r="B18981" s="58" t="s">
        <v>222</v>
      </c>
      <c r="C18981" s="77" t="s">
        <v>1476</v>
      </c>
      <c r="D18981" s="60">
        <v>20</v>
      </c>
      <c r="E18981" s="75" t="s">
        <v>37</v>
      </c>
      <c r="F18981" s="61">
        <v>32500</v>
      </c>
      <c r="G18981" s="114">
        <f t="shared" si="571"/>
        <v>650000</v>
      </c>
      <c r="H18981" s="65" t="s">
        <v>522</v>
      </c>
      <c r="I18981" s="74" t="s">
        <v>13675</v>
      </c>
    </row>
    <row r="18982" spans="1:9" x14ac:dyDescent="0.25">
      <c r="A18982" s="59" t="s">
        <v>13667</v>
      </c>
      <c r="B18982" s="59" t="s">
        <v>210</v>
      </c>
      <c r="C18982" s="59" t="s">
        <v>211</v>
      </c>
      <c r="D18982" s="60">
        <v>8</v>
      </c>
      <c r="E18982" s="75" t="s">
        <v>37</v>
      </c>
      <c r="F18982" s="61">
        <v>33000</v>
      </c>
      <c r="G18982" s="73">
        <f>F18982*D18982</f>
        <v>264000</v>
      </c>
      <c r="H18982" s="120" t="s">
        <v>2626</v>
      </c>
      <c r="I18982" s="74" t="s">
        <v>13676</v>
      </c>
    </row>
    <row r="18983" spans="1:9" x14ac:dyDescent="0.25">
      <c r="A18983" s="59" t="s">
        <v>13667</v>
      </c>
      <c r="B18983" s="59" t="s">
        <v>6323</v>
      </c>
      <c r="C18983" s="59" t="s">
        <v>6324</v>
      </c>
      <c r="D18983" s="643">
        <v>1</v>
      </c>
      <c r="E18983" s="644" t="s">
        <v>26</v>
      </c>
      <c r="F18983" s="645">
        <v>93000</v>
      </c>
      <c r="G18983" s="114">
        <f t="shared" si="571"/>
        <v>93000</v>
      </c>
      <c r="H18983" s="120" t="s">
        <v>2626</v>
      </c>
      <c r="I18983" s="74" t="s">
        <v>13676</v>
      </c>
    </row>
    <row r="18984" spans="1:9" x14ac:dyDescent="0.25">
      <c r="A18984" s="59" t="s">
        <v>13667</v>
      </c>
      <c r="B18984" s="59" t="s">
        <v>172</v>
      </c>
      <c r="C18984" s="93" t="s">
        <v>173</v>
      </c>
      <c r="D18984" s="87">
        <v>1</v>
      </c>
      <c r="E18984" s="77" t="s">
        <v>26</v>
      </c>
      <c r="F18984" s="73">
        <v>39000</v>
      </c>
      <c r="G18984" s="64">
        <f t="shared" si="571"/>
        <v>39000</v>
      </c>
      <c r="H18984" s="120" t="s">
        <v>2626</v>
      </c>
      <c r="I18984" s="74" t="s">
        <v>13676</v>
      </c>
    </row>
    <row r="18985" spans="1:9" x14ac:dyDescent="0.25">
      <c r="A18985" s="59" t="s">
        <v>13667</v>
      </c>
      <c r="B18985" s="66" t="s">
        <v>6578</v>
      </c>
      <c r="C18985" s="59" t="s">
        <v>6579</v>
      </c>
      <c r="D18985" s="60">
        <v>2</v>
      </c>
      <c r="E18985" s="126" t="s">
        <v>26</v>
      </c>
      <c r="F18985" s="73">
        <v>58000</v>
      </c>
      <c r="G18985" s="114">
        <f t="shared" si="571"/>
        <v>116000</v>
      </c>
      <c r="H18985" s="120" t="s">
        <v>2626</v>
      </c>
      <c r="I18985" s="74" t="s">
        <v>13676</v>
      </c>
    </row>
    <row r="18986" spans="1:9" x14ac:dyDescent="0.25">
      <c r="A18986" s="59" t="s">
        <v>13667</v>
      </c>
      <c r="B18986" s="85" t="s">
        <v>11712</v>
      </c>
      <c r="C18986" s="84" t="s">
        <v>411</v>
      </c>
      <c r="D18986" s="60">
        <v>1</v>
      </c>
      <c r="E18986" s="126" t="s">
        <v>26</v>
      </c>
      <c r="F18986" s="73">
        <v>425000</v>
      </c>
      <c r="G18986" s="64">
        <f>F18986*D18986</f>
        <v>425000</v>
      </c>
      <c r="H18986" s="65" t="s">
        <v>919</v>
      </c>
      <c r="I18986" s="74"/>
    </row>
    <row r="18987" spans="1:9" x14ac:dyDescent="0.25">
      <c r="A18987" s="59" t="s">
        <v>13667</v>
      </c>
      <c r="B18987" s="93" t="s">
        <v>13677</v>
      </c>
      <c r="C18987" s="84" t="s">
        <v>411</v>
      </c>
      <c r="D18987" s="60">
        <v>1</v>
      </c>
      <c r="E18987" s="126" t="s">
        <v>26</v>
      </c>
      <c r="F18987" s="73">
        <v>1000000</v>
      </c>
      <c r="G18987" s="114">
        <f>F18987*D18987</f>
        <v>1000000</v>
      </c>
      <c r="H18987" s="65" t="s">
        <v>919</v>
      </c>
      <c r="I18987" s="74"/>
    </row>
    <row r="18988" spans="1:9" x14ac:dyDescent="0.25">
      <c r="A18988" s="59" t="s">
        <v>13667</v>
      </c>
      <c r="B18988" s="66" t="s">
        <v>220</v>
      </c>
      <c r="C18988" s="92" t="s">
        <v>221</v>
      </c>
      <c r="D18988" s="59">
        <v>20</v>
      </c>
      <c r="E18988" s="126" t="s">
        <v>37</v>
      </c>
      <c r="F18988" s="61">
        <v>34689</v>
      </c>
      <c r="G18988" s="64">
        <f t="shared" si="571"/>
        <v>693780</v>
      </c>
      <c r="H18988" s="65" t="s">
        <v>525</v>
      </c>
      <c r="I18988" s="74" t="s">
        <v>13678</v>
      </c>
    </row>
    <row r="18989" spans="1:9" x14ac:dyDescent="0.25">
      <c r="A18989" s="59" t="s">
        <v>13667</v>
      </c>
      <c r="B18989" s="58" t="s">
        <v>13679</v>
      </c>
      <c r="C18989" s="59" t="s">
        <v>1190</v>
      </c>
      <c r="D18989" s="141">
        <v>2</v>
      </c>
      <c r="E18989" s="75" t="s">
        <v>26</v>
      </c>
      <c r="F18989" s="73">
        <v>3850000</v>
      </c>
      <c r="G18989" s="64">
        <f t="shared" si="571"/>
        <v>7700000</v>
      </c>
      <c r="H18989" s="65" t="s">
        <v>525</v>
      </c>
      <c r="I18989" s="74" t="s">
        <v>13678</v>
      </c>
    </row>
    <row r="18990" spans="1:9" x14ac:dyDescent="0.25">
      <c r="A18990" s="59" t="s">
        <v>13667</v>
      </c>
      <c r="B18990" s="59" t="s">
        <v>13680</v>
      </c>
      <c r="C18990" s="84" t="s">
        <v>790</v>
      </c>
      <c r="D18990" s="60">
        <v>1</v>
      </c>
      <c r="E18990" s="126" t="s">
        <v>26</v>
      </c>
      <c r="F18990" s="73">
        <v>190000</v>
      </c>
      <c r="G18990" s="64">
        <f>F18990*D18990</f>
        <v>190000</v>
      </c>
      <c r="H18990" s="65" t="s">
        <v>2651</v>
      </c>
      <c r="I18990" s="74" t="s">
        <v>13681</v>
      </c>
    </row>
    <row r="18991" spans="1:9" x14ac:dyDescent="0.25">
      <c r="A18991" s="59" t="s">
        <v>13667</v>
      </c>
      <c r="B18991" s="85" t="s">
        <v>13682</v>
      </c>
      <c r="C18991" s="59" t="s">
        <v>790</v>
      </c>
      <c r="D18991" s="60">
        <v>1</v>
      </c>
      <c r="E18991" s="126" t="s">
        <v>26</v>
      </c>
      <c r="F18991" s="73">
        <v>295000</v>
      </c>
      <c r="G18991" s="73">
        <f>F18991*D18991</f>
        <v>295000</v>
      </c>
      <c r="H18991" s="65" t="s">
        <v>6223</v>
      </c>
      <c r="I18991" s="74" t="s">
        <v>13681</v>
      </c>
    </row>
    <row r="18992" spans="1:9" x14ac:dyDescent="0.25">
      <c r="A18992" s="59" t="s">
        <v>13667</v>
      </c>
      <c r="B18992" s="59" t="s">
        <v>13683</v>
      </c>
      <c r="C18992" s="59" t="s">
        <v>24</v>
      </c>
      <c r="D18992" s="87">
        <v>3</v>
      </c>
      <c r="E18992" s="77" t="s">
        <v>26</v>
      </c>
      <c r="F18992" s="78">
        <v>85000</v>
      </c>
      <c r="G18992" s="64">
        <f>F18992*D18992</f>
        <v>255000</v>
      </c>
      <c r="H18992" s="65" t="s">
        <v>8289</v>
      </c>
      <c r="I18992" s="74" t="s">
        <v>13681</v>
      </c>
    </row>
    <row r="18993" spans="1:9" x14ac:dyDescent="0.25">
      <c r="A18993" s="59" t="s">
        <v>13667</v>
      </c>
      <c r="B18993" s="59" t="s">
        <v>13684</v>
      </c>
      <c r="C18993" s="59" t="s">
        <v>4290</v>
      </c>
      <c r="D18993" s="60">
        <v>1</v>
      </c>
      <c r="E18993" s="126" t="s">
        <v>26</v>
      </c>
      <c r="F18993" s="73">
        <v>1900000</v>
      </c>
      <c r="G18993" s="114">
        <f t="shared" ref="G18993:G19030" si="572">F18993*D18993</f>
        <v>1900000</v>
      </c>
      <c r="H18993" s="65" t="s">
        <v>6224</v>
      </c>
      <c r="I18993" s="74" t="s">
        <v>13681</v>
      </c>
    </row>
    <row r="18994" spans="1:9" x14ac:dyDescent="0.25">
      <c r="A18994" s="59" t="s">
        <v>13667</v>
      </c>
      <c r="B18994" s="66" t="s">
        <v>220</v>
      </c>
      <c r="C18994" s="92" t="s">
        <v>221</v>
      </c>
      <c r="D18994" s="59">
        <v>20</v>
      </c>
      <c r="E18994" s="126" t="s">
        <v>37</v>
      </c>
      <c r="F18994" s="61">
        <v>34689</v>
      </c>
      <c r="G18994" s="64">
        <f t="shared" si="572"/>
        <v>693780</v>
      </c>
      <c r="H18994" s="65" t="s">
        <v>1161</v>
      </c>
      <c r="I18994" s="59"/>
    </row>
    <row r="18995" spans="1:9" x14ac:dyDescent="0.25">
      <c r="A18995" s="59" t="s">
        <v>13667</v>
      </c>
      <c r="B18995" s="59" t="s">
        <v>62</v>
      </c>
      <c r="C18995" s="59" t="s">
        <v>13685</v>
      </c>
      <c r="D18995" s="59">
        <v>1</v>
      </c>
      <c r="E18995" s="59" t="s">
        <v>3280</v>
      </c>
      <c r="F18995" s="73">
        <v>2100000</v>
      </c>
      <c r="G18995" s="64">
        <f t="shared" si="572"/>
        <v>2100000</v>
      </c>
      <c r="H18995" s="258" t="s">
        <v>3801</v>
      </c>
      <c r="I18995" s="59" t="s">
        <v>13686</v>
      </c>
    </row>
    <row r="18996" spans="1:9" x14ac:dyDescent="0.25">
      <c r="A18996" s="59" t="s">
        <v>13667</v>
      </c>
      <c r="B18996" s="59" t="s">
        <v>62</v>
      </c>
      <c r="C18996" s="59" t="s">
        <v>13687</v>
      </c>
      <c r="D18996" s="59">
        <v>1</v>
      </c>
      <c r="E18996" s="59" t="s">
        <v>3280</v>
      </c>
      <c r="F18996" s="63">
        <v>2100000</v>
      </c>
      <c r="G18996" s="64">
        <f t="shared" si="572"/>
        <v>2100000</v>
      </c>
      <c r="H18996" s="258" t="s">
        <v>3801</v>
      </c>
      <c r="I18996" s="59" t="s">
        <v>13686</v>
      </c>
    </row>
    <row r="18997" spans="1:9" x14ac:dyDescent="0.25">
      <c r="A18997" s="59" t="s">
        <v>13667</v>
      </c>
      <c r="B18997" s="59" t="s">
        <v>13688</v>
      </c>
      <c r="C18997" s="84" t="s">
        <v>411</v>
      </c>
      <c r="D18997" s="60">
        <v>1</v>
      </c>
      <c r="E18997" s="126" t="s">
        <v>26</v>
      </c>
      <c r="F18997" s="73">
        <v>150000</v>
      </c>
      <c r="G18997" s="64">
        <f t="shared" si="572"/>
        <v>150000</v>
      </c>
      <c r="H18997" s="258" t="s">
        <v>3801</v>
      </c>
      <c r="I18997" s="59" t="s">
        <v>13686</v>
      </c>
    </row>
    <row r="18998" spans="1:9" x14ac:dyDescent="0.25">
      <c r="A18998" s="59" t="s">
        <v>13667</v>
      </c>
      <c r="B18998" s="85" t="s">
        <v>13641</v>
      </c>
      <c r="C18998" s="59" t="s">
        <v>140</v>
      </c>
      <c r="D18998" s="60">
        <v>1</v>
      </c>
      <c r="E18998" s="126" t="s">
        <v>26</v>
      </c>
      <c r="F18998" s="73">
        <v>900000</v>
      </c>
      <c r="G18998" s="64">
        <f t="shared" si="572"/>
        <v>900000</v>
      </c>
      <c r="H18998" s="258" t="s">
        <v>3801</v>
      </c>
      <c r="I18998" s="59" t="s">
        <v>13686</v>
      </c>
    </row>
    <row r="18999" spans="1:9" x14ac:dyDescent="0.25">
      <c r="A18999" s="59" t="s">
        <v>13667</v>
      </c>
      <c r="B18999" s="58" t="s">
        <v>84</v>
      </c>
      <c r="C18999" s="59" t="s">
        <v>85</v>
      </c>
      <c r="D18999" s="87">
        <v>5</v>
      </c>
      <c r="E18999" s="77" t="s">
        <v>26</v>
      </c>
      <c r="F18999" s="62">
        <v>28000</v>
      </c>
      <c r="G18999" s="64">
        <f t="shared" si="572"/>
        <v>140000</v>
      </c>
      <c r="H18999" s="65" t="s">
        <v>2085</v>
      </c>
      <c r="I18999" s="74" t="s">
        <v>6625</v>
      </c>
    </row>
    <row r="19000" spans="1:9" x14ac:dyDescent="0.25">
      <c r="A19000" s="59" t="s">
        <v>13667</v>
      </c>
      <c r="B19000" s="59" t="s">
        <v>208</v>
      </c>
      <c r="C19000" s="59" t="s">
        <v>209</v>
      </c>
      <c r="D19000" s="60">
        <v>5</v>
      </c>
      <c r="E19000" s="126" t="s">
        <v>26</v>
      </c>
      <c r="F19000" s="63">
        <v>10000</v>
      </c>
      <c r="G19000" s="64">
        <f t="shared" si="572"/>
        <v>50000</v>
      </c>
      <c r="H19000" s="65" t="s">
        <v>2085</v>
      </c>
      <c r="I19000" s="74" t="s">
        <v>6625</v>
      </c>
    </row>
    <row r="19001" spans="1:9" x14ac:dyDescent="0.25">
      <c r="A19001" s="59" t="s">
        <v>13667</v>
      </c>
      <c r="B19001" s="59" t="s">
        <v>290</v>
      </c>
      <c r="C19001" s="93" t="s">
        <v>291</v>
      </c>
      <c r="D19001" s="87">
        <v>5</v>
      </c>
      <c r="E19001" s="77" t="s">
        <v>26</v>
      </c>
      <c r="F19001" s="78">
        <v>26000</v>
      </c>
      <c r="G19001" s="64">
        <f t="shared" si="572"/>
        <v>130000</v>
      </c>
      <c r="H19001" s="65" t="s">
        <v>2085</v>
      </c>
      <c r="I19001" s="74" t="s">
        <v>6625</v>
      </c>
    </row>
    <row r="19002" spans="1:9" x14ac:dyDescent="0.25">
      <c r="A19002" s="59" t="s">
        <v>13667</v>
      </c>
      <c r="B19002" s="59" t="s">
        <v>13665</v>
      </c>
      <c r="C19002" s="84" t="s">
        <v>454</v>
      </c>
      <c r="D19002" s="87">
        <v>6</v>
      </c>
      <c r="E19002" s="77" t="s">
        <v>26</v>
      </c>
      <c r="F19002" s="63">
        <v>57500</v>
      </c>
      <c r="G19002" s="64">
        <f t="shared" si="572"/>
        <v>345000</v>
      </c>
      <c r="H19002" s="65" t="s">
        <v>2085</v>
      </c>
      <c r="I19002" s="74" t="s">
        <v>6625</v>
      </c>
    </row>
    <row r="19003" spans="1:9" x14ac:dyDescent="0.25">
      <c r="A19003" s="59" t="s">
        <v>13667</v>
      </c>
      <c r="B19003" s="59" t="s">
        <v>6299</v>
      </c>
      <c r="C19003" s="59" t="s">
        <v>89</v>
      </c>
      <c r="D19003" s="60">
        <v>1</v>
      </c>
      <c r="E19003" s="126" t="s">
        <v>26</v>
      </c>
      <c r="F19003" s="73">
        <v>193500</v>
      </c>
      <c r="G19003" s="64">
        <f t="shared" si="572"/>
        <v>193500</v>
      </c>
      <c r="H19003" s="65" t="s">
        <v>2085</v>
      </c>
      <c r="I19003" s="74" t="s">
        <v>6625</v>
      </c>
    </row>
    <row r="19004" spans="1:9" x14ac:dyDescent="0.25">
      <c r="A19004" s="59" t="s">
        <v>13667</v>
      </c>
      <c r="B19004" s="71" t="s">
        <v>93</v>
      </c>
      <c r="C19004" s="59" t="s">
        <v>13602</v>
      </c>
      <c r="D19004" s="60">
        <v>1</v>
      </c>
      <c r="E19004" s="126" t="s">
        <v>26</v>
      </c>
      <c r="F19004" s="73">
        <v>184000</v>
      </c>
      <c r="G19004" s="64">
        <f t="shared" si="572"/>
        <v>184000</v>
      </c>
      <c r="H19004" s="65" t="s">
        <v>2085</v>
      </c>
      <c r="I19004" s="74" t="s">
        <v>6625</v>
      </c>
    </row>
    <row r="19005" spans="1:9" x14ac:dyDescent="0.25">
      <c r="A19005" s="59" t="s">
        <v>13667</v>
      </c>
      <c r="B19005" s="59" t="s">
        <v>634</v>
      </c>
      <c r="C19005" s="59" t="s">
        <v>99</v>
      </c>
      <c r="D19005" s="60">
        <v>1</v>
      </c>
      <c r="E19005" s="126" t="s">
        <v>26</v>
      </c>
      <c r="F19005" s="73">
        <v>40000</v>
      </c>
      <c r="G19005" s="64">
        <f t="shared" si="572"/>
        <v>40000</v>
      </c>
      <c r="H19005" s="65" t="s">
        <v>2085</v>
      </c>
      <c r="I19005" s="74" t="s">
        <v>6625</v>
      </c>
    </row>
    <row r="19006" spans="1:9" x14ac:dyDescent="0.25">
      <c r="A19006" s="59" t="s">
        <v>13667</v>
      </c>
      <c r="B19006" s="59" t="s">
        <v>13689</v>
      </c>
      <c r="C19006" s="84" t="s">
        <v>636</v>
      </c>
      <c r="D19006" s="60">
        <v>1</v>
      </c>
      <c r="E19006" s="126" t="s">
        <v>51</v>
      </c>
      <c r="F19006" s="73">
        <v>77500</v>
      </c>
      <c r="G19006" s="64">
        <f t="shared" si="572"/>
        <v>77500</v>
      </c>
      <c r="H19006" s="65" t="s">
        <v>6197</v>
      </c>
      <c r="I19006" s="74"/>
    </row>
    <row r="19007" spans="1:9" x14ac:dyDescent="0.25">
      <c r="A19007" s="59" t="s">
        <v>13667</v>
      </c>
      <c r="B19007" s="59" t="s">
        <v>8414</v>
      </c>
      <c r="C19007" s="83" t="s">
        <v>27</v>
      </c>
      <c r="D19007" s="87">
        <v>60</v>
      </c>
      <c r="E19007" s="126" t="s">
        <v>25</v>
      </c>
      <c r="F19007" s="102">
        <v>1000</v>
      </c>
      <c r="G19007" s="64">
        <f t="shared" si="572"/>
        <v>60000</v>
      </c>
      <c r="H19007" s="65" t="s">
        <v>6197</v>
      </c>
      <c r="I19007" s="74"/>
    </row>
    <row r="19008" spans="1:9" x14ac:dyDescent="0.25">
      <c r="A19008" s="59" t="s">
        <v>13667</v>
      </c>
      <c r="B19008" s="58" t="s">
        <v>844</v>
      </c>
      <c r="C19008" s="84" t="s">
        <v>835</v>
      </c>
      <c r="D19008" s="60">
        <v>2</v>
      </c>
      <c r="E19008" s="77" t="s">
        <v>26</v>
      </c>
      <c r="F19008" s="63">
        <v>11000</v>
      </c>
      <c r="G19008" s="64">
        <f t="shared" si="572"/>
        <v>22000</v>
      </c>
      <c r="H19008" s="65" t="s">
        <v>6197</v>
      </c>
      <c r="I19008" s="74"/>
    </row>
    <row r="19009" spans="1:9" x14ac:dyDescent="0.25">
      <c r="A19009" s="59" t="s">
        <v>13667</v>
      </c>
      <c r="B19009" s="83" t="s">
        <v>13657</v>
      </c>
      <c r="C19009" s="83" t="s">
        <v>486</v>
      </c>
      <c r="D19009" s="60">
        <v>5</v>
      </c>
      <c r="E19009" s="75" t="s">
        <v>26</v>
      </c>
      <c r="F19009" s="63">
        <v>85000</v>
      </c>
      <c r="G19009" s="64">
        <f t="shared" si="572"/>
        <v>425000</v>
      </c>
      <c r="H19009" s="65" t="s">
        <v>6197</v>
      </c>
      <c r="I19009" s="74"/>
    </row>
    <row r="19010" spans="1:9" x14ac:dyDescent="0.25">
      <c r="A19010" s="59" t="s">
        <v>13667</v>
      </c>
      <c r="B19010" s="58" t="s">
        <v>13658</v>
      </c>
      <c r="C19010" s="83" t="s">
        <v>486</v>
      </c>
      <c r="D19010" s="60">
        <v>5</v>
      </c>
      <c r="E19010" s="126" t="s">
        <v>26</v>
      </c>
      <c r="F19010" s="73">
        <v>45000</v>
      </c>
      <c r="G19010" s="73">
        <f t="shared" si="572"/>
        <v>225000</v>
      </c>
      <c r="H19010" s="65" t="s">
        <v>6197</v>
      </c>
      <c r="I19010" s="59"/>
    </row>
    <row r="19011" spans="1:9" x14ac:dyDescent="0.25">
      <c r="A19011" s="59" t="s">
        <v>13667</v>
      </c>
      <c r="B19011" s="71" t="s">
        <v>13659</v>
      </c>
      <c r="C19011" s="83" t="s">
        <v>486</v>
      </c>
      <c r="D19011" s="60">
        <v>5</v>
      </c>
      <c r="E19011" s="126" t="s">
        <v>26</v>
      </c>
      <c r="F19011" s="73">
        <v>85000</v>
      </c>
      <c r="G19011" s="64">
        <f t="shared" si="572"/>
        <v>425000</v>
      </c>
      <c r="H19011" s="65" t="s">
        <v>6197</v>
      </c>
      <c r="I19011" s="59"/>
    </row>
    <row r="19012" spans="1:9" x14ac:dyDescent="0.25">
      <c r="A19012" s="59" t="s">
        <v>13667</v>
      </c>
      <c r="B19012" s="118" t="s">
        <v>1900</v>
      </c>
      <c r="C19012" s="83" t="s">
        <v>1015</v>
      </c>
      <c r="D19012" s="60">
        <v>1</v>
      </c>
      <c r="E19012" s="75" t="s">
        <v>29</v>
      </c>
      <c r="F19012" s="63">
        <v>215000</v>
      </c>
      <c r="G19012" s="64">
        <f t="shared" si="572"/>
        <v>215000</v>
      </c>
      <c r="H19012" s="65" t="s">
        <v>6197</v>
      </c>
      <c r="I19012" s="59"/>
    </row>
    <row r="19013" spans="1:9" x14ac:dyDescent="0.25">
      <c r="A19013" s="59" t="s">
        <v>13667</v>
      </c>
      <c r="B19013" s="58" t="s">
        <v>112</v>
      </c>
      <c r="C19013" s="59" t="s">
        <v>113</v>
      </c>
      <c r="D19013" s="59">
        <v>1</v>
      </c>
      <c r="E19013" s="59" t="s">
        <v>26</v>
      </c>
      <c r="F19013" s="61">
        <v>222500</v>
      </c>
      <c r="G19013" s="64">
        <f t="shared" si="572"/>
        <v>222500</v>
      </c>
      <c r="H19013" s="120" t="s">
        <v>466</v>
      </c>
      <c r="I19013" s="59"/>
    </row>
    <row r="19014" spans="1:9" x14ac:dyDescent="0.25">
      <c r="A19014" s="59" t="s">
        <v>13667</v>
      </c>
      <c r="B19014" s="58" t="s">
        <v>13420</v>
      </c>
      <c r="C19014" s="83" t="s">
        <v>411</v>
      </c>
      <c r="D19014" s="59">
        <v>1</v>
      </c>
      <c r="E19014" s="59" t="s">
        <v>26</v>
      </c>
      <c r="F19014" s="61">
        <v>12500</v>
      </c>
      <c r="G19014" s="64">
        <f t="shared" si="572"/>
        <v>12500</v>
      </c>
      <c r="H19014" s="120" t="s">
        <v>466</v>
      </c>
      <c r="I19014" s="59"/>
    </row>
    <row r="19015" spans="1:9" x14ac:dyDescent="0.25">
      <c r="A19015" s="59" t="s">
        <v>13667</v>
      </c>
      <c r="B19015" s="58" t="s">
        <v>35</v>
      </c>
      <c r="C19015" s="84" t="s">
        <v>36</v>
      </c>
      <c r="D19015" s="87">
        <v>5</v>
      </c>
      <c r="E19015" s="77" t="s">
        <v>37</v>
      </c>
      <c r="F19015" s="78">
        <v>31000</v>
      </c>
      <c r="G19015" s="64">
        <f t="shared" si="572"/>
        <v>155000</v>
      </c>
      <c r="H19015" s="65" t="s">
        <v>432</v>
      </c>
      <c r="I19015" s="74"/>
    </row>
    <row r="19016" spans="1:9" x14ac:dyDescent="0.25">
      <c r="A19016" s="59" t="s">
        <v>13690</v>
      </c>
      <c r="B19016" s="59" t="s">
        <v>56</v>
      </c>
      <c r="C19016" s="59" t="s">
        <v>57</v>
      </c>
      <c r="D19016" s="60">
        <v>4</v>
      </c>
      <c r="E19016" s="126" t="s">
        <v>37</v>
      </c>
      <c r="F19016" s="73">
        <v>24650</v>
      </c>
      <c r="G19016" s="114">
        <f t="shared" si="572"/>
        <v>98600</v>
      </c>
      <c r="H19016" s="65" t="s">
        <v>432</v>
      </c>
      <c r="I19016" s="74"/>
    </row>
    <row r="19017" spans="1:9" x14ac:dyDescent="0.25">
      <c r="A19017" s="59" t="s">
        <v>13690</v>
      </c>
      <c r="B19017" s="58" t="s">
        <v>844</v>
      </c>
      <c r="C19017" s="84" t="s">
        <v>835</v>
      </c>
      <c r="D19017" s="60">
        <v>1</v>
      </c>
      <c r="E19017" s="77" t="s">
        <v>26</v>
      </c>
      <c r="F19017" s="63">
        <v>11000</v>
      </c>
      <c r="G19017" s="64">
        <f t="shared" si="572"/>
        <v>11000</v>
      </c>
      <c r="H19017" s="120" t="s">
        <v>443</v>
      </c>
      <c r="I19017" s="139"/>
    </row>
    <row r="19018" spans="1:9" x14ac:dyDescent="0.25">
      <c r="A19018" s="59" t="s">
        <v>13690</v>
      </c>
      <c r="B19018" s="66" t="s">
        <v>834</v>
      </c>
      <c r="C19018" s="89" t="s">
        <v>835</v>
      </c>
      <c r="D19018" s="60">
        <v>1</v>
      </c>
      <c r="E19018" s="77" t="s">
        <v>26</v>
      </c>
      <c r="F19018" s="63">
        <v>2500</v>
      </c>
      <c r="G19018" s="64">
        <f t="shared" si="572"/>
        <v>2500</v>
      </c>
      <c r="H19018" s="120" t="s">
        <v>443</v>
      </c>
      <c r="I19018" s="74"/>
    </row>
    <row r="19019" spans="1:9" x14ac:dyDescent="0.25">
      <c r="A19019" s="59" t="s">
        <v>13690</v>
      </c>
      <c r="B19019" s="83" t="s">
        <v>13691</v>
      </c>
      <c r="C19019" s="59" t="s">
        <v>482</v>
      </c>
      <c r="D19019" s="60">
        <v>15</v>
      </c>
      <c r="E19019" s="75" t="s">
        <v>26</v>
      </c>
      <c r="F19019" s="63">
        <v>1400</v>
      </c>
      <c r="G19019" s="64">
        <f t="shared" si="572"/>
        <v>21000</v>
      </c>
      <c r="H19019" s="65" t="s">
        <v>814</v>
      </c>
      <c r="I19019" s="74"/>
    </row>
    <row r="19020" spans="1:9" x14ac:dyDescent="0.25">
      <c r="A19020" s="59" t="s">
        <v>13690</v>
      </c>
      <c r="B19020" s="58" t="s">
        <v>1465</v>
      </c>
      <c r="C19020" s="59" t="s">
        <v>482</v>
      </c>
      <c r="D19020" s="60">
        <v>15</v>
      </c>
      <c r="E19020" s="126" t="s">
        <v>26</v>
      </c>
      <c r="F19020" s="73">
        <v>450</v>
      </c>
      <c r="G19020" s="73">
        <f t="shared" si="572"/>
        <v>6750</v>
      </c>
      <c r="H19020" s="65" t="s">
        <v>814</v>
      </c>
      <c r="I19020" s="74"/>
    </row>
    <row r="19021" spans="1:9" x14ac:dyDescent="0.25">
      <c r="A19021" s="59" t="s">
        <v>13690</v>
      </c>
      <c r="B19021" s="71" t="s">
        <v>13692</v>
      </c>
      <c r="C19021" s="59" t="s">
        <v>482</v>
      </c>
      <c r="D19021" s="60">
        <v>15</v>
      </c>
      <c r="E19021" s="126" t="s">
        <v>26</v>
      </c>
      <c r="F19021" s="73">
        <v>200</v>
      </c>
      <c r="G19021" s="64">
        <f t="shared" si="572"/>
        <v>3000</v>
      </c>
      <c r="H19021" s="65" t="s">
        <v>814</v>
      </c>
      <c r="I19021" s="74"/>
    </row>
    <row r="19022" spans="1:9" x14ac:dyDescent="0.25">
      <c r="A19022" s="59" t="s">
        <v>13690</v>
      </c>
      <c r="B19022" s="59" t="s">
        <v>13693</v>
      </c>
      <c r="C19022" s="59" t="s">
        <v>1058</v>
      </c>
      <c r="D19022" s="60">
        <v>20</v>
      </c>
      <c r="E19022" s="77" t="s">
        <v>26</v>
      </c>
      <c r="F19022" s="63">
        <v>30000</v>
      </c>
      <c r="G19022" s="64">
        <f t="shared" si="572"/>
        <v>600000</v>
      </c>
      <c r="H19022" s="65" t="s">
        <v>525</v>
      </c>
      <c r="I19022" s="74" t="s">
        <v>8729</v>
      </c>
    </row>
    <row r="19023" spans="1:9" x14ac:dyDescent="0.25">
      <c r="A19023" s="59" t="s">
        <v>13690</v>
      </c>
      <c r="B19023" s="59" t="s">
        <v>13694</v>
      </c>
      <c r="C19023" s="59" t="s">
        <v>1779</v>
      </c>
      <c r="D19023" s="87">
        <v>15</v>
      </c>
      <c r="E19023" s="77" t="s">
        <v>118</v>
      </c>
      <c r="F19023" s="78">
        <v>77000</v>
      </c>
      <c r="G19023" s="114">
        <f t="shared" si="572"/>
        <v>1155000</v>
      </c>
      <c r="H19023" s="65" t="s">
        <v>525</v>
      </c>
      <c r="I19023" s="74" t="s">
        <v>8729</v>
      </c>
    </row>
    <row r="19024" spans="1:9" x14ac:dyDescent="0.25">
      <c r="A19024" s="59" t="s">
        <v>13690</v>
      </c>
      <c r="B19024" s="71" t="s">
        <v>13695</v>
      </c>
      <c r="C19024" s="59" t="s">
        <v>27</v>
      </c>
      <c r="D19024" s="60">
        <v>15</v>
      </c>
      <c r="E19024" s="75" t="s">
        <v>118</v>
      </c>
      <c r="F19024" s="64">
        <v>2000</v>
      </c>
      <c r="G19024" s="64">
        <f t="shared" si="572"/>
        <v>30000</v>
      </c>
      <c r="H19024" s="65" t="s">
        <v>6225</v>
      </c>
      <c r="I19024" s="74" t="s">
        <v>13696</v>
      </c>
    </row>
    <row r="19025" spans="1:9" x14ac:dyDescent="0.25">
      <c r="A19025" s="59" t="s">
        <v>13690</v>
      </c>
      <c r="B19025" s="59" t="s">
        <v>62</v>
      </c>
      <c r="C19025" s="59" t="s">
        <v>13697</v>
      </c>
      <c r="D19025" s="59">
        <v>1</v>
      </c>
      <c r="E19025" s="126" t="s">
        <v>29</v>
      </c>
      <c r="F19025" s="61">
        <v>2100000</v>
      </c>
      <c r="G19025" s="64">
        <f t="shared" si="572"/>
        <v>2100000</v>
      </c>
      <c r="H19025" s="65" t="s">
        <v>6225</v>
      </c>
      <c r="I19025" s="74" t="s">
        <v>13696</v>
      </c>
    </row>
    <row r="19026" spans="1:9" x14ac:dyDescent="0.25">
      <c r="A19026" s="59" t="s">
        <v>13690</v>
      </c>
      <c r="B19026" s="59" t="s">
        <v>62</v>
      </c>
      <c r="C19026" s="59" t="s">
        <v>13698</v>
      </c>
      <c r="D19026" s="60">
        <v>1</v>
      </c>
      <c r="E19026" s="126" t="s">
        <v>29</v>
      </c>
      <c r="F19026" s="61">
        <v>2100000</v>
      </c>
      <c r="G19026" s="114">
        <f t="shared" si="572"/>
        <v>2100000</v>
      </c>
      <c r="H19026" s="65" t="s">
        <v>6225</v>
      </c>
      <c r="I19026" s="74" t="s">
        <v>13696</v>
      </c>
    </row>
    <row r="19027" spans="1:9" x14ac:dyDescent="0.25">
      <c r="A19027" s="59" t="s">
        <v>13690</v>
      </c>
      <c r="B19027" s="59" t="s">
        <v>6808</v>
      </c>
      <c r="C19027" s="59" t="s">
        <v>10516</v>
      </c>
      <c r="D19027" s="60">
        <v>1</v>
      </c>
      <c r="E19027" s="126" t="s">
        <v>29</v>
      </c>
      <c r="F19027" s="61">
        <v>2200000</v>
      </c>
      <c r="G19027" s="73">
        <f>F19027*D19027</f>
        <v>2200000</v>
      </c>
      <c r="H19027" s="65" t="s">
        <v>6225</v>
      </c>
      <c r="I19027" s="74" t="s">
        <v>13696</v>
      </c>
    </row>
    <row r="19028" spans="1:9" x14ac:dyDescent="0.25">
      <c r="A19028" s="59" t="s">
        <v>13690</v>
      </c>
      <c r="B19028" s="59" t="s">
        <v>6808</v>
      </c>
      <c r="C19028" s="59" t="s">
        <v>10516</v>
      </c>
      <c r="D19028" s="643">
        <v>1</v>
      </c>
      <c r="E19028" s="126" t="s">
        <v>29</v>
      </c>
      <c r="F19028" s="645">
        <v>2200000</v>
      </c>
      <c r="G19028" s="114">
        <f t="shared" si="572"/>
        <v>2200000</v>
      </c>
      <c r="H19028" s="65" t="s">
        <v>6225</v>
      </c>
      <c r="I19028" s="74" t="s">
        <v>13696</v>
      </c>
    </row>
    <row r="19029" spans="1:9" x14ac:dyDescent="0.25">
      <c r="A19029" s="59" t="s">
        <v>13690</v>
      </c>
      <c r="B19029" s="59" t="s">
        <v>10709</v>
      </c>
      <c r="C19029" s="124" t="s">
        <v>13699</v>
      </c>
      <c r="D19029" s="87">
        <v>1</v>
      </c>
      <c r="E19029" s="77" t="s">
        <v>26</v>
      </c>
      <c r="F19029" s="73">
        <v>1400000</v>
      </c>
      <c r="G19029" s="64">
        <f t="shared" si="572"/>
        <v>1400000</v>
      </c>
      <c r="H19029" s="65" t="s">
        <v>6225</v>
      </c>
      <c r="I19029" s="74" t="s">
        <v>13696</v>
      </c>
    </row>
    <row r="19030" spans="1:9" x14ac:dyDescent="0.25">
      <c r="A19030" s="59" t="s">
        <v>13690</v>
      </c>
      <c r="B19030" s="59" t="s">
        <v>10709</v>
      </c>
      <c r="C19030" s="264" t="s">
        <v>13700</v>
      </c>
      <c r="D19030" s="60">
        <v>1</v>
      </c>
      <c r="E19030" s="126" t="s">
        <v>26</v>
      </c>
      <c r="F19030" s="73">
        <v>1400000</v>
      </c>
      <c r="G19030" s="114">
        <f t="shared" si="572"/>
        <v>1400000</v>
      </c>
      <c r="H19030" s="65" t="s">
        <v>6225</v>
      </c>
      <c r="I19030" s="74" t="s">
        <v>13696</v>
      </c>
    </row>
    <row r="19031" spans="1:9" x14ac:dyDescent="0.25">
      <c r="A19031" s="59" t="s">
        <v>13690</v>
      </c>
      <c r="B19031" s="58" t="s">
        <v>6304</v>
      </c>
      <c r="C19031" s="83" t="s">
        <v>4958</v>
      </c>
      <c r="D19031" s="60">
        <v>2</v>
      </c>
      <c r="E19031" s="159" t="s">
        <v>26</v>
      </c>
      <c r="F19031" s="64">
        <v>130000</v>
      </c>
      <c r="G19031" s="64">
        <f>F19031*D19031</f>
        <v>260000</v>
      </c>
      <c r="H19031" s="65" t="s">
        <v>6225</v>
      </c>
      <c r="I19031" s="74" t="s">
        <v>13696</v>
      </c>
    </row>
    <row r="19032" spans="1:9" x14ac:dyDescent="0.25">
      <c r="A19032" s="59" t="s">
        <v>13690</v>
      </c>
      <c r="B19032" s="58" t="s">
        <v>4978</v>
      </c>
      <c r="C19032" s="59" t="s">
        <v>859</v>
      </c>
      <c r="D19032" s="60">
        <v>1</v>
      </c>
      <c r="E19032" s="126" t="s">
        <v>26</v>
      </c>
      <c r="F19032" s="73">
        <v>550000</v>
      </c>
      <c r="G19032" s="114">
        <f>F19032*D19032</f>
        <v>550000</v>
      </c>
      <c r="H19032" s="65" t="s">
        <v>6225</v>
      </c>
      <c r="I19032" s="74" t="s">
        <v>13696</v>
      </c>
    </row>
    <row r="19033" spans="1:9" x14ac:dyDescent="0.25">
      <c r="A19033" s="59" t="s">
        <v>13690</v>
      </c>
      <c r="B19033" s="85" t="s">
        <v>13701</v>
      </c>
      <c r="C19033" s="59" t="s">
        <v>482</v>
      </c>
      <c r="D19033" s="60">
        <v>10</v>
      </c>
      <c r="E19033" s="126" t="s">
        <v>26</v>
      </c>
      <c r="F19033" s="73">
        <v>5800</v>
      </c>
      <c r="G19033" s="73">
        <f>F19033*D19033</f>
        <v>58000</v>
      </c>
      <c r="H19033" s="65" t="s">
        <v>816</v>
      </c>
      <c r="I19033" s="74"/>
    </row>
    <row r="19034" spans="1:9" x14ac:dyDescent="0.25">
      <c r="A19034" s="59" t="s">
        <v>13690</v>
      </c>
      <c r="B19034" s="59" t="s">
        <v>13702</v>
      </c>
      <c r="C19034" s="59" t="s">
        <v>482</v>
      </c>
      <c r="D19034" s="60">
        <v>5</v>
      </c>
      <c r="E19034" s="126" t="s">
        <v>26</v>
      </c>
      <c r="F19034" s="73">
        <v>7000</v>
      </c>
      <c r="G19034" s="114">
        <f t="shared" ref="G19034:G19068" si="573">F19034*D19034</f>
        <v>35000</v>
      </c>
      <c r="H19034" s="65" t="s">
        <v>816</v>
      </c>
      <c r="I19034" s="74"/>
    </row>
    <row r="19035" spans="1:9" x14ac:dyDescent="0.25">
      <c r="A19035" s="59" t="s">
        <v>13690</v>
      </c>
      <c r="B19035" s="59" t="s">
        <v>13703</v>
      </c>
      <c r="C19035" s="59" t="s">
        <v>482</v>
      </c>
      <c r="D19035" s="60">
        <v>15</v>
      </c>
      <c r="E19035" s="114" t="s">
        <v>26</v>
      </c>
      <c r="F19035" s="111">
        <v>1300</v>
      </c>
      <c r="G19035" s="64">
        <f t="shared" si="573"/>
        <v>19500</v>
      </c>
      <c r="H19035" s="65" t="s">
        <v>816</v>
      </c>
      <c r="I19035" s="74"/>
    </row>
    <row r="19036" spans="1:9" x14ac:dyDescent="0.25">
      <c r="A19036" s="59" t="s">
        <v>13690</v>
      </c>
      <c r="B19036" s="59" t="s">
        <v>12943</v>
      </c>
      <c r="C19036" s="59" t="s">
        <v>482</v>
      </c>
      <c r="D19036" s="60">
        <v>15</v>
      </c>
      <c r="E19036" s="126" t="s">
        <v>26</v>
      </c>
      <c r="F19036" s="73">
        <v>300</v>
      </c>
      <c r="G19036" s="114">
        <f t="shared" si="573"/>
        <v>4500</v>
      </c>
      <c r="H19036" s="65" t="s">
        <v>816</v>
      </c>
      <c r="I19036" s="74"/>
    </row>
    <row r="19037" spans="1:9" x14ac:dyDescent="0.25">
      <c r="A19037" s="59" t="s">
        <v>13690</v>
      </c>
      <c r="B19037" s="58" t="s">
        <v>844</v>
      </c>
      <c r="C19037" s="84" t="s">
        <v>835</v>
      </c>
      <c r="D19037" s="60">
        <v>1</v>
      </c>
      <c r="E19037" s="77" t="s">
        <v>26</v>
      </c>
      <c r="F19037" s="63">
        <v>11000</v>
      </c>
      <c r="G19037" s="64">
        <f t="shared" si="573"/>
        <v>11000</v>
      </c>
      <c r="H19037" s="65" t="s">
        <v>816</v>
      </c>
      <c r="I19037" s="74"/>
    </row>
    <row r="19038" spans="1:9" x14ac:dyDescent="0.25">
      <c r="A19038" s="59" t="s">
        <v>13690</v>
      </c>
      <c r="B19038" s="118" t="s">
        <v>5571</v>
      </c>
      <c r="C19038" s="299" t="s">
        <v>636</v>
      </c>
      <c r="D19038" s="60">
        <v>2</v>
      </c>
      <c r="E19038" s="159" t="s">
        <v>51</v>
      </c>
      <c r="F19038" s="73">
        <v>73000</v>
      </c>
      <c r="G19038" s="114">
        <f t="shared" si="573"/>
        <v>146000</v>
      </c>
      <c r="H19038" s="65" t="s">
        <v>816</v>
      </c>
      <c r="I19038" s="74"/>
    </row>
    <row r="19039" spans="1:9" x14ac:dyDescent="0.25">
      <c r="A19039" s="59" t="s">
        <v>13690</v>
      </c>
      <c r="B19039" s="59" t="s">
        <v>12271</v>
      </c>
      <c r="C19039" s="59" t="s">
        <v>9934</v>
      </c>
      <c r="D19039" s="87">
        <v>2</v>
      </c>
      <c r="E19039" s="77" t="s">
        <v>26</v>
      </c>
      <c r="F19039" s="78">
        <v>13000</v>
      </c>
      <c r="G19039" s="114">
        <f t="shared" si="573"/>
        <v>26000</v>
      </c>
      <c r="H19039" s="65" t="s">
        <v>816</v>
      </c>
      <c r="I19039" s="74"/>
    </row>
    <row r="19040" spans="1:9" x14ac:dyDescent="0.25">
      <c r="A19040" s="59" t="s">
        <v>13690</v>
      </c>
      <c r="B19040" s="93" t="s">
        <v>11914</v>
      </c>
      <c r="C19040" s="84" t="s">
        <v>361</v>
      </c>
      <c r="D19040" s="60">
        <v>1</v>
      </c>
      <c r="E19040" s="126" t="s">
        <v>26</v>
      </c>
      <c r="F19040" s="73">
        <v>35000</v>
      </c>
      <c r="G19040" s="114">
        <f t="shared" si="573"/>
        <v>35000</v>
      </c>
      <c r="H19040" s="65" t="s">
        <v>925</v>
      </c>
      <c r="I19040" s="74"/>
    </row>
    <row r="19041" spans="1:9" x14ac:dyDescent="0.25">
      <c r="A19041" s="59" t="s">
        <v>13690</v>
      </c>
      <c r="B19041" s="85" t="s">
        <v>13641</v>
      </c>
      <c r="C19041" s="59" t="s">
        <v>140</v>
      </c>
      <c r="D19041" s="60">
        <v>1</v>
      </c>
      <c r="E19041" s="126" t="s">
        <v>26</v>
      </c>
      <c r="F19041" s="73">
        <v>900000</v>
      </c>
      <c r="G19041" s="64">
        <f t="shared" si="573"/>
        <v>900000</v>
      </c>
      <c r="H19041" s="65" t="s">
        <v>749</v>
      </c>
      <c r="I19041" s="59" t="s">
        <v>13704</v>
      </c>
    </row>
    <row r="19042" spans="1:9" x14ac:dyDescent="0.25">
      <c r="A19042" s="59" t="s">
        <v>13690</v>
      </c>
      <c r="B19042" s="85" t="s">
        <v>1071</v>
      </c>
      <c r="C19042" s="84" t="s">
        <v>664</v>
      </c>
      <c r="D19042" s="60">
        <v>4</v>
      </c>
      <c r="E19042" s="126" t="s">
        <v>26</v>
      </c>
      <c r="F19042" s="73">
        <v>25000</v>
      </c>
      <c r="G19042" s="64">
        <v>100000</v>
      </c>
      <c r="H19042" s="65" t="s">
        <v>1908</v>
      </c>
      <c r="I19042" s="59"/>
    </row>
    <row r="19043" spans="1:9" x14ac:dyDescent="0.25">
      <c r="A19043" s="59" t="s">
        <v>13690</v>
      </c>
      <c r="B19043" s="59" t="s">
        <v>13705</v>
      </c>
      <c r="C19043" s="84" t="s">
        <v>482</v>
      </c>
      <c r="D19043" s="60">
        <v>2</v>
      </c>
      <c r="E19043" s="126" t="s">
        <v>26</v>
      </c>
      <c r="F19043" s="73">
        <v>48000</v>
      </c>
      <c r="G19043" s="64">
        <v>96000</v>
      </c>
      <c r="H19043" s="65" t="s">
        <v>1908</v>
      </c>
      <c r="I19043" s="59"/>
    </row>
    <row r="19044" spans="1:9" x14ac:dyDescent="0.25">
      <c r="A19044" s="59" t="s">
        <v>13690</v>
      </c>
      <c r="B19044" s="59" t="s">
        <v>292</v>
      </c>
      <c r="C19044" s="83" t="s">
        <v>48</v>
      </c>
      <c r="D19044" s="60">
        <v>2</v>
      </c>
      <c r="E19044" s="77" t="s">
        <v>26</v>
      </c>
      <c r="F19044" s="63">
        <v>40000</v>
      </c>
      <c r="G19044" s="64">
        <f>F19044*D19044</f>
        <v>80000</v>
      </c>
      <c r="H19044" s="65" t="s">
        <v>1908</v>
      </c>
      <c r="I19044" s="59"/>
    </row>
    <row r="19045" spans="1:9" x14ac:dyDescent="0.25">
      <c r="A19045" s="59" t="s">
        <v>13690</v>
      </c>
      <c r="B19045" s="58" t="s">
        <v>13420</v>
      </c>
      <c r="C19045" s="83" t="s">
        <v>411</v>
      </c>
      <c r="D19045" s="60">
        <v>1</v>
      </c>
      <c r="E19045" s="126" t="s">
        <v>26</v>
      </c>
      <c r="F19045" s="73">
        <v>12500</v>
      </c>
      <c r="G19045" s="114">
        <f>F19045*D19045</f>
        <v>12500</v>
      </c>
      <c r="H19045" s="65" t="s">
        <v>1908</v>
      </c>
      <c r="I19045" s="59"/>
    </row>
    <row r="19046" spans="1:9" x14ac:dyDescent="0.25">
      <c r="A19046" s="59" t="s">
        <v>13690</v>
      </c>
      <c r="B19046" s="59" t="s">
        <v>13706</v>
      </c>
      <c r="C19046" s="84" t="s">
        <v>434</v>
      </c>
      <c r="D19046" s="60">
        <v>2</v>
      </c>
      <c r="E19046" s="126" t="s">
        <v>26</v>
      </c>
      <c r="F19046" s="73">
        <v>125000</v>
      </c>
      <c r="G19046" s="114">
        <f t="shared" si="573"/>
        <v>250000</v>
      </c>
      <c r="H19046" s="65" t="s">
        <v>2085</v>
      </c>
      <c r="I19046" s="74"/>
    </row>
    <row r="19047" spans="1:9" x14ac:dyDescent="0.25">
      <c r="A19047" s="59" t="s">
        <v>13690</v>
      </c>
      <c r="B19047" s="59" t="s">
        <v>13707</v>
      </c>
      <c r="C19047" s="59" t="s">
        <v>11605</v>
      </c>
      <c r="D19047" s="87">
        <v>3</v>
      </c>
      <c r="E19047" s="77" t="s">
        <v>473</v>
      </c>
      <c r="F19047" s="63">
        <v>512000</v>
      </c>
      <c r="G19047" s="64">
        <f t="shared" si="573"/>
        <v>1536000</v>
      </c>
      <c r="H19047" s="65" t="s">
        <v>2701</v>
      </c>
      <c r="I19047" s="74" t="s">
        <v>13708</v>
      </c>
    </row>
    <row r="19048" spans="1:9" x14ac:dyDescent="0.25">
      <c r="A19048" s="59" t="s">
        <v>13690</v>
      </c>
      <c r="B19048" s="58" t="s">
        <v>11098</v>
      </c>
      <c r="C19048" s="59" t="s">
        <v>11605</v>
      </c>
      <c r="D19048" s="141">
        <v>3</v>
      </c>
      <c r="E19048" s="75" t="s">
        <v>655</v>
      </c>
      <c r="F19048" s="73">
        <v>966500</v>
      </c>
      <c r="G19048" s="64">
        <f t="shared" si="573"/>
        <v>2899500</v>
      </c>
      <c r="H19048" s="65" t="s">
        <v>2701</v>
      </c>
      <c r="I19048" s="74" t="s">
        <v>13708</v>
      </c>
    </row>
    <row r="19049" spans="1:9" x14ac:dyDescent="0.25">
      <c r="A19049" s="59" t="s">
        <v>13690</v>
      </c>
      <c r="B19049" s="81" t="s">
        <v>13709</v>
      </c>
      <c r="C19049" s="59" t="s">
        <v>1106</v>
      </c>
      <c r="D19049" s="59">
        <v>2</v>
      </c>
      <c r="E19049" s="126" t="s">
        <v>26</v>
      </c>
      <c r="F19049" s="61">
        <v>120000</v>
      </c>
      <c r="G19049" s="64">
        <f t="shared" si="573"/>
        <v>240000</v>
      </c>
      <c r="H19049" s="120" t="s">
        <v>2701</v>
      </c>
      <c r="I19049" s="74" t="s">
        <v>13710</v>
      </c>
    </row>
    <row r="19050" spans="1:9" x14ac:dyDescent="0.25">
      <c r="A19050" s="59" t="s">
        <v>13690</v>
      </c>
      <c r="B19050" s="59" t="s">
        <v>11098</v>
      </c>
      <c r="C19050" s="59" t="s">
        <v>11605</v>
      </c>
      <c r="D19050" s="60">
        <v>2</v>
      </c>
      <c r="E19050" s="126" t="s">
        <v>655</v>
      </c>
      <c r="F19050" s="73">
        <v>966500</v>
      </c>
      <c r="G19050" s="64">
        <f t="shared" si="573"/>
        <v>1933000</v>
      </c>
      <c r="H19050" s="65" t="s">
        <v>2701</v>
      </c>
      <c r="I19050" s="74" t="s">
        <v>13710</v>
      </c>
    </row>
    <row r="19051" spans="1:9" x14ac:dyDescent="0.25">
      <c r="A19051" s="59" t="s">
        <v>13690</v>
      </c>
      <c r="B19051" s="71" t="s">
        <v>13711</v>
      </c>
      <c r="C19051" s="59" t="s">
        <v>11605</v>
      </c>
      <c r="D19051" s="60">
        <v>12</v>
      </c>
      <c r="E19051" s="126" t="s">
        <v>473</v>
      </c>
      <c r="F19051" s="73">
        <v>213500</v>
      </c>
      <c r="G19051" s="64">
        <f t="shared" si="573"/>
        <v>2562000</v>
      </c>
      <c r="H19051" s="65" t="s">
        <v>2701</v>
      </c>
      <c r="I19051" s="74" t="s">
        <v>13710</v>
      </c>
    </row>
    <row r="19052" spans="1:9" x14ac:dyDescent="0.25">
      <c r="A19052" s="59" t="s">
        <v>13690</v>
      </c>
      <c r="B19052" s="58" t="s">
        <v>2175</v>
      </c>
      <c r="C19052" s="59" t="s">
        <v>11605</v>
      </c>
      <c r="D19052" s="60">
        <v>14</v>
      </c>
      <c r="E19052" s="126" t="s">
        <v>473</v>
      </c>
      <c r="F19052" s="73">
        <v>195000</v>
      </c>
      <c r="G19052" s="64">
        <f>F19052*D19052</f>
        <v>2730000</v>
      </c>
      <c r="H19052" s="65" t="s">
        <v>2701</v>
      </c>
      <c r="I19052" s="74" t="s">
        <v>13710</v>
      </c>
    </row>
    <row r="19053" spans="1:9" x14ac:dyDescent="0.25">
      <c r="A19053" s="59" t="s">
        <v>13690</v>
      </c>
      <c r="B19053" s="58" t="s">
        <v>13712</v>
      </c>
      <c r="C19053" s="59" t="s">
        <v>11605</v>
      </c>
      <c r="D19053" s="60">
        <v>1</v>
      </c>
      <c r="E19053" s="77" t="s">
        <v>473</v>
      </c>
      <c r="F19053" s="63">
        <v>271500</v>
      </c>
      <c r="G19053" s="64">
        <f>F19053*D19053</f>
        <v>271500</v>
      </c>
      <c r="H19053" s="65" t="s">
        <v>2701</v>
      </c>
      <c r="I19053" s="74" t="s">
        <v>13710</v>
      </c>
    </row>
    <row r="19054" spans="1:9" x14ac:dyDescent="0.25">
      <c r="A19054" s="59" t="s">
        <v>13690</v>
      </c>
      <c r="B19054" s="59" t="s">
        <v>13713</v>
      </c>
      <c r="C19054" s="59" t="s">
        <v>11605</v>
      </c>
      <c r="D19054" s="60">
        <v>14</v>
      </c>
      <c r="E19054" s="75" t="s">
        <v>473</v>
      </c>
      <c r="F19054" s="63">
        <v>57000</v>
      </c>
      <c r="G19054" s="114">
        <f>F19054*D19054</f>
        <v>798000</v>
      </c>
      <c r="H19054" s="65" t="s">
        <v>2701</v>
      </c>
      <c r="I19054" s="74" t="s">
        <v>13710</v>
      </c>
    </row>
    <row r="19055" spans="1:9" x14ac:dyDescent="0.25">
      <c r="A19055" s="59" t="s">
        <v>13690</v>
      </c>
      <c r="B19055" s="59" t="s">
        <v>13714</v>
      </c>
      <c r="C19055" s="59" t="s">
        <v>11605</v>
      </c>
      <c r="D19055" s="87">
        <v>2</v>
      </c>
      <c r="E19055" s="77" t="s">
        <v>655</v>
      </c>
      <c r="F19055" s="73">
        <v>3100500</v>
      </c>
      <c r="G19055" s="114">
        <f>F19055*D19055</f>
        <v>6201000</v>
      </c>
      <c r="H19055" s="65" t="s">
        <v>2701</v>
      </c>
      <c r="I19055" s="74" t="s">
        <v>13710</v>
      </c>
    </row>
    <row r="19056" spans="1:9" x14ac:dyDescent="0.25">
      <c r="A19056" s="59" t="s">
        <v>13690</v>
      </c>
      <c r="B19056" s="85" t="s">
        <v>13715</v>
      </c>
      <c r="C19056" s="59" t="s">
        <v>11605</v>
      </c>
      <c r="D19056" s="60">
        <v>2</v>
      </c>
      <c r="E19056" s="126" t="s">
        <v>473</v>
      </c>
      <c r="F19056" s="73">
        <v>675500</v>
      </c>
      <c r="G19056" s="114">
        <f t="shared" si="573"/>
        <v>1351000</v>
      </c>
      <c r="H19056" s="65" t="s">
        <v>2701</v>
      </c>
      <c r="I19056" s="74" t="s">
        <v>13710</v>
      </c>
    </row>
    <row r="19057" spans="1:9" x14ac:dyDescent="0.25">
      <c r="A19057" s="59" t="s">
        <v>13690</v>
      </c>
      <c r="B19057" s="85" t="s">
        <v>13707</v>
      </c>
      <c r="C19057" s="59" t="s">
        <v>11605</v>
      </c>
      <c r="D19057" s="60">
        <v>2</v>
      </c>
      <c r="E19057" s="126" t="s">
        <v>473</v>
      </c>
      <c r="F19057" s="73">
        <v>512000</v>
      </c>
      <c r="G19057" s="114">
        <f t="shared" si="573"/>
        <v>1024000</v>
      </c>
      <c r="H19057" s="65" t="s">
        <v>2701</v>
      </c>
      <c r="I19057" s="74" t="s">
        <v>13710</v>
      </c>
    </row>
    <row r="19058" spans="1:9" x14ac:dyDescent="0.25">
      <c r="A19058" s="59" t="s">
        <v>13690</v>
      </c>
      <c r="B19058" s="85" t="s">
        <v>724</v>
      </c>
      <c r="C19058" s="59" t="s">
        <v>11605</v>
      </c>
      <c r="D19058" s="60">
        <v>8</v>
      </c>
      <c r="E19058" s="126" t="s">
        <v>473</v>
      </c>
      <c r="F19058" s="73">
        <v>583500</v>
      </c>
      <c r="G19058" s="114">
        <f t="shared" si="573"/>
        <v>4668000</v>
      </c>
      <c r="H19058" s="65" t="s">
        <v>2701</v>
      </c>
      <c r="I19058" s="74" t="s">
        <v>13710</v>
      </c>
    </row>
    <row r="19059" spans="1:9" x14ac:dyDescent="0.25">
      <c r="A19059" s="59" t="s">
        <v>13690</v>
      </c>
      <c r="B19059" s="59" t="s">
        <v>13665</v>
      </c>
      <c r="C19059" s="84" t="s">
        <v>454</v>
      </c>
      <c r="D19059" s="87">
        <v>1</v>
      </c>
      <c r="E19059" s="77" t="s">
        <v>26</v>
      </c>
      <c r="F19059" s="63">
        <v>57500</v>
      </c>
      <c r="G19059" s="64">
        <f t="shared" si="573"/>
        <v>57500</v>
      </c>
      <c r="H19059" s="120" t="s">
        <v>998</v>
      </c>
      <c r="I19059" s="59" t="s">
        <v>13716</v>
      </c>
    </row>
    <row r="19060" spans="1:9" x14ac:dyDescent="0.25">
      <c r="A19060" s="59" t="s">
        <v>13690</v>
      </c>
      <c r="B19060" s="85" t="s">
        <v>13641</v>
      </c>
      <c r="C19060" s="59" t="s">
        <v>140</v>
      </c>
      <c r="D19060" s="60">
        <v>1</v>
      </c>
      <c r="E19060" s="126" t="s">
        <v>26</v>
      </c>
      <c r="F19060" s="73">
        <v>900000</v>
      </c>
      <c r="G19060" s="64">
        <f t="shared" si="573"/>
        <v>900000</v>
      </c>
      <c r="H19060" s="120" t="s">
        <v>998</v>
      </c>
      <c r="I19060" s="59" t="s">
        <v>13716</v>
      </c>
    </row>
    <row r="19061" spans="1:9" x14ac:dyDescent="0.25">
      <c r="A19061" s="59" t="s">
        <v>13690</v>
      </c>
      <c r="B19061" s="118" t="s">
        <v>1818</v>
      </c>
      <c r="C19061" s="83" t="s">
        <v>48</v>
      </c>
      <c r="D19061" s="60">
        <v>1</v>
      </c>
      <c r="E19061" s="75" t="s">
        <v>26</v>
      </c>
      <c r="F19061" s="63">
        <v>10000</v>
      </c>
      <c r="G19061" s="64">
        <f t="shared" si="573"/>
        <v>10000</v>
      </c>
      <c r="H19061" s="120" t="s">
        <v>998</v>
      </c>
      <c r="I19061" s="59" t="s">
        <v>13716</v>
      </c>
    </row>
    <row r="19062" spans="1:9" x14ac:dyDescent="0.25">
      <c r="A19062" s="59" t="s">
        <v>13690</v>
      </c>
      <c r="B19062" s="59" t="s">
        <v>32</v>
      </c>
      <c r="C19062" s="59" t="s">
        <v>33</v>
      </c>
      <c r="D19062" s="59">
        <v>1</v>
      </c>
      <c r="E19062" s="75" t="s">
        <v>26</v>
      </c>
      <c r="F19062" s="61">
        <v>210000</v>
      </c>
      <c r="G19062" s="64">
        <f t="shared" si="573"/>
        <v>210000</v>
      </c>
      <c r="H19062" s="120" t="s">
        <v>508</v>
      </c>
      <c r="I19062" s="59" t="s">
        <v>13717</v>
      </c>
    </row>
    <row r="19063" spans="1:9" x14ac:dyDescent="0.25">
      <c r="A19063" s="59" t="s">
        <v>13690</v>
      </c>
      <c r="B19063" s="59" t="s">
        <v>210</v>
      </c>
      <c r="C19063" s="59" t="s">
        <v>211</v>
      </c>
      <c r="D19063" s="60">
        <v>8</v>
      </c>
      <c r="E19063" s="75" t="s">
        <v>37</v>
      </c>
      <c r="F19063" s="61">
        <v>33000</v>
      </c>
      <c r="G19063" s="64">
        <f t="shared" si="573"/>
        <v>264000</v>
      </c>
      <c r="H19063" s="120" t="s">
        <v>508</v>
      </c>
      <c r="I19063" s="59" t="s">
        <v>13717</v>
      </c>
    </row>
    <row r="19064" spans="1:9" x14ac:dyDescent="0.25">
      <c r="A19064" s="59" t="s">
        <v>13690</v>
      </c>
      <c r="B19064" s="83" t="s">
        <v>6450</v>
      </c>
      <c r="C19064" s="83" t="s">
        <v>1426</v>
      </c>
      <c r="D19064" s="59">
        <v>1</v>
      </c>
      <c r="E19064" s="59" t="s">
        <v>26</v>
      </c>
      <c r="F19064" s="61">
        <v>1655242</v>
      </c>
      <c r="G19064" s="59">
        <f t="shared" si="573"/>
        <v>1655242</v>
      </c>
      <c r="H19064" s="120" t="s">
        <v>525</v>
      </c>
      <c r="I19064" s="59" t="s">
        <v>13718</v>
      </c>
    </row>
    <row r="19065" spans="1:9" x14ac:dyDescent="0.25">
      <c r="A19065" s="59" t="s">
        <v>13690</v>
      </c>
      <c r="B19065" s="58" t="s">
        <v>35</v>
      </c>
      <c r="C19065" s="84" t="s">
        <v>36</v>
      </c>
      <c r="D19065" s="87">
        <v>5</v>
      </c>
      <c r="E19065" s="77" t="s">
        <v>37</v>
      </c>
      <c r="F19065" s="78">
        <v>31000</v>
      </c>
      <c r="G19065" s="64">
        <f t="shared" si="573"/>
        <v>155000</v>
      </c>
      <c r="H19065" s="65" t="s">
        <v>432</v>
      </c>
      <c r="I19065" s="74"/>
    </row>
    <row r="19066" spans="1:9" x14ac:dyDescent="0.25">
      <c r="A19066" s="59" t="s">
        <v>13719</v>
      </c>
      <c r="B19066" s="59" t="s">
        <v>56</v>
      </c>
      <c r="C19066" s="59" t="s">
        <v>57</v>
      </c>
      <c r="D19066" s="60">
        <v>4</v>
      </c>
      <c r="E19066" s="126" t="s">
        <v>37</v>
      </c>
      <c r="F19066" s="73">
        <v>24650</v>
      </c>
      <c r="G19066" s="114">
        <f t="shared" si="573"/>
        <v>98600</v>
      </c>
      <c r="H19066" s="65" t="s">
        <v>432</v>
      </c>
      <c r="I19066" s="74"/>
    </row>
    <row r="19067" spans="1:9" x14ac:dyDescent="0.25">
      <c r="A19067" s="59" t="s">
        <v>13719</v>
      </c>
      <c r="B19067" s="58" t="s">
        <v>35</v>
      </c>
      <c r="C19067" s="84" t="s">
        <v>36</v>
      </c>
      <c r="D19067" s="87">
        <v>3</v>
      </c>
      <c r="E19067" s="77" t="s">
        <v>37</v>
      </c>
      <c r="F19067" s="78">
        <v>31000</v>
      </c>
      <c r="G19067" s="64">
        <f t="shared" si="573"/>
        <v>93000</v>
      </c>
      <c r="H19067" s="120" t="s">
        <v>2148</v>
      </c>
      <c r="I19067" s="139"/>
    </row>
    <row r="19068" spans="1:9" x14ac:dyDescent="0.25">
      <c r="A19068" s="59" t="s">
        <v>13719</v>
      </c>
      <c r="B19068" s="58" t="s">
        <v>13720</v>
      </c>
      <c r="C19068" s="59" t="s">
        <v>419</v>
      </c>
      <c r="D19068" s="60">
        <v>10</v>
      </c>
      <c r="E19068" s="126" t="s">
        <v>26</v>
      </c>
      <c r="F19068" s="73">
        <v>7250</v>
      </c>
      <c r="G19068" s="73">
        <f t="shared" si="573"/>
        <v>72500</v>
      </c>
      <c r="H19068" s="65" t="s">
        <v>6197</v>
      </c>
      <c r="I19068" s="74"/>
    </row>
    <row r="19069" spans="1:9" x14ac:dyDescent="0.25">
      <c r="A19069" s="59" t="s">
        <v>13719</v>
      </c>
      <c r="B19069" s="71" t="s">
        <v>13721</v>
      </c>
      <c r="C19069" s="59" t="s">
        <v>419</v>
      </c>
      <c r="D19069" s="60">
        <v>20</v>
      </c>
      <c r="E19069" s="126" t="s">
        <v>26</v>
      </c>
      <c r="F19069" s="73">
        <v>500</v>
      </c>
      <c r="G19069" s="64">
        <f>F19069*D19069</f>
        <v>10000</v>
      </c>
      <c r="H19069" s="65" t="s">
        <v>6197</v>
      </c>
      <c r="I19069" s="74"/>
    </row>
    <row r="19070" spans="1:9" x14ac:dyDescent="0.25">
      <c r="A19070" s="59" t="s">
        <v>13719</v>
      </c>
      <c r="B19070" s="118" t="s">
        <v>5571</v>
      </c>
      <c r="C19070" s="299" t="s">
        <v>636</v>
      </c>
      <c r="D19070" s="60">
        <v>3</v>
      </c>
      <c r="E19070" s="159" t="s">
        <v>51</v>
      </c>
      <c r="F19070" s="73">
        <v>73000</v>
      </c>
      <c r="G19070" s="114">
        <f t="shared" ref="G19070:G19080" si="574">F19070*D19070</f>
        <v>219000</v>
      </c>
      <c r="H19070" s="65" t="s">
        <v>6197</v>
      </c>
      <c r="I19070" s="74"/>
    </row>
    <row r="19071" spans="1:9" x14ac:dyDescent="0.25">
      <c r="A19071" s="59" t="s">
        <v>13719</v>
      </c>
      <c r="B19071" s="59" t="s">
        <v>1013</v>
      </c>
      <c r="C19071" s="59" t="s">
        <v>864</v>
      </c>
      <c r="D19071" s="60">
        <v>20</v>
      </c>
      <c r="E19071" s="75" t="s">
        <v>37</v>
      </c>
      <c r="F19071" s="63">
        <v>17500</v>
      </c>
      <c r="G19071" s="64">
        <f t="shared" si="574"/>
        <v>350000</v>
      </c>
      <c r="H19071" s="65" t="s">
        <v>6197</v>
      </c>
      <c r="I19071" s="74"/>
    </row>
    <row r="19072" spans="1:9" x14ac:dyDescent="0.25">
      <c r="A19072" s="59" t="s">
        <v>13719</v>
      </c>
      <c r="B19072" s="58" t="s">
        <v>844</v>
      </c>
      <c r="C19072" s="84" t="s">
        <v>835</v>
      </c>
      <c r="D19072" s="60">
        <v>2</v>
      </c>
      <c r="E19072" s="77" t="s">
        <v>26</v>
      </c>
      <c r="F19072" s="63">
        <v>11000</v>
      </c>
      <c r="G19072" s="64">
        <f t="shared" si="574"/>
        <v>22000</v>
      </c>
      <c r="H19072" s="65" t="s">
        <v>6197</v>
      </c>
      <c r="I19072" s="74"/>
    </row>
    <row r="19073" spans="1:9" x14ac:dyDescent="0.25">
      <c r="A19073" s="59" t="s">
        <v>13719</v>
      </c>
      <c r="B19073" s="59" t="s">
        <v>13722</v>
      </c>
      <c r="C19073" s="59" t="s">
        <v>5082</v>
      </c>
      <c r="D19073" s="60">
        <v>1</v>
      </c>
      <c r="E19073" s="126" t="s">
        <v>26</v>
      </c>
      <c r="F19073" s="73">
        <v>50000</v>
      </c>
      <c r="G19073" s="114">
        <f t="shared" si="574"/>
        <v>50000</v>
      </c>
      <c r="H19073" s="65" t="s">
        <v>6197</v>
      </c>
      <c r="I19073" s="74"/>
    </row>
    <row r="19074" spans="1:9" x14ac:dyDescent="0.25">
      <c r="A19074" s="59" t="s">
        <v>13719</v>
      </c>
      <c r="B19074" s="71" t="s">
        <v>544</v>
      </c>
      <c r="C19074" s="83" t="s">
        <v>636</v>
      </c>
      <c r="D19074" s="59">
        <v>4</v>
      </c>
      <c r="E19074" s="159" t="s">
        <v>51</v>
      </c>
      <c r="F19074" s="61">
        <v>77500</v>
      </c>
      <c r="G19074" s="114">
        <f t="shared" si="574"/>
        <v>310000</v>
      </c>
      <c r="H19074" s="65" t="s">
        <v>6197</v>
      </c>
      <c r="I19074" s="74"/>
    </row>
    <row r="19075" spans="1:9" x14ac:dyDescent="0.25">
      <c r="A19075" s="59" t="s">
        <v>13719</v>
      </c>
      <c r="B19075" s="59" t="s">
        <v>13723</v>
      </c>
      <c r="C19075" s="59" t="s">
        <v>27</v>
      </c>
      <c r="D19075" s="60">
        <v>1</v>
      </c>
      <c r="E19075" s="126" t="s">
        <v>1525</v>
      </c>
      <c r="F19075" s="73">
        <v>75000</v>
      </c>
      <c r="G19075" s="114">
        <f t="shared" si="574"/>
        <v>75000</v>
      </c>
      <c r="H19075" s="65" t="s">
        <v>6197</v>
      </c>
      <c r="I19075" s="74"/>
    </row>
    <row r="19076" spans="1:9" x14ac:dyDescent="0.25">
      <c r="A19076" s="59" t="s">
        <v>13719</v>
      </c>
      <c r="B19076" s="59" t="s">
        <v>210</v>
      </c>
      <c r="C19076" s="59" t="s">
        <v>211</v>
      </c>
      <c r="D19076" s="60">
        <v>8</v>
      </c>
      <c r="E19076" s="75" t="s">
        <v>37</v>
      </c>
      <c r="F19076" s="73">
        <v>28200</v>
      </c>
      <c r="G19076" s="64">
        <f t="shared" si="574"/>
        <v>225600</v>
      </c>
      <c r="H19076" s="120" t="s">
        <v>1529</v>
      </c>
      <c r="I19076" s="74"/>
    </row>
    <row r="19077" spans="1:9" x14ac:dyDescent="0.25">
      <c r="A19077" s="59" t="s">
        <v>13719</v>
      </c>
      <c r="B19077" s="82" t="s">
        <v>218</v>
      </c>
      <c r="C19077" s="59" t="s">
        <v>219</v>
      </c>
      <c r="D19077" s="59">
        <v>1</v>
      </c>
      <c r="E19077" s="83" t="s">
        <v>25</v>
      </c>
      <c r="F19077" s="73">
        <v>72000</v>
      </c>
      <c r="G19077" s="64">
        <f t="shared" si="574"/>
        <v>72000</v>
      </c>
      <c r="H19077" s="120" t="s">
        <v>1529</v>
      </c>
      <c r="I19077" s="74"/>
    </row>
    <row r="19078" spans="1:9" x14ac:dyDescent="0.25">
      <c r="A19078" s="59" t="s">
        <v>13719</v>
      </c>
      <c r="B19078" s="59" t="s">
        <v>13724</v>
      </c>
      <c r="C19078" s="59" t="s">
        <v>48</v>
      </c>
      <c r="D19078" s="60">
        <v>1</v>
      </c>
      <c r="E19078" s="114" t="s">
        <v>29</v>
      </c>
      <c r="F19078" s="111">
        <v>280000</v>
      </c>
      <c r="G19078" s="64">
        <f t="shared" si="574"/>
        <v>280000</v>
      </c>
      <c r="H19078" s="65" t="s">
        <v>6223</v>
      </c>
      <c r="I19078" s="74" t="s">
        <v>13725</v>
      </c>
    </row>
    <row r="19079" spans="1:9" x14ac:dyDescent="0.25">
      <c r="A19079" s="59" t="s">
        <v>13719</v>
      </c>
      <c r="B19079" s="59" t="s">
        <v>13726</v>
      </c>
      <c r="C19079" s="59" t="s">
        <v>48</v>
      </c>
      <c r="D19079" s="60">
        <v>1</v>
      </c>
      <c r="E19079" s="126" t="s">
        <v>26</v>
      </c>
      <c r="F19079" s="73">
        <v>100000</v>
      </c>
      <c r="G19079" s="114">
        <f t="shared" si="574"/>
        <v>100000</v>
      </c>
      <c r="H19079" s="65" t="s">
        <v>6223</v>
      </c>
      <c r="I19079" s="74" t="s">
        <v>13725</v>
      </c>
    </row>
    <row r="19080" spans="1:9" x14ac:dyDescent="0.25">
      <c r="A19080" s="59" t="s">
        <v>13719</v>
      </c>
      <c r="B19080" s="59" t="s">
        <v>729</v>
      </c>
      <c r="C19080" s="264" t="s">
        <v>27</v>
      </c>
      <c r="D19080" s="60">
        <v>10</v>
      </c>
      <c r="E19080" s="126" t="s">
        <v>26</v>
      </c>
      <c r="F19080" s="73">
        <v>1565</v>
      </c>
      <c r="G19080" s="114">
        <f t="shared" si="574"/>
        <v>15650</v>
      </c>
      <c r="H19080" s="65" t="s">
        <v>710</v>
      </c>
      <c r="I19080" s="74"/>
    </row>
    <row r="19081" spans="1:9" x14ac:dyDescent="0.25">
      <c r="A19081" s="59" t="s">
        <v>13719</v>
      </c>
      <c r="B19081" s="71" t="s">
        <v>12454</v>
      </c>
      <c r="C19081" s="59" t="s">
        <v>48</v>
      </c>
      <c r="D19081" s="60">
        <v>5</v>
      </c>
      <c r="E19081" s="75" t="s">
        <v>26</v>
      </c>
      <c r="F19081" s="73">
        <v>60000</v>
      </c>
      <c r="G19081" s="114">
        <f>F19081*D19081</f>
        <v>300000</v>
      </c>
      <c r="H19081" s="65" t="s">
        <v>794</v>
      </c>
      <c r="I19081" s="74" t="s">
        <v>6625</v>
      </c>
    </row>
    <row r="19082" spans="1:9" x14ac:dyDescent="0.25">
      <c r="A19082" s="59" t="s">
        <v>13719</v>
      </c>
      <c r="B19082" s="85" t="s">
        <v>532</v>
      </c>
      <c r="C19082" s="84" t="s">
        <v>766</v>
      </c>
      <c r="D19082" s="60">
        <v>1</v>
      </c>
      <c r="E19082" s="126" t="s">
        <v>26</v>
      </c>
      <c r="F19082" s="73">
        <v>8000</v>
      </c>
      <c r="G19082" s="114">
        <f t="shared" ref="G19082:G19107" si="575">F19082*D19082</f>
        <v>8000</v>
      </c>
      <c r="H19082" s="65" t="s">
        <v>484</v>
      </c>
      <c r="I19082" s="74"/>
    </row>
    <row r="19083" spans="1:9" x14ac:dyDescent="0.25">
      <c r="A19083" s="59" t="s">
        <v>13719</v>
      </c>
      <c r="B19083" s="59" t="s">
        <v>13722</v>
      </c>
      <c r="C19083" s="59" t="s">
        <v>5082</v>
      </c>
      <c r="D19083" s="60">
        <v>1</v>
      </c>
      <c r="E19083" s="126" t="s">
        <v>26</v>
      </c>
      <c r="F19083" s="73">
        <v>50000</v>
      </c>
      <c r="G19083" s="114">
        <f t="shared" si="575"/>
        <v>50000</v>
      </c>
      <c r="H19083" s="65" t="s">
        <v>443</v>
      </c>
      <c r="I19083" s="74"/>
    </row>
    <row r="19084" spans="1:9" x14ac:dyDescent="0.25">
      <c r="A19084" s="59" t="s">
        <v>13719</v>
      </c>
      <c r="B19084" s="59" t="s">
        <v>13727</v>
      </c>
      <c r="C19084" s="84" t="s">
        <v>411</v>
      </c>
      <c r="D19084" s="60">
        <v>1</v>
      </c>
      <c r="E19084" s="126" t="s">
        <v>29</v>
      </c>
      <c r="F19084" s="73">
        <v>2300000</v>
      </c>
      <c r="G19084" s="114">
        <f t="shared" si="575"/>
        <v>2300000</v>
      </c>
      <c r="H19084" s="65" t="s">
        <v>1161</v>
      </c>
      <c r="I19084" s="74"/>
    </row>
    <row r="19085" spans="1:9" x14ac:dyDescent="0.25">
      <c r="A19085" s="59" t="s">
        <v>13719</v>
      </c>
      <c r="B19085" s="71" t="s">
        <v>13728</v>
      </c>
      <c r="C19085" s="84" t="s">
        <v>411</v>
      </c>
      <c r="D19085" s="60">
        <v>1</v>
      </c>
      <c r="E19085" s="75" t="s">
        <v>26</v>
      </c>
      <c r="F19085" s="64">
        <v>330000</v>
      </c>
      <c r="G19085" s="64">
        <f>F19085*D19085</f>
        <v>330000</v>
      </c>
      <c r="H19085" s="65" t="s">
        <v>6227</v>
      </c>
      <c r="I19085" s="59"/>
    </row>
    <row r="19086" spans="1:9" x14ac:dyDescent="0.25">
      <c r="A19086" s="59" t="s">
        <v>13719</v>
      </c>
      <c r="B19086" s="85" t="s">
        <v>13729</v>
      </c>
      <c r="C19086" s="84" t="s">
        <v>411</v>
      </c>
      <c r="D19086" s="60">
        <v>4</v>
      </c>
      <c r="E19086" s="126" t="s">
        <v>26</v>
      </c>
      <c r="F19086" s="73">
        <v>25000</v>
      </c>
      <c r="G19086" s="64">
        <f>F19086*D19086</f>
        <v>100000</v>
      </c>
      <c r="H19086" s="65" t="s">
        <v>6227</v>
      </c>
      <c r="I19086" s="59"/>
    </row>
    <row r="19087" spans="1:9" x14ac:dyDescent="0.25">
      <c r="A19087" s="59" t="s">
        <v>13719</v>
      </c>
      <c r="B19087" s="59" t="s">
        <v>13210</v>
      </c>
      <c r="C19087" s="84" t="s">
        <v>411</v>
      </c>
      <c r="D19087" s="87">
        <v>1</v>
      </c>
      <c r="E19087" s="77" t="s">
        <v>26</v>
      </c>
      <c r="F19087" s="63">
        <v>165000</v>
      </c>
      <c r="G19087" s="64">
        <f>F19087*D19087</f>
        <v>165000</v>
      </c>
      <c r="H19087" s="65" t="s">
        <v>6227</v>
      </c>
      <c r="I19087" s="59"/>
    </row>
    <row r="19088" spans="1:9" x14ac:dyDescent="0.25">
      <c r="A19088" s="59" t="s">
        <v>13719</v>
      </c>
      <c r="B19088" s="71" t="s">
        <v>93</v>
      </c>
      <c r="C19088" s="59" t="s">
        <v>13602</v>
      </c>
      <c r="D19088" s="60">
        <v>1</v>
      </c>
      <c r="E19088" s="126" t="s">
        <v>26</v>
      </c>
      <c r="F19088" s="73">
        <v>184000</v>
      </c>
      <c r="G19088" s="114">
        <f>F19088*D19088</f>
        <v>184000</v>
      </c>
      <c r="H19088" s="65" t="s">
        <v>629</v>
      </c>
      <c r="I19088" s="59" t="s">
        <v>13730</v>
      </c>
    </row>
    <row r="19089" spans="1:9" x14ac:dyDescent="0.25">
      <c r="A19089" s="59" t="s">
        <v>13719</v>
      </c>
      <c r="B19089" s="59" t="s">
        <v>6299</v>
      </c>
      <c r="C19089" s="59" t="s">
        <v>89</v>
      </c>
      <c r="D19089" s="60">
        <v>1</v>
      </c>
      <c r="E19089" s="126" t="s">
        <v>26</v>
      </c>
      <c r="F19089" s="73">
        <v>193500</v>
      </c>
      <c r="G19089" s="114">
        <f t="shared" si="575"/>
        <v>193500</v>
      </c>
      <c r="H19089" s="65" t="s">
        <v>629</v>
      </c>
      <c r="I19089" s="74" t="s">
        <v>13730</v>
      </c>
    </row>
    <row r="19090" spans="1:9" x14ac:dyDescent="0.25">
      <c r="A19090" s="59" t="s">
        <v>13719</v>
      </c>
      <c r="B19090" s="59" t="s">
        <v>11084</v>
      </c>
      <c r="C19090" s="59" t="s">
        <v>13731</v>
      </c>
      <c r="D19090" s="141">
        <v>1</v>
      </c>
      <c r="E19090" s="75" t="s">
        <v>26</v>
      </c>
      <c r="F19090" s="73">
        <v>3700000</v>
      </c>
      <c r="G19090" s="64">
        <f t="shared" si="575"/>
        <v>3700000</v>
      </c>
      <c r="H19090" s="65" t="s">
        <v>13732</v>
      </c>
      <c r="I19090" s="74" t="s">
        <v>13733</v>
      </c>
    </row>
    <row r="19091" spans="1:9" x14ac:dyDescent="0.25">
      <c r="A19091" s="59" t="s">
        <v>13719</v>
      </c>
      <c r="B19091" s="59" t="s">
        <v>11084</v>
      </c>
      <c r="C19091" s="59" t="s">
        <v>13734</v>
      </c>
      <c r="D19091" s="59">
        <v>1</v>
      </c>
      <c r="E19091" s="126" t="s">
        <v>26</v>
      </c>
      <c r="F19091" s="61">
        <v>3700000</v>
      </c>
      <c r="G19091" s="64">
        <f t="shared" si="575"/>
        <v>3700000</v>
      </c>
      <c r="H19091" s="65" t="s">
        <v>13732</v>
      </c>
      <c r="I19091" s="74" t="s">
        <v>13733</v>
      </c>
    </row>
    <row r="19092" spans="1:9" x14ac:dyDescent="0.25">
      <c r="A19092" s="59" t="s">
        <v>13719</v>
      </c>
      <c r="B19092" s="85" t="s">
        <v>10982</v>
      </c>
      <c r="C19092" s="59" t="s">
        <v>48</v>
      </c>
      <c r="D19092" s="60">
        <v>1</v>
      </c>
      <c r="E19092" s="126" t="s">
        <v>29</v>
      </c>
      <c r="F19092" s="73">
        <v>800000</v>
      </c>
      <c r="G19092" s="64">
        <f t="shared" si="575"/>
        <v>800000</v>
      </c>
      <c r="H19092" s="65" t="s">
        <v>13735</v>
      </c>
      <c r="I19092" s="74" t="s">
        <v>13733</v>
      </c>
    </row>
    <row r="19093" spans="1:9" x14ac:dyDescent="0.25">
      <c r="A19093" s="59" t="s">
        <v>13719</v>
      </c>
      <c r="B19093" s="59" t="s">
        <v>13736</v>
      </c>
      <c r="C19093" s="59" t="s">
        <v>48</v>
      </c>
      <c r="D19093" s="87">
        <v>1</v>
      </c>
      <c r="E19093" s="77" t="s">
        <v>26</v>
      </c>
      <c r="F19093" s="63">
        <v>575000</v>
      </c>
      <c r="G19093" s="64">
        <f t="shared" si="575"/>
        <v>575000</v>
      </c>
      <c r="H19093" s="65" t="s">
        <v>13735</v>
      </c>
      <c r="I19093" s="74" t="s">
        <v>13733</v>
      </c>
    </row>
    <row r="19094" spans="1:9" x14ac:dyDescent="0.25">
      <c r="A19094" s="59" t="s">
        <v>13719</v>
      </c>
      <c r="B19094" s="58" t="s">
        <v>1000</v>
      </c>
      <c r="C19094" s="59" t="s">
        <v>48</v>
      </c>
      <c r="D19094" s="141">
        <v>1</v>
      </c>
      <c r="E19094" s="75" t="s">
        <v>29</v>
      </c>
      <c r="F19094" s="73">
        <v>1400000</v>
      </c>
      <c r="G19094" s="64">
        <f t="shared" si="575"/>
        <v>1400000</v>
      </c>
      <c r="H19094" s="65" t="s">
        <v>13735</v>
      </c>
      <c r="I19094" s="74" t="s">
        <v>13733</v>
      </c>
    </row>
    <row r="19095" spans="1:9" x14ac:dyDescent="0.25">
      <c r="A19095" s="59" t="s">
        <v>13719</v>
      </c>
      <c r="B19095" s="118" t="s">
        <v>13737</v>
      </c>
      <c r="C19095" s="84" t="s">
        <v>48</v>
      </c>
      <c r="D19095" s="60">
        <v>1</v>
      </c>
      <c r="E19095" s="75" t="s">
        <v>26</v>
      </c>
      <c r="F19095" s="73">
        <v>920000</v>
      </c>
      <c r="G19095" s="64">
        <f t="shared" si="575"/>
        <v>920000</v>
      </c>
      <c r="H19095" s="65" t="s">
        <v>13735</v>
      </c>
      <c r="I19095" s="74" t="s">
        <v>13733</v>
      </c>
    </row>
    <row r="19096" spans="1:9" x14ac:dyDescent="0.25">
      <c r="A19096" s="59" t="s">
        <v>13719</v>
      </c>
      <c r="B19096" s="59" t="s">
        <v>13738</v>
      </c>
      <c r="C19096" s="59" t="s">
        <v>411</v>
      </c>
      <c r="D19096" s="60">
        <v>1</v>
      </c>
      <c r="E19096" s="77" t="s">
        <v>29</v>
      </c>
      <c r="F19096" s="63">
        <v>215000</v>
      </c>
      <c r="G19096" s="114">
        <f t="shared" si="575"/>
        <v>215000</v>
      </c>
      <c r="H19096" s="65" t="s">
        <v>13735</v>
      </c>
      <c r="I19096" s="74" t="s">
        <v>13733</v>
      </c>
    </row>
    <row r="19097" spans="1:9" x14ac:dyDescent="0.25">
      <c r="A19097" s="59" t="s">
        <v>13719</v>
      </c>
      <c r="B19097" s="59" t="s">
        <v>13739</v>
      </c>
      <c r="C19097" s="59" t="s">
        <v>411</v>
      </c>
      <c r="D19097" s="87">
        <v>1</v>
      </c>
      <c r="E19097" s="77" t="s">
        <v>29</v>
      </c>
      <c r="F19097" s="78">
        <v>300000</v>
      </c>
      <c r="G19097" s="114">
        <f t="shared" si="575"/>
        <v>300000</v>
      </c>
      <c r="H19097" s="65" t="s">
        <v>13735</v>
      </c>
      <c r="I19097" s="74" t="s">
        <v>13733</v>
      </c>
    </row>
    <row r="19098" spans="1:9" x14ac:dyDescent="0.25">
      <c r="A19098" s="59" t="s">
        <v>13719</v>
      </c>
      <c r="B19098" s="59" t="s">
        <v>11863</v>
      </c>
      <c r="C19098" s="59" t="s">
        <v>370</v>
      </c>
      <c r="D19098" s="60">
        <v>1</v>
      </c>
      <c r="E19098" s="126" t="s">
        <v>29</v>
      </c>
      <c r="F19098" s="73">
        <v>839900</v>
      </c>
      <c r="G19098" s="114">
        <f t="shared" si="575"/>
        <v>839900</v>
      </c>
      <c r="H19098" s="65" t="s">
        <v>6220</v>
      </c>
      <c r="I19098" s="74" t="s">
        <v>13733</v>
      </c>
    </row>
    <row r="19099" spans="1:9" x14ac:dyDescent="0.25">
      <c r="A19099" s="59" t="s">
        <v>13719</v>
      </c>
      <c r="B19099" s="85" t="s">
        <v>13740</v>
      </c>
      <c r="C19099" s="59" t="s">
        <v>2442</v>
      </c>
      <c r="D19099" s="60">
        <v>1</v>
      </c>
      <c r="E19099" s="126" t="s">
        <v>29</v>
      </c>
      <c r="F19099" s="73">
        <v>200000</v>
      </c>
      <c r="G19099" s="73">
        <f>F19099*D19099</f>
        <v>200000</v>
      </c>
      <c r="H19099" s="65" t="s">
        <v>6220</v>
      </c>
      <c r="I19099" s="74" t="s">
        <v>13733</v>
      </c>
    </row>
    <row r="19100" spans="1:9" x14ac:dyDescent="0.25">
      <c r="A19100" s="59" t="s">
        <v>13719</v>
      </c>
      <c r="B19100" s="85" t="s">
        <v>13741</v>
      </c>
      <c r="C19100" s="59" t="s">
        <v>27</v>
      </c>
      <c r="D19100" s="60">
        <v>1</v>
      </c>
      <c r="E19100" s="126" t="s">
        <v>29</v>
      </c>
      <c r="F19100" s="73">
        <v>1</v>
      </c>
      <c r="G19100" s="114">
        <f t="shared" si="575"/>
        <v>1</v>
      </c>
      <c r="H19100" s="65" t="s">
        <v>7356</v>
      </c>
      <c r="I19100" s="74" t="s">
        <v>13733</v>
      </c>
    </row>
    <row r="19101" spans="1:9" x14ac:dyDescent="0.25">
      <c r="A19101" s="59" t="s">
        <v>13719</v>
      </c>
      <c r="B19101" s="59" t="s">
        <v>13742</v>
      </c>
      <c r="C19101" s="59" t="s">
        <v>411</v>
      </c>
      <c r="D19101" s="60">
        <v>1</v>
      </c>
      <c r="E19101" s="75" t="s">
        <v>26</v>
      </c>
      <c r="F19101" s="63">
        <v>20000</v>
      </c>
      <c r="G19101" s="64">
        <f t="shared" si="575"/>
        <v>20000</v>
      </c>
      <c r="H19101" s="65" t="s">
        <v>6227</v>
      </c>
      <c r="I19101" s="74"/>
    </row>
    <row r="19102" spans="1:9" x14ac:dyDescent="0.25">
      <c r="A19102" s="59" t="s">
        <v>13719</v>
      </c>
      <c r="B19102" s="118" t="s">
        <v>13743</v>
      </c>
      <c r="C19102" s="83" t="s">
        <v>411</v>
      </c>
      <c r="D19102" s="60">
        <v>1</v>
      </c>
      <c r="E19102" s="75" t="s">
        <v>26</v>
      </c>
      <c r="F19102" s="63">
        <v>55000</v>
      </c>
      <c r="G19102" s="64">
        <f t="shared" si="575"/>
        <v>55000</v>
      </c>
      <c r="H19102" s="65" t="s">
        <v>6227</v>
      </c>
      <c r="I19102" s="74"/>
    </row>
    <row r="19103" spans="1:9" x14ac:dyDescent="0.25">
      <c r="A19103" s="59" t="s">
        <v>13719</v>
      </c>
      <c r="B19103" s="118" t="s">
        <v>13635</v>
      </c>
      <c r="C19103" s="84" t="s">
        <v>5082</v>
      </c>
      <c r="D19103" s="60">
        <v>10</v>
      </c>
      <c r="E19103" s="75" t="s">
        <v>26</v>
      </c>
      <c r="F19103" s="73">
        <v>25000</v>
      </c>
      <c r="G19103" s="64">
        <f t="shared" si="575"/>
        <v>250000</v>
      </c>
      <c r="H19103" s="65" t="s">
        <v>6197</v>
      </c>
      <c r="I19103" s="59"/>
    </row>
    <row r="19104" spans="1:9" x14ac:dyDescent="0.25">
      <c r="A19104" s="59" t="s">
        <v>13719</v>
      </c>
      <c r="B19104" s="58" t="s">
        <v>35</v>
      </c>
      <c r="C19104" s="84" t="s">
        <v>36</v>
      </c>
      <c r="D19104" s="87">
        <v>2</v>
      </c>
      <c r="E19104" s="77" t="s">
        <v>37</v>
      </c>
      <c r="F19104" s="78">
        <v>31000</v>
      </c>
      <c r="G19104" s="64">
        <f t="shared" si="575"/>
        <v>62000</v>
      </c>
      <c r="H19104" s="65" t="s">
        <v>432</v>
      </c>
      <c r="I19104" s="74"/>
    </row>
    <row r="19105" spans="1:9" x14ac:dyDescent="0.25">
      <c r="A19105" s="59" t="s">
        <v>13744</v>
      </c>
      <c r="B19105" s="83" t="s">
        <v>13745</v>
      </c>
      <c r="C19105" s="83" t="s">
        <v>13746</v>
      </c>
      <c r="D19105" s="60">
        <v>1</v>
      </c>
      <c r="E19105" s="75" t="s">
        <v>26</v>
      </c>
      <c r="F19105" s="63">
        <v>431500</v>
      </c>
      <c r="G19105" s="64">
        <f t="shared" si="575"/>
        <v>431500</v>
      </c>
      <c r="H19105" s="65" t="s">
        <v>6228</v>
      </c>
      <c r="I19105" s="74"/>
    </row>
    <row r="19106" spans="1:9" x14ac:dyDescent="0.25">
      <c r="A19106" s="59" t="s">
        <v>13744</v>
      </c>
      <c r="B19106" s="59" t="s">
        <v>210</v>
      </c>
      <c r="C19106" s="59" t="s">
        <v>211</v>
      </c>
      <c r="D19106" s="87">
        <v>8</v>
      </c>
      <c r="E19106" s="77" t="s">
        <v>37</v>
      </c>
      <c r="F19106" s="78">
        <v>33000</v>
      </c>
      <c r="G19106" s="64">
        <f t="shared" si="575"/>
        <v>264000</v>
      </c>
      <c r="H19106" s="120" t="s">
        <v>882</v>
      </c>
      <c r="I19106" s="139" t="s">
        <v>13747</v>
      </c>
    </row>
    <row r="19107" spans="1:9" x14ac:dyDescent="0.25">
      <c r="A19107" s="59" t="s">
        <v>13744</v>
      </c>
      <c r="B19107" s="59" t="s">
        <v>210</v>
      </c>
      <c r="C19107" s="59" t="s">
        <v>211</v>
      </c>
      <c r="D19107" s="87">
        <v>2</v>
      </c>
      <c r="E19107" s="77" t="s">
        <v>37</v>
      </c>
      <c r="F19107" s="78">
        <v>33000</v>
      </c>
      <c r="G19107" s="73">
        <f t="shared" si="575"/>
        <v>66000</v>
      </c>
      <c r="H19107" s="65" t="s">
        <v>890</v>
      </c>
      <c r="I19107" s="74" t="s">
        <v>6625</v>
      </c>
    </row>
    <row r="19108" spans="1:9" x14ac:dyDescent="0.25">
      <c r="A19108" s="59" t="s">
        <v>13744</v>
      </c>
      <c r="B19108" s="59" t="s">
        <v>172</v>
      </c>
      <c r="C19108" s="93" t="s">
        <v>173</v>
      </c>
      <c r="D19108" s="60">
        <v>1</v>
      </c>
      <c r="E19108" s="126" t="s">
        <v>26</v>
      </c>
      <c r="F19108" s="73">
        <v>39000</v>
      </c>
      <c r="G19108" s="64">
        <f>F19108*D19108</f>
        <v>39000</v>
      </c>
      <c r="H19108" s="65" t="s">
        <v>794</v>
      </c>
      <c r="I19108" s="74" t="s">
        <v>13748</v>
      </c>
    </row>
    <row r="19109" spans="1:9" x14ac:dyDescent="0.25">
      <c r="A19109" s="59" t="s">
        <v>13744</v>
      </c>
      <c r="B19109" s="59" t="s">
        <v>6323</v>
      </c>
      <c r="C19109" s="59" t="s">
        <v>6324</v>
      </c>
      <c r="D19109" s="60">
        <v>1</v>
      </c>
      <c r="E19109" s="159" t="s">
        <v>26</v>
      </c>
      <c r="F19109" s="73">
        <v>93000</v>
      </c>
      <c r="G19109" s="114">
        <f t="shared" ref="G19109:G19135" si="576">F19109*D19109</f>
        <v>93000</v>
      </c>
      <c r="H19109" s="65" t="s">
        <v>794</v>
      </c>
      <c r="I19109" s="74" t="s">
        <v>13748</v>
      </c>
    </row>
    <row r="19110" spans="1:9" x14ac:dyDescent="0.25">
      <c r="A19110" s="59" t="s">
        <v>13744</v>
      </c>
      <c r="B19110" s="58" t="s">
        <v>1013</v>
      </c>
      <c r="C19110" s="84" t="s">
        <v>543</v>
      </c>
      <c r="D19110" s="60">
        <v>17</v>
      </c>
      <c r="E19110" s="77" t="s">
        <v>37</v>
      </c>
      <c r="F19110" s="63">
        <v>17500</v>
      </c>
      <c r="G19110" s="64">
        <f t="shared" si="576"/>
        <v>297500</v>
      </c>
      <c r="H19110" s="65" t="s">
        <v>6197</v>
      </c>
      <c r="I19110" s="74"/>
    </row>
    <row r="19111" spans="1:9" x14ac:dyDescent="0.25">
      <c r="A19111" s="59" t="s">
        <v>13744</v>
      </c>
      <c r="B19111" s="59" t="s">
        <v>3228</v>
      </c>
      <c r="C19111" s="59" t="s">
        <v>27</v>
      </c>
      <c r="D19111" s="60">
        <v>1</v>
      </c>
      <c r="E19111" s="126" t="s">
        <v>1525</v>
      </c>
      <c r="F19111" s="73">
        <v>75000</v>
      </c>
      <c r="G19111" s="114">
        <f t="shared" si="576"/>
        <v>75000</v>
      </c>
      <c r="H19111" s="65" t="s">
        <v>6197</v>
      </c>
      <c r="I19111" s="74"/>
    </row>
    <row r="19112" spans="1:9" x14ac:dyDescent="0.25">
      <c r="A19112" s="59" t="s">
        <v>13744</v>
      </c>
      <c r="B19112" s="118" t="s">
        <v>1900</v>
      </c>
      <c r="C19112" s="83" t="s">
        <v>1015</v>
      </c>
      <c r="D19112" s="60">
        <v>1</v>
      </c>
      <c r="E19112" s="75" t="s">
        <v>29</v>
      </c>
      <c r="F19112" s="63">
        <v>215000</v>
      </c>
      <c r="G19112" s="114">
        <f t="shared" si="576"/>
        <v>215000</v>
      </c>
      <c r="H19112" s="65" t="s">
        <v>6197</v>
      </c>
      <c r="I19112" s="74"/>
    </row>
    <row r="19113" spans="1:9" x14ac:dyDescent="0.25">
      <c r="A19113" s="59" t="s">
        <v>13744</v>
      </c>
      <c r="B19113" s="59" t="s">
        <v>10396</v>
      </c>
      <c r="C19113" s="59" t="s">
        <v>543</v>
      </c>
      <c r="D19113" s="60">
        <v>2</v>
      </c>
      <c r="E19113" s="126" t="s">
        <v>29</v>
      </c>
      <c r="F19113" s="73">
        <v>225000</v>
      </c>
      <c r="G19113" s="114">
        <f t="shared" si="576"/>
        <v>450000</v>
      </c>
      <c r="H19113" s="65" t="s">
        <v>6197</v>
      </c>
      <c r="I19113" s="74"/>
    </row>
    <row r="19114" spans="1:9" x14ac:dyDescent="0.25">
      <c r="A19114" s="59" t="s">
        <v>13744</v>
      </c>
      <c r="B19114" s="59" t="s">
        <v>210</v>
      </c>
      <c r="C19114" s="59" t="s">
        <v>211</v>
      </c>
      <c r="D19114" s="87">
        <v>8</v>
      </c>
      <c r="E19114" s="77" t="s">
        <v>37</v>
      </c>
      <c r="F19114" s="78">
        <v>33000</v>
      </c>
      <c r="G19114" s="64">
        <f t="shared" si="576"/>
        <v>264000</v>
      </c>
      <c r="H19114" s="65" t="s">
        <v>504</v>
      </c>
      <c r="I19114" s="74" t="s">
        <v>13749</v>
      </c>
    </row>
    <row r="19115" spans="1:9" x14ac:dyDescent="0.25">
      <c r="A19115" s="59" t="s">
        <v>13744</v>
      </c>
      <c r="B19115" s="59" t="s">
        <v>172</v>
      </c>
      <c r="C19115" s="93" t="s">
        <v>173</v>
      </c>
      <c r="D19115" s="60">
        <v>1</v>
      </c>
      <c r="E19115" s="126" t="s">
        <v>26</v>
      </c>
      <c r="F19115" s="73">
        <v>39000</v>
      </c>
      <c r="G19115" s="114">
        <f t="shared" si="576"/>
        <v>39000</v>
      </c>
      <c r="H19115" s="65" t="s">
        <v>504</v>
      </c>
      <c r="I19115" s="74" t="s">
        <v>13749</v>
      </c>
    </row>
    <row r="19116" spans="1:9" x14ac:dyDescent="0.25">
      <c r="A19116" s="59" t="s">
        <v>13744</v>
      </c>
      <c r="B19116" s="59" t="s">
        <v>6323</v>
      </c>
      <c r="C19116" s="59" t="s">
        <v>6324</v>
      </c>
      <c r="D19116" s="60">
        <v>1</v>
      </c>
      <c r="E19116" s="126" t="s">
        <v>26</v>
      </c>
      <c r="F19116" s="73">
        <v>93000</v>
      </c>
      <c r="G19116" s="114">
        <f t="shared" si="576"/>
        <v>93000</v>
      </c>
      <c r="H19116" s="65" t="s">
        <v>504</v>
      </c>
      <c r="I19116" s="74" t="s">
        <v>13749</v>
      </c>
    </row>
    <row r="19117" spans="1:9" x14ac:dyDescent="0.25">
      <c r="A19117" s="59" t="s">
        <v>13744</v>
      </c>
      <c r="B19117" s="85" t="s">
        <v>13750</v>
      </c>
      <c r="C19117" s="84" t="s">
        <v>361</v>
      </c>
      <c r="D19117" s="60">
        <v>1</v>
      </c>
      <c r="E19117" s="126" t="s">
        <v>26</v>
      </c>
      <c r="F19117" s="73">
        <v>775000</v>
      </c>
      <c r="G19117" s="64">
        <f t="shared" si="576"/>
        <v>775000</v>
      </c>
      <c r="H19117" s="65" t="s">
        <v>3610</v>
      </c>
      <c r="I19117" s="74"/>
    </row>
    <row r="19118" spans="1:9" x14ac:dyDescent="0.25">
      <c r="A19118" s="59" t="s">
        <v>13744</v>
      </c>
      <c r="B19118" s="85" t="s">
        <v>2175</v>
      </c>
      <c r="C19118" s="59" t="s">
        <v>11605</v>
      </c>
      <c r="D19118" s="60">
        <v>1</v>
      </c>
      <c r="E19118" s="126" t="s">
        <v>473</v>
      </c>
      <c r="F19118" s="73">
        <v>195000</v>
      </c>
      <c r="G19118" s="64">
        <f t="shared" si="576"/>
        <v>195000</v>
      </c>
      <c r="H19118" s="65" t="s">
        <v>1482</v>
      </c>
      <c r="I19118" s="74"/>
    </row>
    <row r="19119" spans="1:9" x14ac:dyDescent="0.25">
      <c r="A19119" s="59" t="s">
        <v>13744</v>
      </c>
      <c r="B19119" s="71" t="s">
        <v>13751</v>
      </c>
      <c r="C19119" s="83" t="s">
        <v>411</v>
      </c>
      <c r="D19119" s="60">
        <v>1</v>
      </c>
      <c r="E19119" s="126" t="s">
        <v>26</v>
      </c>
      <c r="F19119" s="73">
        <v>95000</v>
      </c>
      <c r="G19119" s="64">
        <f>F19119*D19119</f>
        <v>95000</v>
      </c>
      <c r="H19119" s="65" t="s">
        <v>2148</v>
      </c>
      <c r="I19119" s="74"/>
    </row>
    <row r="19120" spans="1:9" x14ac:dyDescent="0.25">
      <c r="A19120" s="59" t="s">
        <v>13744</v>
      </c>
      <c r="B19120" s="59" t="s">
        <v>13752</v>
      </c>
      <c r="C19120" s="59" t="s">
        <v>48</v>
      </c>
      <c r="D19120" s="60">
        <v>1</v>
      </c>
      <c r="E19120" s="126" t="s">
        <v>26</v>
      </c>
      <c r="F19120" s="73">
        <v>350000</v>
      </c>
      <c r="G19120" s="114">
        <f>F19120*D19120</f>
        <v>350000</v>
      </c>
      <c r="H19120" s="65" t="s">
        <v>2148</v>
      </c>
      <c r="I19120" s="74"/>
    </row>
    <row r="19121" spans="1:9" x14ac:dyDescent="0.25">
      <c r="A19121" s="59" t="s">
        <v>13744</v>
      </c>
      <c r="B19121" s="93" t="s">
        <v>13753</v>
      </c>
      <c r="C19121" s="84" t="s">
        <v>411</v>
      </c>
      <c r="D19121" s="60">
        <v>1</v>
      </c>
      <c r="E19121" s="126" t="s">
        <v>26</v>
      </c>
      <c r="F19121" s="73">
        <v>250000</v>
      </c>
      <c r="G19121" s="114">
        <f t="shared" si="576"/>
        <v>250000</v>
      </c>
      <c r="H19121" s="65" t="s">
        <v>925</v>
      </c>
      <c r="I19121" s="74"/>
    </row>
    <row r="19122" spans="1:9" x14ac:dyDescent="0.25">
      <c r="A19122" s="59" t="s">
        <v>13744</v>
      </c>
      <c r="B19122" s="481" t="s">
        <v>210</v>
      </c>
      <c r="C19122" s="481" t="s">
        <v>211</v>
      </c>
      <c r="D19122" s="510">
        <v>9</v>
      </c>
      <c r="E19122" s="487" t="s">
        <v>37</v>
      </c>
      <c r="F19122" s="512">
        <v>33000</v>
      </c>
      <c r="G19122" s="485">
        <f t="shared" si="576"/>
        <v>297000</v>
      </c>
      <c r="H19122" s="486" t="s">
        <v>6528</v>
      </c>
      <c r="I19122" s="487"/>
    </row>
    <row r="19123" spans="1:9" x14ac:dyDescent="0.25">
      <c r="A19123" s="59" t="s">
        <v>13744</v>
      </c>
      <c r="B19123" s="59" t="s">
        <v>13754</v>
      </c>
      <c r="C19123" s="81"/>
      <c r="D19123" s="60">
        <v>2</v>
      </c>
      <c r="E19123" s="126" t="s">
        <v>1525</v>
      </c>
      <c r="F19123" s="73">
        <v>75000</v>
      </c>
      <c r="G19123" s="114">
        <f t="shared" si="576"/>
        <v>150000</v>
      </c>
      <c r="H19123" s="65" t="s">
        <v>6429</v>
      </c>
      <c r="I19123" s="74" t="s">
        <v>13755</v>
      </c>
    </row>
    <row r="19124" spans="1:9" x14ac:dyDescent="0.25">
      <c r="A19124" s="59" t="s">
        <v>13744</v>
      </c>
      <c r="B19124" s="58" t="s">
        <v>6427</v>
      </c>
      <c r="C19124" s="59" t="s">
        <v>13756</v>
      </c>
      <c r="D19124" s="60">
        <v>1</v>
      </c>
      <c r="E19124" s="77" t="s">
        <v>26</v>
      </c>
      <c r="F19124" s="63">
        <v>1650000</v>
      </c>
      <c r="G19124" s="64">
        <f t="shared" si="576"/>
        <v>1650000</v>
      </c>
      <c r="H19124" s="65" t="s">
        <v>6429</v>
      </c>
      <c r="I19124" s="74" t="s">
        <v>13755</v>
      </c>
    </row>
    <row r="19125" spans="1:9" x14ac:dyDescent="0.25">
      <c r="A19125" s="59" t="s">
        <v>13744</v>
      </c>
      <c r="B19125" s="58" t="s">
        <v>6427</v>
      </c>
      <c r="C19125" s="59" t="s">
        <v>13757</v>
      </c>
      <c r="D19125" s="60">
        <v>1</v>
      </c>
      <c r="E19125" s="126" t="s">
        <v>26</v>
      </c>
      <c r="F19125" s="73">
        <v>1650000</v>
      </c>
      <c r="G19125" s="114">
        <f t="shared" si="576"/>
        <v>1650000</v>
      </c>
      <c r="H19125" s="65" t="s">
        <v>6429</v>
      </c>
      <c r="I19125" s="74" t="s">
        <v>13755</v>
      </c>
    </row>
    <row r="19126" spans="1:9" x14ac:dyDescent="0.25">
      <c r="A19126" s="59" t="s">
        <v>13744</v>
      </c>
      <c r="B19126" s="59" t="s">
        <v>2693</v>
      </c>
      <c r="C19126" s="59" t="s">
        <v>27</v>
      </c>
      <c r="D19126" s="60">
        <v>10</v>
      </c>
      <c r="E19126" s="75" t="s">
        <v>26</v>
      </c>
      <c r="F19126" s="63">
        <v>1565</v>
      </c>
      <c r="G19126" s="114">
        <f>F19126*D19126</f>
        <v>15650</v>
      </c>
      <c r="H19126" s="65" t="s">
        <v>6197</v>
      </c>
      <c r="I19126" s="59"/>
    </row>
    <row r="19127" spans="1:9" x14ac:dyDescent="0.25">
      <c r="A19127" s="59" t="s">
        <v>13744</v>
      </c>
      <c r="B19127" s="71" t="s">
        <v>1176</v>
      </c>
      <c r="C19127" s="59" t="s">
        <v>11605</v>
      </c>
      <c r="D19127" s="60">
        <v>2</v>
      </c>
      <c r="E19127" s="75" t="s">
        <v>655</v>
      </c>
      <c r="F19127" s="64">
        <v>1961500</v>
      </c>
      <c r="G19127" s="64">
        <f>F19127*D19127</f>
        <v>3923000</v>
      </c>
      <c r="H19127" s="65" t="s">
        <v>522</v>
      </c>
      <c r="I19127" s="74" t="s">
        <v>13758</v>
      </c>
    </row>
    <row r="19128" spans="1:9" x14ac:dyDescent="0.25">
      <c r="A19128" s="59" t="s">
        <v>13744</v>
      </c>
      <c r="B19128" s="58" t="s">
        <v>13759</v>
      </c>
      <c r="C19128" s="59" t="s">
        <v>13760</v>
      </c>
      <c r="D19128" s="60">
        <v>19.5</v>
      </c>
      <c r="E19128" s="126" t="s">
        <v>47</v>
      </c>
      <c r="F19128" s="73">
        <v>17500</v>
      </c>
      <c r="G19128" s="73">
        <f>F19128*D19128</f>
        <v>341250</v>
      </c>
      <c r="H19128" s="65" t="s">
        <v>522</v>
      </c>
      <c r="I19128" s="74" t="s">
        <v>13758</v>
      </c>
    </row>
    <row r="19129" spans="1:9" x14ac:dyDescent="0.25">
      <c r="A19129" s="59" t="s">
        <v>13744</v>
      </c>
      <c r="B19129" s="59" t="s">
        <v>316</v>
      </c>
      <c r="C19129" s="59" t="s">
        <v>317</v>
      </c>
      <c r="D19129" s="60">
        <v>3</v>
      </c>
      <c r="E19129" s="126" t="s">
        <v>26</v>
      </c>
      <c r="F19129" s="73">
        <v>410000</v>
      </c>
      <c r="G19129" s="64">
        <f t="shared" si="576"/>
        <v>1230000</v>
      </c>
      <c r="H19129" s="65" t="s">
        <v>13761</v>
      </c>
      <c r="I19129" s="74" t="s">
        <v>13758</v>
      </c>
    </row>
    <row r="19130" spans="1:9" x14ac:dyDescent="0.25">
      <c r="A19130" s="59" t="s">
        <v>13744</v>
      </c>
      <c r="B19130" s="71" t="s">
        <v>13762</v>
      </c>
      <c r="C19130" s="59" t="s">
        <v>48</v>
      </c>
      <c r="D19130" s="60">
        <v>2</v>
      </c>
      <c r="E19130" s="75" t="s">
        <v>26</v>
      </c>
      <c r="F19130" s="64">
        <v>40000</v>
      </c>
      <c r="G19130" s="64">
        <f>F19130*D19130</f>
        <v>80000</v>
      </c>
      <c r="H19130" s="65" t="s">
        <v>13763</v>
      </c>
      <c r="I19130" s="74" t="s">
        <v>13758</v>
      </c>
    </row>
    <row r="19131" spans="1:9" x14ac:dyDescent="0.25">
      <c r="A19131" s="59" t="s">
        <v>13744</v>
      </c>
      <c r="B19131" s="59" t="s">
        <v>13764</v>
      </c>
      <c r="C19131" s="84" t="s">
        <v>790</v>
      </c>
      <c r="D19131" s="60">
        <v>2</v>
      </c>
      <c r="E19131" s="126" t="s">
        <v>26</v>
      </c>
      <c r="F19131" s="73">
        <v>285000</v>
      </c>
      <c r="G19131" s="114">
        <f>F19131*D19131</f>
        <v>570000</v>
      </c>
      <c r="H19131" s="65" t="s">
        <v>6230</v>
      </c>
      <c r="I19131" s="74" t="s">
        <v>13758</v>
      </c>
    </row>
    <row r="19132" spans="1:9" x14ac:dyDescent="0.25">
      <c r="A19132" s="59" t="s">
        <v>13744</v>
      </c>
      <c r="B19132" s="59" t="s">
        <v>13765</v>
      </c>
      <c r="C19132" s="59" t="s">
        <v>790</v>
      </c>
      <c r="D19132" s="87">
        <v>2</v>
      </c>
      <c r="E19132" s="77" t="s">
        <v>29</v>
      </c>
      <c r="F19132" s="78">
        <v>200000</v>
      </c>
      <c r="G19132" s="114">
        <f>F19132*D19132</f>
        <v>400000</v>
      </c>
      <c r="H19132" s="65" t="s">
        <v>6229</v>
      </c>
      <c r="I19132" s="74" t="s">
        <v>13758</v>
      </c>
    </row>
    <row r="19133" spans="1:9" x14ac:dyDescent="0.25">
      <c r="A19133" s="59" t="s">
        <v>13744</v>
      </c>
      <c r="B19133" s="118" t="s">
        <v>13766</v>
      </c>
      <c r="C19133" s="84" t="s">
        <v>2557</v>
      </c>
      <c r="D19133" s="60">
        <v>1</v>
      </c>
      <c r="E19133" s="75" t="s">
        <v>26</v>
      </c>
      <c r="F19133" s="73">
        <v>1</v>
      </c>
      <c r="G19133" s="64">
        <f t="shared" si="576"/>
        <v>1</v>
      </c>
      <c r="H19133" s="65" t="s">
        <v>860</v>
      </c>
      <c r="I19133" s="74" t="s">
        <v>13758</v>
      </c>
    </row>
    <row r="19134" spans="1:9" x14ac:dyDescent="0.25">
      <c r="A19134" s="59" t="s">
        <v>13744</v>
      </c>
      <c r="B19134" s="71" t="s">
        <v>12568</v>
      </c>
      <c r="C19134" s="84" t="s">
        <v>1923</v>
      </c>
      <c r="D19134" s="60">
        <v>1</v>
      </c>
      <c r="E19134" s="75" t="s">
        <v>26</v>
      </c>
      <c r="F19134" s="64">
        <v>90000</v>
      </c>
      <c r="G19134" s="114">
        <f t="shared" si="576"/>
        <v>90000</v>
      </c>
      <c r="H19134" s="65" t="s">
        <v>947</v>
      </c>
      <c r="I19134" s="74"/>
    </row>
    <row r="19135" spans="1:9" x14ac:dyDescent="0.25">
      <c r="A19135" s="59" t="s">
        <v>13744</v>
      </c>
      <c r="B19135" s="58" t="s">
        <v>35</v>
      </c>
      <c r="C19135" s="84" t="s">
        <v>36</v>
      </c>
      <c r="D19135" s="87">
        <v>1.5</v>
      </c>
      <c r="E19135" s="77" t="s">
        <v>37</v>
      </c>
      <c r="F19135" s="78">
        <v>31000</v>
      </c>
      <c r="G19135" s="114">
        <f t="shared" si="576"/>
        <v>46500</v>
      </c>
      <c r="H19135" s="65" t="s">
        <v>427</v>
      </c>
      <c r="I19135" s="74" t="s">
        <v>13767</v>
      </c>
    </row>
    <row r="19136" spans="1:9" x14ac:dyDescent="0.25">
      <c r="A19136" s="59" t="s">
        <v>13744</v>
      </c>
      <c r="B19136" s="71" t="s">
        <v>6463</v>
      </c>
      <c r="C19136" s="59" t="s">
        <v>434</v>
      </c>
      <c r="D19136" s="141">
        <v>1</v>
      </c>
      <c r="E19136" s="75" t="s">
        <v>26</v>
      </c>
      <c r="F19136" s="210">
        <v>500000</v>
      </c>
      <c r="G19136" s="73">
        <f>F19136*D19136</f>
        <v>500000</v>
      </c>
      <c r="H19136" s="65" t="s">
        <v>427</v>
      </c>
      <c r="I19136" s="74" t="s">
        <v>13767</v>
      </c>
    </row>
    <row r="19137" spans="1:9" x14ac:dyDescent="0.25">
      <c r="A19137" s="59" t="s">
        <v>13744</v>
      </c>
      <c r="B19137" s="59" t="s">
        <v>210</v>
      </c>
      <c r="C19137" s="59" t="s">
        <v>211</v>
      </c>
      <c r="D19137" s="87">
        <v>2</v>
      </c>
      <c r="E19137" s="77" t="s">
        <v>37</v>
      </c>
      <c r="F19137" s="78">
        <v>33000</v>
      </c>
      <c r="G19137" s="64">
        <f>F19137*D19137</f>
        <v>66000</v>
      </c>
      <c r="H19137" s="65" t="s">
        <v>2148</v>
      </c>
      <c r="I19137" s="74"/>
    </row>
    <row r="19138" spans="1:9" x14ac:dyDescent="0.25">
      <c r="A19138" s="59" t="s">
        <v>13768</v>
      </c>
      <c r="B19138" s="58" t="s">
        <v>35</v>
      </c>
      <c r="C19138" s="84" t="s">
        <v>36</v>
      </c>
      <c r="D19138" s="87">
        <v>3</v>
      </c>
      <c r="E19138" s="77" t="s">
        <v>37</v>
      </c>
      <c r="F19138" s="78">
        <v>31000</v>
      </c>
      <c r="G19138" s="64">
        <f>F19138*D19138</f>
        <v>93000</v>
      </c>
      <c r="H19138" s="65" t="s">
        <v>432</v>
      </c>
      <c r="I19138" s="74"/>
    </row>
    <row r="19139" spans="1:9" x14ac:dyDescent="0.25">
      <c r="A19139" s="59" t="s">
        <v>13768</v>
      </c>
      <c r="B19139" s="59" t="s">
        <v>56</v>
      </c>
      <c r="C19139" s="59" t="s">
        <v>57</v>
      </c>
      <c r="D19139" s="87">
        <v>3</v>
      </c>
      <c r="E19139" s="77" t="s">
        <v>37</v>
      </c>
      <c r="F19139" s="78">
        <v>24650</v>
      </c>
      <c r="G19139" s="64">
        <f>F19139*D19139</f>
        <v>73950</v>
      </c>
      <c r="H19139" s="65" t="s">
        <v>432</v>
      </c>
      <c r="I19139" s="139"/>
    </row>
    <row r="19140" spans="1:9" x14ac:dyDescent="0.25">
      <c r="A19140" s="59" t="s">
        <v>13768</v>
      </c>
      <c r="B19140" s="71" t="s">
        <v>4535</v>
      </c>
      <c r="C19140" s="77" t="s">
        <v>4536</v>
      </c>
      <c r="D19140" s="60">
        <v>1</v>
      </c>
      <c r="E19140" s="126" t="s">
        <v>26</v>
      </c>
      <c r="F19140" s="73">
        <v>380000</v>
      </c>
      <c r="G19140" s="64">
        <f>F19140*D19140</f>
        <v>380000</v>
      </c>
      <c r="H19140" s="65" t="s">
        <v>1918</v>
      </c>
      <c r="I19140" s="74" t="s">
        <v>13769</v>
      </c>
    </row>
    <row r="19141" spans="1:9" x14ac:dyDescent="0.25">
      <c r="A19141" s="59" t="s">
        <v>13768</v>
      </c>
      <c r="B19141" s="118" t="s">
        <v>7515</v>
      </c>
      <c r="C19141" s="85" t="s">
        <v>48</v>
      </c>
      <c r="D19141" s="60">
        <v>1</v>
      </c>
      <c r="E19141" s="159" t="s">
        <v>26</v>
      </c>
      <c r="F19141" s="73">
        <v>35000</v>
      </c>
      <c r="G19141" s="114">
        <f t="shared" ref="G19141:G19202" si="577">F19141*D19141</f>
        <v>35000</v>
      </c>
      <c r="H19141" s="65" t="s">
        <v>1918</v>
      </c>
      <c r="I19141" s="74" t="s">
        <v>13769</v>
      </c>
    </row>
    <row r="19142" spans="1:9" x14ac:dyDescent="0.25">
      <c r="A19142" s="59" t="s">
        <v>13768</v>
      </c>
      <c r="B19142" s="59" t="s">
        <v>13770</v>
      </c>
      <c r="C19142" s="84" t="s">
        <v>1236</v>
      </c>
      <c r="D19142" s="87">
        <v>1</v>
      </c>
      <c r="E19142" s="77" t="s">
        <v>26</v>
      </c>
      <c r="F19142" s="63">
        <v>4050000</v>
      </c>
      <c r="G19142" s="64">
        <f t="shared" si="577"/>
        <v>4050000</v>
      </c>
      <c r="H19142" s="65" t="s">
        <v>484</v>
      </c>
      <c r="I19142" s="74"/>
    </row>
    <row r="19143" spans="1:9" x14ac:dyDescent="0.25">
      <c r="A19143" s="59" t="s">
        <v>13768</v>
      </c>
      <c r="B19143" s="58" t="s">
        <v>6427</v>
      </c>
      <c r="C19143" s="59" t="s">
        <v>13771</v>
      </c>
      <c r="D19143" s="60">
        <v>1</v>
      </c>
      <c r="E19143" s="77" t="s">
        <v>26</v>
      </c>
      <c r="F19143" s="63">
        <v>1650000</v>
      </c>
      <c r="G19143" s="114">
        <f t="shared" si="577"/>
        <v>1650000</v>
      </c>
      <c r="H19143" s="65" t="s">
        <v>522</v>
      </c>
      <c r="I19143" s="74" t="s">
        <v>13772</v>
      </c>
    </row>
    <row r="19144" spans="1:9" x14ac:dyDescent="0.25">
      <c r="A19144" s="59" t="s">
        <v>13768</v>
      </c>
      <c r="B19144" s="58" t="s">
        <v>6427</v>
      </c>
      <c r="C19144" s="59" t="s">
        <v>13773</v>
      </c>
      <c r="D19144" s="60">
        <v>1</v>
      </c>
      <c r="E19144" s="75" t="s">
        <v>26</v>
      </c>
      <c r="F19144" s="63">
        <v>1650000</v>
      </c>
      <c r="G19144" s="114">
        <f t="shared" si="577"/>
        <v>1650000</v>
      </c>
      <c r="H19144" s="65" t="s">
        <v>522</v>
      </c>
      <c r="I19144" s="74" t="s">
        <v>13772</v>
      </c>
    </row>
    <row r="19145" spans="1:9" x14ac:dyDescent="0.25">
      <c r="A19145" s="59" t="s">
        <v>13768</v>
      </c>
      <c r="B19145" s="58" t="s">
        <v>6427</v>
      </c>
      <c r="C19145" s="59" t="s">
        <v>13774</v>
      </c>
      <c r="D19145" s="60">
        <v>1</v>
      </c>
      <c r="E19145" s="126" t="s">
        <v>26</v>
      </c>
      <c r="F19145" s="63">
        <v>1650000</v>
      </c>
      <c r="G19145" s="114">
        <f t="shared" si="577"/>
        <v>1650000</v>
      </c>
      <c r="H19145" s="65" t="s">
        <v>522</v>
      </c>
      <c r="I19145" s="74" t="s">
        <v>13772</v>
      </c>
    </row>
    <row r="19146" spans="1:9" x14ac:dyDescent="0.25">
      <c r="A19146" s="59" t="s">
        <v>13768</v>
      </c>
      <c r="B19146" s="58" t="s">
        <v>6427</v>
      </c>
      <c r="C19146" s="59" t="s">
        <v>7791</v>
      </c>
      <c r="D19146" s="87">
        <v>1</v>
      </c>
      <c r="E19146" s="77" t="s">
        <v>26</v>
      </c>
      <c r="F19146" s="63">
        <v>1650000</v>
      </c>
      <c r="G19146" s="64">
        <f t="shared" si="577"/>
        <v>1650000</v>
      </c>
      <c r="H19146" s="65" t="s">
        <v>522</v>
      </c>
      <c r="I19146" s="74" t="s">
        <v>13772</v>
      </c>
    </row>
    <row r="19147" spans="1:9" x14ac:dyDescent="0.25">
      <c r="A19147" s="59" t="s">
        <v>13768</v>
      </c>
      <c r="B19147" s="59" t="s">
        <v>1792</v>
      </c>
      <c r="C19147" s="59" t="s">
        <v>76</v>
      </c>
      <c r="D19147" s="643">
        <v>1.5</v>
      </c>
      <c r="E19147" s="644" t="s">
        <v>37</v>
      </c>
      <c r="F19147" s="645">
        <v>86250</v>
      </c>
      <c r="G19147" s="114">
        <f t="shared" si="577"/>
        <v>129375</v>
      </c>
      <c r="H19147" s="65" t="s">
        <v>522</v>
      </c>
      <c r="I19147" s="74" t="s">
        <v>13772</v>
      </c>
    </row>
    <row r="19148" spans="1:9" x14ac:dyDescent="0.25">
      <c r="A19148" s="59" t="s">
        <v>13768</v>
      </c>
      <c r="B19148" s="71" t="s">
        <v>6463</v>
      </c>
      <c r="C19148" s="59" t="s">
        <v>434</v>
      </c>
      <c r="D19148" s="141">
        <v>1</v>
      </c>
      <c r="E19148" s="75" t="s">
        <v>26</v>
      </c>
      <c r="F19148" s="210">
        <v>500000</v>
      </c>
      <c r="G19148" s="64">
        <f t="shared" si="577"/>
        <v>500000</v>
      </c>
      <c r="H19148" s="120" t="s">
        <v>3126</v>
      </c>
      <c r="I19148" s="74" t="s">
        <v>13775</v>
      </c>
    </row>
    <row r="19149" spans="1:9" x14ac:dyDescent="0.25">
      <c r="A19149" s="59" t="s">
        <v>13768</v>
      </c>
      <c r="B19149" s="59" t="s">
        <v>210</v>
      </c>
      <c r="C19149" s="59" t="s">
        <v>211</v>
      </c>
      <c r="D19149" s="87">
        <v>8</v>
      </c>
      <c r="E19149" s="77" t="s">
        <v>37</v>
      </c>
      <c r="F19149" s="78">
        <v>33000</v>
      </c>
      <c r="G19149" s="64">
        <f t="shared" si="577"/>
        <v>264000</v>
      </c>
      <c r="H19149" s="65" t="s">
        <v>892</v>
      </c>
      <c r="I19149" s="74" t="s">
        <v>13776</v>
      </c>
    </row>
    <row r="19150" spans="1:9" x14ac:dyDescent="0.25">
      <c r="A19150" s="59" t="s">
        <v>13768</v>
      </c>
      <c r="B19150" s="71" t="s">
        <v>6463</v>
      </c>
      <c r="C19150" s="59" t="s">
        <v>434</v>
      </c>
      <c r="D19150" s="141">
        <v>1</v>
      </c>
      <c r="E19150" s="75" t="s">
        <v>26</v>
      </c>
      <c r="F19150" s="210">
        <v>500000</v>
      </c>
      <c r="G19150" s="64">
        <f t="shared" si="577"/>
        <v>500000</v>
      </c>
      <c r="H19150" s="65" t="s">
        <v>892</v>
      </c>
      <c r="I19150" s="74" t="s">
        <v>13776</v>
      </c>
    </row>
    <row r="19151" spans="1:9" x14ac:dyDescent="0.25">
      <c r="A19151" s="59" t="s">
        <v>13768</v>
      </c>
      <c r="B19151" s="71" t="s">
        <v>11453</v>
      </c>
      <c r="C19151" s="83" t="s">
        <v>755</v>
      </c>
      <c r="D19151" s="60">
        <v>1</v>
      </c>
      <c r="E19151" s="126" t="s">
        <v>26</v>
      </c>
      <c r="F19151" s="73">
        <v>310000</v>
      </c>
      <c r="G19151" s="64">
        <f t="shared" si="577"/>
        <v>310000</v>
      </c>
      <c r="H19151" s="65" t="s">
        <v>892</v>
      </c>
      <c r="I19151" s="74" t="s">
        <v>13776</v>
      </c>
    </row>
    <row r="19152" spans="1:9" x14ac:dyDescent="0.25">
      <c r="A19152" s="59" t="s">
        <v>13768</v>
      </c>
      <c r="B19152" s="59" t="s">
        <v>210</v>
      </c>
      <c r="C19152" s="59" t="s">
        <v>211</v>
      </c>
      <c r="D19152" s="87">
        <v>9</v>
      </c>
      <c r="E19152" s="77" t="s">
        <v>37</v>
      </c>
      <c r="F19152" s="78">
        <v>33000</v>
      </c>
      <c r="G19152" s="64">
        <f t="shared" si="577"/>
        <v>297000</v>
      </c>
      <c r="H19152" s="65" t="s">
        <v>1656</v>
      </c>
      <c r="I19152" s="74" t="s">
        <v>13777</v>
      </c>
    </row>
    <row r="19153" spans="1:9" x14ac:dyDescent="0.25">
      <c r="A19153" s="59" t="s">
        <v>13768</v>
      </c>
      <c r="B19153" s="59" t="s">
        <v>172</v>
      </c>
      <c r="C19153" s="93" t="s">
        <v>173</v>
      </c>
      <c r="D19153" s="60">
        <v>1</v>
      </c>
      <c r="E19153" s="126" t="s">
        <v>26</v>
      </c>
      <c r="F19153" s="73">
        <v>39000</v>
      </c>
      <c r="G19153" s="114">
        <f t="shared" si="577"/>
        <v>39000</v>
      </c>
      <c r="H19153" s="65" t="s">
        <v>1656</v>
      </c>
      <c r="I19153" s="74" t="s">
        <v>13777</v>
      </c>
    </row>
    <row r="19154" spans="1:9" x14ac:dyDescent="0.25">
      <c r="A19154" s="59" t="s">
        <v>13768</v>
      </c>
      <c r="B19154" s="59" t="s">
        <v>6323</v>
      </c>
      <c r="C19154" s="59" t="s">
        <v>6324</v>
      </c>
      <c r="D19154" s="60">
        <v>1</v>
      </c>
      <c r="E19154" s="126" t="s">
        <v>26</v>
      </c>
      <c r="F19154" s="73">
        <v>93000</v>
      </c>
      <c r="G19154" s="114">
        <f t="shared" si="577"/>
        <v>93000</v>
      </c>
      <c r="H19154" s="65" t="s">
        <v>1656</v>
      </c>
      <c r="I19154" s="74" t="s">
        <v>13777</v>
      </c>
    </row>
    <row r="19155" spans="1:9" x14ac:dyDescent="0.25">
      <c r="A19155" s="59" t="s">
        <v>13768</v>
      </c>
      <c r="B19155" s="59" t="s">
        <v>13778</v>
      </c>
      <c r="C19155" s="59" t="s">
        <v>217</v>
      </c>
      <c r="D19155" s="60">
        <v>1</v>
      </c>
      <c r="E19155" s="159" t="s">
        <v>26</v>
      </c>
      <c r="F19155" s="64">
        <v>95000</v>
      </c>
      <c r="G19155" s="64">
        <f t="shared" si="577"/>
        <v>95000</v>
      </c>
      <c r="H19155" s="65" t="s">
        <v>1656</v>
      </c>
      <c r="I19155" s="74" t="s">
        <v>13777</v>
      </c>
    </row>
    <row r="19156" spans="1:9" x14ac:dyDescent="0.25">
      <c r="A19156" s="59" t="s">
        <v>13768</v>
      </c>
      <c r="B19156" s="83" t="s">
        <v>2429</v>
      </c>
      <c r="C19156" s="83" t="s">
        <v>501</v>
      </c>
      <c r="D19156" s="60">
        <v>1</v>
      </c>
      <c r="E19156" s="126" t="s">
        <v>26</v>
      </c>
      <c r="F19156" s="73">
        <v>7500</v>
      </c>
      <c r="G19156" s="64">
        <f t="shared" si="577"/>
        <v>7500</v>
      </c>
      <c r="H19156" s="65" t="s">
        <v>890</v>
      </c>
      <c r="I19156" s="74" t="s">
        <v>13779</v>
      </c>
    </row>
    <row r="19157" spans="1:9" x14ac:dyDescent="0.25">
      <c r="A19157" s="59" t="s">
        <v>13768</v>
      </c>
      <c r="B19157" s="93" t="s">
        <v>13780</v>
      </c>
      <c r="C19157" s="84" t="s">
        <v>4032</v>
      </c>
      <c r="D19157" s="60">
        <v>1</v>
      </c>
      <c r="E19157" s="126" t="s">
        <v>26</v>
      </c>
      <c r="F19157" s="73">
        <v>275000</v>
      </c>
      <c r="G19157" s="114">
        <f t="shared" si="577"/>
        <v>275000</v>
      </c>
      <c r="H19157" s="65" t="s">
        <v>890</v>
      </c>
      <c r="I19157" s="74" t="s">
        <v>13779</v>
      </c>
    </row>
    <row r="19158" spans="1:9" x14ac:dyDescent="0.25">
      <c r="A19158" s="59" t="s">
        <v>13768</v>
      </c>
      <c r="B19158" s="85" t="s">
        <v>380</v>
      </c>
      <c r="C19158" s="59" t="s">
        <v>140</v>
      </c>
      <c r="D19158" s="60">
        <v>1</v>
      </c>
      <c r="E19158" s="126" t="s">
        <v>26</v>
      </c>
      <c r="F19158" s="73">
        <v>900000</v>
      </c>
      <c r="G19158" s="114">
        <f t="shared" si="577"/>
        <v>900000</v>
      </c>
      <c r="H19158" s="65" t="s">
        <v>890</v>
      </c>
      <c r="I19158" s="74" t="s">
        <v>13779</v>
      </c>
    </row>
    <row r="19159" spans="1:9" x14ac:dyDescent="0.25">
      <c r="A19159" s="59" t="s">
        <v>13768</v>
      </c>
      <c r="B19159" s="58" t="s">
        <v>6304</v>
      </c>
      <c r="C19159" s="83" t="s">
        <v>4958</v>
      </c>
      <c r="D19159" s="60">
        <v>1</v>
      </c>
      <c r="E19159" s="159" t="s">
        <v>26</v>
      </c>
      <c r="F19159" s="64">
        <v>130000</v>
      </c>
      <c r="G19159" s="114">
        <f t="shared" si="577"/>
        <v>130000</v>
      </c>
      <c r="H19159" s="65" t="s">
        <v>890</v>
      </c>
      <c r="I19159" s="74" t="s">
        <v>13779</v>
      </c>
    </row>
    <row r="19160" spans="1:9" x14ac:dyDescent="0.25">
      <c r="A19160" s="59" t="s">
        <v>13768</v>
      </c>
      <c r="B19160" s="66" t="s">
        <v>220</v>
      </c>
      <c r="C19160" s="92" t="s">
        <v>221</v>
      </c>
      <c r="D19160" s="60">
        <v>4</v>
      </c>
      <c r="E19160" s="126" t="s">
        <v>37</v>
      </c>
      <c r="F19160" s="102">
        <v>34689</v>
      </c>
      <c r="G19160" s="114">
        <f t="shared" si="577"/>
        <v>138756</v>
      </c>
      <c r="H19160" s="65" t="s">
        <v>890</v>
      </c>
      <c r="I19160" s="74" t="s">
        <v>13779</v>
      </c>
    </row>
    <row r="19161" spans="1:9" x14ac:dyDescent="0.25">
      <c r="A19161" s="59" t="s">
        <v>13768</v>
      </c>
      <c r="B19161" s="66" t="s">
        <v>12388</v>
      </c>
      <c r="C19161" s="89" t="s">
        <v>48</v>
      </c>
      <c r="D19161" s="60">
        <v>2</v>
      </c>
      <c r="E19161" s="75" t="s">
        <v>26</v>
      </c>
      <c r="F19161" s="64">
        <v>15000</v>
      </c>
      <c r="G19161" s="114">
        <f t="shared" si="577"/>
        <v>30000</v>
      </c>
      <c r="H19161" s="65" t="s">
        <v>890</v>
      </c>
      <c r="I19161" s="74" t="s">
        <v>13779</v>
      </c>
    </row>
    <row r="19162" spans="1:9" x14ac:dyDescent="0.25">
      <c r="A19162" s="59" t="s">
        <v>13768</v>
      </c>
      <c r="B19162" s="59" t="s">
        <v>210</v>
      </c>
      <c r="C19162" s="59" t="s">
        <v>211</v>
      </c>
      <c r="D19162" s="87">
        <v>1.5</v>
      </c>
      <c r="E19162" s="77" t="s">
        <v>37</v>
      </c>
      <c r="F19162" s="78">
        <v>33000</v>
      </c>
      <c r="G19162" s="64">
        <f t="shared" si="577"/>
        <v>49500</v>
      </c>
      <c r="H19162" s="65" t="s">
        <v>890</v>
      </c>
      <c r="I19162" s="74" t="s">
        <v>13779</v>
      </c>
    </row>
    <row r="19163" spans="1:9" x14ac:dyDescent="0.25">
      <c r="A19163" s="59" t="s">
        <v>13768</v>
      </c>
      <c r="B19163" s="59" t="s">
        <v>7473</v>
      </c>
      <c r="C19163" s="85" t="s">
        <v>48</v>
      </c>
      <c r="D19163" s="60">
        <v>2</v>
      </c>
      <c r="E19163" s="75" t="s">
        <v>26</v>
      </c>
      <c r="F19163" s="210">
        <v>55000</v>
      </c>
      <c r="G19163" s="114">
        <f t="shared" si="577"/>
        <v>110000</v>
      </c>
      <c r="H19163" s="65" t="s">
        <v>2148</v>
      </c>
      <c r="I19163" s="74"/>
    </row>
    <row r="19164" spans="1:9" x14ac:dyDescent="0.25">
      <c r="A19164" s="59" t="s">
        <v>13768</v>
      </c>
      <c r="B19164" s="85" t="s">
        <v>6367</v>
      </c>
      <c r="C19164" s="59" t="s">
        <v>411</v>
      </c>
      <c r="D19164" s="60">
        <v>1</v>
      </c>
      <c r="E19164" s="126" t="s">
        <v>29</v>
      </c>
      <c r="F19164" s="73">
        <v>85000</v>
      </c>
      <c r="G19164" s="73">
        <f>F19164*D19164</f>
        <v>85000</v>
      </c>
      <c r="H19164" s="65" t="s">
        <v>504</v>
      </c>
      <c r="I19164" s="74" t="s">
        <v>13749</v>
      </c>
    </row>
    <row r="19165" spans="1:9" x14ac:dyDescent="0.25">
      <c r="A19165" s="59" t="s">
        <v>13768</v>
      </c>
      <c r="B19165" s="59" t="s">
        <v>4006</v>
      </c>
      <c r="C19165" s="59" t="s">
        <v>695</v>
      </c>
      <c r="D19165" s="59">
        <v>1</v>
      </c>
      <c r="E19165" s="126" t="s">
        <v>118</v>
      </c>
      <c r="F19165" s="61">
        <v>12500</v>
      </c>
      <c r="G19165" s="73">
        <f>F19165*D19165</f>
        <v>12500</v>
      </c>
      <c r="H19165" s="65" t="s">
        <v>2005</v>
      </c>
      <c r="I19165" s="74"/>
    </row>
    <row r="19166" spans="1:9" x14ac:dyDescent="0.25">
      <c r="A19166" s="59" t="s">
        <v>13768</v>
      </c>
      <c r="B19166" s="59" t="s">
        <v>13781</v>
      </c>
      <c r="C19166" s="59" t="s">
        <v>48</v>
      </c>
      <c r="D19166" s="60">
        <v>1</v>
      </c>
      <c r="E19166" s="126" t="s">
        <v>26</v>
      </c>
      <c r="F19166" s="73">
        <v>195000</v>
      </c>
      <c r="G19166" s="114">
        <f>F19166*D19166</f>
        <v>195000</v>
      </c>
      <c r="H19166" s="65" t="s">
        <v>6231</v>
      </c>
      <c r="I19166" s="74" t="s">
        <v>13782</v>
      </c>
    </row>
    <row r="19167" spans="1:9" x14ac:dyDescent="0.25">
      <c r="A19167" s="59" t="s">
        <v>13768</v>
      </c>
      <c r="B19167" s="83" t="s">
        <v>6450</v>
      </c>
      <c r="C19167" s="83" t="s">
        <v>1426</v>
      </c>
      <c r="D19167" s="60">
        <v>1</v>
      </c>
      <c r="E19167" s="126" t="s">
        <v>26</v>
      </c>
      <c r="F19167" s="73">
        <v>1655242</v>
      </c>
      <c r="G19167" s="114">
        <f>F19167*D19167</f>
        <v>1655242</v>
      </c>
      <c r="H19167" s="65" t="s">
        <v>525</v>
      </c>
      <c r="I19167" s="74" t="s">
        <v>13783</v>
      </c>
    </row>
    <row r="19168" spans="1:9" x14ac:dyDescent="0.25">
      <c r="A19168" s="59" t="s">
        <v>13768</v>
      </c>
      <c r="B19168" s="71" t="s">
        <v>5251</v>
      </c>
      <c r="C19168" s="83" t="s">
        <v>48</v>
      </c>
      <c r="D19168" s="60">
        <v>1</v>
      </c>
      <c r="E19168" s="77" t="s">
        <v>29</v>
      </c>
      <c r="F19168" s="73">
        <v>25000</v>
      </c>
      <c r="G19168" s="114">
        <f>F19168*D19168</f>
        <v>25000</v>
      </c>
      <c r="H19168" s="65" t="s">
        <v>525</v>
      </c>
      <c r="I19168" s="74" t="s">
        <v>13783</v>
      </c>
    </row>
    <row r="19169" spans="1:9" x14ac:dyDescent="0.25">
      <c r="A19169" s="59" t="s">
        <v>13768</v>
      </c>
      <c r="B19169" s="59" t="s">
        <v>210</v>
      </c>
      <c r="C19169" s="59" t="s">
        <v>211</v>
      </c>
      <c r="D19169" s="87">
        <v>9</v>
      </c>
      <c r="E19169" s="77" t="s">
        <v>37</v>
      </c>
      <c r="F19169" s="78">
        <v>33000</v>
      </c>
      <c r="G19169" s="114">
        <f t="shared" si="577"/>
        <v>297000</v>
      </c>
      <c r="H19169" s="65" t="s">
        <v>1161</v>
      </c>
      <c r="I19169" s="74"/>
    </row>
    <row r="19170" spans="1:9" x14ac:dyDescent="0.25">
      <c r="A19170" s="59" t="s">
        <v>13768</v>
      </c>
      <c r="B19170" s="59" t="s">
        <v>13778</v>
      </c>
      <c r="C19170" s="59" t="s">
        <v>217</v>
      </c>
      <c r="D19170" s="60">
        <v>1</v>
      </c>
      <c r="E19170" s="159" t="s">
        <v>26</v>
      </c>
      <c r="F19170" s="64">
        <v>95000</v>
      </c>
      <c r="G19170" s="114">
        <f t="shared" si="577"/>
        <v>95000</v>
      </c>
      <c r="H19170" s="65" t="s">
        <v>1161</v>
      </c>
      <c r="I19170" s="74"/>
    </row>
    <row r="19171" spans="1:9" x14ac:dyDescent="0.25">
      <c r="A19171" s="59" t="s">
        <v>13768</v>
      </c>
      <c r="B19171" s="58" t="s">
        <v>13784</v>
      </c>
      <c r="C19171" s="59" t="s">
        <v>48</v>
      </c>
      <c r="D19171" s="60">
        <v>2</v>
      </c>
      <c r="E19171" s="126" t="s">
        <v>26</v>
      </c>
      <c r="F19171" s="73">
        <v>115000</v>
      </c>
      <c r="G19171" s="73">
        <f t="shared" si="577"/>
        <v>230000</v>
      </c>
      <c r="H19171" s="65" t="s">
        <v>525</v>
      </c>
      <c r="I19171" s="74" t="s">
        <v>13785</v>
      </c>
    </row>
    <row r="19172" spans="1:9" x14ac:dyDescent="0.25">
      <c r="A19172" s="59" t="s">
        <v>13768</v>
      </c>
      <c r="B19172" s="59" t="s">
        <v>13786</v>
      </c>
      <c r="C19172" s="59" t="s">
        <v>48</v>
      </c>
      <c r="D19172" s="60">
        <v>2</v>
      </c>
      <c r="E19172" s="126" t="s">
        <v>26</v>
      </c>
      <c r="F19172" s="73">
        <v>135000</v>
      </c>
      <c r="G19172" s="64">
        <f>F19172*D19172</f>
        <v>270000</v>
      </c>
      <c r="H19172" s="65" t="s">
        <v>525</v>
      </c>
      <c r="I19172" s="74" t="s">
        <v>13785</v>
      </c>
    </row>
    <row r="19173" spans="1:9" x14ac:dyDescent="0.25">
      <c r="A19173" s="59" t="s">
        <v>13768</v>
      </c>
      <c r="B19173" s="59" t="s">
        <v>13787</v>
      </c>
      <c r="C19173" s="84" t="s">
        <v>48</v>
      </c>
      <c r="D19173" s="60">
        <v>8</v>
      </c>
      <c r="E19173" s="126" t="s">
        <v>26</v>
      </c>
      <c r="F19173" s="73">
        <v>65000</v>
      </c>
      <c r="G19173" s="114">
        <f>F19173*D19173</f>
        <v>520000</v>
      </c>
      <c r="H19173" s="65" t="s">
        <v>6232</v>
      </c>
      <c r="I19173" s="74" t="s">
        <v>13785</v>
      </c>
    </row>
    <row r="19174" spans="1:9" x14ac:dyDescent="0.25">
      <c r="A19174" s="59" t="s">
        <v>13768</v>
      </c>
      <c r="B19174" s="58" t="s">
        <v>13788</v>
      </c>
      <c r="C19174" s="84" t="s">
        <v>1054</v>
      </c>
      <c r="D19174" s="60">
        <v>20</v>
      </c>
      <c r="E19174" s="77" t="s">
        <v>47</v>
      </c>
      <c r="F19174" s="63">
        <v>72007</v>
      </c>
      <c r="G19174" s="64">
        <f t="shared" si="577"/>
        <v>1440140</v>
      </c>
      <c r="H19174" s="65" t="s">
        <v>525</v>
      </c>
      <c r="I19174" s="74" t="s">
        <v>13785</v>
      </c>
    </row>
    <row r="19175" spans="1:9" x14ac:dyDescent="0.25">
      <c r="A19175" s="59" t="s">
        <v>13768</v>
      </c>
      <c r="B19175" s="118" t="s">
        <v>13789</v>
      </c>
      <c r="C19175" s="83" t="s">
        <v>13790</v>
      </c>
      <c r="D19175" s="60">
        <v>1</v>
      </c>
      <c r="E19175" s="75" t="s">
        <v>29</v>
      </c>
      <c r="F19175" s="63">
        <v>250000</v>
      </c>
      <c r="G19175" s="64">
        <f t="shared" si="577"/>
        <v>250000</v>
      </c>
      <c r="H19175" s="65" t="s">
        <v>862</v>
      </c>
      <c r="I19175" s="74" t="s">
        <v>13785</v>
      </c>
    </row>
    <row r="19176" spans="1:9" x14ac:dyDescent="0.25">
      <c r="A19176" s="59" t="s">
        <v>13768</v>
      </c>
      <c r="B19176" s="58" t="s">
        <v>13791</v>
      </c>
      <c r="C19176" s="59" t="s">
        <v>27</v>
      </c>
      <c r="D19176" s="141">
        <v>1</v>
      </c>
      <c r="E19176" s="75" t="s">
        <v>26</v>
      </c>
      <c r="F19176" s="73">
        <v>15000</v>
      </c>
      <c r="G19176" s="64">
        <f t="shared" si="577"/>
        <v>15000</v>
      </c>
      <c r="H19176" s="65" t="s">
        <v>525</v>
      </c>
      <c r="I19176" s="74" t="s">
        <v>13785</v>
      </c>
    </row>
    <row r="19177" spans="1:9" x14ac:dyDescent="0.25">
      <c r="A19177" s="59" t="s">
        <v>13768</v>
      </c>
      <c r="B19177" s="85" t="s">
        <v>2321</v>
      </c>
      <c r="C19177" s="84" t="s">
        <v>1236</v>
      </c>
      <c r="D19177" s="60">
        <v>1</v>
      </c>
      <c r="E19177" s="126" t="s">
        <v>29</v>
      </c>
      <c r="F19177" s="73">
        <v>4279300</v>
      </c>
      <c r="G19177" s="64">
        <f t="shared" si="577"/>
        <v>4279300</v>
      </c>
      <c r="H19177" s="65" t="s">
        <v>525</v>
      </c>
      <c r="I19177" s="74" t="s">
        <v>13785</v>
      </c>
    </row>
    <row r="19178" spans="1:9" x14ac:dyDescent="0.25">
      <c r="A19178" s="59" t="s">
        <v>13768</v>
      </c>
      <c r="B19178" s="59" t="s">
        <v>13792</v>
      </c>
      <c r="C19178" s="84" t="s">
        <v>11605</v>
      </c>
      <c r="D19178" s="60">
        <v>5</v>
      </c>
      <c r="E19178" s="126" t="s">
        <v>473</v>
      </c>
      <c r="F19178" s="73">
        <v>7450000</v>
      </c>
      <c r="G19178" s="114">
        <f t="shared" si="577"/>
        <v>37250000</v>
      </c>
      <c r="H19178" s="65" t="s">
        <v>2701</v>
      </c>
      <c r="I19178" s="59" t="s">
        <v>13793</v>
      </c>
    </row>
    <row r="19179" spans="1:9" x14ac:dyDescent="0.25">
      <c r="A19179" s="59" t="s">
        <v>13768</v>
      </c>
      <c r="B19179" s="59" t="s">
        <v>13794</v>
      </c>
      <c r="C19179" s="59" t="s">
        <v>48</v>
      </c>
      <c r="D19179" s="60">
        <v>1</v>
      </c>
      <c r="E19179" s="75" t="s">
        <v>26</v>
      </c>
      <c r="F19179" s="63">
        <v>260000</v>
      </c>
      <c r="G19179" s="64">
        <f t="shared" si="577"/>
        <v>260000</v>
      </c>
      <c r="H19179" s="65" t="s">
        <v>860</v>
      </c>
      <c r="I19179" s="59" t="s">
        <v>818</v>
      </c>
    </row>
    <row r="19180" spans="1:9" x14ac:dyDescent="0.25">
      <c r="A19180" s="59" t="s">
        <v>13768</v>
      </c>
      <c r="B19180" s="59" t="s">
        <v>13795</v>
      </c>
      <c r="C19180" s="59" t="s">
        <v>48</v>
      </c>
      <c r="D19180" s="87">
        <v>1</v>
      </c>
      <c r="E19180" s="77" t="s">
        <v>29</v>
      </c>
      <c r="F19180" s="78">
        <v>675000</v>
      </c>
      <c r="G19180" s="64">
        <f t="shared" si="577"/>
        <v>675000</v>
      </c>
      <c r="H19180" s="120" t="s">
        <v>710</v>
      </c>
      <c r="I19180" s="59"/>
    </row>
    <row r="19181" spans="1:9" x14ac:dyDescent="0.25">
      <c r="A19181" s="59" t="s">
        <v>13768</v>
      </c>
      <c r="B19181" s="59" t="s">
        <v>6533</v>
      </c>
      <c r="C19181" s="59" t="s">
        <v>6534</v>
      </c>
      <c r="D19181" s="59">
        <v>2</v>
      </c>
      <c r="E19181" s="59" t="s">
        <v>26</v>
      </c>
      <c r="F19181" s="59">
        <v>47000</v>
      </c>
      <c r="G19181" s="64">
        <f t="shared" si="577"/>
        <v>94000</v>
      </c>
      <c r="H19181" s="120" t="s">
        <v>710</v>
      </c>
      <c r="I19181" s="59"/>
    </row>
    <row r="19182" spans="1:9" x14ac:dyDescent="0.25">
      <c r="A19182" s="59" t="s">
        <v>13768</v>
      </c>
      <c r="B19182" s="93" t="s">
        <v>9265</v>
      </c>
      <c r="C19182" s="59" t="s">
        <v>2290</v>
      </c>
      <c r="D19182" s="60">
        <v>3</v>
      </c>
      <c r="E19182" s="75" t="s">
        <v>25</v>
      </c>
      <c r="F19182" s="63">
        <v>134000</v>
      </c>
      <c r="G19182" s="64">
        <f t="shared" si="577"/>
        <v>402000</v>
      </c>
      <c r="H19182" s="120" t="s">
        <v>1755</v>
      </c>
      <c r="I19182" s="59" t="s">
        <v>13796</v>
      </c>
    </row>
    <row r="19183" spans="1:9" x14ac:dyDescent="0.25">
      <c r="A19183" s="59" t="s">
        <v>13768</v>
      </c>
      <c r="B19183" s="118" t="s">
        <v>9265</v>
      </c>
      <c r="C19183" s="85" t="s">
        <v>7260</v>
      </c>
      <c r="D19183" s="60">
        <v>1</v>
      </c>
      <c r="E19183" s="75" t="s">
        <v>26</v>
      </c>
      <c r="F19183" s="63">
        <v>90000</v>
      </c>
      <c r="G19183" s="64">
        <f t="shared" si="577"/>
        <v>90000</v>
      </c>
      <c r="H19183" s="120" t="s">
        <v>1755</v>
      </c>
      <c r="I19183" s="59" t="s">
        <v>13796</v>
      </c>
    </row>
    <row r="19184" spans="1:9" x14ac:dyDescent="0.25">
      <c r="A19184" s="59" t="s">
        <v>13768</v>
      </c>
      <c r="B19184" s="71" t="s">
        <v>8335</v>
      </c>
      <c r="C19184" s="59" t="s">
        <v>7260</v>
      </c>
      <c r="D19184" s="60">
        <v>4</v>
      </c>
      <c r="E19184" s="75" t="s">
        <v>26</v>
      </c>
      <c r="F19184" s="64">
        <v>119880</v>
      </c>
      <c r="G19184" s="64">
        <f t="shared" si="577"/>
        <v>479520</v>
      </c>
      <c r="H19184" s="120" t="s">
        <v>1755</v>
      </c>
      <c r="I19184" s="59" t="s">
        <v>13796</v>
      </c>
    </row>
    <row r="19185" spans="1:9" x14ac:dyDescent="0.25">
      <c r="A19185" s="59" t="s">
        <v>13768</v>
      </c>
      <c r="B19185" s="58" t="s">
        <v>35</v>
      </c>
      <c r="C19185" s="84" t="s">
        <v>36</v>
      </c>
      <c r="D19185" s="87">
        <v>2</v>
      </c>
      <c r="E19185" s="77" t="s">
        <v>37</v>
      </c>
      <c r="F19185" s="78">
        <v>31000</v>
      </c>
      <c r="G19185" s="64">
        <f t="shared" si="577"/>
        <v>62000</v>
      </c>
      <c r="H19185" s="65" t="s">
        <v>432</v>
      </c>
      <c r="I19185" s="74"/>
    </row>
    <row r="19186" spans="1:9" x14ac:dyDescent="0.25">
      <c r="A19186" s="59" t="s">
        <v>13797</v>
      </c>
      <c r="B19186" s="59" t="s">
        <v>56</v>
      </c>
      <c r="C19186" s="59" t="s">
        <v>57</v>
      </c>
      <c r="D19186" s="87">
        <v>2</v>
      </c>
      <c r="E19186" s="77" t="s">
        <v>37</v>
      </c>
      <c r="F19186" s="78">
        <v>24650</v>
      </c>
      <c r="G19186" s="64">
        <f t="shared" si="577"/>
        <v>49300</v>
      </c>
      <c r="H19186" s="65" t="s">
        <v>432</v>
      </c>
      <c r="I19186" s="74"/>
    </row>
    <row r="19187" spans="1:9" x14ac:dyDescent="0.25">
      <c r="A19187" s="59" t="s">
        <v>13797</v>
      </c>
      <c r="B19187" s="59" t="s">
        <v>1792</v>
      </c>
      <c r="C19187" s="59" t="s">
        <v>76</v>
      </c>
      <c r="D19187" s="643">
        <v>0.3</v>
      </c>
      <c r="E19187" s="644" t="s">
        <v>37</v>
      </c>
      <c r="F19187" s="645">
        <v>86250</v>
      </c>
      <c r="G19187" s="64">
        <f t="shared" si="577"/>
        <v>25875</v>
      </c>
      <c r="H19187" s="65" t="s">
        <v>588</v>
      </c>
      <c r="I19187" s="139"/>
    </row>
    <row r="19188" spans="1:9" x14ac:dyDescent="0.25">
      <c r="A19188" s="59" t="s">
        <v>13797</v>
      </c>
      <c r="B19188" s="58" t="s">
        <v>13798</v>
      </c>
      <c r="C19188" s="84" t="s">
        <v>482</v>
      </c>
      <c r="D19188" s="60">
        <v>1</v>
      </c>
      <c r="E19188" s="77" t="s">
        <v>26</v>
      </c>
      <c r="F19188" s="63">
        <v>250000</v>
      </c>
      <c r="G19188" s="64">
        <f t="shared" si="577"/>
        <v>250000</v>
      </c>
      <c r="H19188" s="65" t="s">
        <v>588</v>
      </c>
      <c r="I19188" s="74"/>
    </row>
    <row r="19189" spans="1:9" x14ac:dyDescent="0.25">
      <c r="A19189" s="59" t="s">
        <v>13797</v>
      </c>
      <c r="B19189" s="59" t="s">
        <v>13799</v>
      </c>
      <c r="C19189" s="59" t="s">
        <v>482</v>
      </c>
      <c r="D19189" s="60">
        <v>1</v>
      </c>
      <c r="E19189" s="126" t="s">
        <v>26</v>
      </c>
      <c r="F19189" s="73">
        <v>25000</v>
      </c>
      <c r="G19189" s="64">
        <f t="shared" si="577"/>
        <v>25000</v>
      </c>
      <c r="H19189" s="65" t="s">
        <v>588</v>
      </c>
      <c r="I19189" s="74"/>
    </row>
    <row r="19190" spans="1:9" x14ac:dyDescent="0.25">
      <c r="A19190" s="59" t="s">
        <v>13797</v>
      </c>
      <c r="B19190" s="59" t="s">
        <v>210</v>
      </c>
      <c r="C19190" s="59" t="s">
        <v>211</v>
      </c>
      <c r="D19190" s="87">
        <v>4</v>
      </c>
      <c r="E19190" s="77" t="s">
        <v>37</v>
      </c>
      <c r="F19190" s="78">
        <v>33000</v>
      </c>
      <c r="G19190" s="64">
        <f t="shared" si="577"/>
        <v>132000</v>
      </c>
      <c r="H19190" s="65" t="s">
        <v>1161</v>
      </c>
      <c r="I19190" s="74"/>
    </row>
    <row r="19191" spans="1:9" x14ac:dyDescent="0.25">
      <c r="A19191" s="59" t="s">
        <v>13797</v>
      </c>
      <c r="B19191" s="58" t="s">
        <v>35</v>
      </c>
      <c r="C19191" s="84" t="s">
        <v>36</v>
      </c>
      <c r="D19191" s="87">
        <v>3</v>
      </c>
      <c r="E19191" s="77" t="s">
        <v>37</v>
      </c>
      <c r="F19191" s="78">
        <v>31000</v>
      </c>
      <c r="G19191" s="114">
        <f t="shared" si="577"/>
        <v>93000</v>
      </c>
      <c r="H19191" s="65" t="s">
        <v>2148</v>
      </c>
      <c r="I19191" s="74"/>
    </row>
    <row r="19192" spans="1:9" x14ac:dyDescent="0.25">
      <c r="A19192" s="59" t="s">
        <v>13797</v>
      </c>
      <c r="B19192" s="59" t="s">
        <v>210</v>
      </c>
      <c r="C19192" s="59" t="s">
        <v>211</v>
      </c>
      <c r="D19192" s="87">
        <v>8</v>
      </c>
      <c r="E19192" s="77" t="s">
        <v>37</v>
      </c>
      <c r="F19192" s="78">
        <v>33000</v>
      </c>
      <c r="G19192" s="114">
        <f t="shared" si="577"/>
        <v>264000</v>
      </c>
      <c r="H19192" s="65" t="s">
        <v>553</v>
      </c>
      <c r="I19192" s="74" t="s">
        <v>13800</v>
      </c>
    </row>
    <row r="19193" spans="1:9" x14ac:dyDescent="0.25">
      <c r="A19193" s="59" t="s">
        <v>13797</v>
      </c>
      <c r="B19193" s="59" t="s">
        <v>6299</v>
      </c>
      <c r="C19193" s="59" t="s">
        <v>89</v>
      </c>
      <c r="D19193" s="60">
        <v>1</v>
      </c>
      <c r="E19193" s="126" t="s">
        <v>26</v>
      </c>
      <c r="F19193" s="63">
        <v>193500</v>
      </c>
      <c r="G19193" s="114">
        <f t="shared" si="577"/>
        <v>193500</v>
      </c>
      <c r="H19193" s="65" t="s">
        <v>553</v>
      </c>
      <c r="I19193" s="74" t="s">
        <v>13800</v>
      </c>
    </row>
    <row r="19194" spans="1:9" x14ac:dyDescent="0.25">
      <c r="A19194" s="59" t="s">
        <v>13797</v>
      </c>
      <c r="B19194" s="59" t="s">
        <v>634</v>
      </c>
      <c r="C19194" s="59" t="s">
        <v>99</v>
      </c>
      <c r="D19194" s="87">
        <v>1</v>
      </c>
      <c r="E19194" s="77" t="s">
        <v>26</v>
      </c>
      <c r="F19194" s="63">
        <v>40000</v>
      </c>
      <c r="G19194" s="64">
        <f t="shared" si="577"/>
        <v>40000</v>
      </c>
      <c r="H19194" s="65" t="s">
        <v>553</v>
      </c>
      <c r="I19194" s="74" t="s">
        <v>13800</v>
      </c>
    </row>
    <row r="19195" spans="1:9" x14ac:dyDescent="0.25">
      <c r="A19195" s="59" t="s">
        <v>13797</v>
      </c>
      <c r="B19195" s="59" t="s">
        <v>13801</v>
      </c>
      <c r="C19195" s="83" t="s">
        <v>734</v>
      </c>
      <c r="D19195" s="60">
        <v>2</v>
      </c>
      <c r="E19195" s="126" t="s">
        <v>26</v>
      </c>
      <c r="F19195" s="221">
        <v>1200000</v>
      </c>
      <c r="G19195" s="114">
        <f t="shared" si="577"/>
        <v>2400000</v>
      </c>
      <c r="H19195" s="65" t="s">
        <v>553</v>
      </c>
      <c r="I19195" s="74" t="s">
        <v>13800</v>
      </c>
    </row>
    <row r="19196" spans="1:9" x14ac:dyDescent="0.25">
      <c r="A19196" s="59" t="s">
        <v>13797</v>
      </c>
      <c r="B19196" s="66" t="s">
        <v>220</v>
      </c>
      <c r="C19196" s="92" t="s">
        <v>221</v>
      </c>
      <c r="D19196" s="60">
        <v>6</v>
      </c>
      <c r="E19196" s="126" t="s">
        <v>37</v>
      </c>
      <c r="F19196" s="102">
        <v>34689</v>
      </c>
      <c r="G19196" s="114">
        <f t="shared" si="577"/>
        <v>208134</v>
      </c>
      <c r="H19196" s="65" t="s">
        <v>553</v>
      </c>
      <c r="I19196" s="74" t="s">
        <v>13800</v>
      </c>
    </row>
    <row r="19197" spans="1:9" x14ac:dyDescent="0.25">
      <c r="A19197" s="59" t="s">
        <v>13797</v>
      </c>
      <c r="B19197" s="66" t="s">
        <v>12388</v>
      </c>
      <c r="C19197" s="89" t="s">
        <v>48</v>
      </c>
      <c r="D19197" s="60">
        <v>1</v>
      </c>
      <c r="E19197" s="75" t="s">
        <v>26</v>
      </c>
      <c r="F19197" s="64">
        <v>15000</v>
      </c>
      <c r="G19197" s="64">
        <f t="shared" si="577"/>
        <v>15000</v>
      </c>
      <c r="H19197" s="65" t="s">
        <v>553</v>
      </c>
      <c r="I19197" s="74" t="s">
        <v>13800</v>
      </c>
    </row>
    <row r="19198" spans="1:9" x14ac:dyDescent="0.25">
      <c r="A19198" s="59" t="s">
        <v>13797</v>
      </c>
      <c r="B19198" s="59" t="s">
        <v>2185</v>
      </c>
      <c r="C19198" s="84" t="s">
        <v>48</v>
      </c>
      <c r="D19198" s="87">
        <v>1</v>
      </c>
      <c r="E19198" s="77" t="s">
        <v>26</v>
      </c>
      <c r="F19198" s="73">
        <v>75000</v>
      </c>
      <c r="G19198" s="64">
        <f>F19198*D19198</f>
        <v>75000</v>
      </c>
      <c r="H19198" s="65" t="s">
        <v>553</v>
      </c>
      <c r="I19198" s="74" t="s">
        <v>13800</v>
      </c>
    </row>
    <row r="19199" spans="1:9" x14ac:dyDescent="0.25">
      <c r="A19199" s="59" t="s">
        <v>13797</v>
      </c>
      <c r="B19199" s="59" t="s">
        <v>1792</v>
      </c>
      <c r="C19199" s="59" t="s">
        <v>76</v>
      </c>
      <c r="D19199" s="643">
        <v>0.3</v>
      </c>
      <c r="E19199" s="644" t="s">
        <v>37</v>
      </c>
      <c r="F19199" s="645">
        <v>86250</v>
      </c>
      <c r="G19199" s="64">
        <f>F19199*D19199</f>
        <v>25875</v>
      </c>
      <c r="H19199" s="65" t="s">
        <v>553</v>
      </c>
      <c r="I19199" s="74" t="s">
        <v>13800</v>
      </c>
    </row>
    <row r="19200" spans="1:9" x14ac:dyDescent="0.25">
      <c r="A19200" s="59" t="s">
        <v>13797</v>
      </c>
      <c r="B19200" s="58" t="s">
        <v>6427</v>
      </c>
      <c r="C19200" s="59" t="s">
        <v>13802</v>
      </c>
      <c r="D19200" s="60">
        <v>1</v>
      </c>
      <c r="E19200" s="77" t="s">
        <v>26</v>
      </c>
      <c r="F19200" s="63">
        <v>1650000</v>
      </c>
      <c r="G19200" s="64">
        <f t="shared" si="577"/>
        <v>1650000</v>
      </c>
      <c r="H19200" s="65" t="s">
        <v>522</v>
      </c>
      <c r="I19200" s="74" t="s">
        <v>13803</v>
      </c>
    </row>
    <row r="19201" spans="1:9" x14ac:dyDescent="0.25">
      <c r="A19201" s="59" t="s">
        <v>13797</v>
      </c>
      <c r="B19201" s="71" t="s">
        <v>6427</v>
      </c>
      <c r="C19201" s="59" t="s">
        <v>13804</v>
      </c>
      <c r="D19201" s="141">
        <v>1</v>
      </c>
      <c r="E19201" s="75" t="s">
        <v>26</v>
      </c>
      <c r="F19201" s="210">
        <v>1650000</v>
      </c>
      <c r="G19201" s="64">
        <f t="shared" si="577"/>
        <v>1650000</v>
      </c>
      <c r="H19201" s="65" t="s">
        <v>522</v>
      </c>
      <c r="I19201" s="74" t="s">
        <v>13803</v>
      </c>
    </row>
    <row r="19202" spans="1:9" x14ac:dyDescent="0.25">
      <c r="A19202" s="59" t="s">
        <v>13797</v>
      </c>
      <c r="B19202" s="118" t="s">
        <v>13805</v>
      </c>
      <c r="C19202" s="118" t="s">
        <v>13806</v>
      </c>
      <c r="D19202" s="72">
        <v>1</v>
      </c>
      <c r="E19202" s="75" t="s">
        <v>25</v>
      </c>
      <c r="F19202" s="73">
        <f>60000/2</f>
        <v>30000</v>
      </c>
      <c r="G19202" s="114">
        <f t="shared" si="577"/>
        <v>30000</v>
      </c>
      <c r="H19202" s="65" t="s">
        <v>623</v>
      </c>
      <c r="I19202" s="74"/>
    </row>
    <row r="19203" spans="1:9" x14ac:dyDescent="0.25">
      <c r="A19203" s="59" t="s">
        <v>13797</v>
      </c>
      <c r="B19203" s="481" t="s">
        <v>210</v>
      </c>
      <c r="C19203" s="481" t="s">
        <v>211</v>
      </c>
      <c r="D19203" s="510">
        <v>9</v>
      </c>
      <c r="E19203" s="487" t="s">
        <v>37</v>
      </c>
      <c r="F19203" s="512">
        <v>33000</v>
      </c>
      <c r="G19203" s="485">
        <f>F19203*D19203</f>
        <v>297000</v>
      </c>
      <c r="H19203" s="486" t="s">
        <v>6528</v>
      </c>
      <c r="I19203" s="487"/>
    </row>
    <row r="19204" spans="1:9" x14ac:dyDescent="0.25">
      <c r="A19204" s="59" t="s">
        <v>13797</v>
      </c>
      <c r="B19204" s="71" t="s">
        <v>13807</v>
      </c>
      <c r="C19204" s="83" t="s">
        <v>361</v>
      </c>
      <c r="D19204" s="60">
        <v>1</v>
      </c>
      <c r="E19204" s="159" t="s">
        <v>26</v>
      </c>
      <c r="F19204" s="63">
        <v>1500000</v>
      </c>
      <c r="G19204" s="114">
        <f t="shared" ref="G19204:G19234" si="578">F19204*D19204</f>
        <v>1500000</v>
      </c>
      <c r="H19204" s="65" t="s">
        <v>890</v>
      </c>
      <c r="I19204" s="74" t="s">
        <v>13808</v>
      </c>
    </row>
    <row r="19205" spans="1:9" x14ac:dyDescent="0.25">
      <c r="A19205" s="59" t="s">
        <v>13797</v>
      </c>
      <c r="B19205" s="66" t="s">
        <v>12388</v>
      </c>
      <c r="C19205" s="89" t="s">
        <v>48</v>
      </c>
      <c r="D19205" s="60">
        <v>1</v>
      </c>
      <c r="E19205" s="75" t="s">
        <v>26</v>
      </c>
      <c r="F19205" s="64">
        <v>15000</v>
      </c>
      <c r="G19205" s="114">
        <f t="shared" si="578"/>
        <v>15000</v>
      </c>
      <c r="H19205" s="65" t="s">
        <v>890</v>
      </c>
      <c r="I19205" s="74" t="s">
        <v>13808</v>
      </c>
    </row>
    <row r="19206" spans="1:9" x14ac:dyDescent="0.25">
      <c r="A19206" s="59" t="s">
        <v>13797</v>
      </c>
      <c r="B19206" s="59" t="s">
        <v>13809</v>
      </c>
      <c r="C19206" s="59" t="s">
        <v>790</v>
      </c>
      <c r="D19206" s="60">
        <v>1</v>
      </c>
      <c r="E19206" s="126" t="s">
        <v>26</v>
      </c>
      <c r="F19206" s="73">
        <v>3450000</v>
      </c>
      <c r="G19206" s="64">
        <f t="shared" si="578"/>
        <v>3450000</v>
      </c>
      <c r="H19206" s="65" t="s">
        <v>5944</v>
      </c>
      <c r="I19206" s="74" t="s">
        <v>13810</v>
      </c>
    </row>
    <row r="19207" spans="1:9" x14ac:dyDescent="0.25">
      <c r="A19207" s="59" t="s">
        <v>13797</v>
      </c>
      <c r="B19207" s="59" t="s">
        <v>13811</v>
      </c>
      <c r="C19207" s="59" t="s">
        <v>790</v>
      </c>
      <c r="D19207" s="87">
        <v>1</v>
      </c>
      <c r="E19207" s="77" t="s">
        <v>26</v>
      </c>
      <c r="F19207" s="78">
        <v>3260000</v>
      </c>
      <c r="G19207" s="114">
        <f t="shared" si="578"/>
        <v>3260000</v>
      </c>
      <c r="H19207" s="65" t="s">
        <v>5944</v>
      </c>
      <c r="I19207" s="74" t="s">
        <v>13810</v>
      </c>
    </row>
    <row r="19208" spans="1:9" x14ac:dyDescent="0.25">
      <c r="A19208" s="59" t="s">
        <v>13797</v>
      </c>
      <c r="B19208" s="85" t="s">
        <v>13812</v>
      </c>
      <c r="C19208" s="59" t="s">
        <v>48</v>
      </c>
      <c r="D19208" s="60">
        <v>1</v>
      </c>
      <c r="E19208" s="126" t="s">
        <v>26</v>
      </c>
      <c r="F19208" s="73">
        <v>960000</v>
      </c>
      <c r="G19208" s="73">
        <f t="shared" si="578"/>
        <v>960000</v>
      </c>
      <c r="H19208" s="65" t="s">
        <v>6210</v>
      </c>
      <c r="I19208" s="74" t="s">
        <v>13810</v>
      </c>
    </row>
    <row r="19209" spans="1:9" x14ac:dyDescent="0.25">
      <c r="A19209" s="59" t="s">
        <v>13797</v>
      </c>
      <c r="B19209" s="59" t="s">
        <v>13813</v>
      </c>
      <c r="C19209" s="59" t="s">
        <v>48</v>
      </c>
      <c r="D19209" s="60">
        <v>1</v>
      </c>
      <c r="E19209" s="126" t="s">
        <v>26</v>
      </c>
      <c r="F19209" s="73">
        <v>2070000</v>
      </c>
      <c r="G19209" s="114">
        <f t="shared" si="578"/>
        <v>2070000</v>
      </c>
      <c r="H19209" s="65" t="s">
        <v>6210</v>
      </c>
      <c r="I19209" s="74" t="s">
        <v>13810</v>
      </c>
    </row>
    <row r="19210" spans="1:9" x14ac:dyDescent="0.25">
      <c r="A19210" s="59" t="s">
        <v>13797</v>
      </c>
      <c r="B19210" s="59" t="s">
        <v>13814</v>
      </c>
      <c r="C19210" s="59" t="s">
        <v>48</v>
      </c>
      <c r="D19210" s="60">
        <v>1</v>
      </c>
      <c r="E19210" s="126" t="s">
        <v>29</v>
      </c>
      <c r="F19210" s="73">
        <v>600000</v>
      </c>
      <c r="G19210" s="114">
        <f t="shared" si="578"/>
        <v>600000</v>
      </c>
      <c r="H19210" s="65" t="s">
        <v>6210</v>
      </c>
      <c r="I19210" s="74" t="s">
        <v>13810</v>
      </c>
    </row>
    <row r="19211" spans="1:9" x14ac:dyDescent="0.25">
      <c r="A19211" s="59" t="s">
        <v>13797</v>
      </c>
      <c r="B19211" s="59" t="s">
        <v>13815</v>
      </c>
      <c r="C19211" s="59" t="s">
        <v>48</v>
      </c>
      <c r="D19211" s="60">
        <v>1</v>
      </c>
      <c r="E19211" s="126" t="s">
        <v>29</v>
      </c>
      <c r="F19211" s="73">
        <v>1450000</v>
      </c>
      <c r="G19211" s="114">
        <f t="shared" si="578"/>
        <v>1450000</v>
      </c>
      <c r="H19211" s="65" t="s">
        <v>6210</v>
      </c>
      <c r="I19211" s="74" t="s">
        <v>13810</v>
      </c>
    </row>
    <row r="19212" spans="1:9" x14ac:dyDescent="0.25">
      <c r="A19212" s="59" t="s">
        <v>13797</v>
      </c>
      <c r="B19212" s="59" t="s">
        <v>13816</v>
      </c>
      <c r="C19212" s="59" t="s">
        <v>48</v>
      </c>
      <c r="D19212" s="60">
        <v>1</v>
      </c>
      <c r="E19212" s="75" t="s">
        <v>26</v>
      </c>
      <c r="F19212" s="63">
        <v>110000</v>
      </c>
      <c r="G19212" s="64">
        <f t="shared" si="578"/>
        <v>110000</v>
      </c>
      <c r="H19212" s="65" t="s">
        <v>6233</v>
      </c>
      <c r="I19212" s="74" t="s">
        <v>13810</v>
      </c>
    </row>
    <row r="19213" spans="1:9" x14ac:dyDescent="0.25">
      <c r="A19213" s="59" t="s">
        <v>13797</v>
      </c>
      <c r="B19213" s="58" t="s">
        <v>13817</v>
      </c>
      <c r="C19213" s="59" t="s">
        <v>48</v>
      </c>
      <c r="D19213" s="60">
        <v>1</v>
      </c>
      <c r="E19213" s="126" t="s">
        <v>26</v>
      </c>
      <c r="F19213" s="73">
        <v>245000</v>
      </c>
      <c r="G19213" s="73">
        <f t="shared" si="578"/>
        <v>245000</v>
      </c>
      <c r="H19213" s="65" t="s">
        <v>6210</v>
      </c>
      <c r="I19213" s="74" t="s">
        <v>13810</v>
      </c>
    </row>
    <row r="19214" spans="1:9" x14ac:dyDescent="0.25">
      <c r="A19214" s="59" t="s">
        <v>13797</v>
      </c>
      <c r="B19214" s="93" t="s">
        <v>1805</v>
      </c>
      <c r="C19214" s="84" t="s">
        <v>1311</v>
      </c>
      <c r="D19214" s="60">
        <v>1</v>
      </c>
      <c r="E19214" s="126" t="s">
        <v>47</v>
      </c>
      <c r="F19214" s="73">
        <v>73000</v>
      </c>
      <c r="G19214" s="64">
        <f t="shared" si="578"/>
        <v>73000</v>
      </c>
      <c r="H19214" s="65" t="s">
        <v>816</v>
      </c>
      <c r="I19214" s="74"/>
    </row>
    <row r="19215" spans="1:9" x14ac:dyDescent="0.25">
      <c r="A19215" s="59" t="s">
        <v>13797</v>
      </c>
      <c r="B19215" s="59" t="s">
        <v>13818</v>
      </c>
      <c r="C19215" s="81" t="s">
        <v>27</v>
      </c>
      <c r="D19215" s="59">
        <v>1</v>
      </c>
      <c r="E19215" s="77" t="s">
        <v>1525</v>
      </c>
      <c r="F19215" s="73">
        <v>75000</v>
      </c>
      <c r="G19215" s="114">
        <f t="shared" si="578"/>
        <v>75000</v>
      </c>
      <c r="H19215" s="557" t="s">
        <v>1007</v>
      </c>
      <c r="I19215" s="74"/>
    </row>
    <row r="19216" spans="1:9" x14ac:dyDescent="0.25">
      <c r="A19216" s="59" t="s">
        <v>13797</v>
      </c>
      <c r="B19216" s="59" t="s">
        <v>13819</v>
      </c>
      <c r="C19216" s="84" t="s">
        <v>664</v>
      </c>
      <c r="D19216" s="60">
        <v>1</v>
      </c>
      <c r="E19216" s="126" t="s">
        <v>111</v>
      </c>
      <c r="F19216" s="73">
        <v>860000</v>
      </c>
      <c r="G19216" s="114">
        <f t="shared" si="578"/>
        <v>860000</v>
      </c>
      <c r="H19216" s="65" t="s">
        <v>1908</v>
      </c>
      <c r="I19216" s="74"/>
    </row>
    <row r="19217" spans="1:9" x14ac:dyDescent="0.25">
      <c r="A19217" s="59" t="s">
        <v>13797</v>
      </c>
      <c r="B19217" s="58" t="s">
        <v>35</v>
      </c>
      <c r="C19217" s="84" t="s">
        <v>36</v>
      </c>
      <c r="D19217" s="87">
        <v>3</v>
      </c>
      <c r="E19217" s="77" t="s">
        <v>37</v>
      </c>
      <c r="F19217" s="78">
        <v>31000</v>
      </c>
      <c r="G19217" s="64">
        <f t="shared" si="578"/>
        <v>93000</v>
      </c>
      <c r="H19217" s="65" t="s">
        <v>432</v>
      </c>
      <c r="I19217" s="74"/>
    </row>
    <row r="19218" spans="1:9" x14ac:dyDescent="0.25">
      <c r="A19218" s="59" t="s">
        <v>13820</v>
      </c>
      <c r="B19218" s="59" t="s">
        <v>729</v>
      </c>
      <c r="C19218" s="264" t="s">
        <v>27</v>
      </c>
      <c r="D19218" s="60">
        <v>40</v>
      </c>
      <c r="E19218" s="126" t="s">
        <v>26</v>
      </c>
      <c r="F19218" s="73">
        <v>1565</v>
      </c>
      <c r="G19218" s="64">
        <f t="shared" si="578"/>
        <v>62600</v>
      </c>
      <c r="H19218" s="65" t="s">
        <v>1007</v>
      </c>
      <c r="I19218" s="74"/>
    </row>
    <row r="19219" spans="1:9" x14ac:dyDescent="0.25">
      <c r="A19219" s="59" t="s">
        <v>13820</v>
      </c>
      <c r="B19219" s="58" t="s">
        <v>13821</v>
      </c>
      <c r="C19219" s="84" t="s">
        <v>533</v>
      </c>
      <c r="D19219" s="60">
        <v>1</v>
      </c>
      <c r="E19219" s="77" t="s">
        <v>26</v>
      </c>
      <c r="F19219" s="63">
        <v>30000</v>
      </c>
      <c r="G19219" s="64">
        <f t="shared" si="578"/>
        <v>30000</v>
      </c>
      <c r="H19219" s="65" t="s">
        <v>1007</v>
      </c>
      <c r="I19219" s="139"/>
    </row>
    <row r="19220" spans="1:9" x14ac:dyDescent="0.25">
      <c r="A19220" s="59" t="s">
        <v>13820</v>
      </c>
      <c r="B19220" s="58" t="s">
        <v>844</v>
      </c>
      <c r="C19220" s="84" t="s">
        <v>835</v>
      </c>
      <c r="D19220" s="60">
        <v>3</v>
      </c>
      <c r="E19220" s="77" t="s">
        <v>26</v>
      </c>
      <c r="F19220" s="63">
        <v>11000</v>
      </c>
      <c r="G19220" s="64">
        <f t="shared" si="578"/>
        <v>33000</v>
      </c>
      <c r="H19220" s="65" t="s">
        <v>1007</v>
      </c>
      <c r="I19220" s="139"/>
    </row>
    <row r="19221" spans="1:9" x14ac:dyDescent="0.25">
      <c r="A19221" s="59" t="s">
        <v>13820</v>
      </c>
      <c r="B19221" s="59" t="s">
        <v>13822</v>
      </c>
      <c r="C19221" s="59" t="s">
        <v>13333</v>
      </c>
      <c r="D19221" s="60">
        <v>14</v>
      </c>
      <c r="E19221" s="126" t="s">
        <v>26</v>
      </c>
      <c r="F19221" s="73">
        <v>4500</v>
      </c>
      <c r="G19221" s="64">
        <f>F19221*D19221</f>
        <v>63000</v>
      </c>
      <c r="H19221" s="65" t="s">
        <v>1007</v>
      </c>
      <c r="I19221" s="74"/>
    </row>
    <row r="19222" spans="1:9" x14ac:dyDescent="0.25">
      <c r="A19222" s="59" t="s">
        <v>13820</v>
      </c>
      <c r="B19222" s="85" t="s">
        <v>13823</v>
      </c>
      <c r="C19222" s="59" t="s">
        <v>13333</v>
      </c>
      <c r="D19222" s="60">
        <v>14</v>
      </c>
      <c r="E19222" s="77" t="s">
        <v>26</v>
      </c>
      <c r="F19222" s="73">
        <v>1000</v>
      </c>
      <c r="G19222" s="64">
        <f>F19222*D19222</f>
        <v>14000</v>
      </c>
      <c r="H19222" s="65" t="s">
        <v>1007</v>
      </c>
      <c r="I19222" s="74"/>
    </row>
    <row r="19223" spans="1:9" x14ac:dyDescent="0.25">
      <c r="A19223" s="59" t="s">
        <v>13820</v>
      </c>
      <c r="B19223" s="59" t="s">
        <v>13824</v>
      </c>
      <c r="C19223" s="59" t="s">
        <v>13333</v>
      </c>
      <c r="D19223" s="87">
        <v>14</v>
      </c>
      <c r="E19223" s="77" t="s">
        <v>26</v>
      </c>
      <c r="F19223" s="63">
        <v>500</v>
      </c>
      <c r="G19223" s="64">
        <f>F19223*D19223</f>
        <v>7000</v>
      </c>
      <c r="H19223" s="65" t="s">
        <v>1007</v>
      </c>
      <c r="I19223" s="74"/>
    </row>
    <row r="19224" spans="1:9" x14ac:dyDescent="0.25">
      <c r="A19224" s="59" t="s">
        <v>13820</v>
      </c>
      <c r="B19224" s="58" t="s">
        <v>13825</v>
      </c>
      <c r="C19224" s="59" t="s">
        <v>416</v>
      </c>
      <c r="D19224" s="141">
        <v>6</v>
      </c>
      <c r="E19224" s="75" t="s">
        <v>29</v>
      </c>
      <c r="F19224" s="73">
        <v>5833</v>
      </c>
      <c r="G19224" s="64">
        <f>F19224*D19224</f>
        <v>34998</v>
      </c>
      <c r="H19224" s="65" t="s">
        <v>1007</v>
      </c>
      <c r="I19224" s="74"/>
    </row>
    <row r="19225" spans="1:9" x14ac:dyDescent="0.25">
      <c r="A19225" s="59" t="s">
        <v>13820</v>
      </c>
      <c r="B19225" s="59" t="s">
        <v>728</v>
      </c>
      <c r="C19225" s="84" t="s">
        <v>27</v>
      </c>
      <c r="D19225" s="60">
        <v>50</v>
      </c>
      <c r="E19225" s="77" t="s">
        <v>26</v>
      </c>
      <c r="F19225" s="63">
        <v>1000</v>
      </c>
      <c r="G19225" s="64">
        <f t="shared" si="578"/>
        <v>50000</v>
      </c>
      <c r="H19225" s="65" t="s">
        <v>1007</v>
      </c>
      <c r="I19225" s="139"/>
    </row>
    <row r="19226" spans="1:9" x14ac:dyDescent="0.25">
      <c r="A19226" s="59" t="s">
        <v>13820</v>
      </c>
      <c r="B19226" s="59" t="s">
        <v>13826</v>
      </c>
      <c r="C19226" s="84" t="s">
        <v>48</v>
      </c>
      <c r="D19226" s="60">
        <v>1</v>
      </c>
      <c r="E19226" s="126" t="s">
        <v>26</v>
      </c>
      <c r="F19226" s="73">
        <v>95000</v>
      </c>
      <c r="G19226" s="64">
        <f t="shared" si="578"/>
        <v>95000</v>
      </c>
      <c r="H19226" s="65" t="s">
        <v>1929</v>
      </c>
      <c r="I19226" s="74" t="s">
        <v>13827</v>
      </c>
    </row>
    <row r="19227" spans="1:9" x14ac:dyDescent="0.25">
      <c r="A19227" s="59" t="s">
        <v>13820</v>
      </c>
      <c r="B19227" s="59" t="s">
        <v>6367</v>
      </c>
      <c r="C19227" s="59" t="s">
        <v>411</v>
      </c>
      <c r="D19227" s="60">
        <v>1</v>
      </c>
      <c r="E19227" s="126" t="s">
        <v>26</v>
      </c>
      <c r="F19227" s="73">
        <v>45000</v>
      </c>
      <c r="G19227" s="64">
        <f t="shared" si="578"/>
        <v>45000</v>
      </c>
      <c r="H19227" s="65" t="s">
        <v>1929</v>
      </c>
      <c r="I19227" s="74" t="s">
        <v>13827</v>
      </c>
    </row>
    <row r="19228" spans="1:9" x14ac:dyDescent="0.25">
      <c r="A19228" s="59" t="s">
        <v>13820</v>
      </c>
      <c r="B19228" s="59" t="s">
        <v>6808</v>
      </c>
      <c r="C19228" s="93" t="s">
        <v>13828</v>
      </c>
      <c r="D19228" s="60">
        <v>1</v>
      </c>
      <c r="E19228" s="126" t="s">
        <v>29</v>
      </c>
      <c r="F19228" s="102">
        <v>2200000</v>
      </c>
      <c r="G19228" s="114">
        <f t="shared" si="578"/>
        <v>2200000</v>
      </c>
      <c r="H19228" s="65" t="s">
        <v>1929</v>
      </c>
      <c r="I19228" s="74" t="s">
        <v>13827</v>
      </c>
    </row>
    <row r="19229" spans="1:9" x14ac:dyDescent="0.25">
      <c r="A19229" s="59" t="s">
        <v>13820</v>
      </c>
      <c r="B19229" s="59" t="s">
        <v>6808</v>
      </c>
      <c r="C19229" s="93" t="s">
        <v>13829</v>
      </c>
      <c r="D19229" s="60">
        <v>1</v>
      </c>
      <c r="E19229" s="126" t="s">
        <v>63</v>
      </c>
      <c r="F19229" s="102">
        <v>2200000</v>
      </c>
      <c r="G19229" s="114">
        <f t="shared" si="578"/>
        <v>2200000</v>
      </c>
      <c r="H19229" s="65" t="s">
        <v>1929</v>
      </c>
      <c r="I19229" s="74" t="s">
        <v>13827</v>
      </c>
    </row>
    <row r="19230" spans="1:9" x14ac:dyDescent="0.25">
      <c r="A19230" s="59" t="s">
        <v>13820</v>
      </c>
      <c r="B19230" s="71" t="s">
        <v>6463</v>
      </c>
      <c r="C19230" s="59" t="s">
        <v>434</v>
      </c>
      <c r="D19230" s="141">
        <v>1</v>
      </c>
      <c r="E19230" s="75" t="s">
        <v>26</v>
      </c>
      <c r="F19230" s="210">
        <v>500000</v>
      </c>
      <c r="G19230" s="114">
        <f t="shared" si="578"/>
        <v>500000</v>
      </c>
      <c r="H19230" s="65" t="s">
        <v>1929</v>
      </c>
      <c r="I19230" s="74" t="s">
        <v>13827</v>
      </c>
    </row>
    <row r="19231" spans="1:9" x14ac:dyDescent="0.25">
      <c r="A19231" s="59" t="s">
        <v>13820</v>
      </c>
      <c r="B19231" s="59" t="s">
        <v>1792</v>
      </c>
      <c r="C19231" s="59" t="s">
        <v>76</v>
      </c>
      <c r="D19231" s="643">
        <v>0.6</v>
      </c>
      <c r="E19231" s="644" t="s">
        <v>37</v>
      </c>
      <c r="F19231" s="645">
        <v>86250</v>
      </c>
      <c r="G19231" s="114">
        <f t="shared" si="578"/>
        <v>51750</v>
      </c>
      <c r="H19231" s="65" t="s">
        <v>1929</v>
      </c>
      <c r="I19231" s="74" t="s">
        <v>13827</v>
      </c>
    </row>
    <row r="19232" spans="1:9" x14ac:dyDescent="0.25">
      <c r="A19232" s="59" t="s">
        <v>13820</v>
      </c>
      <c r="B19232" s="93" t="s">
        <v>3064</v>
      </c>
      <c r="C19232" s="84" t="s">
        <v>905</v>
      </c>
      <c r="D19232" s="60">
        <v>2</v>
      </c>
      <c r="E19232" s="126" t="s">
        <v>26</v>
      </c>
      <c r="F19232" s="73">
        <v>600000</v>
      </c>
      <c r="G19232" s="114">
        <f t="shared" si="578"/>
        <v>1200000</v>
      </c>
      <c r="H19232" s="65" t="s">
        <v>553</v>
      </c>
      <c r="I19232" s="74" t="s">
        <v>13800</v>
      </c>
    </row>
    <row r="19233" spans="1:9" x14ac:dyDescent="0.25">
      <c r="A19233" s="59" t="s">
        <v>13820</v>
      </c>
      <c r="B19233" s="59" t="s">
        <v>13830</v>
      </c>
      <c r="C19233" s="59" t="s">
        <v>411</v>
      </c>
      <c r="D19233" s="60">
        <v>1</v>
      </c>
      <c r="E19233" s="126" t="s">
        <v>26</v>
      </c>
      <c r="F19233" s="73">
        <v>45000</v>
      </c>
      <c r="G19233" s="114">
        <f t="shared" si="578"/>
        <v>45000</v>
      </c>
      <c r="H19233" s="65" t="s">
        <v>1161</v>
      </c>
      <c r="I19233" s="74"/>
    </row>
    <row r="19234" spans="1:9" x14ac:dyDescent="0.25">
      <c r="A19234" s="59" t="s">
        <v>13820</v>
      </c>
      <c r="B19234" s="59" t="s">
        <v>13831</v>
      </c>
      <c r="C19234" s="59" t="s">
        <v>411</v>
      </c>
      <c r="D19234" s="60">
        <v>1</v>
      </c>
      <c r="E19234" s="75" t="s">
        <v>26</v>
      </c>
      <c r="F19234" s="63">
        <v>5000</v>
      </c>
      <c r="G19234" s="64">
        <f t="shared" si="578"/>
        <v>5000</v>
      </c>
      <c r="H19234" s="65" t="s">
        <v>1161</v>
      </c>
      <c r="I19234" s="74"/>
    </row>
    <row r="19235" spans="1:9" x14ac:dyDescent="0.25">
      <c r="A19235" s="59" t="s">
        <v>13820</v>
      </c>
      <c r="B19235" s="71" t="s">
        <v>10105</v>
      </c>
      <c r="C19235" s="59" t="s">
        <v>13333</v>
      </c>
      <c r="D19235" s="60">
        <v>6</v>
      </c>
      <c r="E19235" s="77" t="s">
        <v>26</v>
      </c>
      <c r="F19235" s="64">
        <v>250</v>
      </c>
      <c r="G19235" s="64">
        <f>F19235*D19235</f>
        <v>1500</v>
      </c>
      <c r="H19235" s="65" t="s">
        <v>1161</v>
      </c>
      <c r="I19235" s="74"/>
    </row>
    <row r="19236" spans="1:9" x14ac:dyDescent="0.25">
      <c r="A19236" s="59" t="s">
        <v>13820</v>
      </c>
      <c r="B19236" s="59" t="s">
        <v>12713</v>
      </c>
      <c r="C19236" s="83" t="s">
        <v>48</v>
      </c>
      <c r="D19236" s="60">
        <v>2</v>
      </c>
      <c r="E19236" s="75" t="s">
        <v>26</v>
      </c>
      <c r="F19236" s="63">
        <v>85000</v>
      </c>
      <c r="G19236" s="64">
        <f>F19236*D19236</f>
        <v>170000</v>
      </c>
      <c r="H19236" s="65" t="s">
        <v>414</v>
      </c>
      <c r="I19236" s="74"/>
    </row>
    <row r="19237" spans="1:9" x14ac:dyDescent="0.25">
      <c r="A19237" s="59" t="s">
        <v>13820</v>
      </c>
      <c r="B19237" s="59" t="s">
        <v>767</v>
      </c>
      <c r="C19237" s="59" t="s">
        <v>13333</v>
      </c>
      <c r="D19237" s="87">
        <v>1</v>
      </c>
      <c r="E19237" s="77" t="s">
        <v>26</v>
      </c>
      <c r="F19237" s="78">
        <v>57000</v>
      </c>
      <c r="G19237" s="114">
        <f t="shared" ref="G19237:G19293" si="579">F19237*D19237</f>
        <v>57000</v>
      </c>
      <c r="H19237" s="65" t="s">
        <v>414</v>
      </c>
      <c r="I19237" s="74"/>
    </row>
    <row r="19238" spans="1:9" x14ac:dyDescent="0.25">
      <c r="A19238" s="59" t="s">
        <v>13820</v>
      </c>
      <c r="B19238" s="59" t="s">
        <v>769</v>
      </c>
      <c r="C19238" s="59" t="s">
        <v>13333</v>
      </c>
      <c r="D19238" s="60">
        <v>4</v>
      </c>
      <c r="E19238" s="77" t="s">
        <v>26</v>
      </c>
      <c r="F19238" s="73">
        <v>3000</v>
      </c>
      <c r="G19238" s="114">
        <f t="shared" si="579"/>
        <v>12000</v>
      </c>
      <c r="H19238" s="65" t="s">
        <v>414</v>
      </c>
      <c r="I19238" s="74"/>
    </row>
    <row r="19239" spans="1:9" x14ac:dyDescent="0.25">
      <c r="A19239" s="59" t="s">
        <v>13820</v>
      </c>
      <c r="B19239" s="118" t="s">
        <v>13832</v>
      </c>
      <c r="C19239" s="84" t="s">
        <v>793</v>
      </c>
      <c r="D19239" s="60">
        <v>1</v>
      </c>
      <c r="E19239" s="75" t="s">
        <v>26</v>
      </c>
      <c r="F19239" s="73">
        <v>108500</v>
      </c>
      <c r="G19239" s="64">
        <f t="shared" si="579"/>
        <v>108500</v>
      </c>
      <c r="H19239" s="65" t="s">
        <v>414</v>
      </c>
      <c r="I19239" s="74"/>
    </row>
    <row r="19240" spans="1:9" x14ac:dyDescent="0.25">
      <c r="A19240" s="59" t="s">
        <v>13820</v>
      </c>
      <c r="B19240" s="71" t="s">
        <v>3723</v>
      </c>
      <c r="C19240" s="59" t="s">
        <v>793</v>
      </c>
      <c r="D19240" s="60">
        <v>4</v>
      </c>
      <c r="E19240" s="75" t="s">
        <v>26</v>
      </c>
      <c r="F19240" s="73">
        <v>8000</v>
      </c>
      <c r="G19240" s="64">
        <f t="shared" si="579"/>
        <v>32000</v>
      </c>
      <c r="H19240" s="65" t="s">
        <v>414</v>
      </c>
      <c r="I19240" s="74"/>
    </row>
    <row r="19241" spans="1:9" x14ac:dyDescent="0.25">
      <c r="A19241" s="59" t="s">
        <v>13820</v>
      </c>
      <c r="B19241" s="118" t="s">
        <v>13833</v>
      </c>
      <c r="C19241" s="83" t="s">
        <v>48</v>
      </c>
      <c r="D19241" s="59">
        <v>1</v>
      </c>
      <c r="E19241" s="126" t="s">
        <v>26</v>
      </c>
      <c r="F19241" s="61">
        <v>310000</v>
      </c>
      <c r="G19241" s="64">
        <f t="shared" si="579"/>
        <v>310000</v>
      </c>
      <c r="H19241" s="120" t="s">
        <v>414</v>
      </c>
      <c r="I19241" s="65"/>
    </row>
    <row r="19242" spans="1:9" x14ac:dyDescent="0.25">
      <c r="A19242" s="59" t="s">
        <v>13820</v>
      </c>
      <c r="B19242" s="71" t="s">
        <v>13834</v>
      </c>
      <c r="C19242" s="59" t="s">
        <v>48</v>
      </c>
      <c r="D19242" s="60">
        <v>2</v>
      </c>
      <c r="E19242" s="126" t="s">
        <v>26</v>
      </c>
      <c r="F19242" s="73">
        <v>70000</v>
      </c>
      <c r="G19242" s="64">
        <f t="shared" si="579"/>
        <v>140000</v>
      </c>
      <c r="H19242" s="120" t="s">
        <v>414</v>
      </c>
      <c r="I19242" s="65"/>
    </row>
    <row r="19243" spans="1:9" x14ac:dyDescent="0.25">
      <c r="A19243" s="59" t="s">
        <v>13820</v>
      </c>
      <c r="B19243" s="58" t="s">
        <v>13835</v>
      </c>
      <c r="C19243" s="83" t="s">
        <v>552</v>
      </c>
      <c r="D19243" s="60">
        <v>2</v>
      </c>
      <c r="E19243" s="126" t="s">
        <v>26</v>
      </c>
      <c r="F19243" s="73">
        <v>115000</v>
      </c>
      <c r="G19243" s="64">
        <f t="shared" si="579"/>
        <v>230000</v>
      </c>
      <c r="H19243" s="120" t="s">
        <v>414</v>
      </c>
      <c r="I19243" s="74"/>
    </row>
    <row r="19244" spans="1:9" x14ac:dyDescent="0.25">
      <c r="A19244" s="59" t="s">
        <v>13820</v>
      </c>
      <c r="B19244" s="66" t="s">
        <v>13836</v>
      </c>
      <c r="C19244" s="83" t="s">
        <v>585</v>
      </c>
      <c r="D19244" s="60">
        <v>2</v>
      </c>
      <c r="E19244" s="126" t="s">
        <v>26</v>
      </c>
      <c r="F19244" s="73">
        <v>25000</v>
      </c>
      <c r="G19244" s="64">
        <f t="shared" si="579"/>
        <v>50000</v>
      </c>
      <c r="H19244" s="120" t="s">
        <v>414</v>
      </c>
      <c r="I19244" s="74"/>
    </row>
    <row r="19245" spans="1:9" x14ac:dyDescent="0.25">
      <c r="A19245" s="59" t="s">
        <v>13820</v>
      </c>
      <c r="B19245" s="59" t="s">
        <v>12958</v>
      </c>
      <c r="C19245" s="83" t="s">
        <v>48</v>
      </c>
      <c r="D19245" s="87">
        <v>1</v>
      </c>
      <c r="E19245" s="159" t="s">
        <v>26</v>
      </c>
      <c r="F19245" s="64">
        <v>65000</v>
      </c>
      <c r="G19245" s="114">
        <f t="shared" si="579"/>
        <v>65000</v>
      </c>
      <c r="H19245" s="120" t="s">
        <v>414</v>
      </c>
      <c r="I19245" s="74"/>
    </row>
    <row r="19246" spans="1:9" x14ac:dyDescent="0.25">
      <c r="A19246" s="59" t="s">
        <v>13820</v>
      </c>
      <c r="B19246" s="85" t="s">
        <v>12957</v>
      </c>
      <c r="C19246" s="83" t="s">
        <v>48</v>
      </c>
      <c r="D19246" s="59">
        <v>1</v>
      </c>
      <c r="E19246" s="159" t="s">
        <v>26</v>
      </c>
      <c r="F19246" s="61">
        <v>70000</v>
      </c>
      <c r="G19246" s="114">
        <f t="shared" si="579"/>
        <v>70000</v>
      </c>
      <c r="H19246" s="120" t="s">
        <v>414</v>
      </c>
      <c r="I19246" s="74"/>
    </row>
    <row r="19247" spans="1:9" x14ac:dyDescent="0.25">
      <c r="A19247" s="59" t="s">
        <v>13820</v>
      </c>
      <c r="B19247" s="71" t="s">
        <v>13837</v>
      </c>
      <c r="C19247" s="83" t="s">
        <v>361</v>
      </c>
      <c r="D19247" s="141">
        <v>2</v>
      </c>
      <c r="E19247" s="75" t="s">
        <v>26</v>
      </c>
      <c r="F19247" s="210">
        <v>40000</v>
      </c>
      <c r="G19247" s="114">
        <f t="shared" si="579"/>
        <v>80000</v>
      </c>
      <c r="H19247" s="120" t="s">
        <v>414</v>
      </c>
      <c r="I19247" s="74"/>
    </row>
    <row r="19248" spans="1:9" x14ac:dyDescent="0.25">
      <c r="A19248" s="59" t="s">
        <v>13820</v>
      </c>
      <c r="B19248" s="59" t="s">
        <v>32</v>
      </c>
      <c r="C19248" s="59" t="s">
        <v>33</v>
      </c>
      <c r="D19248" s="60">
        <v>1</v>
      </c>
      <c r="E19248" s="126" t="s">
        <v>26</v>
      </c>
      <c r="F19248" s="73">
        <v>210000</v>
      </c>
      <c r="G19248" s="73">
        <f t="shared" si="579"/>
        <v>210000</v>
      </c>
      <c r="H19248" s="65" t="s">
        <v>1156</v>
      </c>
      <c r="I19248" s="74" t="s">
        <v>13838</v>
      </c>
    </row>
    <row r="19249" spans="1:9" x14ac:dyDescent="0.25">
      <c r="A19249" s="59" t="s">
        <v>13820</v>
      </c>
      <c r="B19249" s="59" t="s">
        <v>6393</v>
      </c>
      <c r="C19249" s="59" t="s">
        <v>277</v>
      </c>
      <c r="D19249" s="60">
        <v>1</v>
      </c>
      <c r="E19249" s="126" t="s">
        <v>26</v>
      </c>
      <c r="F19249" s="73">
        <v>22500</v>
      </c>
      <c r="G19249" s="73">
        <f t="shared" si="579"/>
        <v>22500</v>
      </c>
      <c r="H19249" s="65" t="s">
        <v>2005</v>
      </c>
      <c r="I19249" s="74"/>
    </row>
    <row r="19250" spans="1:9" x14ac:dyDescent="0.25">
      <c r="A19250" s="59" t="s">
        <v>13820</v>
      </c>
      <c r="B19250" s="59" t="s">
        <v>6394</v>
      </c>
      <c r="C19250" s="59" t="s">
        <v>279</v>
      </c>
      <c r="D19250" s="60">
        <v>1</v>
      </c>
      <c r="E19250" s="126" t="s">
        <v>26</v>
      </c>
      <c r="F19250" s="73">
        <v>32500</v>
      </c>
      <c r="G19250" s="73">
        <f t="shared" si="579"/>
        <v>32500</v>
      </c>
      <c r="H19250" s="65" t="s">
        <v>2005</v>
      </c>
      <c r="I19250" s="74"/>
    </row>
    <row r="19251" spans="1:9" x14ac:dyDescent="0.25">
      <c r="A19251" s="59" t="s">
        <v>13820</v>
      </c>
      <c r="B19251" s="59" t="s">
        <v>1876</v>
      </c>
      <c r="C19251" s="83" t="s">
        <v>48</v>
      </c>
      <c r="D19251" s="60">
        <v>1</v>
      </c>
      <c r="E19251" s="77" t="s">
        <v>26</v>
      </c>
      <c r="F19251" s="63">
        <v>260000</v>
      </c>
      <c r="G19251" s="114">
        <f t="shared" si="579"/>
        <v>260000</v>
      </c>
      <c r="H19251" s="65" t="s">
        <v>2005</v>
      </c>
      <c r="I19251" s="74"/>
    </row>
    <row r="19252" spans="1:9" x14ac:dyDescent="0.25">
      <c r="A19252" s="59" t="s">
        <v>13820</v>
      </c>
      <c r="B19252" s="118" t="s">
        <v>7515</v>
      </c>
      <c r="C19252" s="85" t="s">
        <v>48</v>
      </c>
      <c r="D19252" s="60">
        <v>1</v>
      </c>
      <c r="E19252" s="75" t="s">
        <v>26</v>
      </c>
      <c r="F19252" s="63">
        <v>35000</v>
      </c>
      <c r="G19252" s="64">
        <f t="shared" si="579"/>
        <v>35000</v>
      </c>
      <c r="H19252" s="65" t="s">
        <v>2005</v>
      </c>
      <c r="I19252" s="74"/>
    </row>
    <row r="19253" spans="1:9" x14ac:dyDescent="0.25">
      <c r="A19253" s="59" t="s">
        <v>13820</v>
      </c>
      <c r="B19253" s="83" t="s">
        <v>13839</v>
      </c>
      <c r="C19253" s="83" t="s">
        <v>48</v>
      </c>
      <c r="D19253" s="87">
        <v>2</v>
      </c>
      <c r="E19253" s="126" t="s">
        <v>26</v>
      </c>
      <c r="F19253" s="63">
        <v>195000</v>
      </c>
      <c r="G19253" s="114">
        <f t="shared" si="579"/>
        <v>390000</v>
      </c>
      <c r="H19253" s="65" t="s">
        <v>2005</v>
      </c>
      <c r="I19253" s="74"/>
    </row>
    <row r="19254" spans="1:9" x14ac:dyDescent="0.25">
      <c r="A19254" s="59" t="s">
        <v>13820</v>
      </c>
      <c r="B19254" s="118" t="s">
        <v>7515</v>
      </c>
      <c r="C19254" s="85" t="s">
        <v>48</v>
      </c>
      <c r="D19254" s="60">
        <v>1</v>
      </c>
      <c r="E19254" s="75" t="s">
        <v>26</v>
      </c>
      <c r="F19254" s="63">
        <v>35000</v>
      </c>
      <c r="G19254" s="114">
        <f t="shared" si="579"/>
        <v>35000</v>
      </c>
      <c r="H19254" s="65" t="s">
        <v>2005</v>
      </c>
      <c r="I19254" s="74"/>
    </row>
    <row r="19255" spans="1:9" x14ac:dyDescent="0.25">
      <c r="A19255" s="59" t="s">
        <v>13820</v>
      </c>
      <c r="B19255" s="59" t="s">
        <v>729</v>
      </c>
      <c r="C19255" s="264" t="s">
        <v>27</v>
      </c>
      <c r="D19255" s="60">
        <v>10</v>
      </c>
      <c r="E19255" s="126" t="s">
        <v>26</v>
      </c>
      <c r="F19255" s="73">
        <v>1565</v>
      </c>
      <c r="G19255" s="64">
        <f t="shared" si="579"/>
        <v>15650</v>
      </c>
      <c r="H19255" s="65" t="s">
        <v>2005</v>
      </c>
      <c r="I19255" s="74"/>
    </row>
    <row r="19256" spans="1:9" x14ac:dyDescent="0.25">
      <c r="A19256" s="59" t="s">
        <v>13820</v>
      </c>
      <c r="B19256" s="71" t="s">
        <v>6687</v>
      </c>
      <c r="C19256" s="90" t="s">
        <v>237</v>
      </c>
      <c r="D19256" s="60">
        <v>1</v>
      </c>
      <c r="E19256" s="126" t="s">
        <v>26</v>
      </c>
      <c r="F19256" s="62">
        <v>230000</v>
      </c>
      <c r="G19256" s="73">
        <f t="shared" si="579"/>
        <v>230000</v>
      </c>
      <c r="H19256" s="65" t="s">
        <v>2005</v>
      </c>
      <c r="I19256" s="74"/>
    </row>
    <row r="19257" spans="1:9" x14ac:dyDescent="0.25">
      <c r="A19257" s="59" t="s">
        <v>13820</v>
      </c>
      <c r="B19257" s="71" t="s">
        <v>6689</v>
      </c>
      <c r="C19257" s="85" t="s">
        <v>239</v>
      </c>
      <c r="D19257" s="60">
        <v>1</v>
      </c>
      <c r="E19257" s="126" t="s">
        <v>26</v>
      </c>
      <c r="F19257" s="62">
        <v>190000</v>
      </c>
      <c r="G19257" s="64">
        <f t="shared" si="579"/>
        <v>190000</v>
      </c>
      <c r="H19257" s="65" t="s">
        <v>2005</v>
      </c>
      <c r="I19257" s="74"/>
    </row>
    <row r="19258" spans="1:9" x14ac:dyDescent="0.25">
      <c r="A19258" s="59" t="s">
        <v>13820</v>
      </c>
      <c r="B19258" s="59" t="s">
        <v>1792</v>
      </c>
      <c r="C19258" s="59" t="s">
        <v>76</v>
      </c>
      <c r="D19258" s="643">
        <v>1</v>
      </c>
      <c r="E19258" s="644" t="s">
        <v>37</v>
      </c>
      <c r="F19258" s="645">
        <v>86250</v>
      </c>
      <c r="G19258" s="114">
        <f t="shared" si="579"/>
        <v>86250</v>
      </c>
      <c r="H19258" s="65" t="s">
        <v>2005</v>
      </c>
      <c r="I19258" s="74"/>
    </row>
    <row r="19259" spans="1:9" x14ac:dyDescent="0.25">
      <c r="A19259" s="59" t="s">
        <v>13820</v>
      </c>
      <c r="B19259" s="66" t="s">
        <v>220</v>
      </c>
      <c r="C19259" s="92" t="s">
        <v>221</v>
      </c>
      <c r="D19259" s="60">
        <v>6</v>
      </c>
      <c r="E19259" s="126" t="s">
        <v>37</v>
      </c>
      <c r="F19259" s="102">
        <v>34689</v>
      </c>
      <c r="G19259" s="114">
        <f t="shared" si="579"/>
        <v>208134</v>
      </c>
      <c r="H19259" s="65" t="s">
        <v>2005</v>
      </c>
      <c r="I19259" s="74"/>
    </row>
    <row r="19260" spans="1:9" x14ac:dyDescent="0.25">
      <c r="A19260" s="59" t="s">
        <v>13820</v>
      </c>
      <c r="B19260" s="58" t="s">
        <v>5507</v>
      </c>
      <c r="C19260" s="58" t="s">
        <v>48</v>
      </c>
      <c r="D19260" s="60">
        <v>2</v>
      </c>
      <c r="E19260" s="126" t="s">
        <v>26</v>
      </c>
      <c r="F19260" s="73">
        <v>12500</v>
      </c>
      <c r="G19260" s="114">
        <f t="shared" si="579"/>
        <v>25000</v>
      </c>
      <c r="H19260" s="65" t="s">
        <v>2005</v>
      </c>
      <c r="I19260" s="74"/>
    </row>
    <row r="19261" spans="1:9" x14ac:dyDescent="0.25">
      <c r="A19261" s="59" t="s">
        <v>13820</v>
      </c>
      <c r="B19261" s="71" t="s">
        <v>6463</v>
      </c>
      <c r="C19261" s="59" t="s">
        <v>434</v>
      </c>
      <c r="D19261" s="141">
        <v>1</v>
      </c>
      <c r="E19261" s="75" t="s">
        <v>26</v>
      </c>
      <c r="F19261" s="210">
        <v>500000</v>
      </c>
      <c r="G19261" s="114">
        <f t="shared" si="579"/>
        <v>500000</v>
      </c>
      <c r="H19261" s="65" t="s">
        <v>763</v>
      </c>
      <c r="I19261" s="74" t="s">
        <v>13840</v>
      </c>
    </row>
    <row r="19262" spans="1:9" x14ac:dyDescent="0.25">
      <c r="A19262" s="59" t="s">
        <v>13820</v>
      </c>
      <c r="B19262" s="59" t="s">
        <v>1792</v>
      </c>
      <c r="C19262" s="59" t="s">
        <v>76</v>
      </c>
      <c r="D19262" s="643">
        <v>0.6</v>
      </c>
      <c r="E19262" s="644" t="s">
        <v>37</v>
      </c>
      <c r="F19262" s="645">
        <v>86250</v>
      </c>
      <c r="G19262" s="114">
        <f t="shared" si="579"/>
        <v>51750</v>
      </c>
      <c r="H19262" s="65" t="s">
        <v>629</v>
      </c>
      <c r="I19262" s="74"/>
    </row>
    <row r="19263" spans="1:9" x14ac:dyDescent="0.25">
      <c r="A19263" s="59" t="s">
        <v>13820</v>
      </c>
      <c r="B19263" s="59" t="s">
        <v>1792</v>
      </c>
      <c r="C19263" s="59" t="s">
        <v>76</v>
      </c>
      <c r="D19263" s="643">
        <v>0.3</v>
      </c>
      <c r="E19263" s="644" t="s">
        <v>37</v>
      </c>
      <c r="F19263" s="645">
        <v>86250</v>
      </c>
      <c r="G19263" s="64">
        <f t="shared" si="579"/>
        <v>25875</v>
      </c>
      <c r="H19263" s="65" t="s">
        <v>665</v>
      </c>
      <c r="I19263" s="74" t="s">
        <v>13841</v>
      </c>
    </row>
    <row r="19264" spans="1:9" x14ac:dyDescent="0.25">
      <c r="A19264" s="59" t="s">
        <v>13820</v>
      </c>
      <c r="B19264" s="59" t="s">
        <v>1583</v>
      </c>
      <c r="C19264" s="84" t="s">
        <v>48</v>
      </c>
      <c r="D19264" s="60">
        <v>4</v>
      </c>
      <c r="E19264" s="126" t="s">
        <v>26</v>
      </c>
      <c r="F19264" s="73">
        <v>10000</v>
      </c>
      <c r="G19264" s="114">
        <f t="shared" si="579"/>
        <v>40000</v>
      </c>
      <c r="H19264" s="65" t="s">
        <v>665</v>
      </c>
      <c r="I19264" s="74" t="s">
        <v>13841</v>
      </c>
    </row>
    <row r="19265" spans="1:9" x14ac:dyDescent="0.25">
      <c r="A19265" s="59" t="s">
        <v>13820</v>
      </c>
      <c r="B19265" s="59" t="s">
        <v>263</v>
      </c>
      <c r="C19265" s="59" t="s">
        <v>264</v>
      </c>
      <c r="D19265" s="60">
        <v>4</v>
      </c>
      <c r="E19265" s="77" t="s">
        <v>26</v>
      </c>
      <c r="F19265" s="73">
        <v>3500</v>
      </c>
      <c r="G19265" s="114">
        <f t="shared" si="579"/>
        <v>14000</v>
      </c>
      <c r="H19265" s="65" t="s">
        <v>665</v>
      </c>
      <c r="I19265" s="74" t="s">
        <v>13841</v>
      </c>
    </row>
    <row r="19266" spans="1:9" x14ac:dyDescent="0.25">
      <c r="A19266" s="59" t="s">
        <v>13820</v>
      </c>
      <c r="B19266" s="93" t="s">
        <v>13842</v>
      </c>
      <c r="C19266" s="84" t="s">
        <v>411</v>
      </c>
      <c r="D19266" s="60">
        <v>2</v>
      </c>
      <c r="E19266" s="126" t="s">
        <v>26</v>
      </c>
      <c r="F19266" s="73">
        <v>20000</v>
      </c>
      <c r="G19266" s="64">
        <f t="shared" si="579"/>
        <v>40000</v>
      </c>
      <c r="H19266" s="120" t="s">
        <v>522</v>
      </c>
      <c r="I19266" s="74" t="s">
        <v>13843</v>
      </c>
    </row>
    <row r="19267" spans="1:9" x14ac:dyDescent="0.25">
      <c r="A19267" s="59" t="s">
        <v>13820</v>
      </c>
      <c r="B19267" s="85" t="s">
        <v>13844</v>
      </c>
      <c r="C19267" s="59" t="s">
        <v>48</v>
      </c>
      <c r="D19267" s="60">
        <v>1</v>
      </c>
      <c r="E19267" s="126" t="s">
        <v>29</v>
      </c>
      <c r="F19267" s="73">
        <v>15000</v>
      </c>
      <c r="G19267" s="114">
        <f t="shared" si="579"/>
        <v>15000</v>
      </c>
      <c r="H19267" s="65" t="s">
        <v>13845</v>
      </c>
      <c r="I19267" s="74" t="s">
        <v>13843</v>
      </c>
    </row>
    <row r="19268" spans="1:9" x14ac:dyDescent="0.25">
      <c r="A19268" s="59" t="s">
        <v>13820</v>
      </c>
      <c r="B19268" s="71" t="s">
        <v>5238</v>
      </c>
      <c r="C19268" s="59" t="s">
        <v>4290</v>
      </c>
      <c r="D19268" s="60">
        <v>1</v>
      </c>
      <c r="E19268" s="159" t="s">
        <v>26</v>
      </c>
      <c r="F19268" s="64">
        <v>110000</v>
      </c>
      <c r="G19268" s="114">
        <f t="shared" si="579"/>
        <v>110000</v>
      </c>
      <c r="H19268" s="65" t="s">
        <v>13845</v>
      </c>
      <c r="I19268" s="74" t="s">
        <v>13843</v>
      </c>
    </row>
    <row r="19269" spans="1:9" x14ac:dyDescent="0.25">
      <c r="A19269" s="59" t="s">
        <v>13820</v>
      </c>
      <c r="B19269" s="58" t="s">
        <v>13846</v>
      </c>
      <c r="C19269" s="59" t="s">
        <v>48</v>
      </c>
      <c r="D19269" s="60">
        <v>20</v>
      </c>
      <c r="E19269" s="126" t="s">
        <v>26</v>
      </c>
      <c r="F19269" s="73">
        <v>12500</v>
      </c>
      <c r="G19269" s="64">
        <f t="shared" si="579"/>
        <v>250000</v>
      </c>
      <c r="H19269" s="65" t="s">
        <v>522</v>
      </c>
      <c r="I19269" s="74" t="s">
        <v>13843</v>
      </c>
    </row>
    <row r="19270" spans="1:9" x14ac:dyDescent="0.25">
      <c r="A19270" s="59" t="s">
        <v>13820</v>
      </c>
      <c r="B19270" s="58" t="s">
        <v>13847</v>
      </c>
      <c r="C19270" s="59" t="s">
        <v>48</v>
      </c>
      <c r="D19270" s="60">
        <v>10</v>
      </c>
      <c r="E19270" s="77" t="s">
        <v>26</v>
      </c>
      <c r="F19270" s="63">
        <v>7500</v>
      </c>
      <c r="G19270" s="64">
        <f t="shared" si="579"/>
        <v>75000</v>
      </c>
      <c r="H19270" s="65" t="s">
        <v>522</v>
      </c>
      <c r="I19270" s="74" t="s">
        <v>13843</v>
      </c>
    </row>
    <row r="19271" spans="1:9" x14ac:dyDescent="0.25">
      <c r="A19271" s="59" t="s">
        <v>13820</v>
      </c>
      <c r="B19271" s="59" t="s">
        <v>13848</v>
      </c>
      <c r="C19271" s="59" t="s">
        <v>48</v>
      </c>
      <c r="D19271" s="60">
        <v>10</v>
      </c>
      <c r="E19271" s="75" t="s">
        <v>26</v>
      </c>
      <c r="F19271" s="63">
        <v>10000</v>
      </c>
      <c r="G19271" s="114">
        <f t="shared" si="579"/>
        <v>100000</v>
      </c>
      <c r="H19271" s="65" t="s">
        <v>522</v>
      </c>
      <c r="I19271" s="74" t="s">
        <v>13843</v>
      </c>
    </row>
    <row r="19272" spans="1:9" x14ac:dyDescent="0.25">
      <c r="A19272" s="59" t="s">
        <v>13820</v>
      </c>
      <c r="B19272" s="85" t="s">
        <v>13849</v>
      </c>
      <c r="C19272" s="59" t="s">
        <v>48</v>
      </c>
      <c r="D19272" s="60">
        <v>5</v>
      </c>
      <c r="E19272" s="126" t="s">
        <v>118</v>
      </c>
      <c r="F19272" s="73">
        <v>7500</v>
      </c>
      <c r="G19272" s="114">
        <f t="shared" si="579"/>
        <v>37500</v>
      </c>
      <c r="H19272" s="65" t="s">
        <v>522</v>
      </c>
      <c r="I19272" s="74" t="s">
        <v>13843</v>
      </c>
    </row>
    <row r="19273" spans="1:9" x14ac:dyDescent="0.25">
      <c r="A19273" s="59" t="s">
        <v>13820</v>
      </c>
      <c r="B19273" s="59" t="s">
        <v>13850</v>
      </c>
      <c r="C19273" s="59" t="s">
        <v>48</v>
      </c>
      <c r="D19273" s="87">
        <v>8</v>
      </c>
      <c r="E19273" s="77" t="s">
        <v>26</v>
      </c>
      <c r="F19273" s="73">
        <v>40000</v>
      </c>
      <c r="G19273" s="114">
        <f t="shared" si="579"/>
        <v>320000</v>
      </c>
      <c r="H19273" s="65" t="s">
        <v>522</v>
      </c>
      <c r="I19273" s="74" t="s">
        <v>13843</v>
      </c>
    </row>
    <row r="19274" spans="1:9" x14ac:dyDescent="0.25">
      <c r="A19274" s="59" t="s">
        <v>13820</v>
      </c>
      <c r="B19274" s="85" t="s">
        <v>13851</v>
      </c>
      <c r="C19274" s="59" t="s">
        <v>48</v>
      </c>
      <c r="D19274" s="60">
        <v>1</v>
      </c>
      <c r="E19274" s="126" t="s">
        <v>26</v>
      </c>
      <c r="F19274" s="221">
        <v>230000</v>
      </c>
      <c r="G19274" s="114">
        <f t="shared" si="579"/>
        <v>230000</v>
      </c>
      <c r="H19274" s="65" t="s">
        <v>7111</v>
      </c>
      <c r="I19274" s="74" t="s">
        <v>13843</v>
      </c>
    </row>
    <row r="19275" spans="1:9" x14ac:dyDescent="0.25">
      <c r="A19275" s="59" t="s">
        <v>13820</v>
      </c>
      <c r="B19275" s="118" t="s">
        <v>9265</v>
      </c>
      <c r="C19275" s="85" t="s">
        <v>7260</v>
      </c>
      <c r="D19275" s="60">
        <v>1</v>
      </c>
      <c r="E19275" s="75" t="s">
        <v>26</v>
      </c>
      <c r="F19275" s="63">
        <v>90000</v>
      </c>
      <c r="G19275" s="114">
        <f t="shared" si="579"/>
        <v>90000</v>
      </c>
      <c r="H19275" s="120" t="s">
        <v>2161</v>
      </c>
      <c r="I19275" s="74" t="s">
        <v>13843</v>
      </c>
    </row>
    <row r="19276" spans="1:9" x14ac:dyDescent="0.25">
      <c r="A19276" s="59" t="s">
        <v>13820</v>
      </c>
      <c r="B19276" s="59" t="s">
        <v>7536</v>
      </c>
      <c r="C19276" s="59" t="s">
        <v>7537</v>
      </c>
      <c r="D19276" s="60">
        <v>1</v>
      </c>
      <c r="E19276" s="75" t="s">
        <v>26</v>
      </c>
      <c r="F19276" s="265">
        <v>140000</v>
      </c>
      <c r="G19276" s="114">
        <f t="shared" si="579"/>
        <v>140000</v>
      </c>
      <c r="H19276" s="120" t="s">
        <v>2161</v>
      </c>
      <c r="I19276" s="74" t="s">
        <v>13843</v>
      </c>
    </row>
    <row r="19277" spans="1:9" x14ac:dyDescent="0.25">
      <c r="A19277" s="59" t="s">
        <v>13820</v>
      </c>
      <c r="B19277" s="71" t="s">
        <v>7533</v>
      </c>
      <c r="C19277" s="77" t="s">
        <v>7260</v>
      </c>
      <c r="D19277" s="60">
        <v>1</v>
      </c>
      <c r="E19277" s="75" t="s">
        <v>26</v>
      </c>
      <c r="F19277" s="63">
        <v>370000</v>
      </c>
      <c r="G19277" s="114">
        <f t="shared" si="579"/>
        <v>370000</v>
      </c>
      <c r="H19277" s="120" t="s">
        <v>2161</v>
      </c>
      <c r="I19277" s="74" t="s">
        <v>13843</v>
      </c>
    </row>
    <row r="19278" spans="1:9" x14ac:dyDescent="0.25">
      <c r="A19278" s="59" t="s">
        <v>13820</v>
      </c>
      <c r="B19278" s="58" t="s">
        <v>35</v>
      </c>
      <c r="C19278" s="84" t="s">
        <v>36</v>
      </c>
      <c r="D19278" s="87">
        <v>3</v>
      </c>
      <c r="E19278" s="77" t="s">
        <v>37</v>
      </c>
      <c r="F19278" s="78">
        <v>31000</v>
      </c>
      <c r="G19278" s="64">
        <f t="shared" si="579"/>
        <v>93000</v>
      </c>
      <c r="H19278" s="65" t="s">
        <v>432</v>
      </c>
      <c r="I19278" s="74"/>
    </row>
    <row r="19279" spans="1:9" x14ac:dyDescent="0.25">
      <c r="A19279" s="59" t="s">
        <v>13852</v>
      </c>
      <c r="B19279" s="59" t="s">
        <v>56</v>
      </c>
      <c r="C19279" s="59" t="s">
        <v>57</v>
      </c>
      <c r="D19279" s="87">
        <v>2</v>
      </c>
      <c r="E19279" s="77" t="s">
        <v>37</v>
      </c>
      <c r="F19279" s="78">
        <v>24650</v>
      </c>
      <c r="G19279" s="64">
        <f t="shared" si="579"/>
        <v>49300</v>
      </c>
      <c r="H19279" s="65" t="s">
        <v>432</v>
      </c>
      <c r="I19279" s="74"/>
    </row>
    <row r="19280" spans="1:9" x14ac:dyDescent="0.25">
      <c r="A19280" s="59" t="s">
        <v>13852</v>
      </c>
      <c r="B19280" s="59" t="s">
        <v>729</v>
      </c>
      <c r="C19280" s="264" t="s">
        <v>27</v>
      </c>
      <c r="D19280" s="60">
        <v>25</v>
      </c>
      <c r="E19280" s="126" t="s">
        <v>26</v>
      </c>
      <c r="F19280" s="73">
        <v>1565</v>
      </c>
      <c r="G19280" s="64">
        <f>F19280*D19280</f>
        <v>39125</v>
      </c>
      <c r="H19280" s="65" t="s">
        <v>432</v>
      </c>
      <c r="I19280" s="74"/>
    </row>
    <row r="19281" spans="1:9" x14ac:dyDescent="0.25">
      <c r="A19281" s="59" t="s">
        <v>13852</v>
      </c>
      <c r="B19281" s="59" t="s">
        <v>13853</v>
      </c>
      <c r="C19281" s="83" t="s">
        <v>5584</v>
      </c>
      <c r="D19281" s="60">
        <v>1</v>
      </c>
      <c r="E19281" s="75" t="s">
        <v>29</v>
      </c>
      <c r="F19281" s="62">
        <v>250000</v>
      </c>
      <c r="G19281" s="114">
        <f>F19281*D19281</f>
        <v>250000</v>
      </c>
      <c r="H19281" s="65" t="s">
        <v>432</v>
      </c>
      <c r="I19281" s="74"/>
    </row>
    <row r="19282" spans="1:9" x14ac:dyDescent="0.25">
      <c r="A19282" s="59" t="s">
        <v>13852</v>
      </c>
      <c r="B19282" s="59" t="s">
        <v>13854</v>
      </c>
      <c r="C19282" s="83" t="s">
        <v>5584</v>
      </c>
      <c r="D19282" s="60">
        <v>2</v>
      </c>
      <c r="E19282" s="75" t="s">
        <v>29</v>
      </c>
      <c r="F19282" s="64">
        <v>250000</v>
      </c>
      <c r="G19282" s="64">
        <f>F19282*D19282</f>
        <v>500000</v>
      </c>
      <c r="H19282" s="65" t="s">
        <v>432</v>
      </c>
      <c r="I19282" s="74"/>
    </row>
    <row r="19283" spans="1:9" x14ac:dyDescent="0.25">
      <c r="A19283" s="59" t="s">
        <v>13852</v>
      </c>
      <c r="B19283" s="58" t="s">
        <v>6357</v>
      </c>
      <c r="C19283" s="59" t="s">
        <v>48</v>
      </c>
      <c r="D19283" s="141">
        <v>1</v>
      </c>
      <c r="E19283" s="75" t="s">
        <v>29</v>
      </c>
      <c r="F19283" s="73">
        <v>30000</v>
      </c>
      <c r="G19283" s="64">
        <f t="shared" si="579"/>
        <v>30000</v>
      </c>
      <c r="H19283" s="65" t="s">
        <v>1529</v>
      </c>
      <c r="I19283" s="139"/>
    </row>
    <row r="19284" spans="1:9" x14ac:dyDescent="0.25">
      <c r="A19284" s="59" t="s">
        <v>13852</v>
      </c>
      <c r="B19284" s="71" t="s">
        <v>728</v>
      </c>
      <c r="C19284" s="59" t="s">
        <v>27</v>
      </c>
      <c r="D19284" s="60">
        <v>40</v>
      </c>
      <c r="E19284" s="77" t="s">
        <v>26</v>
      </c>
      <c r="F19284" s="64">
        <v>1000</v>
      </c>
      <c r="G19284" s="64">
        <f>F19284*D19284</f>
        <v>40000</v>
      </c>
      <c r="H19284" s="65" t="s">
        <v>1007</v>
      </c>
      <c r="I19284" s="74"/>
    </row>
    <row r="19285" spans="1:9" x14ac:dyDescent="0.25">
      <c r="A19285" s="59" t="s">
        <v>13852</v>
      </c>
      <c r="B19285" s="59" t="s">
        <v>3228</v>
      </c>
      <c r="C19285" s="59" t="s">
        <v>27</v>
      </c>
      <c r="D19285" s="60">
        <v>1</v>
      </c>
      <c r="E19285" s="126" t="s">
        <v>1525</v>
      </c>
      <c r="F19285" s="73">
        <v>75000</v>
      </c>
      <c r="G19285" s="114">
        <f>F19285*D19285</f>
        <v>75000</v>
      </c>
      <c r="H19285" s="65" t="s">
        <v>1007</v>
      </c>
      <c r="I19285" s="74"/>
    </row>
    <row r="19286" spans="1:9" x14ac:dyDescent="0.25">
      <c r="A19286" s="59" t="s">
        <v>13852</v>
      </c>
      <c r="B19286" s="58" t="s">
        <v>844</v>
      </c>
      <c r="C19286" s="84" t="s">
        <v>835</v>
      </c>
      <c r="D19286" s="60">
        <v>1</v>
      </c>
      <c r="E19286" s="77" t="s">
        <v>26</v>
      </c>
      <c r="F19286" s="63">
        <v>11000</v>
      </c>
      <c r="G19286" s="64">
        <f>F19286*D19286</f>
        <v>11000</v>
      </c>
      <c r="H19286" s="65" t="s">
        <v>1007</v>
      </c>
      <c r="I19286" s="139"/>
    </row>
    <row r="19287" spans="1:9" x14ac:dyDescent="0.25">
      <c r="A19287" s="59" t="s">
        <v>13852</v>
      </c>
      <c r="B19287" s="118" t="s">
        <v>1818</v>
      </c>
      <c r="C19287" s="83" t="s">
        <v>48</v>
      </c>
      <c r="D19287" s="60">
        <v>1</v>
      </c>
      <c r="E19287" s="75" t="s">
        <v>26</v>
      </c>
      <c r="F19287" s="63">
        <v>10000</v>
      </c>
      <c r="G19287" s="64">
        <f t="shared" si="579"/>
        <v>10000</v>
      </c>
      <c r="H19287" s="65" t="s">
        <v>998</v>
      </c>
      <c r="I19287" s="74"/>
    </row>
    <row r="19288" spans="1:9" x14ac:dyDescent="0.25">
      <c r="A19288" s="59" t="s">
        <v>13852</v>
      </c>
      <c r="B19288" s="58" t="s">
        <v>844</v>
      </c>
      <c r="C19288" s="84" t="s">
        <v>835</v>
      </c>
      <c r="D19288" s="60">
        <v>1</v>
      </c>
      <c r="E19288" s="77" t="s">
        <v>26</v>
      </c>
      <c r="F19288" s="63">
        <v>11000</v>
      </c>
      <c r="G19288" s="64">
        <f t="shared" si="579"/>
        <v>11000</v>
      </c>
      <c r="H19288" s="65" t="s">
        <v>998</v>
      </c>
      <c r="I19288" s="74"/>
    </row>
    <row r="19289" spans="1:9" x14ac:dyDescent="0.25">
      <c r="A19289" s="59" t="s">
        <v>13852</v>
      </c>
      <c r="B19289" s="59" t="s">
        <v>12713</v>
      </c>
      <c r="C19289" s="83" t="s">
        <v>48</v>
      </c>
      <c r="D19289" s="60">
        <v>2</v>
      </c>
      <c r="E19289" s="75" t="s">
        <v>26</v>
      </c>
      <c r="F19289" s="63">
        <v>85000</v>
      </c>
      <c r="G19289" s="114">
        <f t="shared" si="579"/>
        <v>170000</v>
      </c>
      <c r="H19289" s="65" t="s">
        <v>998</v>
      </c>
      <c r="I19289" s="74"/>
    </row>
    <row r="19290" spans="1:9" x14ac:dyDescent="0.25">
      <c r="A19290" s="59" t="s">
        <v>13852</v>
      </c>
      <c r="B19290" s="66" t="s">
        <v>220</v>
      </c>
      <c r="C19290" s="92" t="s">
        <v>221</v>
      </c>
      <c r="D19290" s="60">
        <v>0.5</v>
      </c>
      <c r="E19290" s="126" t="s">
        <v>37</v>
      </c>
      <c r="F19290" s="102">
        <v>34689</v>
      </c>
      <c r="G19290" s="114">
        <f t="shared" si="579"/>
        <v>17344.5</v>
      </c>
      <c r="H19290" s="65" t="s">
        <v>998</v>
      </c>
      <c r="I19290" s="74"/>
    </row>
    <row r="19291" spans="1:9" x14ac:dyDescent="0.25">
      <c r="A19291" s="59" t="s">
        <v>13852</v>
      </c>
      <c r="B19291" s="59" t="s">
        <v>1792</v>
      </c>
      <c r="C19291" s="59" t="s">
        <v>76</v>
      </c>
      <c r="D19291" s="643">
        <v>0.6</v>
      </c>
      <c r="E19291" s="644" t="s">
        <v>37</v>
      </c>
      <c r="F19291" s="645">
        <v>86250</v>
      </c>
      <c r="G19291" s="114">
        <f t="shared" si="579"/>
        <v>51750</v>
      </c>
      <c r="H19291" s="65" t="s">
        <v>998</v>
      </c>
      <c r="I19291" s="74"/>
    </row>
    <row r="19292" spans="1:9" x14ac:dyDescent="0.25">
      <c r="A19292" s="59" t="s">
        <v>13852</v>
      </c>
      <c r="B19292" s="59" t="s">
        <v>13855</v>
      </c>
      <c r="C19292" s="59" t="s">
        <v>790</v>
      </c>
      <c r="D19292" s="87">
        <v>1</v>
      </c>
      <c r="E19292" s="77" t="s">
        <v>26</v>
      </c>
      <c r="F19292" s="78">
        <v>300000</v>
      </c>
      <c r="G19292" s="114">
        <f t="shared" si="579"/>
        <v>300000</v>
      </c>
      <c r="H19292" s="65" t="s">
        <v>13856</v>
      </c>
      <c r="I19292" s="74" t="s">
        <v>13857</v>
      </c>
    </row>
    <row r="19293" spans="1:9" x14ac:dyDescent="0.25">
      <c r="A19293" s="59" t="s">
        <v>13852</v>
      </c>
      <c r="B19293" s="59" t="s">
        <v>3228</v>
      </c>
      <c r="C19293" s="59" t="s">
        <v>27</v>
      </c>
      <c r="D19293" s="60">
        <v>2</v>
      </c>
      <c r="E19293" s="126" t="s">
        <v>1525</v>
      </c>
      <c r="F19293" s="73">
        <v>75000</v>
      </c>
      <c r="G19293" s="114">
        <f t="shared" si="579"/>
        <v>150000</v>
      </c>
      <c r="H19293" s="65" t="s">
        <v>522</v>
      </c>
      <c r="I19293" s="74" t="s">
        <v>13857</v>
      </c>
    </row>
    <row r="19294" spans="1:9" x14ac:dyDescent="0.25">
      <c r="A19294" s="59" t="s">
        <v>13852</v>
      </c>
      <c r="B19294" s="85" t="s">
        <v>13858</v>
      </c>
      <c r="C19294" s="59" t="s">
        <v>13333</v>
      </c>
      <c r="D19294" s="60">
        <v>400</v>
      </c>
      <c r="E19294" s="77" t="s">
        <v>26</v>
      </c>
      <c r="F19294" s="73">
        <v>250</v>
      </c>
      <c r="G19294" s="64">
        <f>F19294*D19294</f>
        <v>100000</v>
      </c>
      <c r="H19294" s="65" t="s">
        <v>6241</v>
      </c>
      <c r="I19294" s="74" t="s">
        <v>13859</v>
      </c>
    </row>
    <row r="19295" spans="1:9" x14ac:dyDescent="0.25">
      <c r="A19295" s="59" t="s">
        <v>13852</v>
      </c>
      <c r="B19295" s="59" t="s">
        <v>13860</v>
      </c>
      <c r="C19295" s="59" t="s">
        <v>13333</v>
      </c>
      <c r="D19295" s="87">
        <v>250</v>
      </c>
      <c r="E19295" s="77" t="s">
        <v>26</v>
      </c>
      <c r="F19295" s="63">
        <v>500</v>
      </c>
      <c r="G19295" s="64">
        <f>F19295*D19295</f>
        <v>125000</v>
      </c>
      <c r="H19295" s="65" t="s">
        <v>6241</v>
      </c>
      <c r="I19295" s="74" t="s">
        <v>13859</v>
      </c>
    </row>
    <row r="19296" spans="1:9" x14ac:dyDescent="0.25">
      <c r="A19296" s="59" t="s">
        <v>13852</v>
      </c>
      <c r="B19296" s="59" t="s">
        <v>13861</v>
      </c>
      <c r="C19296" s="59" t="s">
        <v>1043</v>
      </c>
      <c r="D19296" s="60">
        <v>13</v>
      </c>
      <c r="E19296" s="75" t="s">
        <v>119</v>
      </c>
      <c r="F19296" s="63">
        <v>177000</v>
      </c>
      <c r="G19296" s="64">
        <f t="shared" ref="G19296:G19301" si="580">F19296*D19296</f>
        <v>2301000</v>
      </c>
      <c r="H19296" s="65" t="s">
        <v>6241</v>
      </c>
      <c r="I19296" s="74"/>
    </row>
    <row r="19297" spans="1:9" x14ac:dyDescent="0.25">
      <c r="A19297" s="59" t="s">
        <v>13852</v>
      </c>
      <c r="B19297" s="59" t="s">
        <v>13862</v>
      </c>
      <c r="C19297" s="59" t="s">
        <v>1043</v>
      </c>
      <c r="D19297" s="60">
        <v>15</v>
      </c>
      <c r="E19297" s="126" t="s">
        <v>473</v>
      </c>
      <c r="F19297" s="102">
        <v>84500</v>
      </c>
      <c r="G19297" s="114">
        <f t="shared" si="580"/>
        <v>1267500</v>
      </c>
      <c r="H19297" s="65" t="s">
        <v>6241</v>
      </c>
      <c r="I19297" s="74"/>
    </row>
    <row r="19298" spans="1:9" x14ac:dyDescent="0.25">
      <c r="A19298" s="59" t="s">
        <v>13852</v>
      </c>
      <c r="B19298" s="59" t="s">
        <v>13863</v>
      </c>
      <c r="C19298" s="59" t="s">
        <v>1043</v>
      </c>
      <c r="D19298" s="60">
        <v>13</v>
      </c>
      <c r="E19298" s="126" t="s">
        <v>473</v>
      </c>
      <c r="F19298" s="102">
        <v>8500</v>
      </c>
      <c r="G19298" s="114">
        <f t="shared" si="580"/>
        <v>110500</v>
      </c>
      <c r="H19298" s="65" t="s">
        <v>6241</v>
      </c>
      <c r="I19298" s="74"/>
    </row>
    <row r="19299" spans="1:9" x14ac:dyDescent="0.25">
      <c r="A19299" s="59" t="s">
        <v>13852</v>
      </c>
      <c r="B19299" s="58" t="s">
        <v>13864</v>
      </c>
      <c r="C19299" s="59" t="s">
        <v>1043</v>
      </c>
      <c r="D19299" s="141">
        <v>2</v>
      </c>
      <c r="E19299" s="77" t="s">
        <v>26</v>
      </c>
      <c r="F19299" s="73">
        <v>1868500</v>
      </c>
      <c r="G19299" s="64">
        <f t="shared" si="580"/>
        <v>3737000</v>
      </c>
      <c r="H19299" s="65" t="s">
        <v>6238</v>
      </c>
      <c r="I19299" s="74"/>
    </row>
    <row r="19300" spans="1:9" x14ac:dyDescent="0.25">
      <c r="A19300" s="59" t="s">
        <v>13852</v>
      </c>
      <c r="B19300" s="118" t="s">
        <v>13865</v>
      </c>
      <c r="C19300" s="59" t="s">
        <v>1043</v>
      </c>
      <c r="D19300" s="60">
        <v>1</v>
      </c>
      <c r="E19300" s="77" t="s">
        <v>26</v>
      </c>
      <c r="F19300" s="73">
        <v>2364000</v>
      </c>
      <c r="G19300" s="64">
        <f t="shared" si="580"/>
        <v>2364000</v>
      </c>
      <c r="H19300" s="65" t="s">
        <v>6239</v>
      </c>
      <c r="I19300" s="74"/>
    </row>
    <row r="19301" spans="1:9" x14ac:dyDescent="0.25">
      <c r="A19301" s="59" t="s">
        <v>13852</v>
      </c>
      <c r="B19301" s="85" t="s">
        <v>2175</v>
      </c>
      <c r="C19301" s="59" t="s">
        <v>1043</v>
      </c>
      <c r="D19301" s="60">
        <v>2</v>
      </c>
      <c r="E19301" s="77" t="s">
        <v>26</v>
      </c>
      <c r="F19301" s="73">
        <v>195000</v>
      </c>
      <c r="G19301" s="64">
        <f t="shared" si="580"/>
        <v>390000</v>
      </c>
      <c r="H19301" s="65" t="s">
        <v>6237</v>
      </c>
      <c r="I19301" s="74"/>
    </row>
    <row r="19302" spans="1:9" x14ac:dyDescent="0.25">
      <c r="A19302" s="59" t="s">
        <v>13852</v>
      </c>
      <c r="B19302" s="59" t="s">
        <v>56</v>
      </c>
      <c r="C19302" s="59" t="s">
        <v>57</v>
      </c>
      <c r="D19302" s="87">
        <v>1.5</v>
      </c>
      <c r="E19302" s="77" t="s">
        <v>37</v>
      </c>
      <c r="F19302" s="78">
        <v>24650</v>
      </c>
      <c r="G19302" s="64">
        <f>F19302*D19302</f>
        <v>36975</v>
      </c>
      <c r="H19302" s="65" t="s">
        <v>466</v>
      </c>
      <c r="I19302" s="74"/>
    </row>
    <row r="19303" spans="1:9" x14ac:dyDescent="0.25">
      <c r="A19303" s="60" t="s">
        <v>13852</v>
      </c>
      <c r="B19303" s="66" t="s">
        <v>220</v>
      </c>
      <c r="C19303" s="92" t="s">
        <v>221</v>
      </c>
      <c r="D19303" s="60">
        <v>1.5</v>
      </c>
      <c r="E19303" s="126" t="s">
        <v>37</v>
      </c>
      <c r="F19303" s="102">
        <v>34689</v>
      </c>
      <c r="G19303" s="114">
        <f t="shared" ref="G19303:G19366" si="581">F19303*D19303</f>
        <v>52033.5</v>
      </c>
      <c r="H19303" s="65" t="s">
        <v>466</v>
      </c>
      <c r="I19303" s="74"/>
    </row>
    <row r="19304" spans="1:9" x14ac:dyDescent="0.25">
      <c r="A19304" s="59" t="s">
        <v>13852</v>
      </c>
      <c r="B19304" s="58" t="s">
        <v>6427</v>
      </c>
      <c r="C19304" s="84" t="s">
        <v>8365</v>
      </c>
      <c r="D19304" s="60">
        <v>1</v>
      </c>
      <c r="E19304" s="75" t="s">
        <v>26</v>
      </c>
      <c r="F19304" s="63">
        <v>1650000</v>
      </c>
      <c r="G19304" s="64">
        <f t="shared" si="581"/>
        <v>1650000</v>
      </c>
      <c r="H19304" s="65" t="s">
        <v>6231</v>
      </c>
      <c r="I19304" s="74" t="s">
        <v>13866</v>
      </c>
    </row>
    <row r="19305" spans="1:9" x14ac:dyDescent="0.25">
      <c r="A19305" s="59" t="s">
        <v>13852</v>
      </c>
      <c r="B19305" s="58" t="s">
        <v>6427</v>
      </c>
      <c r="C19305" s="84" t="s">
        <v>13867</v>
      </c>
      <c r="D19305" s="60">
        <v>1</v>
      </c>
      <c r="E19305" s="75" t="s">
        <v>26</v>
      </c>
      <c r="F19305" s="63">
        <v>1650000</v>
      </c>
      <c r="G19305" s="64">
        <f t="shared" si="581"/>
        <v>1650000</v>
      </c>
      <c r="H19305" s="65" t="s">
        <v>6231</v>
      </c>
      <c r="I19305" s="74" t="s">
        <v>13866</v>
      </c>
    </row>
    <row r="19306" spans="1:9" x14ac:dyDescent="0.25">
      <c r="A19306" s="59" t="s">
        <v>13852</v>
      </c>
      <c r="B19306" s="58" t="s">
        <v>6427</v>
      </c>
      <c r="C19306" s="84" t="s">
        <v>7361</v>
      </c>
      <c r="D19306" s="59">
        <v>1</v>
      </c>
      <c r="E19306" s="126" t="s">
        <v>26</v>
      </c>
      <c r="F19306" s="63">
        <v>1650000</v>
      </c>
      <c r="G19306" s="64">
        <f t="shared" si="581"/>
        <v>1650000</v>
      </c>
      <c r="H19306" s="65" t="s">
        <v>6231</v>
      </c>
      <c r="I19306" s="74" t="s">
        <v>13866</v>
      </c>
    </row>
    <row r="19307" spans="1:9" x14ac:dyDescent="0.25">
      <c r="A19307" s="59" t="s">
        <v>13852</v>
      </c>
      <c r="B19307" s="58" t="s">
        <v>6427</v>
      </c>
      <c r="C19307" s="84" t="s">
        <v>8008</v>
      </c>
      <c r="D19307" s="60">
        <v>1</v>
      </c>
      <c r="E19307" s="126" t="s">
        <v>26</v>
      </c>
      <c r="F19307" s="63">
        <v>1650000</v>
      </c>
      <c r="G19307" s="64">
        <f t="shared" si="581"/>
        <v>1650000</v>
      </c>
      <c r="H19307" s="65" t="s">
        <v>6231</v>
      </c>
      <c r="I19307" s="74" t="s">
        <v>13866</v>
      </c>
    </row>
    <row r="19308" spans="1:9" x14ac:dyDescent="0.25">
      <c r="A19308" s="59" t="s">
        <v>13852</v>
      </c>
      <c r="B19308" s="71" t="s">
        <v>54</v>
      </c>
      <c r="C19308" s="83" t="s">
        <v>13868</v>
      </c>
      <c r="D19308" s="60">
        <v>1</v>
      </c>
      <c r="E19308" s="126" t="s">
        <v>26</v>
      </c>
      <c r="F19308" s="73">
        <v>3400000</v>
      </c>
      <c r="G19308" s="64">
        <f t="shared" si="581"/>
        <v>3400000</v>
      </c>
      <c r="H19308" s="65" t="s">
        <v>6231</v>
      </c>
      <c r="I19308" s="74" t="s">
        <v>13866</v>
      </c>
    </row>
    <row r="19309" spans="1:9" x14ac:dyDescent="0.25">
      <c r="A19309" s="59" t="s">
        <v>13852</v>
      </c>
      <c r="B19309" s="71" t="s">
        <v>54</v>
      </c>
      <c r="C19309" s="83" t="s">
        <v>9691</v>
      </c>
      <c r="D19309" s="60">
        <v>1</v>
      </c>
      <c r="E19309" s="126" t="s">
        <v>26</v>
      </c>
      <c r="F19309" s="73">
        <v>3400000</v>
      </c>
      <c r="G19309" s="64">
        <f t="shared" si="581"/>
        <v>3400000</v>
      </c>
      <c r="H19309" s="65" t="s">
        <v>6231</v>
      </c>
      <c r="I19309" s="74" t="s">
        <v>13866</v>
      </c>
    </row>
    <row r="19310" spans="1:9" x14ac:dyDescent="0.25">
      <c r="A19310" s="59" t="s">
        <v>13852</v>
      </c>
      <c r="B19310" s="59" t="s">
        <v>7133</v>
      </c>
      <c r="C19310" s="83" t="s">
        <v>7134</v>
      </c>
      <c r="D19310" s="87">
        <v>1</v>
      </c>
      <c r="E19310" s="159" t="s">
        <v>7135</v>
      </c>
      <c r="F19310" s="64">
        <v>150000</v>
      </c>
      <c r="G19310" s="114">
        <f t="shared" si="581"/>
        <v>150000</v>
      </c>
      <c r="H19310" s="120" t="s">
        <v>522</v>
      </c>
      <c r="I19310" s="74" t="s">
        <v>13866</v>
      </c>
    </row>
    <row r="19311" spans="1:9" x14ac:dyDescent="0.25">
      <c r="A19311" s="59" t="s">
        <v>13852</v>
      </c>
      <c r="B19311" s="85" t="s">
        <v>2175</v>
      </c>
      <c r="C19311" s="59" t="s">
        <v>1043</v>
      </c>
      <c r="D19311" s="60">
        <v>1</v>
      </c>
      <c r="E19311" s="77" t="s">
        <v>26</v>
      </c>
      <c r="F19311" s="73">
        <v>195000</v>
      </c>
      <c r="G19311" s="64">
        <f t="shared" si="581"/>
        <v>195000</v>
      </c>
      <c r="H19311" s="65" t="s">
        <v>13869</v>
      </c>
      <c r="I19311" s="74"/>
    </row>
    <row r="19312" spans="1:9" x14ac:dyDescent="0.25">
      <c r="A19312" s="59" t="s">
        <v>13852</v>
      </c>
      <c r="B19312" s="66" t="s">
        <v>13870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581"/>
        <v>35000</v>
      </c>
      <c r="H19312" s="120" t="s">
        <v>632</v>
      </c>
      <c r="I19312" s="74"/>
    </row>
    <row r="19313" spans="1:9" x14ac:dyDescent="0.25">
      <c r="A19313" s="59" t="s">
        <v>13852</v>
      </c>
      <c r="B19313" s="71" t="s">
        <v>7143</v>
      </c>
      <c r="C19313" s="83" t="s">
        <v>411</v>
      </c>
      <c r="D19313" s="60">
        <v>10</v>
      </c>
      <c r="E19313" s="126" t="s">
        <v>26</v>
      </c>
      <c r="F19313" s="73">
        <v>3500</v>
      </c>
      <c r="G19313" s="64">
        <f t="shared" si="581"/>
        <v>35000</v>
      </c>
      <c r="H19313" s="120" t="s">
        <v>632</v>
      </c>
      <c r="I19313" s="65"/>
    </row>
    <row r="19314" spans="1:9" x14ac:dyDescent="0.25">
      <c r="A19314" s="59" t="s">
        <v>13852</v>
      </c>
      <c r="B19314" s="93" t="s">
        <v>13871</v>
      </c>
      <c r="C19314" s="83" t="s">
        <v>411</v>
      </c>
      <c r="D19314" s="60">
        <v>1</v>
      </c>
      <c r="E19314" s="126" t="s">
        <v>26</v>
      </c>
      <c r="F19314" s="73">
        <v>25000</v>
      </c>
      <c r="G19314" s="64">
        <f t="shared" si="581"/>
        <v>25000</v>
      </c>
      <c r="H19314" s="120" t="s">
        <v>632</v>
      </c>
      <c r="I19314" s="65"/>
    </row>
    <row r="19315" spans="1:9" x14ac:dyDescent="0.25">
      <c r="A19315" s="59" t="s">
        <v>13852</v>
      </c>
      <c r="B19315" s="59" t="s">
        <v>13872</v>
      </c>
      <c r="C19315" s="59" t="s">
        <v>48</v>
      </c>
      <c r="D19315" s="60">
        <v>1</v>
      </c>
      <c r="E19315" s="126" t="s">
        <v>26</v>
      </c>
      <c r="F19315" s="73">
        <v>80000</v>
      </c>
      <c r="G19315" s="64">
        <f t="shared" si="581"/>
        <v>80000</v>
      </c>
      <c r="H19315" s="120" t="s">
        <v>632</v>
      </c>
      <c r="I19315" s="74"/>
    </row>
    <row r="19316" spans="1:9" x14ac:dyDescent="0.25">
      <c r="A19316" s="59" t="s">
        <v>13852</v>
      </c>
      <c r="B19316" s="71" t="s">
        <v>13873</v>
      </c>
      <c r="C19316" s="59" t="s">
        <v>48</v>
      </c>
      <c r="D19316" s="60">
        <v>3</v>
      </c>
      <c r="E19316" s="126" t="s">
        <v>26</v>
      </c>
      <c r="F19316" s="73">
        <v>27500</v>
      </c>
      <c r="G19316" s="64">
        <f t="shared" si="581"/>
        <v>82500</v>
      </c>
      <c r="H19316" s="120" t="s">
        <v>632</v>
      </c>
      <c r="I19316" s="74"/>
    </row>
    <row r="19317" spans="1:9" x14ac:dyDescent="0.25">
      <c r="A19317" s="59" t="s">
        <v>13852</v>
      </c>
      <c r="B19317" s="59" t="s">
        <v>1427</v>
      </c>
      <c r="C19317" s="83" t="s">
        <v>1426</v>
      </c>
      <c r="D19317" s="60">
        <v>2</v>
      </c>
      <c r="E19317" s="75" t="s">
        <v>26</v>
      </c>
      <c r="F19317" s="63">
        <v>888079</v>
      </c>
      <c r="G19317" s="64">
        <f t="shared" si="581"/>
        <v>1776158</v>
      </c>
      <c r="H19317" s="65" t="s">
        <v>7613</v>
      </c>
      <c r="I19317" s="74" t="s">
        <v>13874</v>
      </c>
    </row>
    <row r="19318" spans="1:9" x14ac:dyDescent="0.25">
      <c r="A19318" s="59" t="s">
        <v>13852</v>
      </c>
      <c r="B19318" s="58" t="s">
        <v>6357</v>
      </c>
      <c r="C19318" s="59" t="s">
        <v>48</v>
      </c>
      <c r="D19318" s="141">
        <v>1</v>
      </c>
      <c r="E19318" s="75" t="s">
        <v>29</v>
      </c>
      <c r="F19318" s="73">
        <v>30000</v>
      </c>
      <c r="G19318" s="114">
        <f t="shared" si="581"/>
        <v>30000</v>
      </c>
      <c r="H19318" s="65" t="s">
        <v>7613</v>
      </c>
      <c r="I19318" s="74" t="s">
        <v>13874</v>
      </c>
    </row>
    <row r="19319" spans="1:9" x14ac:dyDescent="0.25">
      <c r="A19319" s="59" t="s">
        <v>13852</v>
      </c>
      <c r="B19319" s="59" t="s">
        <v>172</v>
      </c>
      <c r="C19319" s="93" t="s">
        <v>173</v>
      </c>
      <c r="D19319" s="60">
        <v>1</v>
      </c>
      <c r="E19319" s="75" t="s">
        <v>26</v>
      </c>
      <c r="F19319" s="63">
        <v>39000</v>
      </c>
      <c r="G19319" s="114">
        <f t="shared" si="581"/>
        <v>39000</v>
      </c>
      <c r="H19319" s="65" t="s">
        <v>1468</v>
      </c>
      <c r="I19319" s="74" t="s">
        <v>13875</v>
      </c>
    </row>
    <row r="19320" spans="1:9" x14ac:dyDescent="0.25">
      <c r="A19320" s="59" t="s">
        <v>13852</v>
      </c>
      <c r="B19320" s="59" t="s">
        <v>6323</v>
      </c>
      <c r="C19320" s="59" t="s">
        <v>6324</v>
      </c>
      <c r="D19320" s="60">
        <v>1</v>
      </c>
      <c r="E19320" s="126" t="s">
        <v>26</v>
      </c>
      <c r="F19320" s="73">
        <v>93000</v>
      </c>
      <c r="G19320" s="64">
        <f t="shared" si="581"/>
        <v>93000</v>
      </c>
      <c r="H19320" s="65" t="s">
        <v>1468</v>
      </c>
      <c r="I19320" s="74" t="s">
        <v>13875</v>
      </c>
    </row>
    <row r="19321" spans="1:9" x14ac:dyDescent="0.25">
      <c r="A19321" s="59" t="s">
        <v>13852</v>
      </c>
      <c r="B19321" s="59" t="s">
        <v>6532</v>
      </c>
      <c r="C19321" s="81" t="s">
        <v>121</v>
      </c>
      <c r="D19321" s="60">
        <v>1</v>
      </c>
      <c r="E19321" s="126" t="s">
        <v>26</v>
      </c>
      <c r="F19321" s="62">
        <v>134500</v>
      </c>
      <c r="G19321" s="73">
        <f t="shared" si="581"/>
        <v>134500</v>
      </c>
      <c r="H19321" s="65" t="s">
        <v>1468</v>
      </c>
      <c r="I19321" s="74" t="s">
        <v>13875</v>
      </c>
    </row>
    <row r="19322" spans="1:9" x14ac:dyDescent="0.25">
      <c r="A19322" s="59" t="s">
        <v>13852</v>
      </c>
      <c r="B19322" s="59" t="s">
        <v>6402</v>
      </c>
      <c r="C19322" s="59" t="s">
        <v>6403</v>
      </c>
      <c r="D19322" s="60">
        <v>1</v>
      </c>
      <c r="E19322" s="126" t="s">
        <v>26</v>
      </c>
      <c r="F19322" s="62">
        <v>83500</v>
      </c>
      <c r="G19322" s="64">
        <f t="shared" si="581"/>
        <v>83500</v>
      </c>
      <c r="H19322" s="65" t="s">
        <v>1468</v>
      </c>
      <c r="I19322" s="74" t="s">
        <v>13875</v>
      </c>
    </row>
    <row r="19323" spans="1:9" x14ac:dyDescent="0.25">
      <c r="A19323" s="59" t="s">
        <v>13852</v>
      </c>
      <c r="B19323" s="58" t="s">
        <v>10150</v>
      </c>
      <c r="C19323" s="58" t="s">
        <v>281</v>
      </c>
      <c r="D19323" s="643">
        <v>1</v>
      </c>
      <c r="E19323" s="644" t="s">
        <v>26</v>
      </c>
      <c r="F19323" s="645">
        <v>21000</v>
      </c>
      <c r="G19323" s="114">
        <f t="shared" si="581"/>
        <v>21000</v>
      </c>
      <c r="H19323" s="65" t="s">
        <v>1468</v>
      </c>
      <c r="I19323" s="74" t="s">
        <v>13875</v>
      </c>
    </row>
    <row r="19324" spans="1:9" x14ac:dyDescent="0.25">
      <c r="A19324" s="59" t="s">
        <v>13852</v>
      </c>
      <c r="B19324" s="71" t="s">
        <v>6463</v>
      </c>
      <c r="C19324" s="59" t="s">
        <v>434</v>
      </c>
      <c r="D19324" s="141">
        <v>2</v>
      </c>
      <c r="E19324" s="75" t="s">
        <v>26</v>
      </c>
      <c r="F19324" s="210">
        <v>500000</v>
      </c>
      <c r="G19324" s="114">
        <f t="shared" si="581"/>
        <v>1000000</v>
      </c>
      <c r="H19324" s="65" t="s">
        <v>535</v>
      </c>
      <c r="I19324" s="74" t="s">
        <v>13876</v>
      </c>
    </row>
    <row r="19325" spans="1:9" x14ac:dyDescent="0.25">
      <c r="A19325" s="59" t="s">
        <v>13852</v>
      </c>
      <c r="B19325" s="83" t="s">
        <v>205</v>
      </c>
      <c r="C19325" s="83" t="s">
        <v>48</v>
      </c>
      <c r="D19325" s="59">
        <v>1</v>
      </c>
      <c r="E19325" s="159" t="s">
        <v>29</v>
      </c>
      <c r="F19325" s="61">
        <v>135000</v>
      </c>
      <c r="G19325" s="114">
        <f t="shared" si="581"/>
        <v>135000</v>
      </c>
      <c r="H19325" s="479" t="s">
        <v>414</v>
      </c>
      <c r="I19325" s="74"/>
    </row>
    <row r="19326" spans="1:9" x14ac:dyDescent="0.25">
      <c r="A19326" s="59" t="s">
        <v>13852</v>
      </c>
      <c r="B19326" s="59" t="s">
        <v>1792</v>
      </c>
      <c r="C19326" s="59" t="s">
        <v>76</v>
      </c>
      <c r="D19326" s="643">
        <v>0.6</v>
      </c>
      <c r="E19326" s="644" t="s">
        <v>37</v>
      </c>
      <c r="F19326" s="645">
        <v>86250</v>
      </c>
      <c r="G19326" s="114">
        <f t="shared" si="581"/>
        <v>51750</v>
      </c>
      <c r="H19326" s="479" t="s">
        <v>414</v>
      </c>
      <c r="I19326" s="74"/>
    </row>
    <row r="19327" spans="1:9" x14ac:dyDescent="0.25">
      <c r="A19327" s="59" t="s">
        <v>13852</v>
      </c>
      <c r="B19327" s="66" t="s">
        <v>12388</v>
      </c>
      <c r="C19327" s="89" t="s">
        <v>48</v>
      </c>
      <c r="D19327" s="60">
        <v>1</v>
      </c>
      <c r="E19327" s="75" t="s">
        <v>26</v>
      </c>
      <c r="F19327" s="64">
        <v>15000</v>
      </c>
      <c r="G19327" s="114">
        <f t="shared" si="581"/>
        <v>15000</v>
      </c>
      <c r="H19327" s="479" t="s">
        <v>414</v>
      </c>
      <c r="I19327" s="74"/>
    </row>
    <row r="19328" spans="1:9" x14ac:dyDescent="0.25">
      <c r="A19328" s="59" t="s">
        <v>13852</v>
      </c>
      <c r="B19328" s="58" t="s">
        <v>13877</v>
      </c>
      <c r="C19328" s="59" t="s">
        <v>48</v>
      </c>
      <c r="D19328" s="60">
        <v>1</v>
      </c>
      <c r="E19328" s="126" t="s">
        <v>26</v>
      </c>
      <c r="F19328" s="73">
        <v>110000</v>
      </c>
      <c r="G19328" s="64">
        <f t="shared" si="581"/>
        <v>110000</v>
      </c>
      <c r="H19328" s="479" t="s">
        <v>414</v>
      </c>
      <c r="I19328" s="74"/>
    </row>
    <row r="19329" spans="1:9" x14ac:dyDescent="0.25">
      <c r="A19329" s="59" t="s">
        <v>13852</v>
      </c>
      <c r="B19329" s="59" t="s">
        <v>6665</v>
      </c>
      <c r="C19329" s="171" t="s">
        <v>243</v>
      </c>
      <c r="D19329" s="59">
        <v>1</v>
      </c>
      <c r="E19329" s="59" t="s">
        <v>26</v>
      </c>
      <c r="F19329" s="61">
        <v>140000</v>
      </c>
      <c r="G19329" s="64">
        <f t="shared" si="581"/>
        <v>140000</v>
      </c>
      <c r="H19329" s="479" t="s">
        <v>414</v>
      </c>
      <c r="I19329" s="59"/>
    </row>
    <row r="19330" spans="1:9" x14ac:dyDescent="0.25">
      <c r="A19330" s="59" t="s">
        <v>13852</v>
      </c>
      <c r="B19330" s="59" t="s">
        <v>210</v>
      </c>
      <c r="C19330" s="59" t="s">
        <v>211</v>
      </c>
      <c r="D19330" s="87">
        <v>3</v>
      </c>
      <c r="E19330" s="77" t="s">
        <v>37</v>
      </c>
      <c r="F19330" s="78">
        <v>33000</v>
      </c>
      <c r="G19330" s="64">
        <f t="shared" si="581"/>
        <v>99000</v>
      </c>
      <c r="H19330" s="120" t="s">
        <v>632</v>
      </c>
      <c r="I19330" s="59"/>
    </row>
    <row r="19331" spans="1:9" x14ac:dyDescent="0.25">
      <c r="A19331" s="59" t="s">
        <v>13852</v>
      </c>
      <c r="B19331" s="66" t="s">
        <v>12388</v>
      </c>
      <c r="C19331" s="89" t="s">
        <v>48</v>
      </c>
      <c r="D19331" s="60">
        <v>1</v>
      </c>
      <c r="E19331" s="75" t="s">
        <v>26</v>
      </c>
      <c r="F19331" s="64">
        <v>15000</v>
      </c>
      <c r="G19331" s="64">
        <f t="shared" si="581"/>
        <v>15000</v>
      </c>
      <c r="H19331" s="120" t="s">
        <v>890</v>
      </c>
      <c r="I19331" s="59"/>
    </row>
    <row r="19332" spans="1:9" x14ac:dyDescent="0.25">
      <c r="A19332" s="59" t="s">
        <v>13852</v>
      </c>
      <c r="B19332" s="58" t="s">
        <v>35</v>
      </c>
      <c r="C19332" s="84" t="s">
        <v>36</v>
      </c>
      <c r="D19332" s="87">
        <v>20</v>
      </c>
      <c r="E19332" s="77" t="s">
        <v>37</v>
      </c>
      <c r="F19332" s="78">
        <v>31000</v>
      </c>
      <c r="G19332" s="64">
        <f t="shared" si="581"/>
        <v>620000</v>
      </c>
      <c r="H19332" s="65" t="s">
        <v>432</v>
      </c>
      <c r="I19332" s="74"/>
    </row>
    <row r="19333" spans="1:9" x14ac:dyDescent="0.25">
      <c r="A19333" s="59" t="s">
        <v>13878</v>
      </c>
      <c r="B19333" s="118" t="s">
        <v>288</v>
      </c>
      <c r="C19333" s="85" t="s">
        <v>48</v>
      </c>
      <c r="D19333" s="60">
        <v>1</v>
      </c>
      <c r="E19333" s="159" t="s">
        <v>26</v>
      </c>
      <c r="F19333" s="73">
        <v>22500</v>
      </c>
      <c r="G19333" s="64">
        <f t="shared" si="581"/>
        <v>22500</v>
      </c>
      <c r="H19333" s="65" t="s">
        <v>710</v>
      </c>
      <c r="I19333" s="74"/>
    </row>
    <row r="19334" spans="1:9" x14ac:dyDescent="0.25">
      <c r="A19334" s="59" t="s">
        <v>13878</v>
      </c>
      <c r="B19334" s="59" t="s">
        <v>199</v>
      </c>
      <c r="C19334" s="59" t="s">
        <v>48</v>
      </c>
      <c r="D19334" s="60">
        <v>1</v>
      </c>
      <c r="E19334" s="75" t="s">
        <v>26</v>
      </c>
      <c r="F19334" s="73">
        <v>65000</v>
      </c>
      <c r="G19334" s="114">
        <f t="shared" si="581"/>
        <v>65000</v>
      </c>
      <c r="H19334" s="65" t="s">
        <v>710</v>
      </c>
      <c r="I19334" s="74"/>
    </row>
    <row r="19335" spans="1:9" x14ac:dyDescent="0.25">
      <c r="A19335" s="59" t="s">
        <v>13878</v>
      </c>
      <c r="B19335" s="59" t="s">
        <v>13879</v>
      </c>
      <c r="C19335" s="59" t="s">
        <v>13880</v>
      </c>
      <c r="D19335" s="141">
        <v>1</v>
      </c>
      <c r="E19335" s="75" t="s">
        <v>26</v>
      </c>
      <c r="F19335" s="265">
        <v>1100000</v>
      </c>
      <c r="G19335" s="64">
        <f t="shared" si="581"/>
        <v>1100000</v>
      </c>
      <c r="H19335" s="65" t="s">
        <v>1468</v>
      </c>
      <c r="I19335" s="139" t="s">
        <v>13881</v>
      </c>
    </row>
    <row r="19336" spans="1:9" x14ac:dyDescent="0.25">
      <c r="A19336" s="59" t="s">
        <v>13878</v>
      </c>
      <c r="B19336" s="93" t="s">
        <v>13882</v>
      </c>
      <c r="C19336" s="59" t="s">
        <v>2000</v>
      </c>
      <c r="D19336" s="60">
        <v>1</v>
      </c>
      <c r="E19336" s="126" t="s">
        <v>26</v>
      </c>
      <c r="F19336" s="73">
        <v>350000</v>
      </c>
      <c r="G19336" s="64">
        <f>F19336*D19336</f>
        <v>350000</v>
      </c>
      <c r="H19336" s="65" t="s">
        <v>1468</v>
      </c>
      <c r="I19336" s="74" t="s">
        <v>13881</v>
      </c>
    </row>
    <row r="19337" spans="1:9" x14ac:dyDescent="0.25">
      <c r="A19337" s="59" t="s">
        <v>13878</v>
      </c>
      <c r="B19337" s="58" t="s">
        <v>6344</v>
      </c>
      <c r="C19337" s="84" t="s">
        <v>27</v>
      </c>
      <c r="D19337" s="60">
        <v>20</v>
      </c>
      <c r="E19337" s="77" t="s">
        <v>26</v>
      </c>
      <c r="F19337" s="63">
        <v>1000</v>
      </c>
      <c r="G19337" s="64">
        <f>F19337*D19337</f>
        <v>20000</v>
      </c>
      <c r="H19337" s="65" t="s">
        <v>1007</v>
      </c>
      <c r="I19337" s="139"/>
    </row>
    <row r="19338" spans="1:9" x14ac:dyDescent="0.25">
      <c r="A19338" s="59" t="s">
        <v>13878</v>
      </c>
      <c r="B19338" s="59" t="s">
        <v>13883</v>
      </c>
      <c r="C19338" s="59" t="s">
        <v>790</v>
      </c>
      <c r="D19338" s="87">
        <v>1</v>
      </c>
      <c r="E19338" s="77" t="s">
        <v>26</v>
      </c>
      <c r="F19338" s="63">
        <v>975000</v>
      </c>
      <c r="G19338" s="64">
        <f t="shared" si="581"/>
        <v>975000</v>
      </c>
      <c r="H19338" s="65" t="s">
        <v>1660</v>
      </c>
      <c r="I19338" s="74" t="s">
        <v>13884</v>
      </c>
    </row>
    <row r="19339" spans="1:9" x14ac:dyDescent="0.25">
      <c r="A19339" s="59" t="s">
        <v>13878</v>
      </c>
      <c r="B19339" s="71" t="s">
        <v>13885</v>
      </c>
      <c r="C19339" s="83" t="s">
        <v>790</v>
      </c>
      <c r="D19339" s="60">
        <v>1</v>
      </c>
      <c r="E19339" s="126" t="s">
        <v>29</v>
      </c>
      <c r="F19339" s="73">
        <v>1475000</v>
      </c>
      <c r="G19339" s="64">
        <f>F19339*D19339</f>
        <v>1475000</v>
      </c>
      <c r="H19339" s="65" t="s">
        <v>963</v>
      </c>
      <c r="I19339" s="74" t="s">
        <v>13884</v>
      </c>
    </row>
    <row r="19340" spans="1:9" x14ac:dyDescent="0.25">
      <c r="A19340" s="59" t="s">
        <v>13878</v>
      </c>
      <c r="B19340" s="85" t="s">
        <v>13886</v>
      </c>
      <c r="C19340" s="59" t="s">
        <v>790</v>
      </c>
      <c r="D19340" s="60">
        <v>1</v>
      </c>
      <c r="E19340" s="126" t="s">
        <v>26</v>
      </c>
      <c r="F19340" s="73">
        <v>3260000</v>
      </c>
      <c r="G19340" s="73">
        <f>F19340*D19340</f>
        <v>3260000</v>
      </c>
      <c r="H19340" s="65" t="s">
        <v>1660</v>
      </c>
      <c r="I19340" s="74" t="s">
        <v>13884</v>
      </c>
    </row>
    <row r="19341" spans="1:9" x14ac:dyDescent="0.25">
      <c r="A19341" s="59" t="s">
        <v>13878</v>
      </c>
      <c r="B19341" s="59" t="s">
        <v>13887</v>
      </c>
      <c r="C19341" s="59" t="s">
        <v>790</v>
      </c>
      <c r="D19341" s="60">
        <v>1</v>
      </c>
      <c r="E19341" s="126" t="s">
        <v>26</v>
      </c>
      <c r="F19341" s="73">
        <v>3450000</v>
      </c>
      <c r="G19341" s="114">
        <f>F19341*D19341</f>
        <v>3450000</v>
      </c>
      <c r="H19341" s="65" t="s">
        <v>1660</v>
      </c>
      <c r="I19341" s="74" t="s">
        <v>13884</v>
      </c>
    </row>
    <row r="19342" spans="1:9" x14ac:dyDescent="0.25">
      <c r="A19342" s="59" t="s">
        <v>13878</v>
      </c>
      <c r="B19342" s="59" t="s">
        <v>13888</v>
      </c>
      <c r="C19342" s="59" t="s">
        <v>411</v>
      </c>
      <c r="D19342" s="60">
        <v>1</v>
      </c>
      <c r="E19342" s="126" t="s">
        <v>26</v>
      </c>
      <c r="F19342" s="63">
        <v>50000</v>
      </c>
      <c r="G19342" s="64">
        <f t="shared" si="581"/>
        <v>50000</v>
      </c>
      <c r="H19342" s="65" t="s">
        <v>1161</v>
      </c>
      <c r="I19342" s="74"/>
    </row>
    <row r="19343" spans="1:9" x14ac:dyDescent="0.25">
      <c r="A19343" s="59" t="s">
        <v>13878</v>
      </c>
      <c r="B19343" s="85" t="s">
        <v>13889</v>
      </c>
      <c r="C19343" s="59" t="s">
        <v>48</v>
      </c>
      <c r="D19343" s="60">
        <v>1</v>
      </c>
      <c r="E19343" s="77" t="s">
        <v>26</v>
      </c>
      <c r="F19343" s="73">
        <v>920000</v>
      </c>
      <c r="G19343" s="64">
        <f t="shared" si="581"/>
        <v>920000</v>
      </c>
      <c r="H19343" s="65" t="s">
        <v>1161</v>
      </c>
      <c r="I19343" s="74"/>
    </row>
    <row r="19344" spans="1:9" x14ac:dyDescent="0.25">
      <c r="A19344" s="59" t="s">
        <v>13878</v>
      </c>
      <c r="B19344" s="58" t="s">
        <v>2562</v>
      </c>
      <c r="C19344" s="59" t="s">
        <v>361</v>
      </c>
      <c r="D19344" s="141">
        <v>1</v>
      </c>
      <c r="E19344" s="77" t="s">
        <v>719</v>
      </c>
      <c r="F19344" s="73">
        <v>35000</v>
      </c>
      <c r="G19344" s="64">
        <f t="shared" si="581"/>
        <v>35000</v>
      </c>
      <c r="H19344" s="65" t="s">
        <v>1161</v>
      </c>
      <c r="I19344" s="74"/>
    </row>
    <row r="19345" spans="1:9" x14ac:dyDescent="0.25">
      <c r="A19345" s="59" t="s">
        <v>13878</v>
      </c>
      <c r="B19345" s="58" t="s">
        <v>13658</v>
      </c>
      <c r="C19345" s="83" t="s">
        <v>486</v>
      </c>
      <c r="D19345" s="60">
        <v>2</v>
      </c>
      <c r="E19345" s="126" t="s">
        <v>26</v>
      </c>
      <c r="F19345" s="73">
        <v>45000</v>
      </c>
      <c r="G19345" s="73">
        <f t="shared" si="581"/>
        <v>90000</v>
      </c>
      <c r="H19345" s="65" t="s">
        <v>816</v>
      </c>
      <c r="I19345" s="74"/>
    </row>
    <row r="19346" spans="1:9" x14ac:dyDescent="0.25">
      <c r="A19346" s="59" t="s">
        <v>13878</v>
      </c>
      <c r="B19346" s="59" t="s">
        <v>62</v>
      </c>
      <c r="C19346" s="59" t="s">
        <v>13890</v>
      </c>
      <c r="D19346" s="60">
        <v>1</v>
      </c>
      <c r="E19346" s="77" t="s">
        <v>29</v>
      </c>
      <c r="F19346" s="73">
        <v>2100000</v>
      </c>
      <c r="G19346" s="64">
        <f t="shared" si="581"/>
        <v>2100000</v>
      </c>
      <c r="H19346" s="65" t="s">
        <v>3126</v>
      </c>
      <c r="I19346" s="74" t="s">
        <v>13891</v>
      </c>
    </row>
    <row r="19347" spans="1:9" x14ac:dyDescent="0.25">
      <c r="A19347" s="59" t="s">
        <v>13878</v>
      </c>
      <c r="B19347" s="59" t="s">
        <v>62</v>
      </c>
      <c r="C19347" s="59" t="s">
        <v>13892</v>
      </c>
      <c r="D19347" s="87">
        <v>1</v>
      </c>
      <c r="E19347" s="77" t="s">
        <v>29</v>
      </c>
      <c r="F19347" s="78">
        <v>2100000</v>
      </c>
      <c r="G19347" s="64">
        <f t="shared" si="581"/>
        <v>2100000</v>
      </c>
      <c r="H19347" s="65" t="s">
        <v>3126</v>
      </c>
      <c r="I19347" s="74" t="s">
        <v>13891</v>
      </c>
    </row>
    <row r="19348" spans="1:9" x14ac:dyDescent="0.25">
      <c r="A19348" s="59" t="s">
        <v>13878</v>
      </c>
      <c r="B19348" s="58" t="s">
        <v>7681</v>
      </c>
      <c r="C19348" s="84" t="s">
        <v>27</v>
      </c>
      <c r="D19348" s="60">
        <v>5</v>
      </c>
      <c r="E19348" s="75" t="s">
        <v>26</v>
      </c>
      <c r="F19348" s="63">
        <v>2000</v>
      </c>
      <c r="G19348" s="64">
        <f t="shared" si="581"/>
        <v>10000</v>
      </c>
      <c r="H19348" s="65" t="s">
        <v>794</v>
      </c>
      <c r="I19348" s="74"/>
    </row>
    <row r="19349" spans="1:9" x14ac:dyDescent="0.25">
      <c r="A19349" s="59" t="s">
        <v>13878</v>
      </c>
      <c r="B19349" s="59" t="s">
        <v>13893</v>
      </c>
      <c r="C19349" s="59" t="s">
        <v>482</v>
      </c>
      <c r="D19349" s="60">
        <v>2</v>
      </c>
      <c r="E19349" s="126" t="s">
        <v>26</v>
      </c>
      <c r="F19349" s="73">
        <v>5000</v>
      </c>
      <c r="G19349" s="114">
        <f t="shared" si="581"/>
        <v>10000</v>
      </c>
      <c r="H19349" s="65" t="s">
        <v>794</v>
      </c>
      <c r="I19349" s="74"/>
    </row>
    <row r="19350" spans="1:9" x14ac:dyDescent="0.25">
      <c r="A19350" s="59" t="s">
        <v>13878</v>
      </c>
      <c r="B19350" s="118" t="s">
        <v>13894</v>
      </c>
      <c r="C19350" s="59" t="s">
        <v>361</v>
      </c>
      <c r="D19350" s="60">
        <v>1</v>
      </c>
      <c r="E19350" s="77" t="s">
        <v>26</v>
      </c>
      <c r="F19350" s="73">
        <v>200000</v>
      </c>
      <c r="G19350" s="64">
        <f t="shared" si="581"/>
        <v>200000</v>
      </c>
      <c r="H19350" s="65" t="s">
        <v>794</v>
      </c>
      <c r="I19350" s="74"/>
    </row>
    <row r="19351" spans="1:9" x14ac:dyDescent="0.25">
      <c r="A19351" s="59" t="s">
        <v>13878</v>
      </c>
      <c r="B19351" s="71" t="s">
        <v>1096</v>
      </c>
      <c r="C19351" s="84" t="s">
        <v>636</v>
      </c>
      <c r="D19351" s="60">
        <v>8</v>
      </c>
      <c r="E19351" s="75" t="s">
        <v>47</v>
      </c>
      <c r="F19351" s="64">
        <v>12500</v>
      </c>
      <c r="G19351" s="64">
        <f t="shared" si="581"/>
        <v>100000</v>
      </c>
      <c r="H19351" s="65" t="s">
        <v>525</v>
      </c>
      <c r="I19351" s="74" t="s">
        <v>13895</v>
      </c>
    </row>
    <row r="19352" spans="1:9" x14ac:dyDescent="0.25">
      <c r="A19352" s="59" t="s">
        <v>13878</v>
      </c>
      <c r="B19352" s="59" t="s">
        <v>13896</v>
      </c>
      <c r="C19352" s="59" t="s">
        <v>1043</v>
      </c>
      <c r="D19352" s="87">
        <v>4</v>
      </c>
      <c r="E19352" s="77" t="s">
        <v>26</v>
      </c>
      <c r="F19352" s="63">
        <v>216500</v>
      </c>
      <c r="G19352" s="64">
        <f t="shared" si="581"/>
        <v>866000</v>
      </c>
      <c r="H19352" s="65" t="s">
        <v>525</v>
      </c>
      <c r="I19352" s="74" t="s">
        <v>13895</v>
      </c>
    </row>
    <row r="19353" spans="1:9" x14ac:dyDescent="0.25">
      <c r="A19353" s="59" t="s">
        <v>13878</v>
      </c>
      <c r="B19353" s="58" t="s">
        <v>35</v>
      </c>
      <c r="C19353" s="84" t="s">
        <v>36</v>
      </c>
      <c r="D19353" s="87">
        <v>3</v>
      </c>
      <c r="E19353" s="77" t="s">
        <v>37</v>
      </c>
      <c r="F19353" s="78">
        <v>31000</v>
      </c>
      <c r="G19353" s="64">
        <f t="shared" si="581"/>
        <v>93000</v>
      </c>
      <c r="H19353" s="65" t="s">
        <v>432</v>
      </c>
      <c r="I19353" s="74"/>
    </row>
    <row r="19354" spans="1:9" x14ac:dyDescent="0.25">
      <c r="A19354" s="59" t="s">
        <v>233</v>
      </c>
      <c r="B19354" s="59" t="s">
        <v>13897</v>
      </c>
      <c r="C19354" s="59" t="s">
        <v>482</v>
      </c>
      <c r="D19354" s="87">
        <v>2</v>
      </c>
      <c r="E19354" s="77" t="s">
        <v>29</v>
      </c>
      <c r="F19354" s="63">
        <v>20000</v>
      </c>
      <c r="G19354" s="64">
        <f t="shared" si="581"/>
        <v>40000</v>
      </c>
      <c r="H19354" s="65" t="s">
        <v>6246</v>
      </c>
      <c r="I19354" s="74"/>
    </row>
    <row r="19355" spans="1:9" x14ac:dyDescent="0.25">
      <c r="A19355" s="59" t="s">
        <v>233</v>
      </c>
      <c r="B19355" s="59" t="s">
        <v>1427</v>
      </c>
      <c r="C19355" s="83" t="s">
        <v>1426</v>
      </c>
      <c r="D19355" s="60">
        <v>1</v>
      </c>
      <c r="E19355" s="159" t="s">
        <v>26</v>
      </c>
      <c r="F19355" s="73">
        <v>888079</v>
      </c>
      <c r="G19355" s="64">
        <f t="shared" si="581"/>
        <v>888079</v>
      </c>
      <c r="H19355" s="65" t="s">
        <v>947</v>
      </c>
      <c r="I19355" s="74" t="s">
        <v>13898</v>
      </c>
    </row>
    <row r="19356" spans="1:9" x14ac:dyDescent="0.25">
      <c r="A19356" s="59" t="s">
        <v>233</v>
      </c>
      <c r="B19356" s="59" t="s">
        <v>1387</v>
      </c>
      <c r="C19356" s="59" t="s">
        <v>48</v>
      </c>
      <c r="D19356" s="60">
        <v>1</v>
      </c>
      <c r="E19356" s="77" t="s">
        <v>26</v>
      </c>
      <c r="F19356" s="73">
        <v>160000</v>
      </c>
      <c r="G19356" s="114">
        <f t="shared" si="581"/>
        <v>160000</v>
      </c>
      <c r="H19356" s="65" t="s">
        <v>6231</v>
      </c>
      <c r="I19356" s="74" t="s">
        <v>13899</v>
      </c>
    </row>
    <row r="19357" spans="1:9" x14ac:dyDescent="0.25">
      <c r="A19357" s="59" t="s">
        <v>233</v>
      </c>
      <c r="B19357" s="59" t="s">
        <v>6323</v>
      </c>
      <c r="C19357" s="59" t="s">
        <v>6324</v>
      </c>
      <c r="D19357" s="60">
        <v>1</v>
      </c>
      <c r="E19357" s="75" t="s">
        <v>26</v>
      </c>
      <c r="F19357" s="64">
        <v>93000</v>
      </c>
      <c r="G19357" s="64">
        <f t="shared" si="581"/>
        <v>93000</v>
      </c>
      <c r="H19357" s="65" t="s">
        <v>6231</v>
      </c>
      <c r="I19357" s="74" t="s">
        <v>13899</v>
      </c>
    </row>
    <row r="19358" spans="1:9" x14ac:dyDescent="0.25">
      <c r="A19358" s="59" t="s">
        <v>233</v>
      </c>
      <c r="B19358" s="59" t="s">
        <v>13900</v>
      </c>
      <c r="C19358" s="59" t="s">
        <v>686</v>
      </c>
      <c r="D19358" s="60">
        <v>1</v>
      </c>
      <c r="E19358" s="126" t="s">
        <v>26</v>
      </c>
      <c r="F19358" s="73">
        <v>75000</v>
      </c>
      <c r="G19358" s="64">
        <f t="shared" si="581"/>
        <v>75000</v>
      </c>
      <c r="H19358" s="65" t="s">
        <v>6242</v>
      </c>
      <c r="I19358" s="74" t="s">
        <v>13899</v>
      </c>
    </row>
    <row r="19359" spans="1:9" x14ac:dyDescent="0.25">
      <c r="A19359" s="59" t="s">
        <v>233</v>
      </c>
      <c r="B19359" s="118" t="s">
        <v>13901</v>
      </c>
      <c r="C19359" s="83" t="s">
        <v>48</v>
      </c>
      <c r="D19359" s="59">
        <v>2</v>
      </c>
      <c r="E19359" s="126" t="s">
        <v>26</v>
      </c>
      <c r="F19359" s="61">
        <v>160000</v>
      </c>
      <c r="G19359" s="64">
        <f t="shared" si="581"/>
        <v>320000</v>
      </c>
      <c r="H19359" s="120" t="s">
        <v>6242</v>
      </c>
      <c r="I19359" s="74" t="s">
        <v>13899</v>
      </c>
    </row>
    <row r="19360" spans="1:9" x14ac:dyDescent="0.25">
      <c r="A19360" s="59" t="s">
        <v>233</v>
      </c>
      <c r="B19360" s="81" t="s">
        <v>13902</v>
      </c>
      <c r="C19360" s="59" t="s">
        <v>48</v>
      </c>
      <c r="D19360" s="59">
        <v>1</v>
      </c>
      <c r="E19360" s="126" t="s">
        <v>26</v>
      </c>
      <c r="F19360" s="61">
        <v>210000</v>
      </c>
      <c r="G19360" s="64">
        <f t="shared" si="581"/>
        <v>210000</v>
      </c>
      <c r="H19360" s="120" t="s">
        <v>1391</v>
      </c>
      <c r="I19360" s="74" t="s">
        <v>13899</v>
      </c>
    </row>
    <row r="19361" spans="1:9" x14ac:dyDescent="0.25">
      <c r="A19361" s="59" t="s">
        <v>233</v>
      </c>
      <c r="B19361" s="71" t="s">
        <v>231</v>
      </c>
      <c r="C19361" s="59" t="s">
        <v>11178</v>
      </c>
      <c r="D19361" s="60">
        <v>1</v>
      </c>
      <c r="E19361" s="75" t="s">
        <v>26</v>
      </c>
      <c r="F19361" s="63">
        <v>69000</v>
      </c>
      <c r="G19361" s="64">
        <f t="shared" si="581"/>
        <v>69000</v>
      </c>
      <c r="H19361" s="65" t="s">
        <v>1877</v>
      </c>
      <c r="I19361" s="74" t="s">
        <v>13903</v>
      </c>
    </row>
    <row r="19362" spans="1:9" x14ac:dyDescent="0.25">
      <c r="A19362" s="59" t="s">
        <v>233</v>
      </c>
      <c r="B19362" s="118" t="s">
        <v>288</v>
      </c>
      <c r="C19362" s="85" t="s">
        <v>48</v>
      </c>
      <c r="D19362" s="60">
        <v>1</v>
      </c>
      <c r="E19362" s="159" t="s">
        <v>26</v>
      </c>
      <c r="F19362" s="73">
        <v>22500</v>
      </c>
      <c r="G19362" s="64">
        <f t="shared" si="581"/>
        <v>22500</v>
      </c>
      <c r="H19362" s="65" t="s">
        <v>1877</v>
      </c>
      <c r="I19362" s="74" t="s">
        <v>13903</v>
      </c>
    </row>
    <row r="19363" spans="1:9" x14ac:dyDescent="0.25">
      <c r="A19363" s="59" t="s">
        <v>233</v>
      </c>
      <c r="B19363" s="59" t="s">
        <v>32</v>
      </c>
      <c r="C19363" s="59" t="s">
        <v>33</v>
      </c>
      <c r="D19363" s="60">
        <v>1</v>
      </c>
      <c r="E19363" s="126" t="s">
        <v>26</v>
      </c>
      <c r="F19363" s="73">
        <v>210000</v>
      </c>
      <c r="G19363" s="64">
        <f>F19363*D19363</f>
        <v>210000</v>
      </c>
      <c r="H19363" s="65" t="s">
        <v>1877</v>
      </c>
      <c r="I19363" s="74" t="s">
        <v>13903</v>
      </c>
    </row>
    <row r="19364" spans="1:9" x14ac:dyDescent="0.25">
      <c r="A19364" s="59" t="s">
        <v>233</v>
      </c>
      <c r="B19364" s="58" t="s">
        <v>222</v>
      </c>
      <c r="C19364" s="77" t="s">
        <v>1476</v>
      </c>
      <c r="D19364" s="60">
        <v>20</v>
      </c>
      <c r="E19364" s="126" t="s">
        <v>37</v>
      </c>
      <c r="F19364" s="73">
        <v>32500</v>
      </c>
      <c r="G19364" s="114">
        <f>F19364*D19364</f>
        <v>650000</v>
      </c>
      <c r="H19364" s="65" t="s">
        <v>522</v>
      </c>
      <c r="I19364" s="74" t="s">
        <v>13904</v>
      </c>
    </row>
    <row r="19365" spans="1:9" x14ac:dyDescent="0.25">
      <c r="A19365" s="59" t="s">
        <v>233</v>
      </c>
      <c r="B19365" s="58" t="s">
        <v>6304</v>
      </c>
      <c r="C19365" s="83" t="s">
        <v>4958</v>
      </c>
      <c r="D19365" s="60">
        <v>1</v>
      </c>
      <c r="E19365" s="159" t="s">
        <v>26</v>
      </c>
      <c r="F19365" s="64">
        <v>130000</v>
      </c>
      <c r="G19365" s="64">
        <f t="shared" si="581"/>
        <v>130000</v>
      </c>
      <c r="H19365" s="65" t="s">
        <v>1653</v>
      </c>
      <c r="I19365" s="74" t="s">
        <v>13905</v>
      </c>
    </row>
    <row r="19366" spans="1:9" x14ac:dyDescent="0.25">
      <c r="A19366" s="59" t="s">
        <v>233</v>
      </c>
      <c r="B19366" s="71" t="s">
        <v>12454</v>
      </c>
      <c r="C19366" s="59" t="s">
        <v>48</v>
      </c>
      <c r="D19366" s="60">
        <v>2</v>
      </c>
      <c r="E19366" s="75" t="s">
        <v>26</v>
      </c>
      <c r="F19366" s="73">
        <v>60000</v>
      </c>
      <c r="G19366" s="64">
        <f t="shared" si="581"/>
        <v>120000</v>
      </c>
      <c r="H19366" s="65" t="s">
        <v>3801</v>
      </c>
      <c r="I19366" s="74" t="s">
        <v>13906</v>
      </c>
    </row>
    <row r="19367" spans="1:9" x14ac:dyDescent="0.25">
      <c r="A19367" s="59" t="s">
        <v>233</v>
      </c>
      <c r="B19367" s="58" t="s">
        <v>13877</v>
      </c>
      <c r="C19367" s="59" t="s">
        <v>48</v>
      </c>
      <c r="D19367" s="60">
        <v>1</v>
      </c>
      <c r="E19367" s="126" t="s">
        <v>26</v>
      </c>
      <c r="F19367" s="73">
        <v>110000</v>
      </c>
      <c r="G19367" s="114">
        <f t="shared" ref="G19367:G19430" si="582">F19367*D19367</f>
        <v>110000</v>
      </c>
      <c r="H19367" s="65" t="s">
        <v>3801</v>
      </c>
      <c r="I19367" s="74" t="s">
        <v>13906</v>
      </c>
    </row>
    <row r="19368" spans="1:9" x14ac:dyDescent="0.25">
      <c r="A19368" s="59" t="s">
        <v>233</v>
      </c>
      <c r="B19368" s="93" t="s">
        <v>1805</v>
      </c>
      <c r="C19368" s="84" t="s">
        <v>1311</v>
      </c>
      <c r="D19368" s="60">
        <v>2</v>
      </c>
      <c r="E19368" s="126" t="s">
        <v>47</v>
      </c>
      <c r="F19368" s="73">
        <v>73000</v>
      </c>
      <c r="G19368" s="73">
        <f t="shared" si="582"/>
        <v>146000</v>
      </c>
      <c r="H19368" s="65" t="s">
        <v>1007</v>
      </c>
      <c r="I19368" s="74"/>
    </row>
    <row r="19369" spans="1:9" x14ac:dyDescent="0.25">
      <c r="A19369" s="59" t="s">
        <v>233</v>
      </c>
      <c r="B19369" s="58" t="s">
        <v>844</v>
      </c>
      <c r="C19369" s="84" t="s">
        <v>835</v>
      </c>
      <c r="D19369" s="60">
        <v>1</v>
      </c>
      <c r="E19369" s="77" t="s">
        <v>26</v>
      </c>
      <c r="F19369" s="63">
        <v>11000</v>
      </c>
      <c r="G19369" s="64">
        <f t="shared" si="582"/>
        <v>11000</v>
      </c>
      <c r="H19369" s="65" t="s">
        <v>1007</v>
      </c>
      <c r="I19369" s="74"/>
    </row>
    <row r="19370" spans="1:9" x14ac:dyDescent="0.25">
      <c r="A19370" s="59" t="s">
        <v>233</v>
      </c>
      <c r="B19370" s="58" t="s">
        <v>6344</v>
      </c>
      <c r="C19370" s="84" t="s">
        <v>27</v>
      </c>
      <c r="D19370" s="60">
        <v>20</v>
      </c>
      <c r="E19370" s="77" t="s">
        <v>26</v>
      </c>
      <c r="F19370" s="63">
        <v>1000</v>
      </c>
      <c r="G19370" s="64">
        <f t="shared" si="582"/>
        <v>20000</v>
      </c>
      <c r="H19370" s="65" t="s">
        <v>1007</v>
      </c>
      <c r="I19370" s="74"/>
    </row>
    <row r="19371" spans="1:9" x14ac:dyDescent="0.25">
      <c r="A19371" s="59" t="s">
        <v>233</v>
      </c>
      <c r="B19371" s="58" t="s">
        <v>13907</v>
      </c>
      <c r="C19371" s="59" t="s">
        <v>434</v>
      </c>
      <c r="D19371" s="141">
        <v>8</v>
      </c>
      <c r="E19371" s="77" t="s">
        <v>29</v>
      </c>
      <c r="F19371" s="73">
        <v>105000</v>
      </c>
      <c r="G19371" s="64">
        <f t="shared" si="582"/>
        <v>840000</v>
      </c>
      <c r="H19371" s="65" t="s">
        <v>1007</v>
      </c>
      <c r="I19371" s="74"/>
    </row>
    <row r="19372" spans="1:9" x14ac:dyDescent="0.25">
      <c r="A19372" s="59" t="s">
        <v>233</v>
      </c>
      <c r="B19372" s="59" t="s">
        <v>13908</v>
      </c>
      <c r="C19372" s="59" t="s">
        <v>533</v>
      </c>
      <c r="D19372" s="60">
        <v>12</v>
      </c>
      <c r="E19372" s="126" t="s">
        <v>26</v>
      </c>
      <c r="F19372" s="73">
        <v>5000</v>
      </c>
      <c r="G19372" s="114">
        <f t="shared" si="582"/>
        <v>60000</v>
      </c>
      <c r="H19372" s="65" t="s">
        <v>6229</v>
      </c>
      <c r="I19372" s="74" t="s">
        <v>13909</v>
      </c>
    </row>
    <row r="19373" spans="1:9" x14ac:dyDescent="0.25">
      <c r="A19373" s="59" t="s">
        <v>233</v>
      </c>
      <c r="B19373" s="59" t="s">
        <v>13910</v>
      </c>
      <c r="C19373" s="59" t="s">
        <v>686</v>
      </c>
      <c r="D19373" s="60">
        <v>1</v>
      </c>
      <c r="E19373" s="126" t="s">
        <v>26</v>
      </c>
      <c r="F19373" s="73">
        <v>175000</v>
      </c>
      <c r="G19373" s="114">
        <f t="shared" si="582"/>
        <v>175000</v>
      </c>
      <c r="H19373" s="65" t="s">
        <v>6247</v>
      </c>
      <c r="I19373" s="74" t="s">
        <v>13909</v>
      </c>
    </row>
    <row r="19374" spans="1:9" x14ac:dyDescent="0.25">
      <c r="A19374" s="59" t="s">
        <v>233</v>
      </c>
      <c r="B19374" s="59" t="s">
        <v>13910</v>
      </c>
      <c r="C19374" s="59" t="s">
        <v>48</v>
      </c>
      <c r="D19374" s="60">
        <v>3</v>
      </c>
      <c r="E19374" s="126" t="s">
        <v>26</v>
      </c>
      <c r="F19374" s="73">
        <v>172500</v>
      </c>
      <c r="G19374" s="114">
        <f t="shared" si="582"/>
        <v>517500</v>
      </c>
      <c r="H19374" s="65" t="s">
        <v>6247</v>
      </c>
      <c r="I19374" s="74" t="s">
        <v>13909</v>
      </c>
    </row>
    <row r="19375" spans="1:9" x14ac:dyDescent="0.25">
      <c r="A19375" s="59" t="s">
        <v>233</v>
      </c>
      <c r="B19375" s="59" t="s">
        <v>13911</v>
      </c>
      <c r="C19375" s="59" t="s">
        <v>48</v>
      </c>
      <c r="D19375" s="60">
        <v>3</v>
      </c>
      <c r="E19375" s="126" t="s">
        <v>26</v>
      </c>
      <c r="F19375" s="63">
        <v>40000</v>
      </c>
      <c r="G19375" s="64">
        <f t="shared" si="582"/>
        <v>120000</v>
      </c>
      <c r="H19375" s="65" t="s">
        <v>1660</v>
      </c>
      <c r="I19375" s="74" t="s">
        <v>13909</v>
      </c>
    </row>
    <row r="19376" spans="1:9" x14ac:dyDescent="0.25">
      <c r="A19376" s="59" t="s">
        <v>233</v>
      </c>
      <c r="B19376" s="58" t="s">
        <v>13912</v>
      </c>
      <c r="C19376" s="83" t="s">
        <v>48</v>
      </c>
      <c r="D19376" s="60">
        <v>1</v>
      </c>
      <c r="E19376" s="126" t="s">
        <v>29</v>
      </c>
      <c r="F19376" s="73">
        <v>95000</v>
      </c>
      <c r="G19376" s="73">
        <f t="shared" si="582"/>
        <v>95000</v>
      </c>
      <c r="H19376" s="65" t="s">
        <v>7111</v>
      </c>
      <c r="I19376" s="74" t="s">
        <v>13909</v>
      </c>
    </row>
    <row r="19377" spans="1:9" x14ac:dyDescent="0.25">
      <c r="A19377" s="59" t="s">
        <v>233</v>
      </c>
      <c r="B19377" s="59" t="s">
        <v>6483</v>
      </c>
      <c r="C19377" s="59" t="s">
        <v>48</v>
      </c>
      <c r="D19377" s="87">
        <v>1</v>
      </c>
      <c r="E19377" s="77" t="s">
        <v>26</v>
      </c>
      <c r="F19377" s="78">
        <v>17500</v>
      </c>
      <c r="G19377" s="114">
        <f t="shared" si="582"/>
        <v>17500</v>
      </c>
      <c r="H19377" s="65" t="s">
        <v>809</v>
      </c>
      <c r="I19377" s="74" t="s">
        <v>13909</v>
      </c>
    </row>
    <row r="19378" spans="1:9" x14ac:dyDescent="0.25">
      <c r="A19378" s="59" t="s">
        <v>233</v>
      </c>
      <c r="B19378" s="59" t="s">
        <v>13913</v>
      </c>
      <c r="C19378" s="59" t="s">
        <v>48</v>
      </c>
      <c r="D19378" s="87">
        <v>25</v>
      </c>
      <c r="E19378" s="77" t="s">
        <v>118</v>
      </c>
      <c r="F19378" s="63">
        <v>30000</v>
      </c>
      <c r="G19378" s="64">
        <f t="shared" si="582"/>
        <v>750000</v>
      </c>
      <c r="H19378" s="65" t="s">
        <v>13914</v>
      </c>
      <c r="I19378" s="74" t="s">
        <v>13909</v>
      </c>
    </row>
    <row r="19379" spans="1:9" x14ac:dyDescent="0.25">
      <c r="A19379" s="59" t="s">
        <v>233</v>
      </c>
      <c r="B19379" s="58" t="s">
        <v>6427</v>
      </c>
      <c r="C19379" s="83" t="s">
        <v>13915</v>
      </c>
      <c r="D19379" s="60">
        <v>1</v>
      </c>
      <c r="E19379" s="126" t="s">
        <v>26</v>
      </c>
      <c r="F19379" s="73">
        <v>1650000</v>
      </c>
      <c r="G19379" s="64">
        <f t="shared" si="582"/>
        <v>1650000</v>
      </c>
      <c r="H19379" s="65" t="s">
        <v>525</v>
      </c>
      <c r="I19379" s="74" t="s">
        <v>13916</v>
      </c>
    </row>
    <row r="19380" spans="1:9" x14ac:dyDescent="0.25">
      <c r="A19380" s="59" t="s">
        <v>233</v>
      </c>
      <c r="B19380" s="58" t="s">
        <v>6427</v>
      </c>
      <c r="C19380" s="83" t="s">
        <v>13917</v>
      </c>
      <c r="D19380" s="60">
        <v>1</v>
      </c>
      <c r="E19380" s="126" t="s">
        <v>26</v>
      </c>
      <c r="F19380" s="73">
        <v>1650000</v>
      </c>
      <c r="G19380" s="64">
        <f t="shared" si="582"/>
        <v>1650000</v>
      </c>
      <c r="H19380" s="65" t="s">
        <v>525</v>
      </c>
      <c r="I19380" s="74" t="s">
        <v>13916</v>
      </c>
    </row>
    <row r="19381" spans="1:9" x14ac:dyDescent="0.25">
      <c r="A19381" s="59" t="s">
        <v>233</v>
      </c>
      <c r="B19381" s="59" t="s">
        <v>13918</v>
      </c>
      <c r="C19381" s="59" t="s">
        <v>375</v>
      </c>
      <c r="D19381" s="60">
        <v>1</v>
      </c>
      <c r="E19381" s="77" t="s">
        <v>29</v>
      </c>
      <c r="F19381" s="73">
        <v>525000</v>
      </c>
      <c r="G19381" s="64">
        <f t="shared" si="582"/>
        <v>525000</v>
      </c>
      <c r="H19381" s="65" t="s">
        <v>525</v>
      </c>
      <c r="I19381" s="74" t="s">
        <v>13916</v>
      </c>
    </row>
    <row r="19382" spans="1:9" x14ac:dyDescent="0.25">
      <c r="A19382" s="59" t="s">
        <v>233</v>
      </c>
      <c r="B19382" s="59" t="s">
        <v>62</v>
      </c>
      <c r="C19382" s="59" t="s">
        <v>13919</v>
      </c>
      <c r="D19382" s="60">
        <v>1</v>
      </c>
      <c r="E19382" s="75" t="s">
        <v>29</v>
      </c>
      <c r="F19382" s="73">
        <v>2100000</v>
      </c>
      <c r="G19382" s="64">
        <f t="shared" si="582"/>
        <v>2100000</v>
      </c>
      <c r="H19382" s="120" t="s">
        <v>1908</v>
      </c>
      <c r="I19382" s="74" t="s">
        <v>13916</v>
      </c>
    </row>
    <row r="19383" spans="1:9" x14ac:dyDescent="0.25">
      <c r="A19383" s="59" t="s">
        <v>233</v>
      </c>
      <c r="B19383" s="59" t="s">
        <v>62</v>
      </c>
      <c r="C19383" s="59" t="s">
        <v>13920</v>
      </c>
      <c r="D19383" s="60">
        <v>1</v>
      </c>
      <c r="E19383" s="75" t="s">
        <v>29</v>
      </c>
      <c r="F19383" s="73">
        <v>2100000</v>
      </c>
      <c r="G19383" s="64">
        <f t="shared" si="582"/>
        <v>2100000</v>
      </c>
      <c r="H19383" s="120" t="s">
        <v>1908</v>
      </c>
      <c r="I19383" s="74" t="s">
        <v>13916</v>
      </c>
    </row>
    <row r="19384" spans="1:9" x14ac:dyDescent="0.25">
      <c r="A19384" s="59" t="s">
        <v>233</v>
      </c>
      <c r="B19384" s="59" t="s">
        <v>62</v>
      </c>
      <c r="C19384" s="59" t="s">
        <v>13890</v>
      </c>
      <c r="D19384" s="60">
        <v>1</v>
      </c>
      <c r="E19384" s="75" t="s">
        <v>29</v>
      </c>
      <c r="F19384" s="73">
        <v>2100000</v>
      </c>
      <c r="G19384" s="64">
        <f t="shared" si="582"/>
        <v>2100000</v>
      </c>
      <c r="H19384" s="120" t="s">
        <v>1908</v>
      </c>
      <c r="I19384" s="74" t="s">
        <v>13916</v>
      </c>
    </row>
    <row r="19385" spans="1:9" x14ac:dyDescent="0.25">
      <c r="A19385" s="59" t="s">
        <v>233</v>
      </c>
      <c r="B19385" s="59" t="s">
        <v>62</v>
      </c>
      <c r="C19385" s="59" t="s">
        <v>13921</v>
      </c>
      <c r="D19385" s="141">
        <v>1</v>
      </c>
      <c r="E19385" s="75" t="s">
        <v>29</v>
      </c>
      <c r="F19385" s="73">
        <v>2100000</v>
      </c>
      <c r="G19385" s="114">
        <f t="shared" si="582"/>
        <v>2100000</v>
      </c>
      <c r="H19385" s="120" t="s">
        <v>1908</v>
      </c>
      <c r="I19385" s="74" t="s">
        <v>13916</v>
      </c>
    </row>
    <row r="19386" spans="1:9" x14ac:dyDescent="0.25">
      <c r="A19386" s="59" t="s">
        <v>233</v>
      </c>
      <c r="B19386" s="59" t="s">
        <v>11084</v>
      </c>
      <c r="C19386" s="93" t="s">
        <v>13922</v>
      </c>
      <c r="D19386" s="60">
        <v>1</v>
      </c>
      <c r="E19386" s="75" t="s">
        <v>26</v>
      </c>
      <c r="F19386" s="63">
        <v>3700000</v>
      </c>
      <c r="G19386" s="114">
        <f t="shared" si="582"/>
        <v>3700000</v>
      </c>
      <c r="H19386" s="120" t="s">
        <v>13923</v>
      </c>
      <c r="I19386" s="74" t="s">
        <v>13916</v>
      </c>
    </row>
    <row r="19387" spans="1:9" x14ac:dyDescent="0.25">
      <c r="A19387" s="59" t="s">
        <v>233</v>
      </c>
      <c r="B19387" s="59" t="s">
        <v>13924</v>
      </c>
      <c r="C19387" s="59" t="s">
        <v>13925</v>
      </c>
      <c r="D19387" s="60">
        <v>1</v>
      </c>
      <c r="E19387" s="126" t="s">
        <v>26</v>
      </c>
      <c r="F19387" s="73">
        <v>3000000</v>
      </c>
      <c r="G19387" s="64">
        <f t="shared" si="582"/>
        <v>3000000</v>
      </c>
      <c r="H19387" s="120" t="s">
        <v>13923</v>
      </c>
      <c r="I19387" s="74" t="s">
        <v>13916</v>
      </c>
    </row>
    <row r="19388" spans="1:9" x14ac:dyDescent="0.25">
      <c r="A19388" s="59" t="s">
        <v>233</v>
      </c>
      <c r="B19388" s="59" t="s">
        <v>13926</v>
      </c>
      <c r="C19388" s="59" t="s">
        <v>13927</v>
      </c>
      <c r="D19388" s="60">
        <v>1</v>
      </c>
      <c r="E19388" s="126" t="s">
        <v>26</v>
      </c>
      <c r="F19388" s="62">
        <v>1450000</v>
      </c>
      <c r="G19388" s="73">
        <f t="shared" si="582"/>
        <v>1450000</v>
      </c>
      <c r="H19388" s="65" t="s">
        <v>525</v>
      </c>
      <c r="I19388" s="74" t="s">
        <v>13916</v>
      </c>
    </row>
    <row r="19389" spans="1:9" x14ac:dyDescent="0.25">
      <c r="A19389" s="59" t="s">
        <v>233</v>
      </c>
      <c r="B19389" s="59" t="s">
        <v>13926</v>
      </c>
      <c r="C19389" s="59" t="s">
        <v>13928</v>
      </c>
      <c r="D19389" s="60">
        <v>1</v>
      </c>
      <c r="E19389" s="126" t="s">
        <v>26</v>
      </c>
      <c r="F19389" s="62">
        <v>1450000</v>
      </c>
      <c r="G19389" s="64">
        <f t="shared" si="582"/>
        <v>1450000</v>
      </c>
      <c r="H19389" s="65" t="s">
        <v>525</v>
      </c>
      <c r="I19389" s="74" t="s">
        <v>13916</v>
      </c>
    </row>
    <row r="19390" spans="1:9" x14ac:dyDescent="0.25">
      <c r="A19390" s="59" t="s">
        <v>233</v>
      </c>
      <c r="B19390" s="59" t="s">
        <v>13926</v>
      </c>
      <c r="C19390" s="59" t="s">
        <v>9368</v>
      </c>
      <c r="D19390" s="643">
        <v>1</v>
      </c>
      <c r="E19390" s="644" t="s">
        <v>26</v>
      </c>
      <c r="F19390" s="62">
        <v>1450000</v>
      </c>
      <c r="G19390" s="114">
        <f t="shared" si="582"/>
        <v>1450000</v>
      </c>
      <c r="H19390" s="65" t="s">
        <v>525</v>
      </c>
      <c r="I19390" s="74" t="s">
        <v>13916</v>
      </c>
    </row>
    <row r="19391" spans="1:9" x14ac:dyDescent="0.25">
      <c r="A19391" s="59" t="s">
        <v>233</v>
      </c>
      <c r="B19391" s="59" t="s">
        <v>13926</v>
      </c>
      <c r="C19391" s="59" t="s">
        <v>9652</v>
      </c>
      <c r="D19391" s="60">
        <v>1</v>
      </c>
      <c r="E19391" s="644" t="s">
        <v>26</v>
      </c>
      <c r="F19391" s="62">
        <v>1450000</v>
      </c>
      <c r="G19391" s="114">
        <f t="shared" si="582"/>
        <v>1450000</v>
      </c>
      <c r="H19391" s="65" t="s">
        <v>525</v>
      </c>
      <c r="I19391" s="74" t="s">
        <v>13929</v>
      </c>
    </row>
    <row r="19392" spans="1:9" x14ac:dyDescent="0.25">
      <c r="A19392" s="59" t="s">
        <v>233</v>
      </c>
      <c r="B19392" s="59" t="s">
        <v>13113</v>
      </c>
      <c r="C19392" s="59" t="s">
        <v>1421</v>
      </c>
      <c r="D19392" s="59">
        <v>1</v>
      </c>
      <c r="E19392" s="126" t="s">
        <v>26</v>
      </c>
      <c r="F19392" s="61">
        <v>325000</v>
      </c>
      <c r="G19392" s="114">
        <f t="shared" si="582"/>
        <v>325000</v>
      </c>
      <c r="H19392" s="65" t="s">
        <v>525</v>
      </c>
      <c r="I19392" s="74" t="s">
        <v>13929</v>
      </c>
    </row>
    <row r="19393" spans="1:9" x14ac:dyDescent="0.25">
      <c r="A19393" s="59" t="s">
        <v>233</v>
      </c>
      <c r="B19393" s="59" t="s">
        <v>13930</v>
      </c>
      <c r="C19393" s="59" t="s">
        <v>48</v>
      </c>
      <c r="D19393" s="60">
        <v>1</v>
      </c>
      <c r="E19393" s="77" t="s">
        <v>26</v>
      </c>
      <c r="F19393" s="73">
        <v>57500</v>
      </c>
      <c r="G19393" s="114">
        <f t="shared" si="582"/>
        <v>57500</v>
      </c>
      <c r="H19393" s="65" t="s">
        <v>2145</v>
      </c>
      <c r="I19393" s="74" t="s">
        <v>13931</v>
      </c>
    </row>
    <row r="19394" spans="1:9" x14ac:dyDescent="0.25">
      <c r="A19394" s="59" t="s">
        <v>233</v>
      </c>
      <c r="B19394" s="58" t="s">
        <v>13403</v>
      </c>
      <c r="C19394" s="84" t="s">
        <v>411</v>
      </c>
      <c r="D19394" s="87">
        <v>1</v>
      </c>
      <c r="E19394" s="77" t="s">
        <v>26</v>
      </c>
      <c r="F19394" s="78">
        <v>35000</v>
      </c>
      <c r="G19394" s="64">
        <f t="shared" si="582"/>
        <v>35000</v>
      </c>
      <c r="H19394" s="65" t="s">
        <v>2145</v>
      </c>
      <c r="I19394" s="74" t="s">
        <v>13931</v>
      </c>
    </row>
    <row r="19395" spans="1:9" x14ac:dyDescent="0.25">
      <c r="A19395" s="59" t="s">
        <v>233</v>
      </c>
      <c r="B19395" s="66" t="s">
        <v>220</v>
      </c>
      <c r="C19395" s="92" t="s">
        <v>221</v>
      </c>
      <c r="D19395" s="60">
        <v>6</v>
      </c>
      <c r="E19395" s="75" t="s">
        <v>37</v>
      </c>
      <c r="F19395" s="64">
        <v>34689</v>
      </c>
      <c r="G19395" s="64">
        <f t="shared" si="582"/>
        <v>208134</v>
      </c>
      <c r="H19395" s="65" t="s">
        <v>1784</v>
      </c>
      <c r="I19395" s="139" t="s">
        <v>6625</v>
      </c>
    </row>
    <row r="19396" spans="1:9" x14ac:dyDescent="0.25">
      <c r="A19396" s="59" t="s">
        <v>233</v>
      </c>
      <c r="B19396" s="59" t="s">
        <v>13932</v>
      </c>
      <c r="C19396" s="59" t="s">
        <v>1058</v>
      </c>
      <c r="D19396" s="59">
        <v>1</v>
      </c>
      <c r="E19396" s="59" t="s">
        <v>118</v>
      </c>
      <c r="F19396" s="61">
        <v>87500</v>
      </c>
      <c r="G19396" s="64">
        <f t="shared" si="582"/>
        <v>87500</v>
      </c>
      <c r="H19396" s="65" t="s">
        <v>1784</v>
      </c>
      <c r="I19396" s="139" t="s">
        <v>6625</v>
      </c>
    </row>
    <row r="19397" spans="1:9" x14ac:dyDescent="0.25">
      <c r="A19397" s="59" t="s">
        <v>233</v>
      </c>
      <c r="B19397" s="118" t="s">
        <v>13933</v>
      </c>
      <c r="C19397" s="84" t="s">
        <v>48</v>
      </c>
      <c r="D19397" s="60">
        <v>2</v>
      </c>
      <c r="E19397" s="75" t="s">
        <v>26</v>
      </c>
      <c r="F19397" s="73">
        <v>15000</v>
      </c>
      <c r="G19397" s="64">
        <f t="shared" si="582"/>
        <v>30000</v>
      </c>
      <c r="H19397" s="65" t="s">
        <v>1784</v>
      </c>
      <c r="I19397" s="139" t="s">
        <v>6625</v>
      </c>
    </row>
    <row r="19398" spans="1:9" x14ac:dyDescent="0.25">
      <c r="A19398" s="59" t="s">
        <v>233</v>
      </c>
      <c r="B19398" s="59" t="s">
        <v>12713</v>
      </c>
      <c r="C19398" s="83" t="s">
        <v>48</v>
      </c>
      <c r="D19398" s="60">
        <v>1</v>
      </c>
      <c r="E19398" s="75" t="s">
        <v>26</v>
      </c>
      <c r="F19398" s="63">
        <v>85000</v>
      </c>
      <c r="G19398" s="64">
        <f t="shared" si="582"/>
        <v>85000</v>
      </c>
      <c r="H19398" s="65" t="s">
        <v>1784</v>
      </c>
      <c r="I19398" s="139" t="s">
        <v>6625</v>
      </c>
    </row>
    <row r="19399" spans="1:9" x14ac:dyDescent="0.25">
      <c r="A19399" s="59" t="s">
        <v>233</v>
      </c>
      <c r="B19399" s="58" t="s">
        <v>13420</v>
      </c>
      <c r="C19399" s="83" t="s">
        <v>411</v>
      </c>
      <c r="D19399" s="60">
        <v>1</v>
      </c>
      <c r="E19399" s="126" t="s">
        <v>26</v>
      </c>
      <c r="F19399" s="73">
        <v>12500</v>
      </c>
      <c r="G19399" s="64">
        <f t="shared" si="582"/>
        <v>12500</v>
      </c>
      <c r="H19399" s="65" t="s">
        <v>1784</v>
      </c>
      <c r="I19399" s="139" t="s">
        <v>6625</v>
      </c>
    </row>
    <row r="19400" spans="1:9" x14ac:dyDescent="0.25">
      <c r="A19400" s="59" t="s">
        <v>233</v>
      </c>
      <c r="B19400" s="58" t="s">
        <v>35</v>
      </c>
      <c r="C19400" s="84" t="s">
        <v>36</v>
      </c>
      <c r="D19400" s="87">
        <v>3</v>
      </c>
      <c r="E19400" s="77" t="s">
        <v>37</v>
      </c>
      <c r="F19400" s="78">
        <v>31000</v>
      </c>
      <c r="G19400" s="64">
        <f t="shared" si="582"/>
        <v>93000</v>
      </c>
      <c r="H19400" s="65" t="s">
        <v>2148</v>
      </c>
      <c r="I19400" s="74"/>
    </row>
    <row r="19401" spans="1:9" x14ac:dyDescent="0.25">
      <c r="A19401" s="59" t="s">
        <v>13934</v>
      </c>
      <c r="B19401" s="66" t="s">
        <v>834</v>
      </c>
      <c r="C19401" s="89" t="s">
        <v>835</v>
      </c>
      <c r="D19401" s="60">
        <v>1</v>
      </c>
      <c r="E19401" s="77" t="s">
        <v>26</v>
      </c>
      <c r="F19401" s="63">
        <v>2500</v>
      </c>
      <c r="G19401" s="64">
        <f t="shared" si="582"/>
        <v>2500</v>
      </c>
      <c r="H19401" s="65" t="s">
        <v>814</v>
      </c>
      <c r="I19401" s="74"/>
    </row>
    <row r="19402" spans="1:9" x14ac:dyDescent="0.25">
      <c r="A19402" s="59" t="s">
        <v>13934</v>
      </c>
      <c r="B19402" s="59" t="s">
        <v>56</v>
      </c>
      <c r="C19402" s="59" t="s">
        <v>57</v>
      </c>
      <c r="D19402" s="60">
        <v>0.5</v>
      </c>
      <c r="E19402" s="75" t="s">
        <v>37</v>
      </c>
      <c r="F19402" s="63">
        <v>24650</v>
      </c>
      <c r="G19402" s="114">
        <f t="shared" si="582"/>
        <v>12325</v>
      </c>
      <c r="H19402" s="65" t="s">
        <v>794</v>
      </c>
      <c r="I19402" s="74"/>
    </row>
    <row r="19403" spans="1:9" x14ac:dyDescent="0.25">
      <c r="A19403" s="59" t="s">
        <v>13934</v>
      </c>
      <c r="B19403" s="59" t="s">
        <v>210</v>
      </c>
      <c r="C19403" s="59" t="s">
        <v>211</v>
      </c>
      <c r="D19403" s="60">
        <v>1</v>
      </c>
      <c r="E19403" s="75" t="s">
        <v>37</v>
      </c>
      <c r="F19403" s="64">
        <v>33000</v>
      </c>
      <c r="G19403" s="64">
        <f t="shared" si="582"/>
        <v>33000</v>
      </c>
      <c r="H19403" s="65" t="s">
        <v>710</v>
      </c>
      <c r="I19403" s="74"/>
    </row>
    <row r="19404" spans="1:9" x14ac:dyDescent="0.25">
      <c r="A19404" s="59" t="s">
        <v>13934</v>
      </c>
      <c r="B19404" s="59" t="s">
        <v>210</v>
      </c>
      <c r="C19404" s="59" t="s">
        <v>211</v>
      </c>
      <c r="D19404" s="59">
        <v>1.5</v>
      </c>
      <c r="E19404" s="126" t="s">
        <v>37</v>
      </c>
      <c r="F19404" s="61">
        <v>33000</v>
      </c>
      <c r="G19404" s="64">
        <f t="shared" si="582"/>
        <v>49500</v>
      </c>
      <c r="H19404" s="120" t="s">
        <v>2005</v>
      </c>
      <c r="I19404" s="74"/>
    </row>
    <row r="19405" spans="1:9" x14ac:dyDescent="0.25">
      <c r="A19405" s="59" t="s">
        <v>13934</v>
      </c>
      <c r="B19405" s="59" t="s">
        <v>274</v>
      </c>
      <c r="C19405" s="192">
        <v>40493</v>
      </c>
      <c r="D19405" s="59">
        <v>4</v>
      </c>
      <c r="E19405" s="126" t="s">
        <v>26</v>
      </c>
      <c r="F19405" s="61">
        <v>10000</v>
      </c>
      <c r="G19405" s="64">
        <f t="shared" si="582"/>
        <v>40000</v>
      </c>
      <c r="H19405" s="65" t="s">
        <v>1784</v>
      </c>
      <c r="I19405" s="74" t="s">
        <v>13935</v>
      </c>
    </row>
    <row r="19406" spans="1:9" x14ac:dyDescent="0.25">
      <c r="A19406" s="59" t="s">
        <v>13934</v>
      </c>
      <c r="B19406" s="59" t="s">
        <v>56</v>
      </c>
      <c r="C19406" s="59" t="s">
        <v>57</v>
      </c>
      <c r="D19406" s="60">
        <v>0.5</v>
      </c>
      <c r="E19406" s="75" t="s">
        <v>37</v>
      </c>
      <c r="F19406" s="63">
        <v>24650</v>
      </c>
      <c r="G19406" s="64">
        <f t="shared" si="582"/>
        <v>12325</v>
      </c>
      <c r="H19406" s="65" t="s">
        <v>1784</v>
      </c>
      <c r="I19406" s="74" t="s">
        <v>13935</v>
      </c>
    </row>
    <row r="19407" spans="1:9" x14ac:dyDescent="0.25">
      <c r="A19407" s="59" t="s">
        <v>13934</v>
      </c>
      <c r="B19407" s="58" t="s">
        <v>35</v>
      </c>
      <c r="C19407" s="84" t="s">
        <v>36</v>
      </c>
      <c r="D19407" s="87">
        <v>2</v>
      </c>
      <c r="E19407" s="77" t="s">
        <v>37</v>
      </c>
      <c r="F19407" s="78">
        <v>31000</v>
      </c>
      <c r="G19407" s="64">
        <f t="shared" si="582"/>
        <v>62000</v>
      </c>
      <c r="H19407" s="65" t="s">
        <v>1784</v>
      </c>
      <c r="I19407" s="74" t="s">
        <v>13935</v>
      </c>
    </row>
    <row r="19408" spans="1:9" x14ac:dyDescent="0.25">
      <c r="A19408" s="59" t="s">
        <v>13934</v>
      </c>
      <c r="B19408" s="66" t="s">
        <v>220</v>
      </c>
      <c r="C19408" s="92" t="s">
        <v>221</v>
      </c>
      <c r="D19408" s="60">
        <v>1</v>
      </c>
      <c r="E19408" s="75" t="s">
        <v>37</v>
      </c>
      <c r="F19408" s="64">
        <v>34689</v>
      </c>
      <c r="G19408" s="64">
        <f>F19408*D19408</f>
        <v>34689</v>
      </c>
      <c r="H19408" s="65" t="s">
        <v>1784</v>
      </c>
      <c r="I19408" s="74" t="s">
        <v>13935</v>
      </c>
    </row>
    <row r="19409" spans="1:9" x14ac:dyDescent="0.25">
      <c r="A19409" s="59" t="s">
        <v>13934</v>
      </c>
      <c r="B19409" s="58" t="s">
        <v>13310</v>
      </c>
      <c r="C19409" s="83" t="s">
        <v>48</v>
      </c>
      <c r="D19409" s="60">
        <v>1</v>
      </c>
      <c r="E19409" s="159" t="s">
        <v>29</v>
      </c>
      <c r="F19409" s="73">
        <v>675000</v>
      </c>
      <c r="G19409" s="114">
        <f>F19409*D19409</f>
        <v>675000</v>
      </c>
      <c r="H19409" s="65" t="s">
        <v>1784</v>
      </c>
      <c r="I19409" s="74" t="s">
        <v>13935</v>
      </c>
    </row>
    <row r="19410" spans="1:9" x14ac:dyDescent="0.25">
      <c r="A19410" s="59" t="s">
        <v>13934</v>
      </c>
      <c r="B19410" s="118" t="s">
        <v>13933</v>
      </c>
      <c r="C19410" s="84" t="s">
        <v>48</v>
      </c>
      <c r="D19410" s="60">
        <v>4</v>
      </c>
      <c r="E19410" s="75" t="s">
        <v>26</v>
      </c>
      <c r="F19410" s="73">
        <v>15000</v>
      </c>
      <c r="G19410" s="64">
        <f t="shared" si="582"/>
        <v>60000</v>
      </c>
      <c r="H19410" s="65" t="s">
        <v>1784</v>
      </c>
      <c r="I19410" s="74" t="s">
        <v>13935</v>
      </c>
    </row>
    <row r="19411" spans="1:9" x14ac:dyDescent="0.25">
      <c r="A19411" s="59" t="s">
        <v>13934</v>
      </c>
      <c r="B19411" s="59" t="s">
        <v>13932</v>
      </c>
      <c r="C19411" s="59" t="s">
        <v>1058</v>
      </c>
      <c r="D19411" s="59">
        <v>0.5</v>
      </c>
      <c r="E19411" s="59" t="s">
        <v>118</v>
      </c>
      <c r="F19411" s="61">
        <v>87500</v>
      </c>
      <c r="G19411" s="64">
        <f t="shared" si="582"/>
        <v>43750</v>
      </c>
      <c r="H19411" s="65" t="s">
        <v>1784</v>
      </c>
      <c r="I19411" s="74" t="s">
        <v>13935</v>
      </c>
    </row>
    <row r="19412" spans="1:9" x14ac:dyDescent="0.25">
      <c r="A19412" s="59" t="s">
        <v>13934</v>
      </c>
      <c r="B19412" s="59" t="s">
        <v>1792</v>
      </c>
      <c r="C19412" s="59" t="s">
        <v>76</v>
      </c>
      <c r="D19412" s="87">
        <v>0.3</v>
      </c>
      <c r="E19412" s="77" t="s">
        <v>118</v>
      </c>
      <c r="F19412" s="63">
        <v>86250</v>
      </c>
      <c r="G19412" s="114">
        <f t="shared" si="582"/>
        <v>25875</v>
      </c>
      <c r="H19412" s="65" t="s">
        <v>1784</v>
      </c>
      <c r="I19412" s="74" t="s">
        <v>13935</v>
      </c>
    </row>
    <row r="19413" spans="1:9" x14ac:dyDescent="0.25">
      <c r="A19413" s="59" t="s">
        <v>13934</v>
      </c>
      <c r="B19413" s="59" t="s">
        <v>11412</v>
      </c>
      <c r="C19413" s="59" t="s">
        <v>48</v>
      </c>
      <c r="D19413" s="141">
        <v>1</v>
      </c>
      <c r="E19413" s="75" t="s">
        <v>26</v>
      </c>
      <c r="F19413" s="265">
        <v>10000</v>
      </c>
      <c r="G19413" s="114">
        <f t="shared" si="582"/>
        <v>10000</v>
      </c>
      <c r="H19413" s="65" t="s">
        <v>1784</v>
      </c>
      <c r="I19413" s="74" t="s">
        <v>13935</v>
      </c>
    </row>
    <row r="19414" spans="1:9" x14ac:dyDescent="0.25">
      <c r="A19414" s="59" t="s">
        <v>13934</v>
      </c>
      <c r="B19414" s="59" t="s">
        <v>13936</v>
      </c>
      <c r="C19414" s="59" t="s">
        <v>6865</v>
      </c>
      <c r="D19414" s="60">
        <v>1</v>
      </c>
      <c r="E19414" s="75" t="s">
        <v>25</v>
      </c>
      <c r="F19414" s="63">
        <v>21000</v>
      </c>
      <c r="G19414" s="114">
        <f t="shared" si="582"/>
        <v>21000</v>
      </c>
      <c r="H19414" s="65" t="s">
        <v>1784</v>
      </c>
      <c r="I19414" s="74" t="s">
        <v>13935</v>
      </c>
    </row>
    <row r="19415" spans="1:9" x14ac:dyDescent="0.25">
      <c r="A19415" s="59" t="s">
        <v>13934</v>
      </c>
      <c r="B19415" s="59" t="s">
        <v>6532</v>
      </c>
      <c r="C19415" s="81" t="s">
        <v>121</v>
      </c>
      <c r="D19415" s="60">
        <v>1</v>
      </c>
      <c r="E19415" s="75" t="s">
        <v>26</v>
      </c>
      <c r="F19415" s="102">
        <v>134500</v>
      </c>
      <c r="G19415" s="114">
        <f t="shared" si="582"/>
        <v>134500</v>
      </c>
      <c r="H19415" s="65" t="s">
        <v>1784</v>
      </c>
      <c r="I19415" s="74" t="s">
        <v>13935</v>
      </c>
    </row>
    <row r="19416" spans="1:9" x14ac:dyDescent="0.25">
      <c r="A19416" s="59" t="s">
        <v>13934</v>
      </c>
      <c r="B19416" s="59" t="s">
        <v>6402</v>
      </c>
      <c r="C19416" s="59" t="s">
        <v>6403</v>
      </c>
      <c r="D19416" s="60">
        <v>1</v>
      </c>
      <c r="E19416" s="75" t="s">
        <v>26</v>
      </c>
      <c r="F19416" s="102">
        <v>83500</v>
      </c>
      <c r="G19416" s="114">
        <f t="shared" si="582"/>
        <v>83500</v>
      </c>
      <c r="H19416" s="65" t="s">
        <v>1784</v>
      </c>
      <c r="I19416" s="74" t="s">
        <v>13935</v>
      </c>
    </row>
    <row r="19417" spans="1:9" x14ac:dyDescent="0.25">
      <c r="A19417" s="59" t="s">
        <v>13934</v>
      </c>
      <c r="B19417" s="85" t="s">
        <v>13653</v>
      </c>
      <c r="C19417" s="84" t="s">
        <v>695</v>
      </c>
      <c r="D19417" s="60">
        <v>1</v>
      </c>
      <c r="E19417" s="126" t="s">
        <v>26</v>
      </c>
      <c r="F19417" s="73">
        <v>10000</v>
      </c>
      <c r="G19417" s="114">
        <f t="shared" si="582"/>
        <v>10000</v>
      </c>
      <c r="H19417" s="65" t="s">
        <v>1784</v>
      </c>
      <c r="I19417" s="74" t="s">
        <v>13935</v>
      </c>
    </row>
    <row r="19418" spans="1:9" x14ac:dyDescent="0.25">
      <c r="A19418" s="59" t="s">
        <v>13934</v>
      </c>
      <c r="B19418" s="85" t="s">
        <v>13653</v>
      </c>
      <c r="C19418" s="59" t="s">
        <v>48</v>
      </c>
      <c r="D19418" s="60">
        <v>1</v>
      </c>
      <c r="E19418" s="126" t="s">
        <v>26</v>
      </c>
      <c r="F19418" s="73">
        <v>10000</v>
      </c>
      <c r="G19418" s="114">
        <f t="shared" si="582"/>
        <v>10000</v>
      </c>
      <c r="H19418" s="65" t="s">
        <v>1784</v>
      </c>
      <c r="I19418" s="74" t="s">
        <v>13935</v>
      </c>
    </row>
    <row r="19419" spans="1:9" x14ac:dyDescent="0.25">
      <c r="A19419" s="59" t="s">
        <v>13934</v>
      </c>
      <c r="B19419" s="59" t="s">
        <v>3228</v>
      </c>
      <c r="C19419" s="59" t="s">
        <v>27</v>
      </c>
      <c r="D19419" s="60">
        <v>1</v>
      </c>
      <c r="E19419" s="126" t="s">
        <v>1525</v>
      </c>
      <c r="F19419" s="73">
        <v>75000</v>
      </c>
      <c r="G19419" s="114">
        <f t="shared" si="582"/>
        <v>75000</v>
      </c>
      <c r="H19419" s="65" t="s">
        <v>1007</v>
      </c>
      <c r="I19419" s="74"/>
    </row>
    <row r="19420" spans="1:9" x14ac:dyDescent="0.25">
      <c r="A19420" s="59" t="s">
        <v>13934</v>
      </c>
      <c r="B19420" s="71" t="s">
        <v>1014</v>
      </c>
      <c r="C19420" s="83" t="s">
        <v>636</v>
      </c>
      <c r="D19420" s="60">
        <v>4</v>
      </c>
      <c r="E19420" s="126" t="s">
        <v>47</v>
      </c>
      <c r="F19420" s="73">
        <v>73000</v>
      </c>
      <c r="G19420" s="114">
        <f t="shared" si="582"/>
        <v>292000</v>
      </c>
      <c r="H19420" s="65" t="s">
        <v>1007</v>
      </c>
      <c r="I19420" s="74"/>
    </row>
    <row r="19421" spans="1:9" x14ac:dyDescent="0.25">
      <c r="A19421" s="59" t="s">
        <v>13934</v>
      </c>
      <c r="B19421" s="59" t="s">
        <v>10073</v>
      </c>
      <c r="C19421" s="59" t="s">
        <v>543</v>
      </c>
      <c r="D19421" s="60">
        <v>20</v>
      </c>
      <c r="E19421" s="126" t="s">
        <v>37</v>
      </c>
      <c r="F19421" s="63">
        <v>17500</v>
      </c>
      <c r="G19421" s="64">
        <f t="shared" si="582"/>
        <v>350000</v>
      </c>
      <c r="H19421" s="65" t="s">
        <v>1007</v>
      </c>
      <c r="I19421" s="74"/>
    </row>
    <row r="19422" spans="1:9" x14ac:dyDescent="0.25">
      <c r="A19422" s="59" t="s">
        <v>13934</v>
      </c>
      <c r="B19422" s="59" t="s">
        <v>7472</v>
      </c>
      <c r="C19422" s="59" t="s">
        <v>734</v>
      </c>
      <c r="D19422" s="60">
        <v>5</v>
      </c>
      <c r="E19422" s="126" t="s">
        <v>26</v>
      </c>
      <c r="F19422" s="63">
        <v>11000</v>
      </c>
      <c r="G19422" s="64">
        <f t="shared" si="582"/>
        <v>55000</v>
      </c>
      <c r="H19422" s="65" t="s">
        <v>1161</v>
      </c>
      <c r="I19422" s="74"/>
    </row>
    <row r="19423" spans="1:9" x14ac:dyDescent="0.25">
      <c r="A19423" s="59" t="s">
        <v>13934</v>
      </c>
      <c r="B19423" s="93" t="s">
        <v>3077</v>
      </c>
      <c r="C19423" s="84" t="s">
        <v>411</v>
      </c>
      <c r="D19423" s="60">
        <v>1</v>
      </c>
      <c r="E19423" s="126" t="s">
        <v>26</v>
      </c>
      <c r="F19423" s="73">
        <v>12084</v>
      </c>
      <c r="G19423" s="73">
        <f t="shared" si="582"/>
        <v>12084</v>
      </c>
      <c r="H19423" s="65" t="s">
        <v>13937</v>
      </c>
      <c r="I19423" s="74"/>
    </row>
    <row r="19424" spans="1:9" x14ac:dyDescent="0.25">
      <c r="A19424" s="59" t="s">
        <v>13934</v>
      </c>
      <c r="B19424" s="66" t="s">
        <v>834</v>
      </c>
      <c r="C19424" s="89" t="s">
        <v>835</v>
      </c>
      <c r="D19424" s="60">
        <v>2</v>
      </c>
      <c r="E19424" s="77" t="s">
        <v>26</v>
      </c>
      <c r="F19424" s="63">
        <v>2500</v>
      </c>
      <c r="G19424" s="64">
        <f t="shared" si="582"/>
        <v>5000</v>
      </c>
      <c r="H19424" s="65" t="s">
        <v>13937</v>
      </c>
      <c r="I19424" s="74"/>
    </row>
    <row r="19425" spans="1:9" x14ac:dyDescent="0.25">
      <c r="A19425" s="59" t="s">
        <v>13934</v>
      </c>
      <c r="B19425" s="59" t="s">
        <v>210</v>
      </c>
      <c r="C19425" s="59" t="s">
        <v>211</v>
      </c>
      <c r="D19425" s="60">
        <v>8</v>
      </c>
      <c r="E19425" s="75" t="s">
        <v>37</v>
      </c>
      <c r="F19425" s="64">
        <v>33000</v>
      </c>
      <c r="G19425" s="64">
        <f t="shared" si="582"/>
        <v>264000</v>
      </c>
      <c r="H19425" s="65" t="s">
        <v>1161</v>
      </c>
      <c r="I19425" s="74"/>
    </row>
    <row r="19426" spans="1:9" x14ac:dyDescent="0.25">
      <c r="A19426" s="59" t="s">
        <v>13934</v>
      </c>
      <c r="B19426" s="58" t="s">
        <v>6357</v>
      </c>
      <c r="C19426" s="59" t="s">
        <v>48</v>
      </c>
      <c r="D19426" s="141">
        <v>0.5</v>
      </c>
      <c r="E19426" s="75" t="s">
        <v>29</v>
      </c>
      <c r="F19426" s="73">
        <v>30000</v>
      </c>
      <c r="G19426" s="114">
        <f t="shared" si="582"/>
        <v>15000</v>
      </c>
      <c r="H19426" s="65" t="s">
        <v>1161</v>
      </c>
      <c r="I19426" s="74"/>
    </row>
    <row r="19427" spans="1:9" x14ac:dyDescent="0.25">
      <c r="A19427" s="59" t="s">
        <v>13934</v>
      </c>
      <c r="B19427" s="59" t="s">
        <v>13938</v>
      </c>
      <c r="C19427" s="59" t="s">
        <v>790</v>
      </c>
      <c r="D19427" s="60">
        <v>2</v>
      </c>
      <c r="E19427" s="77" t="s">
        <v>26</v>
      </c>
      <c r="F19427" s="73">
        <v>585000</v>
      </c>
      <c r="G19427" s="64">
        <f t="shared" si="582"/>
        <v>1170000</v>
      </c>
      <c r="H19427" s="65" t="s">
        <v>2480</v>
      </c>
      <c r="I19427" s="74" t="s">
        <v>13939</v>
      </c>
    </row>
    <row r="19428" spans="1:9" x14ac:dyDescent="0.25">
      <c r="A19428" s="59" t="s">
        <v>13934</v>
      </c>
      <c r="B19428" s="71" t="s">
        <v>13940</v>
      </c>
      <c r="C19428" s="83" t="s">
        <v>48</v>
      </c>
      <c r="D19428" s="60">
        <v>2</v>
      </c>
      <c r="E19428" s="126" t="s">
        <v>26</v>
      </c>
      <c r="F19428" s="73">
        <v>50000</v>
      </c>
      <c r="G19428" s="64">
        <f t="shared" si="582"/>
        <v>100000</v>
      </c>
      <c r="H19428" s="65" t="s">
        <v>1782</v>
      </c>
      <c r="I19428" s="74" t="s">
        <v>13939</v>
      </c>
    </row>
    <row r="19429" spans="1:9" x14ac:dyDescent="0.25">
      <c r="A19429" s="59" t="s">
        <v>13934</v>
      </c>
      <c r="B19429" s="85" t="s">
        <v>12830</v>
      </c>
      <c r="C19429" s="83" t="s">
        <v>592</v>
      </c>
      <c r="D19429" s="59">
        <v>2</v>
      </c>
      <c r="E19429" s="126" t="s">
        <v>26</v>
      </c>
      <c r="F19429" s="61">
        <v>35000</v>
      </c>
      <c r="G19429" s="64">
        <f t="shared" si="582"/>
        <v>70000</v>
      </c>
      <c r="H19429" s="65" t="s">
        <v>998</v>
      </c>
      <c r="I19429" s="74"/>
    </row>
    <row r="19430" spans="1:9" x14ac:dyDescent="0.25">
      <c r="A19430" s="59" t="s">
        <v>13934</v>
      </c>
      <c r="B19430" s="58" t="s">
        <v>6357</v>
      </c>
      <c r="C19430" s="59" t="s">
        <v>48</v>
      </c>
      <c r="D19430" s="141">
        <v>2</v>
      </c>
      <c r="E19430" s="75" t="s">
        <v>29</v>
      </c>
      <c r="F19430" s="73">
        <v>30000</v>
      </c>
      <c r="G19430" s="114">
        <f t="shared" si="582"/>
        <v>60000</v>
      </c>
      <c r="H19430" s="65" t="s">
        <v>1716</v>
      </c>
      <c r="I19430" s="74"/>
    </row>
    <row r="19431" spans="1:9" x14ac:dyDescent="0.25">
      <c r="A19431" s="59" t="s">
        <v>13934</v>
      </c>
      <c r="B19431" s="59" t="s">
        <v>13926</v>
      </c>
      <c r="C19431" s="83" t="s">
        <v>13941</v>
      </c>
      <c r="D19431" s="60">
        <v>1</v>
      </c>
      <c r="E19431" s="126" t="s">
        <v>26</v>
      </c>
      <c r="F19431" s="62">
        <v>1450000</v>
      </c>
      <c r="G19431" s="64">
        <f t="shared" ref="G19431:G19447" si="583">F19431*D19431</f>
        <v>1450000</v>
      </c>
      <c r="H19431" s="120" t="s">
        <v>522</v>
      </c>
      <c r="I19431" s="74" t="s">
        <v>13942</v>
      </c>
    </row>
    <row r="19432" spans="1:9" x14ac:dyDescent="0.25">
      <c r="A19432" s="59" t="s">
        <v>13934</v>
      </c>
      <c r="B19432" s="59" t="s">
        <v>13926</v>
      </c>
      <c r="C19432" s="83" t="s">
        <v>13943</v>
      </c>
      <c r="D19432" s="60">
        <v>1</v>
      </c>
      <c r="E19432" s="126" t="s">
        <v>26</v>
      </c>
      <c r="F19432" s="62">
        <v>1450000</v>
      </c>
      <c r="G19432" s="114">
        <f t="shared" si="583"/>
        <v>1450000</v>
      </c>
      <c r="H19432" s="120" t="s">
        <v>522</v>
      </c>
      <c r="I19432" s="74" t="s">
        <v>13942</v>
      </c>
    </row>
    <row r="19433" spans="1:9" x14ac:dyDescent="0.25">
      <c r="A19433" s="59" t="s">
        <v>13934</v>
      </c>
      <c r="B19433" s="59" t="s">
        <v>13926</v>
      </c>
      <c r="C19433" s="83" t="s">
        <v>13944</v>
      </c>
      <c r="D19433" s="60">
        <v>1</v>
      </c>
      <c r="E19433" s="126" t="s">
        <v>26</v>
      </c>
      <c r="F19433" s="62">
        <v>1450000</v>
      </c>
      <c r="G19433" s="64">
        <f t="shared" si="583"/>
        <v>1450000</v>
      </c>
      <c r="H19433" s="120" t="s">
        <v>535</v>
      </c>
      <c r="I19433" s="74" t="s">
        <v>13945</v>
      </c>
    </row>
    <row r="19434" spans="1:9" x14ac:dyDescent="0.25">
      <c r="A19434" s="59" t="s">
        <v>13934</v>
      </c>
      <c r="B19434" s="59" t="s">
        <v>13926</v>
      </c>
      <c r="C19434" s="83" t="s">
        <v>13946</v>
      </c>
      <c r="D19434" s="60">
        <v>1</v>
      </c>
      <c r="E19434" s="126" t="s">
        <v>26</v>
      </c>
      <c r="F19434" s="62">
        <v>1450000</v>
      </c>
      <c r="G19434" s="73">
        <f t="shared" si="583"/>
        <v>1450000</v>
      </c>
      <c r="H19434" s="120" t="s">
        <v>535</v>
      </c>
      <c r="I19434" s="74" t="s">
        <v>13945</v>
      </c>
    </row>
    <row r="19435" spans="1:9" x14ac:dyDescent="0.25">
      <c r="A19435" s="59" t="s">
        <v>13934</v>
      </c>
      <c r="B19435" s="59" t="s">
        <v>13926</v>
      </c>
      <c r="C19435" s="83" t="s">
        <v>13947</v>
      </c>
      <c r="D19435" s="60">
        <v>1</v>
      </c>
      <c r="E19435" s="126" t="s">
        <v>26</v>
      </c>
      <c r="F19435" s="62">
        <v>1450000</v>
      </c>
      <c r="G19435" s="64">
        <f t="shared" si="583"/>
        <v>1450000</v>
      </c>
      <c r="H19435" s="120" t="s">
        <v>535</v>
      </c>
      <c r="I19435" s="74" t="s">
        <v>13945</v>
      </c>
    </row>
    <row r="19436" spans="1:9" x14ac:dyDescent="0.25">
      <c r="A19436" s="59" t="s">
        <v>13934</v>
      </c>
      <c r="B19436" s="59" t="s">
        <v>13926</v>
      </c>
      <c r="C19436" s="83" t="s">
        <v>13948</v>
      </c>
      <c r="D19436" s="643">
        <v>1</v>
      </c>
      <c r="E19436" s="644" t="s">
        <v>26</v>
      </c>
      <c r="F19436" s="62">
        <v>1450000</v>
      </c>
      <c r="G19436" s="114">
        <f t="shared" si="583"/>
        <v>1450000</v>
      </c>
      <c r="H19436" s="120" t="s">
        <v>535</v>
      </c>
      <c r="I19436" s="74" t="s">
        <v>13945</v>
      </c>
    </row>
    <row r="19437" spans="1:9" x14ac:dyDescent="0.25">
      <c r="A19437" s="59" t="s">
        <v>13934</v>
      </c>
      <c r="B19437" s="59" t="s">
        <v>13926</v>
      </c>
      <c r="C19437" s="83" t="s">
        <v>13949</v>
      </c>
      <c r="D19437" s="60">
        <v>1</v>
      </c>
      <c r="E19437" s="644" t="s">
        <v>26</v>
      </c>
      <c r="F19437" s="62">
        <v>1450000</v>
      </c>
      <c r="G19437" s="114">
        <f t="shared" si="583"/>
        <v>1450000</v>
      </c>
      <c r="H19437" s="120" t="s">
        <v>535</v>
      </c>
      <c r="I19437" s="74" t="s">
        <v>13945</v>
      </c>
    </row>
    <row r="19438" spans="1:9" x14ac:dyDescent="0.25">
      <c r="A19438" s="59" t="s">
        <v>13934</v>
      </c>
      <c r="B19438" s="59" t="s">
        <v>13926</v>
      </c>
      <c r="C19438" s="83" t="s">
        <v>13950</v>
      </c>
      <c r="D19438" s="59">
        <v>1</v>
      </c>
      <c r="E19438" s="126" t="s">
        <v>26</v>
      </c>
      <c r="F19438" s="62">
        <v>1450000</v>
      </c>
      <c r="G19438" s="114">
        <f t="shared" si="583"/>
        <v>1450000</v>
      </c>
      <c r="H19438" s="120" t="s">
        <v>535</v>
      </c>
      <c r="I19438" s="74" t="s">
        <v>13945</v>
      </c>
    </row>
    <row r="19439" spans="1:9" x14ac:dyDescent="0.25">
      <c r="A19439" s="59" t="s">
        <v>13934</v>
      </c>
      <c r="B19439" s="71" t="s">
        <v>6463</v>
      </c>
      <c r="C19439" s="59" t="s">
        <v>434</v>
      </c>
      <c r="D19439" s="141">
        <v>1</v>
      </c>
      <c r="E19439" s="75" t="s">
        <v>26</v>
      </c>
      <c r="F19439" s="210">
        <v>500000</v>
      </c>
      <c r="G19439" s="64">
        <f t="shared" si="583"/>
        <v>500000</v>
      </c>
      <c r="H19439" s="65" t="s">
        <v>1656</v>
      </c>
      <c r="I19439" s="74" t="s">
        <v>13951</v>
      </c>
    </row>
    <row r="19440" spans="1:9" x14ac:dyDescent="0.25">
      <c r="A19440" s="59" t="s">
        <v>13934</v>
      </c>
      <c r="B19440" s="59" t="s">
        <v>13952</v>
      </c>
      <c r="C19440" s="83" t="s">
        <v>48</v>
      </c>
      <c r="D19440" s="60">
        <v>1</v>
      </c>
      <c r="E19440" s="126" t="s">
        <v>26</v>
      </c>
      <c r="F19440" s="73">
        <v>57500</v>
      </c>
      <c r="G19440" s="64">
        <f t="shared" si="583"/>
        <v>57500</v>
      </c>
      <c r="H19440" s="65" t="s">
        <v>890</v>
      </c>
      <c r="I19440" s="74" t="s">
        <v>13953</v>
      </c>
    </row>
    <row r="19441" spans="1:9" x14ac:dyDescent="0.25">
      <c r="A19441" s="59" t="s">
        <v>13934</v>
      </c>
      <c r="B19441" s="58" t="s">
        <v>6290</v>
      </c>
      <c r="C19441" s="83" t="s">
        <v>442</v>
      </c>
      <c r="D19441" s="60">
        <v>2</v>
      </c>
      <c r="E19441" s="126" t="s">
        <v>26</v>
      </c>
      <c r="F19441" s="73">
        <v>5250</v>
      </c>
      <c r="G19441" s="64">
        <f t="shared" si="583"/>
        <v>10500</v>
      </c>
      <c r="H19441" s="65" t="s">
        <v>890</v>
      </c>
      <c r="I19441" s="74" t="s">
        <v>13953</v>
      </c>
    </row>
    <row r="19442" spans="1:9" x14ac:dyDescent="0.25">
      <c r="A19442" s="59" t="s">
        <v>13934</v>
      </c>
      <c r="B19442" s="59" t="s">
        <v>13930</v>
      </c>
      <c r="C19442" s="59" t="s">
        <v>48</v>
      </c>
      <c r="D19442" s="60">
        <v>2</v>
      </c>
      <c r="E19442" s="77" t="s">
        <v>26</v>
      </c>
      <c r="F19442" s="73">
        <v>57500</v>
      </c>
      <c r="G19442" s="64">
        <f t="shared" si="583"/>
        <v>115000</v>
      </c>
      <c r="H19442" s="65" t="s">
        <v>749</v>
      </c>
      <c r="I19442" s="74" t="s">
        <v>13954</v>
      </c>
    </row>
    <row r="19443" spans="1:9" x14ac:dyDescent="0.25">
      <c r="A19443" s="59" t="s">
        <v>13934</v>
      </c>
      <c r="B19443" s="59" t="s">
        <v>13850</v>
      </c>
      <c r="C19443" s="59" t="s">
        <v>48</v>
      </c>
      <c r="D19443" s="87">
        <v>1</v>
      </c>
      <c r="E19443" s="77" t="s">
        <v>26</v>
      </c>
      <c r="F19443" s="73">
        <v>40000</v>
      </c>
      <c r="G19443" s="64">
        <f t="shared" si="583"/>
        <v>40000</v>
      </c>
      <c r="H19443" s="65" t="s">
        <v>749</v>
      </c>
      <c r="I19443" s="74" t="s">
        <v>13954</v>
      </c>
    </row>
    <row r="19444" spans="1:9" x14ac:dyDescent="0.25">
      <c r="A19444" s="59" t="s">
        <v>13934</v>
      </c>
      <c r="B19444" s="71" t="s">
        <v>6463</v>
      </c>
      <c r="C19444" s="59" t="s">
        <v>434</v>
      </c>
      <c r="D19444" s="141">
        <v>1</v>
      </c>
      <c r="E19444" s="75" t="s">
        <v>26</v>
      </c>
      <c r="F19444" s="210">
        <v>500000</v>
      </c>
      <c r="G19444" s="64">
        <f t="shared" si="583"/>
        <v>500000</v>
      </c>
      <c r="H19444" s="65" t="s">
        <v>455</v>
      </c>
      <c r="I19444" s="74" t="s">
        <v>13955</v>
      </c>
    </row>
    <row r="19445" spans="1:9" x14ac:dyDescent="0.25">
      <c r="A19445" s="59" t="s">
        <v>13934</v>
      </c>
      <c r="B19445" s="59" t="s">
        <v>12563</v>
      </c>
      <c r="C19445" s="59" t="s">
        <v>482</v>
      </c>
      <c r="D19445" s="59">
        <v>1</v>
      </c>
      <c r="E19445" s="126" t="s">
        <v>26</v>
      </c>
      <c r="F19445" s="61">
        <v>5000</v>
      </c>
      <c r="G19445" s="64">
        <f t="shared" si="583"/>
        <v>5000</v>
      </c>
      <c r="H19445" s="65" t="s">
        <v>1161</v>
      </c>
      <c r="I19445" s="74"/>
    </row>
    <row r="19446" spans="1:9" x14ac:dyDescent="0.25">
      <c r="A19446" s="59" t="s">
        <v>13934</v>
      </c>
      <c r="B19446" s="59" t="s">
        <v>13956</v>
      </c>
      <c r="C19446" s="93" t="s">
        <v>13957</v>
      </c>
      <c r="D19446" s="60">
        <v>2</v>
      </c>
      <c r="E19446" s="126" t="s">
        <v>25</v>
      </c>
      <c r="F19446" s="73">
        <v>38000</v>
      </c>
      <c r="G19446" s="64">
        <f t="shared" si="583"/>
        <v>76000</v>
      </c>
      <c r="H19446" s="65" t="s">
        <v>525</v>
      </c>
      <c r="I19446" s="74" t="s">
        <v>13958</v>
      </c>
    </row>
    <row r="19447" spans="1:9" x14ac:dyDescent="0.25">
      <c r="A19447" s="59" t="s">
        <v>13959</v>
      </c>
      <c r="B19447" s="59" t="s">
        <v>7379</v>
      </c>
      <c r="C19447" s="83" t="s">
        <v>48</v>
      </c>
      <c r="D19447" s="60">
        <v>2</v>
      </c>
      <c r="E19447" s="126" t="s">
        <v>26</v>
      </c>
      <c r="F19447" s="73">
        <v>75000</v>
      </c>
      <c r="G19447" s="64">
        <f t="shared" si="583"/>
        <v>150000</v>
      </c>
      <c r="H19447" s="65" t="s">
        <v>525</v>
      </c>
      <c r="I19447" s="74" t="s">
        <v>13958</v>
      </c>
    </row>
    <row r="19448" spans="1:9" x14ac:dyDescent="0.25">
      <c r="A19448" s="59" t="s">
        <v>13959</v>
      </c>
      <c r="B19448" s="85" t="s">
        <v>7735</v>
      </c>
      <c r="C19448" s="83" t="s">
        <v>48</v>
      </c>
      <c r="D19448" s="60">
        <v>2</v>
      </c>
      <c r="E19448" s="126" t="s">
        <v>26</v>
      </c>
      <c r="F19448" s="73">
        <v>100000</v>
      </c>
      <c r="G19448" s="64">
        <f>F19448*D19448</f>
        <v>200000</v>
      </c>
      <c r="H19448" s="65" t="s">
        <v>525</v>
      </c>
      <c r="I19448" s="74" t="s">
        <v>13958</v>
      </c>
    </row>
    <row r="19449" spans="1:9" x14ac:dyDescent="0.25">
      <c r="A19449" s="59" t="s">
        <v>13959</v>
      </c>
      <c r="B19449" s="59" t="s">
        <v>13960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114">
        <f>F19449*D19449</f>
        <v>490000</v>
      </c>
      <c r="H19449" s="65" t="s">
        <v>525</v>
      </c>
      <c r="I19449" s="74" t="s">
        <v>13958</v>
      </c>
    </row>
    <row r="19450" spans="1:9" x14ac:dyDescent="0.25">
      <c r="A19450" s="59" t="s">
        <v>13959</v>
      </c>
      <c r="B19450" s="59" t="s">
        <v>13961</v>
      </c>
      <c r="C19450" s="59" t="s">
        <v>622</v>
      </c>
      <c r="D19450" s="87">
        <v>1</v>
      </c>
      <c r="E19450" s="77" t="s">
        <v>171</v>
      </c>
      <c r="F19450" s="63">
        <v>490000</v>
      </c>
      <c r="G19450" s="64">
        <f>F19450*D19450</f>
        <v>490000</v>
      </c>
      <c r="H19450" s="65" t="s">
        <v>525</v>
      </c>
      <c r="I19450" s="74" t="s">
        <v>13958</v>
      </c>
    </row>
    <row r="19451" spans="1:9" x14ac:dyDescent="0.25">
      <c r="A19451" s="59" t="s">
        <v>13959</v>
      </c>
      <c r="B19451" s="85" t="s">
        <v>532</v>
      </c>
      <c r="C19451" s="84" t="s">
        <v>766</v>
      </c>
      <c r="D19451" s="60">
        <v>2</v>
      </c>
      <c r="E19451" s="126" t="s">
        <v>26</v>
      </c>
      <c r="F19451" s="73">
        <v>8000</v>
      </c>
      <c r="G19451" s="64">
        <f t="shared" ref="G19451:G19485" si="584">F19451*D19451</f>
        <v>16000</v>
      </c>
      <c r="H19451" s="65" t="s">
        <v>525</v>
      </c>
      <c r="I19451" s="74" t="s">
        <v>13958</v>
      </c>
    </row>
    <row r="19452" spans="1:9" x14ac:dyDescent="0.25">
      <c r="A19452" s="59" t="s">
        <v>13959</v>
      </c>
      <c r="B19452" s="118" t="s">
        <v>7049</v>
      </c>
      <c r="C19452" s="59" t="s">
        <v>974</v>
      </c>
      <c r="D19452" s="60">
        <v>2</v>
      </c>
      <c r="E19452" s="75" t="s">
        <v>43</v>
      </c>
      <c r="F19452" s="63">
        <v>670000</v>
      </c>
      <c r="G19452" s="64">
        <f t="shared" si="584"/>
        <v>1340000</v>
      </c>
      <c r="H19452" s="65" t="s">
        <v>535</v>
      </c>
      <c r="I19452" s="74" t="s">
        <v>13962</v>
      </c>
    </row>
    <row r="19453" spans="1:9" x14ac:dyDescent="0.25">
      <c r="A19453" s="59" t="s">
        <v>13959</v>
      </c>
      <c r="B19453" s="59" t="s">
        <v>56</v>
      </c>
      <c r="C19453" s="59" t="s">
        <v>57</v>
      </c>
      <c r="D19453" s="60">
        <v>1.5</v>
      </c>
      <c r="E19453" s="75" t="s">
        <v>37</v>
      </c>
      <c r="F19453" s="63">
        <v>24650</v>
      </c>
      <c r="G19453" s="64">
        <f t="shared" si="584"/>
        <v>36975</v>
      </c>
      <c r="H19453" s="65" t="s">
        <v>466</v>
      </c>
      <c r="I19453" s="74" t="s">
        <v>13963</v>
      </c>
    </row>
    <row r="19454" spans="1:9" x14ac:dyDescent="0.25">
      <c r="A19454" s="60" t="s">
        <v>13959</v>
      </c>
      <c r="B19454" s="59" t="s">
        <v>6769</v>
      </c>
      <c r="C19454" s="59" t="s">
        <v>48</v>
      </c>
      <c r="D19454" s="60">
        <v>1</v>
      </c>
      <c r="E19454" s="126" t="s">
        <v>26</v>
      </c>
      <c r="F19454" s="73">
        <v>260000</v>
      </c>
      <c r="G19454" s="114">
        <f t="shared" si="584"/>
        <v>260000</v>
      </c>
      <c r="H19454" s="65" t="s">
        <v>466</v>
      </c>
      <c r="I19454" s="74" t="s">
        <v>13963</v>
      </c>
    </row>
    <row r="19455" spans="1:9" x14ac:dyDescent="0.25">
      <c r="A19455" s="59" t="s">
        <v>13959</v>
      </c>
      <c r="B19455" s="59" t="s">
        <v>1410</v>
      </c>
      <c r="C19455" s="59" t="s">
        <v>48</v>
      </c>
      <c r="D19455" s="60">
        <v>1</v>
      </c>
      <c r="E19455" s="75" t="s">
        <v>26</v>
      </c>
      <c r="F19455" s="64">
        <v>35000</v>
      </c>
      <c r="G19455" s="64">
        <f>F19455*D19455</f>
        <v>35000</v>
      </c>
      <c r="H19455" s="65" t="s">
        <v>466</v>
      </c>
      <c r="I19455" s="74" t="s">
        <v>13963</v>
      </c>
    </row>
    <row r="19456" spans="1:9" x14ac:dyDescent="0.25">
      <c r="A19456" s="59" t="s">
        <v>13959</v>
      </c>
      <c r="B19456" s="59" t="s">
        <v>210</v>
      </c>
      <c r="C19456" s="59" t="s">
        <v>211</v>
      </c>
      <c r="D19456" s="60">
        <v>9</v>
      </c>
      <c r="E19456" s="126" t="s">
        <v>37</v>
      </c>
      <c r="F19456" s="63">
        <v>33000</v>
      </c>
      <c r="G19456" s="64">
        <f t="shared" ref="G19456:G19463" si="585">F19456*D19456</f>
        <v>297000</v>
      </c>
      <c r="H19456" s="65" t="s">
        <v>13964</v>
      </c>
      <c r="I19456" s="74" t="s">
        <v>13965</v>
      </c>
    </row>
    <row r="19457" spans="1:9" x14ac:dyDescent="0.25">
      <c r="A19457" s="59" t="s">
        <v>13959</v>
      </c>
      <c r="B19457" s="83" t="s">
        <v>6307</v>
      </c>
      <c r="C19457" s="83" t="s">
        <v>217</v>
      </c>
      <c r="D19457" s="141">
        <v>1</v>
      </c>
      <c r="E19457" s="236" t="s">
        <v>26</v>
      </c>
      <c r="F19457" s="64">
        <v>83000</v>
      </c>
      <c r="G19457" s="73">
        <f t="shared" si="585"/>
        <v>83000</v>
      </c>
      <c r="H19457" s="65" t="s">
        <v>13964</v>
      </c>
      <c r="I19457" s="74" t="s">
        <v>13965</v>
      </c>
    </row>
    <row r="19458" spans="1:9" x14ac:dyDescent="0.25">
      <c r="A19458" s="59" t="s">
        <v>13959</v>
      </c>
      <c r="B19458" s="59" t="s">
        <v>32</v>
      </c>
      <c r="C19458" s="59" t="s">
        <v>33</v>
      </c>
      <c r="D19458" s="60">
        <v>1</v>
      </c>
      <c r="E19458" s="75" t="s">
        <v>26</v>
      </c>
      <c r="F19458" s="63">
        <v>210000</v>
      </c>
      <c r="G19458" s="64">
        <f t="shared" si="585"/>
        <v>210000</v>
      </c>
      <c r="H19458" s="65" t="s">
        <v>13964</v>
      </c>
      <c r="I19458" s="74" t="s">
        <v>13965</v>
      </c>
    </row>
    <row r="19459" spans="1:9" x14ac:dyDescent="0.25">
      <c r="A19459" s="59" t="s">
        <v>13959</v>
      </c>
      <c r="B19459" s="71" t="s">
        <v>6643</v>
      </c>
      <c r="C19459" s="93" t="s">
        <v>6424</v>
      </c>
      <c r="D19459" s="60">
        <v>0.3</v>
      </c>
      <c r="E19459" s="75" t="s">
        <v>37</v>
      </c>
      <c r="F19459" s="63">
        <v>82500</v>
      </c>
      <c r="G19459" s="64">
        <f t="shared" si="585"/>
        <v>24750</v>
      </c>
      <c r="H19459" s="65" t="s">
        <v>13964</v>
      </c>
      <c r="I19459" s="74" t="s">
        <v>13965</v>
      </c>
    </row>
    <row r="19460" spans="1:9" x14ac:dyDescent="0.25">
      <c r="A19460" s="59" t="s">
        <v>13959</v>
      </c>
      <c r="B19460" s="59" t="s">
        <v>11683</v>
      </c>
      <c r="C19460" s="59" t="s">
        <v>6865</v>
      </c>
      <c r="D19460" s="141">
        <v>1</v>
      </c>
      <c r="E19460" s="75" t="s">
        <v>26</v>
      </c>
      <c r="F19460" s="210">
        <v>31000</v>
      </c>
      <c r="G19460" s="64">
        <f t="shared" si="585"/>
        <v>31000</v>
      </c>
      <c r="H19460" s="65" t="s">
        <v>13964</v>
      </c>
      <c r="I19460" s="74" t="s">
        <v>13965</v>
      </c>
    </row>
    <row r="19461" spans="1:9" x14ac:dyDescent="0.25">
      <c r="A19461" s="59" t="s">
        <v>13959</v>
      </c>
      <c r="B19461" s="118" t="s">
        <v>13933</v>
      </c>
      <c r="C19461" s="84" t="s">
        <v>48</v>
      </c>
      <c r="D19461" s="60">
        <v>1</v>
      </c>
      <c r="E19461" s="75" t="s">
        <v>26</v>
      </c>
      <c r="F19461" s="73">
        <v>15000</v>
      </c>
      <c r="G19461" s="64">
        <f t="shared" si="585"/>
        <v>15000</v>
      </c>
      <c r="H19461" s="65" t="s">
        <v>2005</v>
      </c>
      <c r="I19461" s="74" t="s">
        <v>13966</v>
      </c>
    </row>
    <row r="19462" spans="1:9" x14ac:dyDescent="0.25">
      <c r="A19462" s="59" t="s">
        <v>13959</v>
      </c>
      <c r="B19462" s="71" t="s">
        <v>842</v>
      </c>
      <c r="C19462" s="59" t="s">
        <v>48</v>
      </c>
      <c r="D19462" s="60">
        <v>1</v>
      </c>
      <c r="E19462" s="77" t="s">
        <v>29</v>
      </c>
      <c r="F19462" s="64">
        <v>30000</v>
      </c>
      <c r="G19462" s="64">
        <f t="shared" si="585"/>
        <v>30000</v>
      </c>
      <c r="H19462" s="65" t="s">
        <v>2005</v>
      </c>
      <c r="I19462" s="74" t="s">
        <v>13966</v>
      </c>
    </row>
    <row r="19463" spans="1:9" x14ac:dyDescent="0.25">
      <c r="A19463" s="59" t="s">
        <v>13959</v>
      </c>
      <c r="B19463" s="59" t="s">
        <v>1427</v>
      </c>
      <c r="C19463" s="83" t="s">
        <v>1426</v>
      </c>
      <c r="D19463" s="60">
        <v>1</v>
      </c>
      <c r="E19463" s="126" t="s">
        <v>26</v>
      </c>
      <c r="F19463" s="73">
        <v>888079</v>
      </c>
      <c r="G19463" s="114">
        <f t="shared" si="585"/>
        <v>888079</v>
      </c>
      <c r="H19463" s="65" t="s">
        <v>2005</v>
      </c>
      <c r="I19463" s="74" t="s">
        <v>13966</v>
      </c>
    </row>
    <row r="19464" spans="1:9" x14ac:dyDescent="0.25">
      <c r="A19464" s="59" t="s">
        <v>13959</v>
      </c>
      <c r="B19464" s="83" t="s">
        <v>205</v>
      </c>
      <c r="C19464" s="83" t="s">
        <v>48</v>
      </c>
      <c r="D19464" s="59">
        <v>1</v>
      </c>
      <c r="E19464" s="159" t="s">
        <v>25</v>
      </c>
      <c r="F19464" s="61">
        <v>135000</v>
      </c>
      <c r="G19464" s="64">
        <f t="shared" si="584"/>
        <v>135000</v>
      </c>
      <c r="H19464" s="65" t="s">
        <v>710</v>
      </c>
      <c r="I19464" s="74" t="s">
        <v>13967</v>
      </c>
    </row>
    <row r="19465" spans="1:9" x14ac:dyDescent="0.25">
      <c r="A19465" s="59" t="s">
        <v>13959</v>
      </c>
      <c r="B19465" s="66" t="s">
        <v>6578</v>
      </c>
      <c r="C19465" s="59" t="s">
        <v>6579</v>
      </c>
      <c r="D19465" s="60">
        <v>2</v>
      </c>
      <c r="E19465" s="126" t="s">
        <v>26</v>
      </c>
      <c r="F19465" s="73">
        <v>58000</v>
      </c>
      <c r="G19465" s="114">
        <f t="shared" si="584"/>
        <v>116000</v>
      </c>
      <c r="H19465" s="65" t="s">
        <v>894</v>
      </c>
      <c r="I19465" s="74" t="s">
        <v>13968</v>
      </c>
    </row>
    <row r="19466" spans="1:9" x14ac:dyDescent="0.25">
      <c r="A19466" s="59" t="s">
        <v>13959</v>
      </c>
      <c r="B19466" s="59" t="s">
        <v>13930</v>
      </c>
      <c r="C19466" s="59" t="s">
        <v>48</v>
      </c>
      <c r="D19466" s="60">
        <v>2</v>
      </c>
      <c r="E19466" s="77" t="s">
        <v>26</v>
      </c>
      <c r="F19466" s="73">
        <v>57500</v>
      </c>
      <c r="G19466" s="114">
        <f t="shared" si="584"/>
        <v>115000</v>
      </c>
      <c r="H19466" s="65" t="s">
        <v>894</v>
      </c>
      <c r="I19466" s="74" t="s">
        <v>13968</v>
      </c>
    </row>
    <row r="19467" spans="1:9" x14ac:dyDescent="0.25">
      <c r="A19467" s="59" t="s">
        <v>13959</v>
      </c>
      <c r="B19467" s="71" t="s">
        <v>6463</v>
      </c>
      <c r="C19467" s="59" t="s">
        <v>434</v>
      </c>
      <c r="D19467" s="141">
        <v>1</v>
      </c>
      <c r="E19467" s="75" t="s">
        <v>26</v>
      </c>
      <c r="F19467" s="210">
        <v>500000</v>
      </c>
      <c r="G19467" s="114">
        <f t="shared" si="584"/>
        <v>500000</v>
      </c>
      <c r="H19467" s="65" t="s">
        <v>894</v>
      </c>
      <c r="I19467" s="74" t="s">
        <v>13968</v>
      </c>
    </row>
    <row r="19468" spans="1:9" x14ac:dyDescent="0.25">
      <c r="A19468" s="59" t="s">
        <v>13959</v>
      </c>
      <c r="B19468" s="58" t="s">
        <v>71</v>
      </c>
      <c r="C19468" s="77" t="s">
        <v>181</v>
      </c>
      <c r="D19468" s="60">
        <v>3</v>
      </c>
      <c r="E19468" s="75" t="s">
        <v>26</v>
      </c>
      <c r="F19468" s="78">
        <v>36000</v>
      </c>
      <c r="G19468" s="114">
        <f t="shared" si="584"/>
        <v>108000</v>
      </c>
      <c r="H19468" s="65" t="s">
        <v>894</v>
      </c>
      <c r="I19468" s="74" t="s">
        <v>13968</v>
      </c>
    </row>
    <row r="19469" spans="1:9" x14ac:dyDescent="0.25">
      <c r="A19469" s="59" t="s">
        <v>13959</v>
      </c>
      <c r="B19469" s="481" t="s">
        <v>6307</v>
      </c>
      <c r="C19469" s="481" t="s">
        <v>217</v>
      </c>
      <c r="D19469" s="482">
        <v>1</v>
      </c>
      <c r="E19469" s="483" t="s">
        <v>26</v>
      </c>
      <c r="F19469" s="485">
        <v>83000</v>
      </c>
      <c r="G19469" s="496">
        <f t="shared" si="584"/>
        <v>83000</v>
      </c>
      <c r="H19469" s="486" t="s">
        <v>13969</v>
      </c>
      <c r="I19469" s="487" t="s">
        <v>13970</v>
      </c>
    </row>
    <row r="19470" spans="1:9" x14ac:dyDescent="0.25">
      <c r="A19470" s="59" t="s">
        <v>13959</v>
      </c>
      <c r="B19470" s="584" t="s">
        <v>253</v>
      </c>
      <c r="C19470" s="481" t="s">
        <v>254</v>
      </c>
      <c r="D19470" s="481">
        <v>1</v>
      </c>
      <c r="E19470" s="483" t="s">
        <v>26</v>
      </c>
      <c r="F19470" s="577">
        <v>360000</v>
      </c>
      <c r="G19470" s="496">
        <f t="shared" si="584"/>
        <v>360000</v>
      </c>
      <c r="H19470" s="486" t="s">
        <v>13969</v>
      </c>
      <c r="I19470" s="487" t="s">
        <v>13970</v>
      </c>
    </row>
    <row r="19471" spans="1:9" x14ac:dyDescent="0.25">
      <c r="A19471" s="59" t="s">
        <v>13959</v>
      </c>
      <c r="B19471" s="59" t="s">
        <v>274</v>
      </c>
      <c r="C19471" s="192">
        <v>40493</v>
      </c>
      <c r="D19471" s="60">
        <v>8</v>
      </c>
      <c r="E19471" s="126" t="s">
        <v>25</v>
      </c>
      <c r="F19471" s="73">
        <v>10000</v>
      </c>
      <c r="G19471" s="114">
        <f t="shared" si="584"/>
        <v>80000</v>
      </c>
      <c r="H19471" s="65" t="s">
        <v>957</v>
      </c>
      <c r="I19471" s="74" t="s">
        <v>13971</v>
      </c>
    </row>
    <row r="19472" spans="1:9" x14ac:dyDescent="0.25">
      <c r="A19472" s="59" t="s">
        <v>13959</v>
      </c>
      <c r="B19472" s="59" t="s">
        <v>634</v>
      </c>
      <c r="C19472" s="59" t="s">
        <v>99</v>
      </c>
      <c r="D19472" s="60">
        <v>2</v>
      </c>
      <c r="E19472" s="126" t="s">
        <v>25</v>
      </c>
      <c r="F19472" s="73">
        <v>40000</v>
      </c>
      <c r="G19472" s="114">
        <f t="shared" si="584"/>
        <v>80000</v>
      </c>
      <c r="H19472" s="65" t="s">
        <v>957</v>
      </c>
      <c r="I19472" s="74" t="s">
        <v>13971</v>
      </c>
    </row>
    <row r="19473" spans="1:9" x14ac:dyDescent="0.25">
      <c r="A19473" s="59" t="s">
        <v>13959</v>
      </c>
      <c r="B19473" s="59" t="s">
        <v>6299</v>
      </c>
      <c r="C19473" s="59" t="s">
        <v>89</v>
      </c>
      <c r="D19473" s="60">
        <v>2</v>
      </c>
      <c r="E19473" s="126" t="s">
        <v>26</v>
      </c>
      <c r="F19473" s="63">
        <v>193500</v>
      </c>
      <c r="G19473" s="64">
        <f t="shared" si="584"/>
        <v>387000</v>
      </c>
      <c r="H19473" s="65" t="s">
        <v>957</v>
      </c>
      <c r="I19473" s="74" t="s">
        <v>13971</v>
      </c>
    </row>
    <row r="19474" spans="1:9" x14ac:dyDescent="0.25">
      <c r="A19474" s="59" t="s">
        <v>13959</v>
      </c>
      <c r="B19474" s="71" t="s">
        <v>93</v>
      </c>
      <c r="C19474" s="59" t="s">
        <v>13602</v>
      </c>
      <c r="D19474" s="60">
        <v>1</v>
      </c>
      <c r="E19474" s="126" t="s">
        <v>26</v>
      </c>
      <c r="F19474" s="73">
        <v>184000</v>
      </c>
      <c r="G19474" s="114">
        <f t="shared" si="584"/>
        <v>184000</v>
      </c>
      <c r="H19474" s="65" t="s">
        <v>957</v>
      </c>
      <c r="I19474" s="74" t="s">
        <v>13971</v>
      </c>
    </row>
    <row r="19475" spans="1:9" x14ac:dyDescent="0.25">
      <c r="A19475" s="59" t="s">
        <v>13959</v>
      </c>
      <c r="B19475" s="59" t="s">
        <v>210</v>
      </c>
      <c r="C19475" s="59" t="s">
        <v>211</v>
      </c>
      <c r="D19475" s="60">
        <v>9</v>
      </c>
      <c r="E19475" s="126" t="s">
        <v>37</v>
      </c>
      <c r="F19475" s="63">
        <v>33000</v>
      </c>
      <c r="G19475" s="64">
        <f t="shared" si="584"/>
        <v>297000</v>
      </c>
      <c r="H19475" s="65" t="s">
        <v>957</v>
      </c>
      <c r="I19475" s="74" t="s">
        <v>13971</v>
      </c>
    </row>
    <row r="19476" spans="1:9" x14ac:dyDescent="0.25">
      <c r="A19476" s="59" t="s">
        <v>13959</v>
      </c>
      <c r="B19476" s="83" t="s">
        <v>6307</v>
      </c>
      <c r="C19476" s="83" t="s">
        <v>217</v>
      </c>
      <c r="D19476" s="141">
        <v>1</v>
      </c>
      <c r="E19476" s="236" t="s">
        <v>26</v>
      </c>
      <c r="F19476" s="64">
        <v>83000</v>
      </c>
      <c r="G19476" s="73">
        <f t="shared" si="584"/>
        <v>83000</v>
      </c>
      <c r="H19476" s="65" t="s">
        <v>957</v>
      </c>
      <c r="I19476" s="74" t="s">
        <v>13971</v>
      </c>
    </row>
    <row r="19477" spans="1:9" x14ac:dyDescent="0.25">
      <c r="A19477" s="59" t="s">
        <v>13959</v>
      </c>
      <c r="B19477" s="59" t="s">
        <v>172</v>
      </c>
      <c r="C19477" s="93" t="s">
        <v>173</v>
      </c>
      <c r="D19477" s="60">
        <v>1</v>
      </c>
      <c r="E19477" s="77" t="s">
        <v>26</v>
      </c>
      <c r="F19477" s="63">
        <v>39000</v>
      </c>
      <c r="G19477" s="64">
        <f t="shared" si="584"/>
        <v>39000</v>
      </c>
      <c r="H19477" s="65" t="s">
        <v>957</v>
      </c>
      <c r="I19477" s="74" t="s">
        <v>13971</v>
      </c>
    </row>
    <row r="19478" spans="1:9" x14ac:dyDescent="0.25">
      <c r="A19478" s="59" t="s">
        <v>13959</v>
      </c>
      <c r="B19478" s="59" t="s">
        <v>6323</v>
      </c>
      <c r="C19478" s="59" t="s">
        <v>6324</v>
      </c>
      <c r="D19478" s="60">
        <v>1</v>
      </c>
      <c r="E19478" s="75" t="s">
        <v>25</v>
      </c>
      <c r="F19478" s="64">
        <v>93000</v>
      </c>
      <c r="G19478" s="64">
        <f t="shared" si="584"/>
        <v>93000</v>
      </c>
      <c r="H19478" s="65" t="s">
        <v>957</v>
      </c>
      <c r="I19478" s="74" t="s">
        <v>13971</v>
      </c>
    </row>
    <row r="19479" spans="1:9" x14ac:dyDescent="0.25">
      <c r="A19479" s="59" t="s">
        <v>13959</v>
      </c>
      <c r="B19479" s="59" t="s">
        <v>1792</v>
      </c>
      <c r="C19479" s="59" t="s">
        <v>76</v>
      </c>
      <c r="D19479" s="141">
        <v>0.5</v>
      </c>
      <c r="E19479" s="75" t="s">
        <v>37</v>
      </c>
      <c r="F19479" s="73">
        <v>86250</v>
      </c>
      <c r="G19479" s="114">
        <f t="shared" si="584"/>
        <v>43125</v>
      </c>
      <c r="H19479" s="65" t="s">
        <v>957</v>
      </c>
      <c r="I19479" s="74" t="s">
        <v>13971</v>
      </c>
    </row>
    <row r="19480" spans="1:9" x14ac:dyDescent="0.25">
      <c r="A19480" s="59" t="s">
        <v>13959</v>
      </c>
      <c r="B19480" s="58" t="s">
        <v>6344</v>
      </c>
      <c r="C19480" s="84" t="s">
        <v>27</v>
      </c>
      <c r="D19480" s="60">
        <v>55</v>
      </c>
      <c r="E19480" s="77" t="s">
        <v>26</v>
      </c>
      <c r="F19480" s="63">
        <v>1000</v>
      </c>
      <c r="G19480" s="114">
        <f t="shared" si="584"/>
        <v>55000</v>
      </c>
      <c r="H19480" s="65" t="s">
        <v>1007</v>
      </c>
      <c r="I19480" s="74"/>
    </row>
    <row r="19481" spans="1:9" x14ac:dyDescent="0.25">
      <c r="A19481" s="59" t="s">
        <v>13959</v>
      </c>
      <c r="B19481" s="59" t="s">
        <v>7486</v>
      </c>
      <c r="C19481" s="83" t="s">
        <v>13972</v>
      </c>
      <c r="D19481" s="60">
        <v>1</v>
      </c>
      <c r="E19481" s="126" t="s">
        <v>26</v>
      </c>
      <c r="F19481" s="73">
        <v>500000</v>
      </c>
      <c r="G19481" s="64">
        <f t="shared" si="584"/>
        <v>500000</v>
      </c>
      <c r="H19481" s="65" t="s">
        <v>2005</v>
      </c>
      <c r="I19481" s="74" t="s">
        <v>13973</v>
      </c>
    </row>
    <row r="19482" spans="1:9" x14ac:dyDescent="0.25">
      <c r="A19482" s="59" t="s">
        <v>13959</v>
      </c>
      <c r="B19482" s="59" t="s">
        <v>7486</v>
      </c>
      <c r="C19482" s="83" t="s">
        <v>13513</v>
      </c>
      <c r="D19482" s="60">
        <v>1</v>
      </c>
      <c r="E19482" s="126" t="s">
        <v>26</v>
      </c>
      <c r="F19482" s="73">
        <v>725000</v>
      </c>
      <c r="G19482" s="64">
        <f t="shared" si="584"/>
        <v>725000</v>
      </c>
      <c r="H19482" s="65" t="s">
        <v>2005</v>
      </c>
      <c r="I19482" s="74" t="s">
        <v>13973</v>
      </c>
    </row>
    <row r="19483" spans="1:9" x14ac:dyDescent="0.25">
      <c r="A19483" s="59" t="s">
        <v>13959</v>
      </c>
      <c r="B19483" s="58" t="s">
        <v>6304</v>
      </c>
      <c r="C19483" s="83" t="s">
        <v>4958</v>
      </c>
      <c r="D19483" s="60">
        <v>2</v>
      </c>
      <c r="E19483" s="159" t="s">
        <v>26</v>
      </c>
      <c r="F19483" s="64">
        <v>130000</v>
      </c>
      <c r="G19483" s="64">
        <f t="shared" si="584"/>
        <v>260000</v>
      </c>
      <c r="H19483" s="65" t="s">
        <v>2005</v>
      </c>
      <c r="I19483" s="74" t="s">
        <v>13973</v>
      </c>
    </row>
    <row r="19484" spans="1:9" x14ac:dyDescent="0.25">
      <c r="A19484" s="59" t="s">
        <v>13959</v>
      </c>
      <c r="B19484" s="59" t="s">
        <v>6533</v>
      </c>
      <c r="C19484" s="59" t="s">
        <v>6534</v>
      </c>
      <c r="D19484" s="60">
        <v>2</v>
      </c>
      <c r="E19484" s="77" t="s">
        <v>25</v>
      </c>
      <c r="F19484" s="73">
        <v>47000</v>
      </c>
      <c r="G19484" s="64">
        <f t="shared" si="584"/>
        <v>94000</v>
      </c>
      <c r="H19484" s="65" t="s">
        <v>13974</v>
      </c>
      <c r="I19484" s="74" t="s">
        <v>13975</v>
      </c>
    </row>
    <row r="19485" spans="1:9" x14ac:dyDescent="0.25">
      <c r="A19485" s="59" t="s">
        <v>13959</v>
      </c>
      <c r="B19485" s="59" t="s">
        <v>13976</v>
      </c>
      <c r="C19485" s="59" t="s">
        <v>48</v>
      </c>
      <c r="D19485" s="87">
        <v>1</v>
      </c>
      <c r="E19485" s="77" t="s">
        <v>26</v>
      </c>
      <c r="F19485" s="63">
        <v>4750000</v>
      </c>
      <c r="G19485" s="64">
        <f t="shared" si="584"/>
        <v>4750000</v>
      </c>
      <c r="H19485" s="65" t="s">
        <v>13974</v>
      </c>
      <c r="I19485" s="74" t="s">
        <v>13975</v>
      </c>
    </row>
    <row r="19486" spans="1:9" x14ac:dyDescent="0.25">
      <c r="A19486" s="59" t="s">
        <v>13959</v>
      </c>
      <c r="B19486" s="59" t="s">
        <v>274</v>
      </c>
      <c r="C19486" s="192">
        <v>40493</v>
      </c>
      <c r="D19486" s="60">
        <v>4</v>
      </c>
      <c r="E19486" s="126" t="s">
        <v>25</v>
      </c>
      <c r="F19486" s="73">
        <v>10000</v>
      </c>
      <c r="G19486" s="64">
        <f>F19486*D19486</f>
        <v>40000</v>
      </c>
      <c r="H19486" s="65" t="s">
        <v>13974</v>
      </c>
      <c r="I19486" s="74" t="s">
        <v>13975</v>
      </c>
    </row>
    <row r="19487" spans="1:9" x14ac:dyDescent="0.25">
      <c r="A19487" s="59" t="s">
        <v>13959</v>
      </c>
      <c r="B19487" s="59" t="s">
        <v>263</v>
      </c>
      <c r="C19487" s="59" t="s">
        <v>264</v>
      </c>
      <c r="D19487" s="60">
        <v>4</v>
      </c>
      <c r="E19487" s="75" t="s">
        <v>25</v>
      </c>
      <c r="F19487" s="73">
        <v>3500</v>
      </c>
      <c r="G19487" s="64">
        <f>F19487*D19487</f>
        <v>14000</v>
      </c>
      <c r="H19487" s="65" t="s">
        <v>13974</v>
      </c>
      <c r="I19487" s="74" t="s">
        <v>13975</v>
      </c>
    </row>
    <row r="19488" spans="1:9" x14ac:dyDescent="0.25">
      <c r="A19488" s="59" t="s">
        <v>13959</v>
      </c>
      <c r="B19488" s="59" t="s">
        <v>56</v>
      </c>
      <c r="C19488" s="59" t="s">
        <v>57</v>
      </c>
      <c r="D19488" s="60">
        <v>2</v>
      </c>
      <c r="E19488" s="75" t="s">
        <v>37</v>
      </c>
      <c r="F19488" s="63">
        <v>24650</v>
      </c>
      <c r="G19488" s="114">
        <f t="shared" ref="G19488:G19551" si="586">F19488*D19488</f>
        <v>49300</v>
      </c>
      <c r="H19488" s="65" t="s">
        <v>13974</v>
      </c>
      <c r="I19488" s="74" t="s">
        <v>13975</v>
      </c>
    </row>
    <row r="19489" spans="1:9" x14ac:dyDescent="0.25">
      <c r="A19489" s="59" t="s">
        <v>13959</v>
      </c>
      <c r="B19489" s="71" t="s">
        <v>6687</v>
      </c>
      <c r="C19489" s="90" t="s">
        <v>237</v>
      </c>
      <c r="D19489" s="60">
        <v>1</v>
      </c>
      <c r="E19489" s="75" t="s">
        <v>26</v>
      </c>
      <c r="F19489" s="63">
        <v>230000</v>
      </c>
      <c r="G19489" s="114">
        <f t="shared" si="586"/>
        <v>230000</v>
      </c>
      <c r="H19489" s="65" t="s">
        <v>13974</v>
      </c>
      <c r="I19489" s="74" t="s">
        <v>13975</v>
      </c>
    </row>
    <row r="19490" spans="1:9" x14ac:dyDescent="0.25">
      <c r="A19490" s="59" t="s">
        <v>13959</v>
      </c>
      <c r="B19490" s="71" t="s">
        <v>6689</v>
      </c>
      <c r="C19490" s="85" t="s">
        <v>239</v>
      </c>
      <c r="D19490" s="60">
        <v>1</v>
      </c>
      <c r="E19490" s="75" t="s">
        <v>25</v>
      </c>
      <c r="F19490" s="63">
        <v>190000</v>
      </c>
      <c r="G19490" s="114">
        <f t="shared" si="586"/>
        <v>190000</v>
      </c>
      <c r="H19490" s="65" t="s">
        <v>13974</v>
      </c>
      <c r="I19490" s="74" t="s">
        <v>13975</v>
      </c>
    </row>
    <row r="19491" spans="1:9" x14ac:dyDescent="0.25">
      <c r="A19491" s="59" t="s">
        <v>13959</v>
      </c>
      <c r="B19491" s="71" t="s">
        <v>6643</v>
      </c>
      <c r="C19491" s="93" t="s">
        <v>6424</v>
      </c>
      <c r="D19491" s="60">
        <v>0.6</v>
      </c>
      <c r="E19491" s="75" t="s">
        <v>37</v>
      </c>
      <c r="F19491" s="63">
        <v>82500</v>
      </c>
      <c r="G19491" s="114">
        <f t="shared" si="586"/>
        <v>49500</v>
      </c>
      <c r="H19491" s="65" t="s">
        <v>13974</v>
      </c>
      <c r="I19491" s="74" t="s">
        <v>13975</v>
      </c>
    </row>
    <row r="19492" spans="1:9" x14ac:dyDescent="0.25">
      <c r="A19492" s="59" t="s">
        <v>13959</v>
      </c>
      <c r="B19492" s="59" t="s">
        <v>1410</v>
      </c>
      <c r="C19492" s="59" t="s">
        <v>48</v>
      </c>
      <c r="D19492" s="60">
        <v>1</v>
      </c>
      <c r="E19492" s="75" t="s">
        <v>26</v>
      </c>
      <c r="F19492" s="63">
        <v>35000</v>
      </c>
      <c r="G19492" s="114">
        <f t="shared" si="586"/>
        <v>35000</v>
      </c>
      <c r="H19492" s="65" t="s">
        <v>13974</v>
      </c>
      <c r="I19492" s="74" t="s">
        <v>13975</v>
      </c>
    </row>
    <row r="19493" spans="1:9" x14ac:dyDescent="0.25">
      <c r="A19493" s="59" t="s">
        <v>13959</v>
      </c>
      <c r="B19493" s="59" t="s">
        <v>634</v>
      </c>
      <c r="C19493" s="59" t="s">
        <v>99</v>
      </c>
      <c r="D19493" s="60">
        <v>2</v>
      </c>
      <c r="E19493" s="126" t="s">
        <v>25</v>
      </c>
      <c r="F19493" s="73">
        <v>40000</v>
      </c>
      <c r="G19493" s="114">
        <f t="shared" si="586"/>
        <v>80000</v>
      </c>
      <c r="H19493" s="65" t="s">
        <v>13974</v>
      </c>
      <c r="I19493" s="74" t="s">
        <v>13975</v>
      </c>
    </row>
    <row r="19494" spans="1:9" x14ac:dyDescent="0.25">
      <c r="A19494" s="59" t="s">
        <v>13959</v>
      </c>
      <c r="B19494" s="59" t="s">
        <v>84</v>
      </c>
      <c r="C19494" s="59" t="s">
        <v>85</v>
      </c>
      <c r="D19494" s="60">
        <v>2</v>
      </c>
      <c r="E19494" s="75" t="s">
        <v>25</v>
      </c>
      <c r="F19494" s="63">
        <v>28000</v>
      </c>
      <c r="G19494" s="114">
        <f t="shared" si="586"/>
        <v>56000</v>
      </c>
      <c r="H19494" s="65" t="s">
        <v>13974</v>
      </c>
      <c r="I19494" s="74" t="s">
        <v>13975</v>
      </c>
    </row>
    <row r="19495" spans="1:9" x14ac:dyDescent="0.25">
      <c r="A19495" s="59" t="s">
        <v>13959</v>
      </c>
      <c r="B19495" s="59" t="s">
        <v>6393</v>
      </c>
      <c r="C19495" s="59" t="s">
        <v>277</v>
      </c>
      <c r="D19495" s="60">
        <v>1</v>
      </c>
      <c r="E19495" s="75" t="s">
        <v>25</v>
      </c>
      <c r="F19495" s="63">
        <v>22500</v>
      </c>
      <c r="G19495" s="114">
        <f t="shared" si="586"/>
        <v>22500</v>
      </c>
      <c r="H19495" s="65" t="s">
        <v>13974</v>
      </c>
      <c r="I19495" s="74" t="s">
        <v>13975</v>
      </c>
    </row>
    <row r="19496" spans="1:9" x14ac:dyDescent="0.25">
      <c r="A19496" s="59" t="s">
        <v>13959</v>
      </c>
      <c r="B19496" s="59" t="s">
        <v>13930</v>
      </c>
      <c r="C19496" s="59" t="s">
        <v>48</v>
      </c>
      <c r="D19496" s="60">
        <v>1</v>
      </c>
      <c r="E19496" s="77" t="s">
        <v>26</v>
      </c>
      <c r="F19496" s="73">
        <v>57500</v>
      </c>
      <c r="G19496" s="114">
        <f t="shared" si="586"/>
        <v>57500</v>
      </c>
      <c r="H19496" s="65" t="s">
        <v>13974</v>
      </c>
      <c r="I19496" s="74" t="s">
        <v>13977</v>
      </c>
    </row>
    <row r="19497" spans="1:9" x14ac:dyDescent="0.25">
      <c r="A19497" s="59" t="s">
        <v>13959</v>
      </c>
      <c r="B19497" s="59" t="s">
        <v>62</v>
      </c>
      <c r="C19497" s="90" t="s">
        <v>13978</v>
      </c>
      <c r="D19497" s="60">
        <v>1</v>
      </c>
      <c r="E19497" s="75" t="s">
        <v>29</v>
      </c>
      <c r="F19497" s="63">
        <v>2100000</v>
      </c>
      <c r="G19497" s="114">
        <f t="shared" si="586"/>
        <v>2100000</v>
      </c>
      <c r="H19497" s="65" t="s">
        <v>12156</v>
      </c>
      <c r="I19497" s="74" t="s">
        <v>13979</v>
      </c>
    </row>
    <row r="19498" spans="1:9" x14ac:dyDescent="0.25">
      <c r="A19498" s="59" t="s">
        <v>13959</v>
      </c>
      <c r="B19498" s="59" t="s">
        <v>62</v>
      </c>
      <c r="C19498" s="90" t="s">
        <v>13980</v>
      </c>
      <c r="D19498" s="60">
        <v>1</v>
      </c>
      <c r="E19498" s="75" t="s">
        <v>29</v>
      </c>
      <c r="F19498" s="63">
        <v>2100000</v>
      </c>
      <c r="G19498" s="114">
        <f t="shared" si="586"/>
        <v>2100000</v>
      </c>
      <c r="H19498" s="65" t="s">
        <v>12156</v>
      </c>
      <c r="I19498" s="74" t="s">
        <v>13979</v>
      </c>
    </row>
    <row r="19499" spans="1:9" x14ac:dyDescent="0.25">
      <c r="A19499" s="59" t="s">
        <v>13959</v>
      </c>
      <c r="B19499" s="59" t="s">
        <v>6533</v>
      </c>
      <c r="C19499" s="59" t="s">
        <v>6534</v>
      </c>
      <c r="D19499" s="60">
        <v>2</v>
      </c>
      <c r="E19499" s="77" t="s">
        <v>25</v>
      </c>
      <c r="F19499" s="73">
        <v>47000</v>
      </c>
      <c r="G19499" s="114">
        <f t="shared" si="586"/>
        <v>94000</v>
      </c>
      <c r="H19499" s="65" t="s">
        <v>629</v>
      </c>
      <c r="I19499" s="74" t="s">
        <v>13981</v>
      </c>
    </row>
    <row r="19500" spans="1:9" x14ac:dyDescent="0.25">
      <c r="A19500" s="59" t="s">
        <v>13959</v>
      </c>
      <c r="B19500" s="59" t="s">
        <v>13850</v>
      </c>
      <c r="C19500" s="59" t="s">
        <v>48</v>
      </c>
      <c r="D19500" s="87">
        <v>1</v>
      </c>
      <c r="E19500" s="77" t="s">
        <v>26</v>
      </c>
      <c r="F19500" s="73">
        <v>40000</v>
      </c>
      <c r="G19500" s="114">
        <f t="shared" si="586"/>
        <v>40000</v>
      </c>
      <c r="H19500" s="65" t="s">
        <v>629</v>
      </c>
      <c r="I19500" s="74" t="s">
        <v>13981</v>
      </c>
    </row>
    <row r="19501" spans="1:9" x14ac:dyDescent="0.25">
      <c r="A19501" s="59" t="s">
        <v>13959</v>
      </c>
      <c r="B19501" s="59" t="s">
        <v>274</v>
      </c>
      <c r="C19501" s="192">
        <v>40493</v>
      </c>
      <c r="D19501" s="60">
        <v>2</v>
      </c>
      <c r="E19501" s="126" t="s">
        <v>25</v>
      </c>
      <c r="F19501" s="73">
        <v>10000</v>
      </c>
      <c r="G19501" s="114">
        <f t="shared" si="586"/>
        <v>20000</v>
      </c>
      <c r="H19501" s="65" t="s">
        <v>3801</v>
      </c>
      <c r="I19501" s="74" t="s">
        <v>13982</v>
      </c>
    </row>
    <row r="19502" spans="1:9" x14ac:dyDescent="0.25">
      <c r="A19502" s="59" t="s">
        <v>13959</v>
      </c>
      <c r="B19502" s="71" t="s">
        <v>6463</v>
      </c>
      <c r="C19502" s="59" t="s">
        <v>434</v>
      </c>
      <c r="D19502" s="141">
        <v>1</v>
      </c>
      <c r="E19502" s="75" t="s">
        <v>26</v>
      </c>
      <c r="F19502" s="210">
        <v>500000</v>
      </c>
      <c r="G19502" s="114">
        <f t="shared" si="586"/>
        <v>500000</v>
      </c>
      <c r="H19502" s="65" t="s">
        <v>947</v>
      </c>
      <c r="I19502" s="74" t="s">
        <v>13983</v>
      </c>
    </row>
    <row r="19503" spans="1:9" x14ac:dyDescent="0.25">
      <c r="A19503" s="59" t="s">
        <v>13959</v>
      </c>
      <c r="B19503" s="59" t="s">
        <v>12419</v>
      </c>
      <c r="C19503" s="59" t="s">
        <v>48</v>
      </c>
      <c r="D19503" s="60">
        <v>1</v>
      </c>
      <c r="E19503" s="126" t="s">
        <v>26</v>
      </c>
      <c r="F19503" s="73">
        <v>77500</v>
      </c>
      <c r="G19503" s="114">
        <f t="shared" si="586"/>
        <v>77500</v>
      </c>
      <c r="H19503" s="65" t="s">
        <v>1877</v>
      </c>
      <c r="I19503" s="74" t="s">
        <v>13984</v>
      </c>
    </row>
    <row r="19504" spans="1:9" x14ac:dyDescent="0.25">
      <c r="A19504" s="59" t="s">
        <v>13959</v>
      </c>
      <c r="B19504" s="59" t="s">
        <v>13985</v>
      </c>
      <c r="C19504" s="59" t="s">
        <v>13986</v>
      </c>
      <c r="D19504" s="60">
        <v>10</v>
      </c>
      <c r="E19504" s="77" t="s">
        <v>51</v>
      </c>
      <c r="F19504" s="73">
        <v>14500</v>
      </c>
      <c r="G19504" s="64">
        <f t="shared" si="586"/>
        <v>145000</v>
      </c>
      <c r="H19504" s="65" t="s">
        <v>522</v>
      </c>
      <c r="I19504" s="74" t="s">
        <v>13987</v>
      </c>
    </row>
    <row r="19505" spans="1:9" x14ac:dyDescent="0.25">
      <c r="A19505" s="59" t="s">
        <v>13959</v>
      </c>
      <c r="B19505" s="59" t="s">
        <v>8480</v>
      </c>
      <c r="C19505" s="59" t="s">
        <v>189</v>
      </c>
      <c r="D19505" s="60">
        <v>1</v>
      </c>
      <c r="E19505" s="75" t="s">
        <v>26</v>
      </c>
      <c r="F19505" s="63">
        <v>175000</v>
      </c>
      <c r="G19505" s="64">
        <f t="shared" si="586"/>
        <v>175000</v>
      </c>
      <c r="H19505" s="65" t="s">
        <v>892</v>
      </c>
      <c r="I19505" s="74" t="s">
        <v>13988</v>
      </c>
    </row>
    <row r="19506" spans="1:9" x14ac:dyDescent="0.25">
      <c r="A19506" s="59" t="s">
        <v>13959</v>
      </c>
      <c r="B19506" s="59" t="s">
        <v>274</v>
      </c>
      <c r="C19506" s="192">
        <v>40493</v>
      </c>
      <c r="D19506" s="60">
        <v>10</v>
      </c>
      <c r="E19506" s="126" t="s">
        <v>25</v>
      </c>
      <c r="F19506" s="73">
        <v>10000</v>
      </c>
      <c r="G19506" s="114">
        <f t="shared" si="586"/>
        <v>100000</v>
      </c>
      <c r="H19506" s="65" t="s">
        <v>892</v>
      </c>
      <c r="I19506" s="74" t="s">
        <v>13988</v>
      </c>
    </row>
    <row r="19507" spans="1:9" x14ac:dyDescent="0.25">
      <c r="A19507" s="59" t="s">
        <v>13959</v>
      </c>
      <c r="B19507" s="59" t="s">
        <v>6299</v>
      </c>
      <c r="C19507" s="59" t="s">
        <v>89</v>
      </c>
      <c r="D19507" s="60">
        <v>1</v>
      </c>
      <c r="E19507" s="126" t="s">
        <v>26</v>
      </c>
      <c r="F19507" s="63">
        <v>193500</v>
      </c>
      <c r="G19507" s="114">
        <f t="shared" si="586"/>
        <v>193500</v>
      </c>
      <c r="H19507" s="65" t="s">
        <v>892</v>
      </c>
      <c r="I19507" s="74" t="s">
        <v>13988</v>
      </c>
    </row>
    <row r="19508" spans="1:9" x14ac:dyDescent="0.25">
      <c r="A19508" s="59" t="s">
        <v>13959</v>
      </c>
      <c r="B19508" s="59" t="s">
        <v>6533</v>
      </c>
      <c r="C19508" s="59" t="s">
        <v>6534</v>
      </c>
      <c r="D19508" s="60">
        <v>2</v>
      </c>
      <c r="E19508" s="77" t="s">
        <v>25</v>
      </c>
      <c r="F19508" s="73">
        <v>47000</v>
      </c>
      <c r="G19508" s="114">
        <f t="shared" si="586"/>
        <v>94000</v>
      </c>
      <c r="H19508" s="65" t="s">
        <v>892</v>
      </c>
      <c r="I19508" s="74" t="s">
        <v>13988</v>
      </c>
    </row>
    <row r="19509" spans="1:9" x14ac:dyDescent="0.25">
      <c r="A19509" s="59" t="s">
        <v>13959</v>
      </c>
      <c r="B19509" s="59" t="s">
        <v>634</v>
      </c>
      <c r="C19509" s="59" t="s">
        <v>99</v>
      </c>
      <c r="D19509" s="60">
        <v>1</v>
      </c>
      <c r="E19509" s="126" t="s">
        <v>25</v>
      </c>
      <c r="F19509" s="73">
        <v>40000</v>
      </c>
      <c r="G19509" s="114">
        <f t="shared" si="586"/>
        <v>40000</v>
      </c>
      <c r="H19509" s="65" t="s">
        <v>892</v>
      </c>
      <c r="I19509" s="74" t="s">
        <v>13988</v>
      </c>
    </row>
    <row r="19510" spans="1:9" x14ac:dyDescent="0.25">
      <c r="A19510" s="59" t="s">
        <v>13959</v>
      </c>
      <c r="B19510" s="59" t="s">
        <v>2267</v>
      </c>
      <c r="C19510" s="83" t="s">
        <v>48</v>
      </c>
      <c r="D19510" s="60">
        <v>2</v>
      </c>
      <c r="E19510" s="126" t="s">
        <v>26</v>
      </c>
      <c r="F19510" s="73">
        <v>40000</v>
      </c>
      <c r="G19510" s="114">
        <f t="shared" si="586"/>
        <v>80000</v>
      </c>
      <c r="H19510" s="65" t="s">
        <v>892</v>
      </c>
      <c r="I19510" s="74" t="s">
        <v>13988</v>
      </c>
    </row>
    <row r="19511" spans="1:9" x14ac:dyDescent="0.25">
      <c r="A19511" s="59" t="s">
        <v>13959</v>
      </c>
      <c r="B19511" s="71" t="s">
        <v>6643</v>
      </c>
      <c r="C19511" s="93" t="s">
        <v>6424</v>
      </c>
      <c r="D19511" s="60">
        <v>0.6</v>
      </c>
      <c r="E19511" s="75" t="s">
        <v>37</v>
      </c>
      <c r="F19511" s="63">
        <v>82500</v>
      </c>
      <c r="G19511" s="64">
        <f t="shared" si="586"/>
        <v>49500</v>
      </c>
      <c r="H19511" s="65" t="s">
        <v>892</v>
      </c>
      <c r="I19511" s="74" t="s">
        <v>13988</v>
      </c>
    </row>
    <row r="19512" spans="1:9" x14ac:dyDescent="0.25">
      <c r="A19512" s="59" t="s">
        <v>13959</v>
      </c>
      <c r="B19512" s="93" t="s">
        <v>13989</v>
      </c>
      <c r="C19512" s="84" t="s">
        <v>905</v>
      </c>
      <c r="D19512" s="60">
        <v>1</v>
      </c>
      <c r="E19512" s="126" t="s">
        <v>29</v>
      </c>
      <c r="F19512" s="73">
        <v>1260000</v>
      </c>
      <c r="G19512" s="64">
        <f t="shared" si="586"/>
        <v>1260000</v>
      </c>
      <c r="H19512" s="65" t="s">
        <v>1784</v>
      </c>
      <c r="I19512" s="139" t="s">
        <v>6625</v>
      </c>
    </row>
    <row r="19513" spans="1:9" x14ac:dyDescent="0.25">
      <c r="A19513" s="59" t="s">
        <v>13959</v>
      </c>
      <c r="B19513" s="59" t="s">
        <v>13801</v>
      </c>
      <c r="C19513" s="83" t="s">
        <v>734</v>
      </c>
      <c r="D19513" s="60">
        <v>2</v>
      </c>
      <c r="E19513" s="126" t="s">
        <v>26</v>
      </c>
      <c r="F19513" s="221">
        <v>1200000</v>
      </c>
      <c r="G19513" s="73">
        <f t="shared" si="586"/>
        <v>2400000</v>
      </c>
      <c r="H19513" s="65" t="s">
        <v>1784</v>
      </c>
      <c r="I19513" s="139" t="s">
        <v>6625</v>
      </c>
    </row>
    <row r="19514" spans="1:9" x14ac:dyDescent="0.25">
      <c r="A19514" s="59" t="s">
        <v>13959</v>
      </c>
      <c r="B19514" s="59" t="s">
        <v>274</v>
      </c>
      <c r="C19514" s="192">
        <v>40493</v>
      </c>
      <c r="D19514" s="60">
        <v>2</v>
      </c>
      <c r="E19514" s="126" t="s">
        <v>25</v>
      </c>
      <c r="F19514" s="73">
        <v>10000</v>
      </c>
      <c r="G19514" s="114">
        <f t="shared" si="586"/>
        <v>20000</v>
      </c>
      <c r="H19514" s="65" t="s">
        <v>3801</v>
      </c>
      <c r="I19514" s="74" t="s">
        <v>13982</v>
      </c>
    </row>
    <row r="19515" spans="1:9" x14ac:dyDescent="0.25">
      <c r="A19515" s="59" t="s">
        <v>13959</v>
      </c>
      <c r="B19515" s="71" t="s">
        <v>6463</v>
      </c>
      <c r="C19515" s="59" t="s">
        <v>434</v>
      </c>
      <c r="D19515" s="141">
        <v>1</v>
      </c>
      <c r="E19515" s="75" t="s">
        <v>26</v>
      </c>
      <c r="F19515" s="210">
        <v>500000</v>
      </c>
      <c r="G19515" s="114">
        <f t="shared" si="586"/>
        <v>500000</v>
      </c>
      <c r="H19515" s="65" t="s">
        <v>13990</v>
      </c>
      <c r="I19515" s="74" t="s">
        <v>13991</v>
      </c>
    </row>
    <row r="19516" spans="1:9" x14ac:dyDescent="0.25">
      <c r="A19516" s="59" t="s">
        <v>13959</v>
      </c>
      <c r="B19516" s="59" t="s">
        <v>56</v>
      </c>
      <c r="C19516" s="59" t="s">
        <v>57</v>
      </c>
      <c r="D19516" s="60">
        <v>3</v>
      </c>
      <c r="E19516" s="75" t="s">
        <v>37</v>
      </c>
      <c r="F19516" s="63">
        <v>24650</v>
      </c>
      <c r="G19516" s="64">
        <f t="shared" si="586"/>
        <v>73950</v>
      </c>
      <c r="H19516" s="65" t="s">
        <v>432</v>
      </c>
      <c r="I19516" s="74"/>
    </row>
    <row r="19517" spans="1:9" x14ac:dyDescent="0.25">
      <c r="A19517" s="59" t="s">
        <v>13992</v>
      </c>
      <c r="B19517" s="59" t="s">
        <v>210</v>
      </c>
      <c r="C19517" s="59" t="s">
        <v>211</v>
      </c>
      <c r="D19517" s="60">
        <v>1</v>
      </c>
      <c r="E19517" s="126" t="s">
        <v>37</v>
      </c>
      <c r="F19517" s="63">
        <v>33000</v>
      </c>
      <c r="G19517" s="64">
        <f t="shared" si="586"/>
        <v>33000</v>
      </c>
      <c r="H19517" s="65" t="s">
        <v>432</v>
      </c>
      <c r="I19517" s="74"/>
    </row>
    <row r="19518" spans="1:9" x14ac:dyDescent="0.25">
      <c r="A19518" s="59" t="s">
        <v>13992</v>
      </c>
      <c r="B19518" s="66" t="s">
        <v>8068</v>
      </c>
      <c r="C19518" s="83" t="s">
        <v>835</v>
      </c>
      <c r="D19518" s="60">
        <v>1</v>
      </c>
      <c r="E19518" s="75" t="s">
        <v>26</v>
      </c>
      <c r="F19518" s="64">
        <v>11500</v>
      </c>
      <c r="G19518" s="114">
        <f t="shared" si="586"/>
        <v>11500</v>
      </c>
      <c r="H19518" s="65" t="s">
        <v>814</v>
      </c>
      <c r="I19518" s="74"/>
    </row>
    <row r="19519" spans="1:9" x14ac:dyDescent="0.25">
      <c r="A19519" s="59" t="s">
        <v>13992</v>
      </c>
      <c r="B19519" s="59" t="s">
        <v>729</v>
      </c>
      <c r="C19519" s="264" t="s">
        <v>27</v>
      </c>
      <c r="D19519" s="60">
        <v>20</v>
      </c>
      <c r="E19519" s="126" t="s">
        <v>26</v>
      </c>
      <c r="F19519" s="73">
        <v>1565</v>
      </c>
      <c r="G19519" s="64">
        <f t="shared" si="586"/>
        <v>31300</v>
      </c>
      <c r="H19519" s="65" t="s">
        <v>814</v>
      </c>
      <c r="I19519" s="74"/>
    </row>
    <row r="19520" spans="1:9" x14ac:dyDescent="0.25">
      <c r="A19520" s="59" t="s">
        <v>13992</v>
      </c>
      <c r="B19520" s="58" t="s">
        <v>2185</v>
      </c>
      <c r="C19520" s="84" t="s">
        <v>48</v>
      </c>
      <c r="D19520" s="60">
        <v>1</v>
      </c>
      <c r="E19520" s="126" t="s">
        <v>26</v>
      </c>
      <c r="F19520" s="73">
        <v>25000</v>
      </c>
      <c r="G19520" s="64">
        <f t="shared" si="586"/>
        <v>25000</v>
      </c>
      <c r="H19520" s="65" t="s">
        <v>814</v>
      </c>
      <c r="I19520" s="74"/>
    </row>
    <row r="19521" spans="1:9" x14ac:dyDescent="0.25">
      <c r="A19521" s="59" t="s">
        <v>13992</v>
      </c>
      <c r="B19521" s="71" t="s">
        <v>3943</v>
      </c>
      <c r="C19521" s="83" t="s">
        <v>411</v>
      </c>
      <c r="D19521" s="60">
        <v>1</v>
      </c>
      <c r="E19521" s="126" t="s">
        <v>26</v>
      </c>
      <c r="F19521" s="73">
        <v>85000</v>
      </c>
      <c r="G19521" s="64">
        <f t="shared" si="586"/>
        <v>85000</v>
      </c>
      <c r="H19521" s="65" t="s">
        <v>814</v>
      </c>
      <c r="I19521" s="74"/>
    </row>
    <row r="19522" spans="1:9" x14ac:dyDescent="0.25">
      <c r="A19522" s="59" t="s">
        <v>13992</v>
      </c>
      <c r="B19522" s="59" t="s">
        <v>13993</v>
      </c>
      <c r="C19522" s="59" t="s">
        <v>482</v>
      </c>
      <c r="D19522" s="60">
        <v>6</v>
      </c>
      <c r="E19522" s="77" t="s">
        <v>26</v>
      </c>
      <c r="F19522" s="73">
        <v>5800</v>
      </c>
      <c r="G19522" s="64">
        <f t="shared" si="586"/>
        <v>34800</v>
      </c>
      <c r="H19522" s="65" t="s">
        <v>814</v>
      </c>
      <c r="I19522" s="74"/>
    </row>
    <row r="19523" spans="1:9" x14ac:dyDescent="0.25">
      <c r="A19523" s="59" t="s">
        <v>13992</v>
      </c>
      <c r="B19523" s="59" t="s">
        <v>13994</v>
      </c>
      <c r="C19523" s="59" t="s">
        <v>482</v>
      </c>
      <c r="D19523" s="87">
        <v>6</v>
      </c>
      <c r="E19523" s="77" t="s">
        <v>26</v>
      </c>
      <c r="F19523" s="63">
        <v>750</v>
      </c>
      <c r="G19523" s="64">
        <f t="shared" si="586"/>
        <v>4500</v>
      </c>
      <c r="H19523" s="65" t="s">
        <v>814</v>
      </c>
      <c r="I19523" s="74"/>
    </row>
    <row r="19524" spans="1:9" x14ac:dyDescent="0.25">
      <c r="A19524" s="59" t="s">
        <v>13992</v>
      </c>
      <c r="B19524" s="93" t="s">
        <v>13692</v>
      </c>
      <c r="C19524" s="84" t="s">
        <v>482</v>
      </c>
      <c r="D19524" s="60">
        <v>6</v>
      </c>
      <c r="E19524" s="126" t="s">
        <v>26</v>
      </c>
      <c r="F19524" s="73">
        <v>300</v>
      </c>
      <c r="G19524" s="64">
        <f t="shared" si="586"/>
        <v>1800</v>
      </c>
      <c r="H19524" s="65" t="s">
        <v>814</v>
      </c>
      <c r="I19524" s="74"/>
    </row>
    <row r="19525" spans="1:9" x14ac:dyDescent="0.25">
      <c r="A19525" s="59" t="s">
        <v>13992</v>
      </c>
      <c r="B19525" s="59" t="s">
        <v>11427</v>
      </c>
      <c r="C19525" s="59" t="s">
        <v>2234</v>
      </c>
      <c r="D19525" s="59">
        <v>1</v>
      </c>
      <c r="E19525" s="126" t="s">
        <v>26</v>
      </c>
      <c r="F19525" s="61">
        <v>90000</v>
      </c>
      <c r="G19525" s="64">
        <f t="shared" si="586"/>
        <v>90000</v>
      </c>
      <c r="H19525" s="65" t="s">
        <v>814</v>
      </c>
      <c r="I19525" s="74"/>
    </row>
    <row r="19526" spans="1:9" x14ac:dyDescent="0.25">
      <c r="A19526" s="59" t="s">
        <v>13992</v>
      </c>
      <c r="B19526" s="59" t="s">
        <v>11733</v>
      </c>
      <c r="C19526" s="84" t="s">
        <v>5513</v>
      </c>
      <c r="D19526" s="60">
        <v>1</v>
      </c>
      <c r="E19526" s="75" t="s">
        <v>26</v>
      </c>
      <c r="F19526" s="73">
        <v>320000</v>
      </c>
      <c r="G19526" s="210">
        <f t="shared" si="586"/>
        <v>320000</v>
      </c>
      <c r="H19526" s="65" t="s">
        <v>814</v>
      </c>
      <c r="I19526" s="74"/>
    </row>
    <row r="19527" spans="1:9" x14ac:dyDescent="0.25">
      <c r="A19527" s="59" t="s">
        <v>13992</v>
      </c>
      <c r="B19527" s="59" t="s">
        <v>274</v>
      </c>
      <c r="C19527" s="192">
        <v>40493</v>
      </c>
      <c r="D19527" s="60">
        <v>4</v>
      </c>
      <c r="E19527" s="126" t="s">
        <v>25</v>
      </c>
      <c r="F19527" s="73">
        <v>10000</v>
      </c>
      <c r="G19527" s="64">
        <f t="shared" si="586"/>
        <v>40000</v>
      </c>
      <c r="H19527" s="65" t="s">
        <v>13974</v>
      </c>
      <c r="I19527" s="74" t="s">
        <v>13977</v>
      </c>
    </row>
    <row r="19528" spans="1:9" x14ac:dyDescent="0.25">
      <c r="A19528" s="59" t="s">
        <v>13992</v>
      </c>
      <c r="B19528" s="59" t="s">
        <v>263</v>
      </c>
      <c r="C19528" s="59" t="s">
        <v>264</v>
      </c>
      <c r="D19528" s="60">
        <v>4</v>
      </c>
      <c r="E19528" s="75" t="s">
        <v>25</v>
      </c>
      <c r="F19528" s="73">
        <v>3500</v>
      </c>
      <c r="G19528" s="64">
        <f t="shared" si="586"/>
        <v>14000</v>
      </c>
      <c r="H19528" s="65" t="s">
        <v>13974</v>
      </c>
      <c r="I19528" s="74" t="s">
        <v>13977</v>
      </c>
    </row>
    <row r="19529" spans="1:9" x14ac:dyDescent="0.25">
      <c r="A19529" s="59" t="s">
        <v>13992</v>
      </c>
      <c r="B19529" s="59" t="s">
        <v>6532</v>
      </c>
      <c r="C19529" s="81" t="s">
        <v>121</v>
      </c>
      <c r="D19529" s="60">
        <v>1</v>
      </c>
      <c r="E19529" s="75" t="s">
        <v>26</v>
      </c>
      <c r="F19529" s="63">
        <v>134500</v>
      </c>
      <c r="G19529" s="64">
        <f t="shared" si="586"/>
        <v>134500</v>
      </c>
      <c r="H19529" s="65" t="s">
        <v>13974</v>
      </c>
      <c r="I19529" s="74" t="s">
        <v>13977</v>
      </c>
    </row>
    <row r="19530" spans="1:9" x14ac:dyDescent="0.25">
      <c r="A19530" s="59" t="s">
        <v>13992</v>
      </c>
      <c r="B19530" s="59" t="s">
        <v>13936</v>
      </c>
      <c r="C19530" s="59" t="s">
        <v>6865</v>
      </c>
      <c r="D19530" s="60">
        <v>2</v>
      </c>
      <c r="E19530" s="75" t="s">
        <v>25</v>
      </c>
      <c r="F19530" s="63">
        <v>21000</v>
      </c>
      <c r="G19530" s="64">
        <f>F19530*D19530</f>
        <v>42000</v>
      </c>
      <c r="H19530" s="65" t="s">
        <v>13974</v>
      </c>
      <c r="I19530" s="74" t="s">
        <v>13977</v>
      </c>
    </row>
    <row r="19531" spans="1:9" x14ac:dyDescent="0.25">
      <c r="A19531" s="59" t="s">
        <v>13992</v>
      </c>
      <c r="B19531" s="59" t="s">
        <v>210</v>
      </c>
      <c r="C19531" s="59" t="s">
        <v>211</v>
      </c>
      <c r="D19531" s="60">
        <v>1.5</v>
      </c>
      <c r="E19531" s="126" t="s">
        <v>37</v>
      </c>
      <c r="F19531" s="63">
        <v>33000</v>
      </c>
      <c r="G19531" s="64">
        <f>F19531*D19531</f>
        <v>49500</v>
      </c>
      <c r="H19531" s="65" t="s">
        <v>1161</v>
      </c>
      <c r="I19531" s="74"/>
    </row>
    <row r="19532" spans="1:9" x14ac:dyDescent="0.25">
      <c r="A19532" s="59" t="s">
        <v>13992</v>
      </c>
      <c r="B19532" s="59" t="s">
        <v>210</v>
      </c>
      <c r="C19532" s="59" t="s">
        <v>211</v>
      </c>
      <c r="D19532" s="60">
        <v>1</v>
      </c>
      <c r="E19532" s="126" t="s">
        <v>37</v>
      </c>
      <c r="F19532" s="63">
        <v>33000</v>
      </c>
      <c r="G19532" s="64">
        <f>F19532*D19532</f>
        <v>33000</v>
      </c>
      <c r="H19532" s="65" t="s">
        <v>1156</v>
      </c>
      <c r="I19532" s="74"/>
    </row>
    <row r="19533" spans="1:9" x14ac:dyDescent="0.25">
      <c r="A19533" s="59" t="s">
        <v>13992</v>
      </c>
      <c r="B19533" s="59" t="s">
        <v>729</v>
      </c>
      <c r="C19533" s="264" t="s">
        <v>27</v>
      </c>
      <c r="D19533" s="60">
        <v>10</v>
      </c>
      <c r="E19533" s="126" t="s">
        <v>26</v>
      </c>
      <c r="F19533" s="73">
        <v>1565</v>
      </c>
      <c r="G19533" s="64">
        <f>F19533*D19533</f>
        <v>15650</v>
      </c>
      <c r="H19533" s="65" t="s">
        <v>890</v>
      </c>
      <c r="I19533" s="74" t="s">
        <v>13995</v>
      </c>
    </row>
    <row r="19534" spans="1:9" x14ac:dyDescent="0.25">
      <c r="A19534" s="59" t="s">
        <v>13992</v>
      </c>
      <c r="B19534" s="58" t="s">
        <v>844</v>
      </c>
      <c r="C19534" s="84" t="s">
        <v>835</v>
      </c>
      <c r="D19534" s="60">
        <v>1</v>
      </c>
      <c r="E19534" s="77" t="s">
        <v>26</v>
      </c>
      <c r="F19534" s="63">
        <v>11000</v>
      </c>
      <c r="G19534" s="64">
        <f t="shared" ref="G19534:G19540" si="587">F19534*D19534</f>
        <v>11000</v>
      </c>
      <c r="H19534" s="65" t="s">
        <v>890</v>
      </c>
      <c r="I19534" s="74" t="s">
        <v>13995</v>
      </c>
    </row>
    <row r="19535" spans="1:9" x14ac:dyDescent="0.25">
      <c r="A19535" s="59" t="s">
        <v>13992</v>
      </c>
      <c r="B19535" s="59" t="s">
        <v>13952</v>
      </c>
      <c r="C19535" s="83" t="s">
        <v>48</v>
      </c>
      <c r="D19535" s="60">
        <v>2</v>
      </c>
      <c r="E19535" s="126" t="s">
        <v>26</v>
      </c>
      <c r="F19535" s="73">
        <v>57500</v>
      </c>
      <c r="G19535" s="64">
        <f t="shared" si="587"/>
        <v>115000</v>
      </c>
      <c r="H19535" s="65" t="s">
        <v>890</v>
      </c>
      <c r="I19535" s="74" t="s">
        <v>13995</v>
      </c>
    </row>
    <row r="19536" spans="1:9" x14ac:dyDescent="0.25">
      <c r="A19536" s="59" t="s">
        <v>13992</v>
      </c>
      <c r="B19536" s="59" t="s">
        <v>6394</v>
      </c>
      <c r="C19536" s="59" t="s">
        <v>279</v>
      </c>
      <c r="D19536" s="60">
        <v>2</v>
      </c>
      <c r="E19536" s="75" t="s">
        <v>26</v>
      </c>
      <c r="F19536" s="63">
        <v>32500</v>
      </c>
      <c r="G19536" s="64">
        <f t="shared" si="587"/>
        <v>65000</v>
      </c>
      <c r="H19536" s="65" t="s">
        <v>890</v>
      </c>
      <c r="I19536" s="74" t="s">
        <v>13995</v>
      </c>
    </row>
    <row r="19537" spans="1:9" x14ac:dyDescent="0.25">
      <c r="A19537" s="59" t="s">
        <v>13992</v>
      </c>
      <c r="B19537" s="59" t="s">
        <v>6297</v>
      </c>
      <c r="C19537" s="59" t="s">
        <v>6298</v>
      </c>
      <c r="D19537" s="60">
        <v>2</v>
      </c>
      <c r="E19537" s="75" t="s">
        <v>26</v>
      </c>
      <c r="F19537" s="63">
        <v>193500</v>
      </c>
      <c r="G19537" s="64">
        <f t="shared" si="587"/>
        <v>387000</v>
      </c>
      <c r="H19537" s="65" t="s">
        <v>890</v>
      </c>
      <c r="I19537" s="74" t="s">
        <v>13995</v>
      </c>
    </row>
    <row r="19538" spans="1:9" x14ac:dyDescent="0.25">
      <c r="A19538" s="59" t="s">
        <v>13992</v>
      </c>
      <c r="B19538" s="71" t="s">
        <v>93</v>
      </c>
      <c r="C19538" s="59" t="s">
        <v>13602</v>
      </c>
      <c r="D19538" s="60">
        <v>2</v>
      </c>
      <c r="E19538" s="75" t="s">
        <v>26</v>
      </c>
      <c r="F19538" s="63">
        <v>184000</v>
      </c>
      <c r="G19538" s="64">
        <f t="shared" si="587"/>
        <v>368000</v>
      </c>
      <c r="H19538" s="65" t="s">
        <v>890</v>
      </c>
      <c r="I19538" s="74" t="s">
        <v>13995</v>
      </c>
    </row>
    <row r="19539" spans="1:9" x14ac:dyDescent="0.25">
      <c r="A19539" s="59" t="s">
        <v>13992</v>
      </c>
      <c r="B19539" s="71" t="s">
        <v>13996</v>
      </c>
      <c r="C19539" s="59" t="s">
        <v>48</v>
      </c>
      <c r="D19539" s="60">
        <v>1</v>
      </c>
      <c r="E19539" s="77" t="s">
        <v>26</v>
      </c>
      <c r="F19539" s="64">
        <v>85000</v>
      </c>
      <c r="G19539" s="64">
        <f>F19539*D19539</f>
        <v>85000</v>
      </c>
      <c r="H19539" s="65" t="s">
        <v>890</v>
      </c>
      <c r="I19539" s="74" t="s">
        <v>13995</v>
      </c>
    </row>
    <row r="19540" spans="1:9" x14ac:dyDescent="0.25">
      <c r="A19540" s="59" t="s">
        <v>13992</v>
      </c>
      <c r="B19540" s="59" t="s">
        <v>13930</v>
      </c>
      <c r="C19540" s="59" t="s">
        <v>48</v>
      </c>
      <c r="D19540" s="60">
        <v>2</v>
      </c>
      <c r="E19540" s="77" t="s">
        <v>26</v>
      </c>
      <c r="F19540" s="73">
        <v>57500</v>
      </c>
      <c r="G19540" s="64">
        <f t="shared" si="587"/>
        <v>115000</v>
      </c>
      <c r="H19540" s="65" t="s">
        <v>890</v>
      </c>
      <c r="I19540" s="74" t="s">
        <v>13995</v>
      </c>
    </row>
    <row r="19541" spans="1:9" x14ac:dyDescent="0.25">
      <c r="A19541" s="59" t="s">
        <v>13992</v>
      </c>
      <c r="B19541" s="59" t="s">
        <v>6533</v>
      </c>
      <c r="C19541" s="59" t="s">
        <v>6534</v>
      </c>
      <c r="D19541" s="60">
        <v>2</v>
      </c>
      <c r="E19541" s="77" t="s">
        <v>25</v>
      </c>
      <c r="F19541" s="73">
        <v>47000</v>
      </c>
      <c r="G19541" s="64">
        <f>F19541*D19541</f>
        <v>94000</v>
      </c>
      <c r="H19541" s="65" t="s">
        <v>890</v>
      </c>
      <c r="I19541" s="74" t="s">
        <v>13995</v>
      </c>
    </row>
    <row r="19542" spans="1:9" x14ac:dyDescent="0.25">
      <c r="A19542" s="59" t="s">
        <v>13992</v>
      </c>
      <c r="B19542" s="59" t="s">
        <v>13879</v>
      </c>
      <c r="C19542" s="59" t="s">
        <v>13880</v>
      </c>
      <c r="D19542" s="141">
        <v>1</v>
      </c>
      <c r="E19542" s="75" t="s">
        <v>26</v>
      </c>
      <c r="F19542" s="265">
        <v>1100000</v>
      </c>
      <c r="G19542" s="64">
        <f>F19542*D19542</f>
        <v>1100000</v>
      </c>
      <c r="H19542" s="65" t="s">
        <v>763</v>
      </c>
      <c r="I19542" s="74" t="s">
        <v>13997</v>
      </c>
    </row>
    <row r="19543" spans="1:9" x14ac:dyDescent="0.25">
      <c r="A19543" s="59" t="s">
        <v>13992</v>
      </c>
      <c r="B19543" s="93" t="s">
        <v>13882</v>
      </c>
      <c r="C19543" s="59" t="s">
        <v>2000</v>
      </c>
      <c r="D19543" s="60">
        <v>1</v>
      </c>
      <c r="E19543" s="126" t="s">
        <v>26</v>
      </c>
      <c r="F19543" s="73">
        <v>350000</v>
      </c>
      <c r="G19543" s="114">
        <f>F19543*D19543</f>
        <v>350000</v>
      </c>
      <c r="H19543" s="65" t="s">
        <v>763</v>
      </c>
      <c r="I19543" s="74" t="s">
        <v>13997</v>
      </c>
    </row>
    <row r="19544" spans="1:9" x14ac:dyDescent="0.25">
      <c r="A19544" s="59" t="s">
        <v>13992</v>
      </c>
      <c r="B19544" s="58" t="s">
        <v>7470</v>
      </c>
      <c r="C19544" s="83" t="s">
        <v>411</v>
      </c>
      <c r="D19544" s="60">
        <v>1</v>
      </c>
      <c r="E19544" s="159" t="s">
        <v>29</v>
      </c>
      <c r="F19544" s="73">
        <v>95000</v>
      </c>
      <c r="G19544" s="210">
        <f>F19544*D19544</f>
        <v>95000</v>
      </c>
      <c r="H19544" s="65" t="s">
        <v>763</v>
      </c>
      <c r="I19544" s="74" t="s">
        <v>13997</v>
      </c>
    </row>
    <row r="19545" spans="1:9" x14ac:dyDescent="0.25">
      <c r="A19545" s="59" t="s">
        <v>13992</v>
      </c>
      <c r="B19545" s="58" t="s">
        <v>844</v>
      </c>
      <c r="C19545" s="84" t="s">
        <v>835</v>
      </c>
      <c r="D19545" s="60">
        <v>4</v>
      </c>
      <c r="E19545" s="77" t="s">
        <v>26</v>
      </c>
      <c r="F19545" s="63">
        <v>11000</v>
      </c>
      <c r="G19545" s="64">
        <f t="shared" si="586"/>
        <v>44000</v>
      </c>
      <c r="H19545" s="65" t="s">
        <v>446</v>
      </c>
      <c r="I19545" s="74"/>
    </row>
    <row r="19546" spans="1:9" x14ac:dyDescent="0.25">
      <c r="A19546" s="59" t="s">
        <v>13992</v>
      </c>
      <c r="B19546" s="118" t="s">
        <v>6452</v>
      </c>
      <c r="C19546" s="299" t="s">
        <v>636</v>
      </c>
      <c r="D19546" s="60">
        <v>4</v>
      </c>
      <c r="E19546" s="75" t="s">
        <v>26</v>
      </c>
      <c r="F19546" s="63">
        <v>7500</v>
      </c>
      <c r="G19546" s="114">
        <f t="shared" si="586"/>
        <v>30000</v>
      </c>
      <c r="H19546" s="65" t="s">
        <v>446</v>
      </c>
      <c r="I19546" s="74"/>
    </row>
    <row r="19547" spans="1:9" x14ac:dyDescent="0.25">
      <c r="A19547" s="59" t="s">
        <v>13992</v>
      </c>
      <c r="B19547" s="59" t="s">
        <v>13998</v>
      </c>
      <c r="C19547" s="83" t="s">
        <v>454</v>
      </c>
      <c r="D19547" s="60">
        <v>1</v>
      </c>
      <c r="E19547" s="126" t="s">
        <v>26</v>
      </c>
      <c r="F19547" s="73">
        <v>650000</v>
      </c>
      <c r="G19547" s="114">
        <f t="shared" si="586"/>
        <v>650000</v>
      </c>
      <c r="H19547" s="65" t="s">
        <v>2513</v>
      </c>
      <c r="I19547" s="74" t="s">
        <v>13999</v>
      </c>
    </row>
    <row r="19548" spans="1:9" x14ac:dyDescent="0.25">
      <c r="A19548" s="59" t="s">
        <v>13992</v>
      </c>
      <c r="B19548" s="58" t="s">
        <v>6427</v>
      </c>
      <c r="C19548" s="84" t="s">
        <v>14000</v>
      </c>
      <c r="D19548" s="60">
        <v>1</v>
      </c>
      <c r="E19548" s="75" t="s">
        <v>26</v>
      </c>
      <c r="F19548" s="63">
        <v>1650000</v>
      </c>
      <c r="G19548" s="114">
        <f t="shared" si="586"/>
        <v>1650000</v>
      </c>
      <c r="H19548" s="65" t="s">
        <v>5830</v>
      </c>
      <c r="I19548" s="74" t="s">
        <v>14001</v>
      </c>
    </row>
    <row r="19549" spans="1:9" x14ac:dyDescent="0.25">
      <c r="A19549" s="59" t="s">
        <v>13992</v>
      </c>
      <c r="B19549" s="58" t="s">
        <v>6427</v>
      </c>
      <c r="C19549" s="84" t="s">
        <v>14002</v>
      </c>
      <c r="D19549" s="60">
        <v>1</v>
      </c>
      <c r="E19549" s="75" t="s">
        <v>26</v>
      </c>
      <c r="F19549" s="63">
        <v>1650000</v>
      </c>
      <c r="G19549" s="114">
        <f t="shared" si="586"/>
        <v>1650000</v>
      </c>
      <c r="H19549" s="65" t="s">
        <v>5830</v>
      </c>
      <c r="I19549" s="74" t="s">
        <v>14001</v>
      </c>
    </row>
    <row r="19550" spans="1:9" x14ac:dyDescent="0.25">
      <c r="A19550" s="59" t="s">
        <v>13992</v>
      </c>
      <c r="B19550" s="58" t="s">
        <v>6427</v>
      </c>
      <c r="C19550" s="84" t="s">
        <v>14003</v>
      </c>
      <c r="D19550" s="60">
        <v>1</v>
      </c>
      <c r="E19550" s="75" t="s">
        <v>26</v>
      </c>
      <c r="F19550" s="63">
        <v>1650000</v>
      </c>
      <c r="G19550" s="114">
        <f t="shared" si="586"/>
        <v>1650000</v>
      </c>
      <c r="H19550" s="65" t="s">
        <v>5830</v>
      </c>
      <c r="I19550" s="74" t="s">
        <v>14001</v>
      </c>
    </row>
    <row r="19551" spans="1:9" x14ac:dyDescent="0.25">
      <c r="A19551" s="59" t="s">
        <v>13992</v>
      </c>
      <c r="B19551" s="58" t="s">
        <v>6427</v>
      </c>
      <c r="C19551" s="84" t="s">
        <v>14004</v>
      </c>
      <c r="D19551" s="60">
        <v>1</v>
      </c>
      <c r="E19551" s="75" t="s">
        <v>26</v>
      </c>
      <c r="F19551" s="63">
        <v>1650000</v>
      </c>
      <c r="G19551" s="114">
        <f t="shared" si="586"/>
        <v>1650000</v>
      </c>
      <c r="H19551" s="65" t="s">
        <v>5830</v>
      </c>
      <c r="I19551" s="74" t="s">
        <v>14001</v>
      </c>
    </row>
    <row r="19552" spans="1:9" x14ac:dyDescent="0.25">
      <c r="A19552" s="59" t="s">
        <v>13992</v>
      </c>
      <c r="B19552" s="58" t="s">
        <v>6427</v>
      </c>
      <c r="C19552" s="84" t="s">
        <v>14005</v>
      </c>
      <c r="D19552" s="60">
        <v>1</v>
      </c>
      <c r="E19552" s="75" t="s">
        <v>26</v>
      </c>
      <c r="F19552" s="63">
        <v>1650000</v>
      </c>
      <c r="G19552" s="114">
        <f t="shared" ref="G19552:G19557" si="588">F19552*D19552</f>
        <v>1650000</v>
      </c>
      <c r="H19552" s="65" t="s">
        <v>5830</v>
      </c>
      <c r="I19552" s="74" t="s">
        <v>14001</v>
      </c>
    </row>
    <row r="19553" spans="1:9" x14ac:dyDescent="0.25">
      <c r="A19553" s="59" t="s">
        <v>13992</v>
      </c>
      <c r="B19553" s="58" t="s">
        <v>6427</v>
      </c>
      <c r="C19553" s="84" t="s">
        <v>14006</v>
      </c>
      <c r="D19553" s="60">
        <v>1</v>
      </c>
      <c r="E19553" s="75" t="s">
        <v>26</v>
      </c>
      <c r="F19553" s="63">
        <v>1650000</v>
      </c>
      <c r="G19553" s="114">
        <f t="shared" si="588"/>
        <v>1650000</v>
      </c>
      <c r="H19553" s="65" t="s">
        <v>5830</v>
      </c>
      <c r="I19553" s="74" t="s">
        <v>14001</v>
      </c>
    </row>
    <row r="19554" spans="1:9" x14ac:dyDescent="0.25">
      <c r="A19554" s="59" t="s">
        <v>13992</v>
      </c>
      <c r="B19554" s="58" t="s">
        <v>35</v>
      </c>
      <c r="C19554" s="84" t="s">
        <v>36</v>
      </c>
      <c r="D19554" s="141">
        <v>1</v>
      </c>
      <c r="E19554" s="75" t="s">
        <v>102</v>
      </c>
      <c r="F19554" s="73">
        <v>6350000</v>
      </c>
      <c r="G19554" s="114">
        <f t="shared" si="588"/>
        <v>6350000</v>
      </c>
      <c r="H19554" s="65" t="s">
        <v>5830</v>
      </c>
      <c r="I19554" s="74" t="s">
        <v>14001</v>
      </c>
    </row>
    <row r="19555" spans="1:9" x14ac:dyDescent="0.25">
      <c r="A19555" s="59" t="s">
        <v>13992</v>
      </c>
      <c r="B19555" s="58" t="s">
        <v>5638</v>
      </c>
      <c r="C19555" s="83" t="s">
        <v>695</v>
      </c>
      <c r="D19555" s="60">
        <v>1</v>
      </c>
      <c r="E19555" s="126" t="s">
        <v>607</v>
      </c>
      <c r="F19555" s="73">
        <v>160000</v>
      </c>
      <c r="G19555" s="73">
        <f t="shared" si="588"/>
        <v>160000</v>
      </c>
      <c r="H19555" s="65" t="s">
        <v>1344</v>
      </c>
      <c r="I19555" s="74"/>
    </row>
    <row r="19556" spans="1:9" x14ac:dyDescent="0.25">
      <c r="A19556" s="59" t="s">
        <v>13992</v>
      </c>
      <c r="B19556" s="59" t="s">
        <v>14007</v>
      </c>
      <c r="C19556" s="83" t="s">
        <v>695</v>
      </c>
      <c r="D19556" s="87">
        <v>1</v>
      </c>
      <c r="E19556" s="77" t="s">
        <v>26</v>
      </c>
      <c r="F19556" s="78">
        <v>25000</v>
      </c>
      <c r="G19556" s="114">
        <f t="shared" si="588"/>
        <v>25000</v>
      </c>
      <c r="H19556" s="65" t="s">
        <v>1344</v>
      </c>
      <c r="I19556" s="74"/>
    </row>
    <row r="19557" spans="1:9" x14ac:dyDescent="0.25">
      <c r="A19557" s="59" t="s">
        <v>13992</v>
      </c>
      <c r="B19557" s="58" t="s">
        <v>6427</v>
      </c>
      <c r="C19557" s="84" t="s">
        <v>14008</v>
      </c>
      <c r="D19557" s="60">
        <v>1</v>
      </c>
      <c r="E19557" s="75" t="s">
        <v>26</v>
      </c>
      <c r="F19557" s="63">
        <v>1650000</v>
      </c>
      <c r="G19557" s="64">
        <f t="shared" si="588"/>
        <v>1650000</v>
      </c>
      <c r="H19557" s="65" t="s">
        <v>522</v>
      </c>
      <c r="I19557" s="74" t="s">
        <v>14009</v>
      </c>
    </row>
    <row r="19558" spans="1:9" x14ac:dyDescent="0.25">
      <c r="A19558" s="59" t="s">
        <v>13992</v>
      </c>
      <c r="B19558" s="58" t="s">
        <v>6427</v>
      </c>
      <c r="C19558" s="84" t="s">
        <v>9609</v>
      </c>
      <c r="D19558" s="60">
        <v>1</v>
      </c>
      <c r="E19558" s="75" t="s">
        <v>26</v>
      </c>
      <c r="F19558" s="63">
        <v>1650000</v>
      </c>
      <c r="G19558" s="64">
        <f>F19558*D19558</f>
        <v>1650000</v>
      </c>
      <c r="H19558" s="65" t="s">
        <v>522</v>
      </c>
      <c r="I19558" s="74" t="s">
        <v>14009</v>
      </c>
    </row>
    <row r="19559" spans="1:9" x14ac:dyDescent="0.25">
      <c r="A19559" s="59" t="s">
        <v>13992</v>
      </c>
      <c r="B19559" s="59" t="s">
        <v>879</v>
      </c>
      <c r="C19559" s="59" t="s">
        <v>14010</v>
      </c>
      <c r="D19559" s="60">
        <v>1</v>
      </c>
      <c r="E19559" s="75" t="s">
        <v>25</v>
      </c>
      <c r="F19559" s="73">
        <v>1620000</v>
      </c>
      <c r="G19559" s="64">
        <f>F19559*D19559</f>
        <v>1620000</v>
      </c>
      <c r="H19559" s="65" t="s">
        <v>6210</v>
      </c>
      <c r="I19559" s="74" t="s">
        <v>14009</v>
      </c>
    </row>
    <row r="19560" spans="1:9" x14ac:dyDescent="0.25">
      <c r="A19560" s="59" t="s">
        <v>13992</v>
      </c>
      <c r="B19560" s="59" t="s">
        <v>1894</v>
      </c>
      <c r="C19560" s="83" t="s">
        <v>695</v>
      </c>
      <c r="D19560" s="60">
        <v>1</v>
      </c>
      <c r="E19560" s="126" t="s">
        <v>26</v>
      </c>
      <c r="F19560" s="73">
        <v>235000</v>
      </c>
      <c r="G19560" s="114">
        <f t="shared" ref="G19560:G19620" si="589">F19560*D19560</f>
        <v>235000</v>
      </c>
      <c r="H19560" s="65" t="s">
        <v>522</v>
      </c>
      <c r="I19560" s="74" t="s">
        <v>14009</v>
      </c>
    </row>
    <row r="19561" spans="1:9" x14ac:dyDescent="0.25">
      <c r="A19561" s="59" t="s">
        <v>13992</v>
      </c>
      <c r="B19561" s="59" t="s">
        <v>1204</v>
      </c>
      <c r="C19561" s="83" t="s">
        <v>695</v>
      </c>
      <c r="D19561" s="60">
        <v>2</v>
      </c>
      <c r="E19561" s="126" t="s">
        <v>26</v>
      </c>
      <c r="F19561" s="63">
        <v>65000</v>
      </c>
      <c r="G19561" s="114">
        <f t="shared" si="589"/>
        <v>130000</v>
      </c>
      <c r="H19561" s="65" t="s">
        <v>522</v>
      </c>
      <c r="I19561" s="74" t="s">
        <v>14009</v>
      </c>
    </row>
    <row r="19562" spans="1:9" x14ac:dyDescent="0.25">
      <c r="A19562" s="59" t="s">
        <v>13992</v>
      </c>
      <c r="B19562" s="59" t="s">
        <v>62</v>
      </c>
      <c r="C19562" s="59" t="s">
        <v>14011</v>
      </c>
      <c r="D19562" s="60">
        <v>1</v>
      </c>
      <c r="E19562" s="75" t="s">
        <v>29</v>
      </c>
      <c r="F19562" s="63">
        <v>2100000</v>
      </c>
      <c r="G19562" s="114">
        <f t="shared" si="589"/>
        <v>2100000</v>
      </c>
      <c r="H19562" s="65" t="s">
        <v>894</v>
      </c>
      <c r="I19562" s="74" t="s">
        <v>14012</v>
      </c>
    </row>
    <row r="19563" spans="1:9" x14ac:dyDescent="0.25">
      <c r="A19563" s="59" t="s">
        <v>13992</v>
      </c>
      <c r="B19563" s="59" t="s">
        <v>62</v>
      </c>
      <c r="C19563" s="59" t="s">
        <v>14013</v>
      </c>
      <c r="D19563" s="60">
        <v>1</v>
      </c>
      <c r="E19563" s="75" t="s">
        <v>29</v>
      </c>
      <c r="F19563" s="63">
        <v>2100000</v>
      </c>
      <c r="G19563" s="114">
        <f t="shared" si="589"/>
        <v>2100000</v>
      </c>
      <c r="H19563" s="65" t="s">
        <v>894</v>
      </c>
      <c r="I19563" s="74" t="s">
        <v>14012</v>
      </c>
    </row>
    <row r="19564" spans="1:9" x14ac:dyDescent="0.25">
      <c r="A19564" s="59" t="s">
        <v>13992</v>
      </c>
      <c r="B19564" s="59" t="s">
        <v>6469</v>
      </c>
      <c r="C19564" s="83" t="s">
        <v>6332</v>
      </c>
      <c r="D19564" s="60">
        <v>1</v>
      </c>
      <c r="E19564" s="75" t="s">
        <v>26</v>
      </c>
      <c r="F19564" s="78">
        <v>58000</v>
      </c>
      <c r="G19564" s="114">
        <f>F19564*D19564</f>
        <v>58000</v>
      </c>
      <c r="H19564" s="65" t="s">
        <v>894</v>
      </c>
      <c r="I19564" s="74" t="s">
        <v>14012</v>
      </c>
    </row>
    <row r="19565" spans="1:9" x14ac:dyDescent="0.25">
      <c r="A19565" s="59" t="s">
        <v>13992</v>
      </c>
      <c r="B19565" s="59" t="s">
        <v>210</v>
      </c>
      <c r="C19565" s="59" t="s">
        <v>211</v>
      </c>
      <c r="D19565" s="60">
        <v>9</v>
      </c>
      <c r="E19565" s="126" t="s">
        <v>37</v>
      </c>
      <c r="F19565" s="63">
        <v>33000</v>
      </c>
      <c r="G19565" s="114">
        <f t="shared" si="589"/>
        <v>297000</v>
      </c>
      <c r="H19565" s="65" t="s">
        <v>3421</v>
      </c>
      <c r="I19565" s="74" t="s">
        <v>14014</v>
      </c>
    </row>
    <row r="19566" spans="1:9" x14ac:dyDescent="0.25">
      <c r="A19566" s="59" t="s">
        <v>13992</v>
      </c>
      <c r="B19566" s="59" t="s">
        <v>6307</v>
      </c>
      <c r="C19566" s="59" t="s">
        <v>217</v>
      </c>
      <c r="D19566" s="60">
        <v>1</v>
      </c>
      <c r="E19566" s="75" t="s">
        <v>25</v>
      </c>
      <c r="F19566" s="63">
        <v>83000</v>
      </c>
      <c r="G19566" s="114">
        <f t="shared" si="589"/>
        <v>83000</v>
      </c>
      <c r="H19566" s="65" t="s">
        <v>3421</v>
      </c>
      <c r="I19566" s="74" t="s">
        <v>14014</v>
      </c>
    </row>
    <row r="19567" spans="1:9" x14ac:dyDescent="0.25">
      <c r="A19567" s="59" t="s">
        <v>13992</v>
      </c>
      <c r="B19567" s="59" t="s">
        <v>6323</v>
      </c>
      <c r="C19567" s="59" t="s">
        <v>6324</v>
      </c>
      <c r="D19567" s="60">
        <v>1</v>
      </c>
      <c r="E19567" s="75" t="s">
        <v>26</v>
      </c>
      <c r="F19567" s="63">
        <v>93000</v>
      </c>
      <c r="G19567" s="114">
        <f t="shared" si="589"/>
        <v>93000</v>
      </c>
      <c r="H19567" s="65" t="s">
        <v>3421</v>
      </c>
      <c r="I19567" s="74" t="s">
        <v>14014</v>
      </c>
    </row>
    <row r="19568" spans="1:9" x14ac:dyDescent="0.25">
      <c r="A19568" s="59" t="s">
        <v>13992</v>
      </c>
      <c r="B19568" s="59" t="s">
        <v>172</v>
      </c>
      <c r="C19568" s="93" t="s">
        <v>173</v>
      </c>
      <c r="D19568" s="60">
        <v>1</v>
      </c>
      <c r="E19568" s="75" t="s">
        <v>26</v>
      </c>
      <c r="F19568" s="63">
        <v>39000</v>
      </c>
      <c r="G19568" s="114">
        <f t="shared" si="589"/>
        <v>39000</v>
      </c>
      <c r="H19568" s="65" t="s">
        <v>3421</v>
      </c>
      <c r="I19568" s="74" t="s">
        <v>14014</v>
      </c>
    </row>
    <row r="19569" spans="1:9" x14ac:dyDescent="0.25">
      <c r="A19569" s="59" t="s">
        <v>13992</v>
      </c>
      <c r="B19569" s="58" t="s">
        <v>35</v>
      </c>
      <c r="C19569" s="84" t="s">
        <v>36</v>
      </c>
      <c r="D19569" s="87">
        <v>1</v>
      </c>
      <c r="E19569" s="77" t="s">
        <v>37</v>
      </c>
      <c r="F19569" s="78">
        <v>31000</v>
      </c>
      <c r="G19569" s="114">
        <f t="shared" si="589"/>
        <v>31000</v>
      </c>
      <c r="H19569" s="65" t="s">
        <v>3421</v>
      </c>
      <c r="I19569" s="74" t="s">
        <v>14014</v>
      </c>
    </row>
    <row r="19570" spans="1:9" x14ac:dyDescent="0.25">
      <c r="A19570" s="59" t="s">
        <v>13992</v>
      </c>
      <c r="B19570" s="59" t="s">
        <v>879</v>
      </c>
      <c r="C19570" s="59" t="s">
        <v>8407</v>
      </c>
      <c r="D19570" s="60">
        <v>1</v>
      </c>
      <c r="E19570" s="75" t="s">
        <v>25</v>
      </c>
      <c r="F19570" s="73">
        <v>1620000</v>
      </c>
      <c r="G19570" s="114">
        <f t="shared" si="589"/>
        <v>1620000</v>
      </c>
      <c r="H19570" s="65" t="s">
        <v>1653</v>
      </c>
      <c r="I19570" s="74" t="s">
        <v>11199</v>
      </c>
    </row>
    <row r="19571" spans="1:9" x14ac:dyDescent="0.25">
      <c r="A19571" s="59" t="s">
        <v>13992</v>
      </c>
      <c r="B19571" s="58" t="s">
        <v>6304</v>
      </c>
      <c r="C19571" s="83" t="s">
        <v>4958</v>
      </c>
      <c r="D19571" s="60">
        <v>1</v>
      </c>
      <c r="E19571" s="159" t="s">
        <v>26</v>
      </c>
      <c r="F19571" s="64">
        <v>130000</v>
      </c>
      <c r="G19571" s="114">
        <f t="shared" si="589"/>
        <v>130000</v>
      </c>
      <c r="H19571" s="120" t="s">
        <v>1653</v>
      </c>
      <c r="I19571" s="74" t="s">
        <v>11199</v>
      </c>
    </row>
    <row r="19572" spans="1:9" x14ac:dyDescent="0.25">
      <c r="A19572" s="59" t="s">
        <v>13992</v>
      </c>
      <c r="B19572" s="59" t="s">
        <v>358</v>
      </c>
      <c r="C19572" s="84" t="s">
        <v>36</v>
      </c>
      <c r="D19572" s="60">
        <v>149</v>
      </c>
      <c r="E19572" s="77" t="s">
        <v>37</v>
      </c>
      <c r="F19572" s="63">
        <v>29283</v>
      </c>
      <c r="G19572" s="64">
        <f t="shared" si="589"/>
        <v>4363167</v>
      </c>
      <c r="H19572" s="285" t="s">
        <v>2535</v>
      </c>
      <c r="I19572" s="74"/>
    </row>
    <row r="19573" spans="1:9" x14ac:dyDescent="0.25">
      <c r="A19573" s="59" t="s">
        <v>14015</v>
      </c>
      <c r="B19573" s="58" t="s">
        <v>844</v>
      </c>
      <c r="C19573" s="84" t="s">
        <v>835</v>
      </c>
      <c r="D19573" s="60">
        <v>2</v>
      </c>
      <c r="E19573" s="77" t="s">
        <v>26</v>
      </c>
      <c r="F19573" s="63">
        <v>11000</v>
      </c>
      <c r="G19573" s="64">
        <f t="shared" si="589"/>
        <v>22000</v>
      </c>
      <c r="H19573" s="65" t="s">
        <v>3801</v>
      </c>
      <c r="I19573" s="74"/>
    </row>
    <row r="19574" spans="1:9" x14ac:dyDescent="0.25">
      <c r="A19574" s="59" t="s">
        <v>14015</v>
      </c>
      <c r="B19574" s="66" t="s">
        <v>834</v>
      </c>
      <c r="C19574" s="89" t="s">
        <v>835</v>
      </c>
      <c r="D19574" s="60">
        <v>5</v>
      </c>
      <c r="E19574" s="77" t="s">
        <v>26</v>
      </c>
      <c r="F19574" s="63">
        <v>2500</v>
      </c>
      <c r="G19574" s="64">
        <f t="shared" si="589"/>
        <v>12500</v>
      </c>
      <c r="H19574" s="65" t="s">
        <v>3801</v>
      </c>
      <c r="I19574" s="74"/>
    </row>
    <row r="19575" spans="1:9" x14ac:dyDescent="0.25">
      <c r="A19575" s="59" t="s">
        <v>14015</v>
      </c>
      <c r="B19575" s="71" t="s">
        <v>1207</v>
      </c>
      <c r="C19575" s="83" t="s">
        <v>27</v>
      </c>
      <c r="D19575" s="60">
        <v>30</v>
      </c>
      <c r="E19575" s="126" t="s">
        <v>26</v>
      </c>
      <c r="F19575" s="73">
        <v>1000</v>
      </c>
      <c r="G19575" s="64">
        <f t="shared" si="589"/>
        <v>30000</v>
      </c>
      <c r="H19575" s="65" t="s">
        <v>3801</v>
      </c>
      <c r="I19575" s="74"/>
    </row>
    <row r="19576" spans="1:9" x14ac:dyDescent="0.25">
      <c r="A19576" s="59" t="s">
        <v>14015</v>
      </c>
      <c r="B19576" s="59" t="s">
        <v>14016</v>
      </c>
      <c r="C19576" s="59" t="s">
        <v>1316</v>
      </c>
      <c r="D19576" s="87">
        <v>12.5</v>
      </c>
      <c r="E19576" s="77" t="s">
        <v>47</v>
      </c>
      <c r="F19576" s="63">
        <v>19000</v>
      </c>
      <c r="G19576" s="64">
        <f t="shared" si="589"/>
        <v>237500</v>
      </c>
      <c r="H19576" s="65" t="s">
        <v>3801</v>
      </c>
      <c r="I19576" s="74"/>
    </row>
    <row r="19577" spans="1:9" x14ac:dyDescent="0.25">
      <c r="A19577" s="59" t="s">
        <v>14015</v>
      </c>
      <c r="B19577" s="93" t="s">
        <v>14017</v>
      </c>
      <c r="C19577" s="84" t="s">
        <v>13333</v>
      </c>
      <c r="D19577" s="60">
        <v>15</v>
      </c>
      <c r="E19577" s="126" t="s">
        <v>26</v>
      </c>
      <c r="F19577" s="73">
        <v>2000</v>
      </c>
      <c r="G19577" s="64">
        <f t="shared" si="589"/>
        <v>30000</v>
      </c>
      <c r="H19577" s="65" t="s">
        <v>3801</v>
      </c>
      <c r="I19577" s="74"/>
    </row>
    <row r="19578" spans="1:9" x14ac:dyDescent="0.25">
      <c r="A19578" s="59" t="s">
        <v>14015</v>
      </c>
      <c r="B19578" s="85" t="s">
        <v>14018</v>
      </c>
      <c r="C19578" s="83" t="s">
        <v>13333</v>
      </c>
      <c r="D19578" s="60">
        <v>30</v>
      </c>
      <c r="E19578" s="126" t="s">
        <v>26</v>
      </c>
      <c r="F19578" s="73">
        <v>200</v>
      </c>
      <c r="G19578" s="73">
        <f t="shared" si="589"/>
        <v>6000</v>
      </c>
      <c r="H19578" s="65" t="s">
        <v>3801</v>
      </c>
      <c r="I19578" s="74"/>
    </row>
    <row r="19579" spans="1:9" x14ac:dyDescent="0.25">
      <c r="A19579" s="59" t="s">
        <v>14015</v>
      </c>
      <c r="B19579" s="59" t="s">
        <v>14019</v>
      </c>
      <c r="C19579" s="83" t="s">
        <v>13333</v>
      </c>
      <c r="D19579" s="60">
        <v>10</v>
      </c>
      <c r="E19579" s="126" t="s">
        <v>26</v>
      </c>
      <c r="F19579" s="73">
        <v>2500</v>
      </c>
      <c r="G19579" s="114">
        <f t="shared" si="589"/>
        <v>25000</v>
      </c>
      <c r="H19579" s="65" t="s">
        <v>3801</v>
      </c>
      <c r="I19579" s="74"/>
    </row>
    <row r="19580" spans="1:9" x14ac:dyDescent="0.25">
      <c r="A19580" s="59" t="s">
        <v>14015</v>
      </c>
      <c r="B19580" s="59" t="s">
        <v>14020</v>
      </c>
      <c r="C19580" s="83" t="s">
        <v>13333</v>
      </c>
      <c r="D19580" s="60">
        <v>20</v>
      </c>
      <c r="E19580" s="126" t="s">
        <v>26</v>
      </c>
      <c r="F19580" s="73">
        <v>250</v>
      </c>
      <c r="G19580" s="114">
        <f t="shared" si="589"/>
        <v>5000</v>
      </c>
      <c r="H19580" s="65" t="s">
        <v>3801</v>
      </c>
      <c r="I19580" s="74"/>
    </row>
    <row r="19581" spans="1:9" x14ac:dyDescent="0.25">
      <c r="A19581" s="59" t="s">
        <v>14015</v>
      </c>
      <c r="B19581" s="59" t="s">
        <v>13952</v>
      </c>
      <c r="C19581" s="83" t="s">
        <v>48</v>
      </c>
      <c r="D19581" s="60">
        <v>2</v>
      </c>
      <c r="E19581" s="126" t="s">
        <v>26</v>
      </c>
      <c r="F19581" s="73">
        <v>57500</v>
      </c>
      <c r="G19581" s="64">
        <f t="shared" si="589"/>
        <v>115000</v>
      </c>
      <c r="H19581" s="65" t="s">
        <v>3801</v>
      </c>
      <c r="I19581" s="74"/>
    </row>
    <row r="19582" spans="1:9" x14ac:dyDescent="0.25">
      <c r="A19582" s="59" t="s">
        <v>14015</v>
      </c>
      <c r="B19582" s="66" t="s">
        <v>834</v>
      </c>
      <c r="C19582" s="89" t="s">
        <v>835</v>
      </c>
      <c r="D19582" s="60">
        <v>2</v>
      </c>
      <c r="E19582" s="77" t="s">
        <v>26</v>
      </c>
      <c r="F19582" s="63">
        <v>2500</v>
      </c>
      <c r="G19582" s="64">
        <f t="shared" si="589"/>
        <v>5000</v>
      </c>
      <c r="H19582" s="65" t="s">
        <v>2880</v>
      </c>
      <c r="I19582" s="74"/>
    </row>
    <row r="19583" spans="1:9" x14ac:dyDescent="0.25">
      <c r="A19583" s="59" t="s">
        <v>14015</v>
      </c>
      <c r="B19583" s="59" t="s">
        <v>6677</v>
      </c>
      <c r="C19583" s="59"/>
      <c r="D19583" s="87">
        <v>20</v>
      </c>
      <c r="E19583" s="77" t="s">
        <v>26</v>
      </c>
      <c r="F19583" s="73">
        <v>750</v>
      </c>
      <c r="G19583" s="64">
        <f t="shared" si="589"/>
        <v>15000</v>
      </c>
      <c r="H19583" s="65" t="s">
        <v>2880</v>
      </c>
      <c r="I19583" s="74"/>
    </row>
    <row r="19584" spans="1:9" x14ac:dyDescent="0.25">
      <c r="A19584" s="59" t="s">
        <v>14015</v>
      </c>
      <c r="B19584" s="71" t="s">
        <v>1014</v>
      </c>
      <c r="C19584" s="83" t="s">
        <v>636</v>
      </c>
      <c r="D19584" s="60">
        <v>2</v>
      </c>
      <c r="E19584" s="126" t="s">
        <v>47</v>
      </c>
      <c r="F19584" s="73">
        <v>73000</v>
      </c>
      <c r="G19584" s="210">
        <f t="shared" si="589"/>
        <v>146000</v>
      </c>
      <c r="H19584" s="65" t="s">
        <v>446</v>
      </c>
      <c r="I19584" s="74"/>
    </row>
    <row r="19585" spans="1:9" x14ac:dyDescent="0.25">
      <c r="A19585" s="59" t="s">
        <v>14015</v>
      </c>
      <c r="B19585" s="59" t="s">
        <v>14021</v>
      </c>
      <c r="C19585" s="59" t="s">
        <v>636</v>
      </c>
      <c r="D19585" s="60">
        <v>2</v>
      </c>
      <c r="E19585" s="126" t="s">
        <v>47</v>
      </c>
      <c r="F19585" s="73">
        <v>77500</v>
      </c>
      <c r="G19585" s="114">
        <f t="shared" si="589"/>
        <v>155000</v>
      </c>
      <c r="H19585" s="65" t="s">
        <v>446</v>
      </c>
      <c r="I19585" s="74"/>
    </row>
    <row r="19586" spans="1:9" x14ac:dyDescent="0.25">
      <c r="A19586" s="59" t="s">
        <v>14015</v>
      </c>
      <c r="B19586" s="71" t="s">
        <v>14022</v>
      </c>
      <c r="C19586" s="59" t="s">
        <v>11062</v>
      </c>
      <c r="D19586" s="60">
        <v>1</v>
      </c>
      <c r="E19586" s="77" t="s">
        <v>26</v>
      </c>
      <c r="F19586" s="64">
        <v>90000</v>
      </c>
      <c r="G19586" s="64">
        <f t="shared" si="589"/>
        <v>90000</v>
      </c>
      <c r="H19586" s="65" t="s">
        <v>484</v>
      </c>
      <c r="I19586" s="74"/>
    </row>
    <row r="19587" spans="1:9" x14ac:dyDescent="0.25">
      <c r="A19587" s="59" t="s">
        <v>14015</v>
      </c>
      <c r="B19587" s="59" t="s">
        <v>6490</v>
      </c>
      <c r="C19587" s="59" t="s">
        <v>454</v>
      </c>
      <c r="D19587" s="60">
        <v>1</v>
      </c>
      <c r="E19587" s="77" t="s">
        <v>26</v>
      </c>
      <c r="F19587" s="73">
        <v>60000</v>
      </c>
      <c r="G19587" s="114">
        <f t="shared" si="589"/>
        <v>60000</v>
      </c>
      <c r="H19587" s="65" t="s">
        <v>665</v>
      </c>
      <c r="I19587" s="139"/>
    </row>
    <row r="19588" spans="1:9" x14ac:dyDescent="0.25">
      <c r="A19588" s="59" t="s">
        <v>14015</v>
      </c>
      <c r="B19588" s="59" t="s">
        <v>14023</v>
      </c>
      <c r="C19588" s="83" t="s">
        <v>454</v>
      </c>
      <c r="D19588" s="87">
        <v>4</v>
      </c>
      <c r="E19588" s="77" t="s">
        <v>26</v>
      </c>
      <c r="F19588" s="78">
        <v>35000</v>
      </c>
      <c r="G19588" s="114">
        <f t="shared" si="589"/>
        <v>140000</v>
      </c>
      <c r="H19588" s="65" t="s">
        <v>14024</v>
      </c>
      <c r="I19588" s="74"/>
    </row>
    <row r="19589" spans="1:9" x14ac:dyDescent="0.25">
      <c r="A19589" s="59" t="s">
        <v>14015</v>
      </c>
      <c r="B19589" s="85" t="s">
        <v>14025</v>
      </c>
      <c r="C19589" s="59" t="s">
        <v>482</v>
      </c>
      <c r="D19589" s="60">
        <v>1</v>
      </c>
      <c r="E19589" s="77" t="s">
        <v>26</v>
      </c>
      <c r="F19589" s="73">
        <v>40000</v>
      </c>
      <c r="G19589" s="64">
        <f t="shared" si="589"/>
        <v>40000</v>
      </c>
      <c r="H19589" s="65" t="s">
        <v>894</v>
      </c>
      <c r="I19589" s="74"/>
    </row>
    <row r="19590" spans="1:9" x14ac:dyDescent="0.25">
      <c r="A19590" s="59" t="s">
        <v>14015</v>
      </c>
      <c r="B19590" s="85" t="s">
        <v>14026</v>
      </c>
      <c r="C19590" s="59" t="s">
        <v>48</v>
      </c>
      <c r="D19590" s="60">
        <v>2</v>
      </c>
      <c r="E19590" s="77" t="s">
        <v>26</v>
      </c>
      <c r="F19590" s="73">
        <v>50000</v>
      </c>
      <c r="G19590" s="64">
        <f t="shared" si="589"/>
        <v>100000</v>
      </c>
      <c r="H19590" s="65" t="s">
        <v>894</v>
      </c>
      <c r="I19590" s="74"/>
    </row>
    <row r="19591" spans="1:9" x14ac:dyDescent="0.25">
      <c r="A19591" s="59" t="s">
        <v>14015</v>
      </c>
      <c r="B19591" s="59" t="s">
        <v>14027</v>
      </c>
      <c r="C19591" s="59" t="s">
        <v>454</v>
      </c>
      <c r="D19591" s="60">
        <v>8</v>
      </c>
      <c r="E19591" s="75" t="s">
        <v>26</v>
      </c>
      <c r="F19591" s="63">
        <v>27500</v>
      </c>
      <c r="G19591" s="64">
        <f t="shared" si="589"/>
        <v>220000</v>
      </c>
      <c r="H19591" s="65" t="s">
        <v>894</v>
      </c>
      <c r="I19591" s="74"/>
    </row>
    <row r="19592" spans="1:9" x14ac:dyDescent="0.25">
      <c r="A19592" s="59" t="s">
        <v>14015</v>
      </c>
      <c r="B19592" s="59" t="s">
        <v>14028</v>
      </c>
      <c r="C19592" s="59" t="s">
        <v>454</v>
      </c>
      <c r="D19592" s="60">
        <v>4</v>
      </c>
      <c r="E19592" s="126" t="s">
        <v>26</v>
      </c>
      <c r="F19592" s="102">
        <v>25000</v>
      </c>
      <c r="G19592" s="114">
        <f t="shared" si="589"/>
        <v>100000</v>
      </c>
      <c r="H19592" s="65" t="s">
        <v>894</v>
      </c>
      <c r="I19592" s="74"/>
    </row>
    <row r="19593" spans="1:9" x14ac:dyDescent="0.25">
      <c r="A19593" s="59" t="s">
        <v>14015</v>
      </c>
      <c r="B19593" s="59" t="s">
        <v>14029</v>
      </c>
      <c r="C19593" s="59" t="s">
        <v>48</v>
      </c>
      <c r="D19593" s="60">
        <v>1</v>
      </c>
      <c r="E19593" s="126" t="s">
        <v>26</v>
      </c>
      <c r="F19593" s="73">
        <v>1580000</v>
      </c>
      <c r="G19593" s="64">
        <f t="shared" si="589"/>
        <v>1580000</v>
      </c>
      <c r="H19593" s="65" t="s">
        <v>525</v>
      </c>
      <c r="I19593" s="74" t="s">
        <v>14030</v>
      </c>
    </row>
    <row r="19594" spans="1:9" x14ac:dyDescent="0.25">
      <c r="A19594" s="59" t="s">
        <v>14015</v>
      </c>
      <c r="B19594" s="58" t="s">
        <v>14031</v>
      </c>
      <c r="C19594" s="83" t="s">
        <v>454</v>
      </c>
      <c r="D19594" s="60">
        <v>2</v>
      </c>
      <c r="E19594" s="126" t="s">
        <v>26</v>
      </c>
      <c r="F19594" s="73">
        <v>840000</v>
      </c>
      <c r="G19594" s="73">
        <f t="shared" si="589"/>
        <v>1680000</v>
      </c>
      <c r="H19594" s="65" t="s">
        <v>14032</v>
      </c>
      <c r="I19594" s="74" t="s">
        <v>14030</v>
      </c>
    </row>
    <row r="19595" spans="1:9" x14ac:dyDescent="0.25">
      <c r="A19595" s="59" t="s">
        <v>14015</v>
      </c>
      <c r="B19595" s="59" t="s">
        <v>14033</v>
      </c>
      <c r="C19595" s="59" t="s">
        <v>48</v>
      </c>
      <c r="D19595" s="60">
        <v>2</v>
      </c>
      <c r="E19595" s="126" t="s">
        <v>26</v>
      </c>
      <c r="F19595" s="63">
        <v>385000</v>
      </c>
      <c r="G19595" s="64">
        <f t="shared" si="589"/>
        <v>770000</v>
      </c>
      <c r="H19595" s="65" t="s">
        <v>14034</v>
      </c>
      <c r="I19595" s="74" t="s">
        <v>14030</v>
      </c>
    </row>
    <row r="19596" spans="1:9" x14ac:dyDescent="0.25">
      <c r="A19596" s="59" t="s">
        <v>14015</v>
      </c>
      <c r="B19596" s="59" t="s">
        <v>7681</v>
      </c>
      <c r="C19596" s="59" t="s">
        <v>48</v>
      </c>
      <c r="D19596" s="60">
        <v>10</v>
      </c>
      <c r="E19596" s="77" t="s">
        <v>25</v>
      </c>
      <c r="F19596" s="73">
        <v>2000</v>
      </c>
      <c r="G19596" s="64">
        <f>F19596*D19596</f>
        <v>20000</v>
      </c>
      <c r="H19596" s="65" t="s">
        <v>525</v>
      </c>
      <c r="I19596" s="74" t="s">
        <v>14030</v>
      </c>
    </row>
    <row r="19597" spans="1:9" x14ac:dyDescent="0.25">
      <c r="A19597" s="59" t="s">
        <v>14015</v>
      </c>
      <c r="B19597" s="59" t="s">
        <v>6299</v>
      </c>
      <c r="C19597" s="59" t="s">
        <v>89</v>
      </c>
      <c r="D19597" s="60">
        <v>1</v>
      </c>
      <c r="E19597" s="126" t="s">
        <v>26</v>
      </c>
      <c r="F19597" s="78">
        <v>193500</v>
      </c>
      <c r="G19597" s="114">
        <f>F19597*D19597</f>
        <v>193500</v>
      </c>
      <c r="H19597" s="65" t="s">
        <v>882</v>
      </c>
      <c r="I19597" s="74" t="s">
        <v>6625</v>
      </c>
    </row>
    <row r="19598" spans="1:9" x14ac:dyDescent="0.25">
      <c r="A19598" s="59" t="s">
        <v>14015</v>
      </c>
      <c r="B19598" s="71" t="s">
        <v>93</v>
      </c>
      <c r="C19598" s="59" t="s">
        <v>13602</v>
      </c>
      <c r="D19598" s="60">
        <v>1</v>
      </c>
      <c r="E19598" s="159" t="s">
        <v>26</v>
      </c>
      <c r="F19598" s="78">
        <v>184000</v>
      </c>
      <c r="G19598" s="210">
        <f>F19598*D19598</f>
        <v>184000</v>
      </c>
      <c r="H19598" s="65" t="s">
        <v>882</v>
      </c>
      <c r="I19598" s="74" t="s">
        <v>6625</v>
      </c>
    </row>
    <row r="19599" spans="1:9" x14ac:dyDescent="0.25">
      <c r="A19599" s="59" t="s">
        <v>14015</v>
      </c>
      <c r="B19599" s="66" t="s">
        <v>220</v>
      </c>
      <c r="C19599" s="92" t="s">
        <v>221</v>
      </c>
      <c r="D19599" s="60">
        <v>7</v>
      </c>
      <c r="E19599" s="77" t="s">
        <v>37</v>
      </c>
      <c r="F19599" s="63">
        <v>34689</v>
      </c>
      <c r="G19599" s="64">
        <f t="shared" si="589"/>
        <v>242823</v>
      </c>
      <c r="H19599" s="65" t="s">
        <v>882</v>
      </c>
      <c r="I19599" s="74" t="s">
        <v>6625</v>
      </c>
    </row>
    <row r="19600" spans="1:9" x14ac:dyDescent="0.25">
      <c r="A19600" s="59" t="s">
        <v>14015</v>
      </c>
      <c r="B19600" s="93" t="s">
        <v>3077</v>
      </c>
      <c r="C19600" s="84" t="s">
        <v>411</v>
      </c>
      <c r="D19600" s="60">
        <v>1</v>
      </c>
      <c r="E19600" s="126" t="s">
        <v>26</v>
      </c>
      <c r="F19600" s="73">
        <v>12084</v>
      </c>
      <c r="G19600" s="114">
        <f t="shared" si="589"/>
        <v>12084</v>
      </c>
      <c r="H19600" s="65" t="s">
        <v>882</v>
      </c>
      <c r="I19600" s="74" t="s">
        <v>6625</v>
      </c>
    </row>
    <row r="19601" spans="1:9" x14ac:dyDescent="0.25">
      <c r="A19601" s="59" t="s">
        <v>14015</v>
      </c>
      <c r="B19601" s="59" t="s">
        <v>6393</v>
      </c>
      <c r="C19601" s="59" t="s">
        <v>277</v>
      </c>
      <c r="D19601" s="60">
        <v>1</v>
      </c>
      <c r="E19601" s="126" t="s">
        <v>26</v>
      </c>
      <c r="F19601" s="73">
        <v>22500</v>
      </c>
      <c r="G19601" s="114">
        <f t="shared" si="589"/>
        <v>22500</v>
      </c>
      <c r="H19601" s="65" t="s">
        <v>882</v>
      </c>
      <c r="I19601" s="74" t="s">
        <v>6625</v>
      </c>
    </row>
    <row r="19602" spans="1:9" x14ac:dyDescent="0.25">
      <c r="A19602" s="59" t="s">
        <v>14015</v>
      </c>
      <c r="B19602" s="59" t="s">
        <v>634</v>
      </c>
      <c r="C19602" s="59" t="s">
        <v>99</v>
      </c>
      <c r="D19602" s="60">
        <v>1</v>
      </c>
      <c r="E19602" s="75" t="s">
        <v>26</v>
      </c>
      <c r="F19602" s="63">
        <v>40000</v>
      </c>
      <c r="G19602" s="114">
        <f t="shared" si="589"/>
        <v>40000</v>
      </c>
      <c r="H19602" s="65" t="s">
        <v>882</v>
      </c>
      <c r="I19602" s="74" t="s">
        <v>6625</v>
      </c>
    </row>
    <row r="19603" spans="1:9" x14ac:dyDescent="0.25">
      <c r="A19603" s="59" t="s">
        <v>14015</v>
      </c>
      <c r="B19603" s="71" t="s">
        <v>6643</v>
      </c>
      <c r="C19603" s="93" t="s">
        <v>6424</v>
      </c>
      <c r="D19603" s="60">
        <v>0.6</v>
      </c>
      <c r="E19603" s="75" t="s">
        <v>37</v>
      </c>
      <c r="F19603" s="63">
        <v>82500</v>
      </c>
      <c r="G19603" s="114">
        <f t="shared" si="589"/>
        <v>49500</v>
      </c>
      <c r="H19603" s="65" t="s">
        <v>882</v>
      </c>
      <c r="I19603" s="74" t="s">
        <v>6625</v>
      </c>
    </row>
    <row r="19604" spans="1:9" x14ac:dyDescent="0.25">
      <c r="A19604" s="59" t="s">
        <v>14015</v>
      </c>
      <c r="B19604" s="59" t="s">
        <v>56</v>
      </c>
      <c r="C19604" s="59" t="s">
        <v>57</v>
      </c>
      <c r="D19604" s="60">
        <v>2</v>
      </c>
      <c r="E19604" s="75" t="s">
        <v>37</v>
      </c>
      <c r="F19604" s="63">
        <v>24650</v>
      </c>
      <c r="G19604" s="64">
        <f t="shared" si="589"/>
        <v>49300</v>
      </c>
      <c r="H19604" s="65" t="s">
        <v>432</v>
      </c>
      <c r="I19604" s="74"/>
    </row>
    <row r="19605" spans="1:9" x14ac:dyDescent="0.25">
      <c r="A19605" s="59" t="s">
        <v>14035</v>
      </c>
      <c r="B19605" s="58" t="s">
        <v>35</v>
      </c>
      <c r="C19605" s="84" t="s">
        <v>36</v>
      </c>
      <c r="D19605" s="87">
        <v>3</v>
      </c>
      <c r="E19605" s="77" t="s">
        <v>37</v>
      </c>
      <c r="F19605" s="78">
        <v>31000</v>
      </c>
      <c r="G19605" s="64">
        <f t="shared" si="589"/>
        <v>93000</v>
      </c>
      <c r="H19605" s="65" t="s">
        <v>2148</v>
      </c>
      <c r="I19605" s="74"/>
    </row>
    <row r="19606" spans="1:9" x14ac:dyDescent="0.25">
      <c r="A19606" s="59" t="s">
        <v>14035</v>
      </c>
      <c r="B19606" s="59" t="s">
        <v>14021</v>
      </c>
      <c r="C19606" s="59" t="s">
        <v>636</v>
      </c>
      <c r="D19606" s="60">
        <v>5</v>
      </c>
      <c r="E19606" s="126" t="s">
        <v>47</v>
      </c>
      <c r="F19606" s="73">
        <v>77500</v>
      </c>
      <c r="G19606" s="114">
        <f t="shared" si="589"/>
        <v>387500</v>
      </c>
      <c r="H19606" s="65" t="s">
        <v>446</v>
      </c>
      <c r="I19606" s="74"/>
    </row>
    <row r="19607" spans="1:9" x14ac:dyDescent="0.25">
      <c r="A19607" s="59" t="s">
        <v>14035</v>
      </c>
      <c r="B19607" s="58" t="s">
        <v>1013</v>
      </c>
      <c r="C19607" s="59" t="s">
        <v>543</v>
      </c>
      <c r="D19607" s="60">
        <v>17</v>
      </c>
      <c r="E19607" s="126" t="s">
        <v>37</v>
      </c>
      <c r="F19607" s="73">
        <v>17500</v>
      </c>
      <c r="G19607" s="64">
        <f t="shared" si="589"/>
        <v>297500</v>
      </c>
      <c r="H19607" s="65" t="s">
        <v>1007</v>
      </c>
      <c r="I19607" s="65"/>
    </row>
    <row r="19608" spans="1:9" x14ac:dyDescent="0.25">
      <c r="A19608" s="59" t="s">
        <v>14035</v>
      </c>
      <c r="B19608" s="118" t="s">
        <v>6660</v>
      </c>
      <c r="C19608" s="83" t="s">
        <v>636</v>
      </c>
      <c r="D19608" s="59">
        <v>2</v>
      </c>
      <c r="E19608" s="126" t="s">
        <v>29</v>
      </c>
      <c r="F19608" s="61">
        <v>235000</v>
      </c>
      <c r="G19608" s="64">
        <f t="shared" si="589"/>
        <v>470000</v>
      </c>
      <c r="H19608" s="65" t="s">
        <v>1007</v>
      </c>
      <c r="I19608" s="74"/>
    </row>
    <row r="19609" spans="1:9" x14ac:dyDescent="0.25">
      <c r="A19609" s="59" t="s">
        <v>14035</v>
      </c>
      <c r="B19609" s="83" t="s">
        <v>14036</v>
      </c>
      <c r="C19609" s="83" t="s">
        <v>4545</v>
      </c>
      <c r="D19609" s="60">
        <v>1</v>
      </c>
      <c r="E19609" s="159" t="s">
        <v>26</v>
      </c>
      <c r="F19609" s="73">
        <v>77500</v>
      </c>
      <c r="G19609" s="210">
        <f t="shared" si="589"/>
        <v>77500</v>
      </c>
      <c r="H19609" s="65" t="s">
        <v>2880</v>
      </c>
      <c r="I19609" s="74"/>
    </row>
    <row r="19610" spans="1:9" x14ac:dyDescent="0.25">
      <c r="A19610" s="59" t="s">
        <v>14035</v>
      </c>
      <c r="B19610" s="59" t="s">
        <v>11413</v>
      </c>
      <c r="C19610" s="59" t="s">
        <v>533</v>
      </c>
      <c r="D19610" s="60">
        <v>1</v>
      </c>
      <c r="E19610" s="77" t="s">
        <v>119</v>
      </c>
      <c r="F19610" s="73">
        <v>175000</v>
      </c>
      <c r="G19610" s="64">
        <f t="shared" si="589"/>
        <v>175000</v>
      </c>
      <c r="H19610" s="65" t="s">
        <v>2880</v>
      </c>
      <c r="I19610" s="74"/>
    </row>
    <row r="19611" spans="1:9" x14ac:dyDescent="0.25">
      <c r="A19611" s="59" t="s">
        <v>14035</v>
      </c>
      <c r="B19611" s="59" t="s">
        <v>13889</v>
      </c>
      <c r="C19611" s="83" t="s">
        <v>48</v>
      </c>
      <c r="D19611" s="87">
        <v>1</v>
      </c>
      <c r="E19611" s="77" t="s">
        <v>26</v>
      </c>
      <c r="F19611" s="78">
        <v>920000</v>
      </c>
      <c r="G19611" s="114">
        <f t="shared" si="589"/>
        <v>920000</v>
      </c>
      <c r="H19611" s="65" t="s">
        <v>894</v>
      </c>
      <c r="I19611" s="74"/>
    </row>
    <row r="19612" spans="1:9" x14ac:dyDescent="0.25">
      <c r="A19612" s="59" t="s">
        <v>14035</v>
      </c>
      <c r="B19612" s="93" t="s">
        <v>3077</v>
      </c>
      <c r="C19612" s="84" t="s">
        <v>411</v>
      </c>
      <c r="D19612" s="60">
        <v>1</v>
      </c>
      <c r="E19612" s="126" t="s">
        <v>26</v>
      </c>
      <c r="F19612" s="73">
        <v>12084</v>
      </c>
      <c r="G19612" s="64">
        <f t="shared" si="589"/>
        <v>12084</v>
      </c>
      <c r="H19612" s="65" t="s">
        <v>894</v>
      </c>
      <c r="I19612" s="74"/>
    </row>
    <row r="19613" spans="1:9" x14ac:dyDescent="0.25">
      <c r="A19613" s="59" t="s">
        <v>14035</v>
      </c>
      <c r="B19613" s="59" t="s">
        <v>4648</v>
      </c>
      <c r="C19613" s="59" t="s">
        <v>813</v>
      </c>
      <c r="D19613" s="59">
        <v>1</v>
      </c>
      <c r="E19613" s="126" t="s">
        <v>26</v>
      </c>
      <c r="F19613" s="61">
        <v>49000</v>
      </c>
      <c r="G19613" s="73">
        <f t="shared" si="589"/>
        <v>49000</v>
      </c>
      <c r="H19613" s="65" t="s">
        <v>2897</v>
      </c>
      <c r="I19613" s="74"/>
    </row>
    <row r="19614" spans="1:9" x14ac:dyDescent="0.25">
      <c r="A19614" s="59" t="s">
        <v>14035</v>
      </c>
      <c r="B19614" s="93" t="s">
        <v>3077</v>
      </c>
      <c r="C19614" s="84" t="s">
        <v>411</v>
      </c>
      <c r="D19614" s="60">
        <v>1</v>
      </c>
      <c r="E19614" s="126" t="s">
        <v>26</v>
      </c>
      <c r="F19614" s="73">
        <v>12084</v>
      </c>
      <c r="G19614" s="64">
        <f t="shared" si="589"/>
        <v>12084</v>
      </c>
      <c r="H19614" s="65" t="s">
        <v>3126</v>
      </c>
      <c r="I19614" s="74" t="s">
        <v>14037</v>
      </c>
    </row>
    <row r="19615" spans="1:9" x14ac:dyDescent="0.25">
      <c r="A19615" s="59" t="s">
        <v>14035</v>
      </c>
      <c r="B19615" s="66" t="s">
        <v>220</v>
      </c>
      <c r="C19615" s="92" t="s">
        <v>221</v>
      </c>
      <c r="D19615" s="60">
        <v>6</v>
      </c>
      <c r="E19615" s="77" t="s">
        <v>37</v>
      </c>
      <c r="F19615" s="63">
        <v>34689</v>
      </c>
      <c r="G19615" s="64">
        <f t="shared" si="589"/>
        <v>208134</v>
      </c>
      <c r="H19615" s="65" t="s">
        <v>3126</v>
      </c>
      <c r="I19615" s="74" t="s">
        <v>14037</v>
      </c>
    </row>
    <row r="19616" spans="1:9" x14ac:dyDescent="0.25">
      <c r="A19616" s="59" t="s">
        <v>14035</v>
      </c>
      <c r="B19616" s="59" t="s">
        <v>210</v>
      </c>
      <c r="C19616" s="59" t="s">
        <v>211</v>
      </c>
      <c r="D19616" s="60">
        <v>9</v>
      </c>
      <c r="E19616" s="126" t="s">
        <v>37</v>
      </c>
      <c r="F19616" s="63">
        <v>33000</v>
      </c>
      <c r="G19616" s="114">
        <f t="shared" si="589"/>
        <v>297000</v>
      </c>
      <c r="H19616" s="65" t="s">
        <v>3126</v>
      </c>
      <c r="I19616" s="74" t="s">
        <v>14037</v>
      </c>
    </row>
    <row r="19617" spans="1:9" x14ac:dyDescent="0.25">
      <c r="A19617" s="59" t="s">
        <v>14035</v>
      </c>
      <c r="B19617" s="59" t="s">
        <v>6307</v>
      </c>
      <c r="C19617" s="59" t="s">
        <v>217</v>
      </c>
      <c r="D19617" s="60">
        <v>1</v>
      </c>
      <c r="E19617" s="75" t="s">
        <v>25</v>
      </c>
      <c r="F19617" s="63">
        <v>83000</v>
      </c>
      <c r="G19617" s="114">
        <f t="shared" si="589"/>
        <v>83000</v>
      </c>
      <c r="H19617" s="65" t="s">
        <v>3126</v>
      </c>
      <c r="I19617" s="74" t="s">
        <v>14037</v>
      </c>
    </row>
    <row r="19618" spans="1:9" x14ac:dyDescent="0.25">
      <c r="A19618" s="59" t="s">
        <v>14035</v>
      </c>
      <c r="B19618" s="59" t="s">
        <v>6323</v>
      </c>
      <c r="C19618" s="59" t="s">
        <v>6324</v>
      </c>
      <c r="D19618" s="60">
        <v>1</v>
      </c>
      <c r="E19618" s="75" t="s">
        <v>26</v>
      </c>
      <c r="F19618" s="63">
        <v>93000</v>
      </c>
      <c r="G19618" s="114">
        <f t="shared" si="589"/>
        <v>93000</v>
      </c>
      <c r="H19618" s="65" t="s">
        <v>3126</v>
      </c>
      <c r="I19618" s="74" t="s">
        <v>14037</v>
      </c>
    </row>
    <row r="19619" spans="1:9" x14ac:dyDescent="0.25">
      <c r="A19619" s="59" t="s">
        <v>14035</v>
      </c>
      <c r="B19619" s="59" t="s">
        <v>172</v>
      </c>
      <c r="C19619" s="93" t="s">
        <v>173</v>
      </c>
      <c r="D19619" s="60">
        <v>1</v>
      </c>
      <c r="E19619" s="75" t="s">
        <v>26</v>
      </c>
      <c r="F19619" s="63">
        <v>39000</v>
      </c>
      <c r="G19619" s="114">
        <f t="shared" si="589"/>
        <v>39000</v>
      </c>
      <c r="H19619" s="65" t="s">
        <v>3126</v>
      </c>
      <c r="I19619" s="74" t="s">
        <v>14037</v>
      </c>
    </row>
    <row r="19620" spans="1:9" x14ac:dyDescent="0.25">
      <c r="A19620" s="59" t="s">
        <v>14035</v>
      </c>
      <c r="B19620" s="59" t="s">
        <v>6299</v>
      </c>
      <c r="C19620" s="59" t="s">
        <v>89</v>
      </c>
      <c r="D19620" s="87">
        <v>1</v>
      </c>
      <c r="E19620" s="77" t="s">
        <v>26</v>
      </c>
      <c r="F19620" s="63">
        <v>193500</v>
      </c>
      <c r="G19620" s="64">
        <f t="shared" si="589"/>
        <v>193500</v>
      </c>
      <c r="H19620" s="65" t="s">
        <v>1908</v>
      </c>
      <c r="I19620" s="74" t="s">
        <v>14038</v>
      </c>
    </row>
    <row r="19621" spans="1:9" x14ac:dyDescent="0.25">
      <c r="A19621" s="59" t="s">
        <v>14035</v>
      </c>
      <c r="B19621" s="71" t="s">
        <v>93</v>
      </c>
      <c r="C19621" s="59" t="s">
        <v>13602</v>
      </c>
      <c r="D19621" s="60">
        <v>1</v>
      </c>
      <c r="E19621" s="77" t="s">
        <v>26</v>
      </c>
      <c r="F19621" s="63">
        <v>184000</v>
      </c>
      <c r="G19621" s="64">
        <f>F19621*D19621</f>
        <v>184000</v>
      </c>
      <c r="H19621" s="65" t="s">
        <v>1908</v>
      </c>
      <c r="I19621" s="74" t="s">
        <v>14038</v>
      </c>
    </row>
    <row r="19622" spans="1:9" x14ac:dyDescent="0.25">
      <c r="A19622" s="59" t="s">
        <v>14035</v>
      </c>
      <c r="B19622" s="59" t="s">
        <v>634</v>
      </c>
      <c r="C19622" s="59" t="s">
        <v>99</v>
      </c>
      <c r="D19622" s="87">
        <v>1</v>
      </c>
      <c r="E19622" s="77" t="s">
        <v>26</v>
      </c>
      <c r="F19622" s="73">
        <v>40000</v>
      </c>
      <c r="G19622" s="64">
        <f t="shared" ref="G19622:G19633" si="590">F19622*D19622</f>
        <v>40000</v>
      </c>
      <c r="H19622" s="65" t="s">
        <v>1908</v>
      </c>
      <c r="I19622" s="74" t="s">
        <v>14038</v>
      </c>
    </row>
    <row r="19623" spans="1:9" x14ac:dyDescent="0.25">
      <c r="A19623" s="59" t="s">
        <v>14035</v>
      </c>
      <c r="B19623" s="59" t="s">
        <v>14039</v>
      </c>
      <c r="C19623" s="83" t="s">
        <v>451</v>
      </c>
      <c r="D19623" s="60">
        <v>1</v>
      </c>
      <c r="E19623" s="126" t="s">
        <v>26</v>
      </c>
      <c r="F19623" s="73">
        <v>108500</v>
      </c>
      <c r="G19623" s="64">
        <f t="shared" si="590"/>
        <v>108500</v>
      </c>
      <c r="H19623" s="65" t="s">
        <v>998</v>
      </c>
      <c r="I19623" s="74" t="s">
        <v>14040</v>
      </c>
    </row>
    <row r="19624" spans="1:9" x14ac:dyDescent="0.25">
      <c r="A19624" s="59" t="s">
        <v>14035</v>
      </c>
      <c r="B19624" s="59" t="s">
        <v>2240</v>
      </c>
      <c r="C19624" s="83" t="s">
        <v>451</v>
      </c>
      <c r="D19624" s="60">
        <v>4</v>
      </c>
      <c r="E19624" s="126" t="s">
        <v>26</v>
      </c>
      <c r="F19624" s="63">
        <v>7500</v>
      </c>
      <c r="G19624" s="64">
        <f t="shared" si="590"/>
        <v>30000</v>
      </c>
      <c r="H19624" s="65" t="s">
        <v>998</v>
      </c>
      <c r="I19624" s="74" t="s">
        <v>14040</v>
      </c>
    </row>
    <row r="19625" spans="1:9" x14ac:dyDescent="0.25">
      <c r="A19625" s="59" t="s">
        <v>14035</v>
      </c>
      <c r="B19625" s="59" t="s">
        <v>210</v>
      </c>
      <c r="C19625" s="59" t="s">
        <v>211</v>
      </c>
      <c r="D19625" s="60">
        <v>9</v>
      </c>
      <c r="E19625" s="126" t="s">
        <v>37</v>
      </c>
      <c r="F19625" s="63">
        <v>33000</v>
      </c>
      <c r="G19625" s="64">
        <f t="shared" si="590"/>
        <v>297000</v>
      </c>
      <c r="H19625" s="65" t="s">
        <v>998</v>
      </c>
      <c r="I19625" s="74" t="s">
        <v>14040</v>
      </c>
    </row>
    <row r="19626" spans="1:9" x14ac:dyDescent="0.25">
      <c r="A19626" s="59" t="s">
        <v>14035</v>
      </c>
      <c r="B19626" s="59" t="s">
        <v>6307</v>
      </c>
      <c r="C19626" s="59" t="s">
        <v>217</v>
      </c>
      <c r="D19626" s="60">
        <v>1</v>
      </c>
      <c r="E19626" s="75" t="s">
        <v>25</v>
      </c>
      <c r="F19626" s="63">
        <v>83000</v>
      </c>
      <c r="G19626" s="210">
        <f t="shared" si="590"/>
        <v>83000</v>
      </c>
      <c r="H19626" s="65" t="s">
        <v>998</v>
      </c>
      <c r="I19626" s="74" t="s">
        <v>14040</v>
      </c>
    </row>
    <row r="19627" spans="1:9" x14ac:dyDescent="0.25">
      <c r="A19627" s="59" t="s">
        <v>14035</v>
      </c>
      <c r="B19627" s="58" t="s">
        <v>844</v>
      </c>
      <c r="C19627" s="84" t="s">
        <v>835</v>
      </c>
      <c r="D19627" s="60">
        <v>2</v>
      </c>
      <c r="E19627" s="77" t="s">
        <v>26</v>
      </c>
      <c r="F19627" s="63">
        <v>11000</v>
      </c>
      <c r="G19627" s="64">
        <f t="shared" si="590"/>
        <v>22000</v>
      </c>
      <c r="H19627" s="65" t="s">
        <v>998</v>
      </c>
      <c r="I19627" s="74" t="s">
        <v>14040</v>
      </c>
    </row>
    <row r="19628" spans="1:9" x14ac:dyDescent="0.25">
      <c r="A19628" s="59" t="s">
        <v>14035</v>
      </c>
      <c r="B19628" s="59" t="s">
        <v>729</v>
      </c>
      <c r="C19628" s="264" t="s">
        <v>27</v>
      </c>
      <c r="D19628" s="60">
        <v>6</v>
      </c>
      <c r="E19628" s="126" t="s">
        <v>26</v>
      </c>
      <c r="F19628" s="73">
        <v>1565</v>
      </c>
      <c r="G19628" s="64">
        <f t="shared" si="590"/>
        <v>9390</v>
      </c>
      <c r="H19628" s="65" t="s">
        <v>998</v>
      </c>
      <c r="I19628" s="74" t="s">
        <v>14040</v>
      </c>
    </row>
    <row r="19629" spans="1:9" x14ac:dyDescent="0.25">
      <c r="A19629" s="59" t="s">
        <v>14035</v>
      </c>
      <c r="B19629" s="66" t="s">
        <v>834</v>
      </c>
      <c r="C19629" s="89" t="s">
        <v>835</v>
      </c>
      <c r="D19629" s="60">
        <v>1</v>
      </c>
      <c r="E19629" s="77" t="s">
        <v>26</v>
      </c>
      <c r="F19629" s="63">
        <v>2500</v>
      </c>
      <c r="G19629" s="64">
        <f t="shared" si="590"/>
        <v>2500</v>
      </c>
      <c r="H19629" s="65" t="s">
        <v>998</v>
      </c>
      <c r="I19629" s="74" t="s">
        <v>14040</v>
      </c>
    </row>
    <row r="19630" spans="1:9" x14ac:dyDescent="0.25">
      <c r="A19630" s="59" t="s">
        <v>14035</v>
      </c>
      <c r="B19630" s="59" t="s">
        <v>13595</v>
      </c>
      <c r="C19630" s="83" t="s">
        <v>442</v>
      </c>
      <c r="D19630" s="60">
        <v>1</v>
      </c>
      <c r="E19630" s="126" t="s">
        <v>26</v>
      </c>
      <c r="F19630" s="73">
        <v>57000</v>
      </c>
      <c r="G19630" s="114">
        <f t="shared" si="590"/>
        <v>57000</v>
      </c>
      <c r="H19630" s="65" t="s">
        <v>998</v>
      </c>
      <c r="I19630" s="74" t="s">
        <v>14040</v>
      </c>
    </row>
    <row r="19631" spans="1:9" x14ac:dyDescent="0.25">
      <c r="A19631" s="59" t="s">
        <v>14035</v>
      </c>
      <c r="B19631" s="59" t="s">
        <v>769</v>
      </c>
      <c r="C19631" s="83" t="s">
        <v>442</v>
      </c>
      <c r="D19631" s="60">
        <v>4</v>
      </c>
      <c r="E19631" s="126" t="s">
        <v>26</v>
      </c>
      <c r="F19631" s="63">
        <v>3000</v>
      </c>
      <c r="G19631" s="64">
        <f t="shared" si="590"/>
        <v>12000</v>
      </c>
      <c r="H19631" s="65" t="s">
        <v>998</v>
      </c>
      <c r="I19631" s="74" t="s">
        <v>14040</v>
      </c>
    </row>
    <row r="19632" spans="1:9" x14ac:dyDescent="0.25">
      <c r="A19632" s="59" t="s">
        <v>14035</v>
      </c>
      <c r="B19632" s="118" t="s">
        <v>14041</v>
      </c>
      <c r="C19632" s="83" t="s">
        <v>454</v>
      </c>
      <c r="D19632" s="60">
        <v>2</v>
      </c>
      <c r="E19632" s="75" t="s">
        <v>26</v>
      </c>
      <c r="F19632" s="63">
        <v>7500</v>
      </c>
      <c r="G19632" s="64">
        <f t="shared" si="590"/>
        <v>15000</v>
      </c>
      <c r="H19632" s="65" t="s">
        <v>998</v>
      </c>
      <c r="I19632" s="74" t="s">
        <v>14040</v>
      </c>
    </row>
    <row r="19633" spans="1:9" x14ac:dyDescent="0.25">
      <c r="A19633" s="59" t="s">
        <v>14035</v>
      </c>
      <c r="B19633" s="83" t="s">
        <v>6519</v>
      </c>
      <c r="C19633" s="83" t="s">
        <v>454</v>
      </c>
      <c r="D19633" s="60">
        <v>1</v>
      </c>
      <c r="E19633" s="75" t="s">
        <v>26</v>
      </c>
      <c r="F19633" s="63">
        <v>10000</v>
      </c>
      <c r="G19633" s="64">
        <f t="shared" si="590"/>
        <v>10000</v>
      </c>
      <c r="H19633" s="65" t="s">
        <v>998</v>
      </c>
      <c r="I19633" s="74" t="s">
        <v>14040</v>
      </c>
    </row>
    <row r="19634" spans="1:9" x14ac:dyDescent="0.25">
      <c r="A19634" s="59" t="s">
        <v>14035</v>
      </c>
      <c r="B19634" s="71" t="s">
        <v>1207</v>
      </c>
      <c r="C19634" s="83" t="s">
        <v>27</v>
      </c>
      <c r="D19634" s="60">
        <v>10</v>
      </c>
      <c r="E19634" s="126" t="s">
        <v>26</v>
      </c>
      <c r="F19634" s="73">
        <v>1000</v>
      </c>
      <c r="G19634" s="64">
        <f>F19634*D19634</f>
        <v>10000</v>
      </c>
      <c r="H19634" s="65" t="s">
        <v>998</v>
      </c>
      <c r="I19634" s="74" t="s">
        <v>14040</v>
      </c>
    </row>
    <row r="19635" spans="1:9" x14ac:dyDescent="0.25">
      <c r="A19635" s="59" t="s">
        <v>14035</v>
      </c>
      <c r="B19635" s="58" t="s">
        <v>6357</v>
      </c>
      <c r="C19635" s="59" t="s">
        <v>48</v>
      </c>
      <c r="D19635" s="141">
        <v>1</v>
      </c>
      <c r="E19635" s="75" t="s">
        <v>29</v>
      </c>
      <c r="F19635" s="73">
        <v>30000</v>
      </c>
      <c r="G19635" s="64">
        <f t="shared" ref="G19635:G19665" si="591">F19635*D19635</f>
        <v>30000</v>
      </c>
      <c r="H19635" s="65" t="s">
        <v>6429</v>
      </c>
      <c r="I19635" s="74" t="s">
        <v>14042</v>
      </c>
    </row>
    <row r="19636" spans="1:9" x14ac:dyDescent="0.25">
      <c r="A19636" s="59" t="s">
        <v>14035</v>
      </c>
      <c r="B19636" s="85" t="s">
        <v>648</v>
      </c>
      <c r="C19636" s="84" t="s">
        <v>649</v>
      </c>
      <c r="D19636" s="60">
        <v>1</v>
      </c>
      <c r="E19636" s="126" t="s">
        <v>43</v>
      </c>
      <c r="F19636" s="73">
        <v>1500000</v>
      </c>
      <c r="G19636" s="64">
        <f t="shared" si="591"/>
        <v>1500000</v>
      </c>
      <c r="H19636" s="65" t="s">
        <v>6429</v>
      </c>
      <c r="I19636" s="74" t="s">
        <v>14042</v>
      </c>
    </row>
    <row r="19637" spans="1:9" x14ac:dyDescent="0.25">
      <c r="A19637" s="59" t="s">
        <v>14035</v>
      </c>
      <c r="B19637" s="118" t="s">
        <v>7049</v>
      </c>
      <c r="C19637" s="59" t="s">
        <v>974</v>
      </c>
      <c r="D19637" s="60">
        <v>1</v>
      </c>
      <c r="E19637" s="75" t="s">
        <v>43</v>
      </c>
      <c r="F19637" s="63">
        <v>670000</v>
      </c>
      <c r="G19637" s="64">
        <f t="shared" si="591"/>
        <v>670000</v>
      </c>
      <c r="H19637" s="65" t="s">
        <v>6429</v>
      </c>
      <c r="I19637" s="74" t="s">
        <v>14042</v>
      </c>
    </row>
    <row r="19638" spans="1:9" x14ac:dyDescent="0.25">
      <c r="A19638" s="59" t="s">
        <v>14035</v>
      </c>
      <c r="B19638" s="59" t="s">
        <v>14043</v>
      </c>
      <c r="C19638" s="59" t="s">
        <v>24</v>
      </c>
      <c r="D19638" s="87">
        <v>2</v>
      </c>
      <c r="E19638" s="77" t="s">
        <v>26</v>
      </c>
      <c r="F19638" s="63">
        <v>775000</v>
      </c>
      <c r="G19638" s="64">
        <f t="shared" si="591"/>
        <v>1550000</v>
      </c>
      <c r="H19638" s="65" t="s">
        <v>4287</v>
      </c>
      <c r="I19638" s="74" t="s">
        <v>14042</v>
      </c>
    </row>
    <row r="19639" spans="1:9" x14ac:dyDescent="0.25">
      <c r="A19639" s="59" t="s">
        <v>14035</v>
      </c>
      <c r="B19639" s="58" t="s">
        <v>14044</v>
      </c>
      <c r="C19639" s="59" t="s">
        <v>24</v>
      </c>
      <c r="D19639" s="141">
        <v>2</v>
      </c>
      <c r="E19639" s="77" t="s">
        <v>26</v>
      </c>
      <c r="F19639" s="73">
        <v>785000</v>
      </c>
      <c r="G19639" s="64">
        <f t="shared" si="591"/>
        <v>1570000</v>
      </c>
      <c r="H19639" s="65" t="s">
        <v>4287</v>
      </c>
      <c r="I19639" s="74" t="s">
        <v>14042</v>
      </c>
    </row>
    <row r="19640" spans="1:9" x14ac:dyDescent="0.25">
      <c r="A19640" s="59" t="s">
        <v>14035</v>
      </c>
      <c r="B19640" s="58" t="s">
        <v>2292</v>
      </c>
      <c r="C19640" s="59" t="s">
        <v>7197</v>
      </c>
      <c r="D19640" s="141">
        <v>1</v>
      </c>
      <c r="E19640" s="77" t="s">
        <v>26</v>
      </c>
      <c r="F19640" s="73">
        <v>147500</v>
      </c>
      <c r="G19640" s="64">
        <f t="shared" si="591"/>
        <v>147500</v>
      </c>
      <c r="H19640" s="65" t="s">
        <v>4119</v>
      </c>
      <c r="I19640" s="74" t="s">
        <v>14045</v>
      </c>
    </row>
    <row r="19641" spans="1:9" x14ac:dyDescent="0.25">
      <c r="A19641" s="59" t="s">
        <v>14035</v>
      </c>
      <c r="B19641" s="59" t="s">
        <v>14046</v>
      </c>
      <c r="C19641" s="83" t="s">
        <v>7197</v>
      </c>
      <c r="D19641" s="87">
        <v>1</v>
      </c>
      <c r="E19641" s="77" t="s">
        <v>26</v>
      </c>
      <c r="F19641" s="63">
        <v>365000</v>
      </c>
      <c r="G19641" s="64">
        <f t="shared" si="591"/>
        <v>365000</v>
      </c>
      <c r="H19641" s="65" t="s">
        <v>4119</v>
      </c>
      <c r="I19641" s="74" t="s">
        <v>14045</v>
      </c>
    </row>
    <row r="19642" spans="1:9" x14ac:dyDescent="0.25">
      <c r="A19642" s="59" t="s">
        <v>14035</v>
      </c>
      <c r="B19642" s="85" t="s">
        <v>14047</v>
      </c>
      <c r="C19642" s="59" t="s">
        <v>442</v>
      </c>
      <c r="D19642" s="60">
        <v>1</v>
      </c>
      <c r="E19642" s="77" t="s">
        <v>951</v>
      </c>
      <c r="F19642" s="73">
        <v>120000</v>
      </c>
      <c r="G19642" s="64">
        <f t="shared" si="591"/>
        <v>120000</v>
      </c>
      <c r="H19642" s="65" t="s">
        <v>6253</v>
      </c>
      <c r="I19642" s="74" t="s">
        <v>14045</v>
      </c>
    </row>
    <row r="19643" spans="1:9" x14ac:dyDescent="0.25">
      <c r="A19643" s="59" t="s">
        <v>14035</v>
      </c>
      <c r="B19643" s="59" t="s">
        <v>14048</v>
      </c>
      <c r="C19643" s="59" t="s">
        <v>1177</v>
      </c>
      <c r="D19643" s="60">
        <v>4</v>
      </c>
      <c r="E19643" s="75" t="s">
        <v>655</v>
      </c>
      <c r="F19643" s="63">
        <v>212000</v>
      </c>
      <c r="G19643" s="64">
        <f t="shared" si="591"/>
        <v>848000</v>
      </c>
      <c r="H19643" s="65" t="s">
        <v>6253</v>
      </c>
      <c r="I19643" s="74" t="s">
        <v>14045</v>
      </c>
    </row>
    <row r="19644" spans="1:9" x14ac:dyDescent="0.25">
      <c r="A19644" s="59" t="s">
        <v>14035</v>
      </c>
      <c r="B19644" s="59" t="s">
        <v>14049</v>
      </c>
      <c r="C19644" s="59" t="s">
        <v>1177</v>
      </c>
      <c r="D19644" s="60">
        <v>5</v>
      </c>
      <c r="E19644" s="126" t="s">
        <v>473</v>
      </c>
      <c r="F19644" s="102">
        <v>84500</v>
      </c>
      <c r="G19644" s="114">
        <f t="shared" si="591"/>
        <v>422500</v>
      </c>
      <c r="H19644" s="65" t="s">
        <v>6253</v>
      </c>
      <c r="I19644" s="74" t="s">
        <v>14045</v>
      </c>
    </row>
    <row r="19645" spans="1:9" x14ac:dyDescent="0.25">
      <c r="A19645" s="59" t="s">
        <v>14035</v>
      </c>
      <c r="B19645" s="59" t="s">
        <v>724</v>
      </c>
      <c r="C19645" s="59" t="s">
        <v>1177</v>
      </c>
      <c r="D19645" s="60">
        <v>1</v>
      </c>
      <c r="E19645" s="126" t="s">
        <v>473</v>
      </c>
      <c r="F19645" s="102">
        <v>583500</v>
      </c>
      <c r="G19645" s="114">
        <f t="shared" si="591"/>
        <v>583500</v>
      </c>
      <c r="H19645" s="65" t="s">
        <v>5930</v>
      </c>
      <c r="I19645" s="74" t="s">
        <v>14045</v>
      </c>
    </row>
    <row r="19646" spans="1:9" x14ac:dyDescent="0.25">
      <c r="A19646" s="59" t="s">
        <v>14035</v>
      </c>
      <c r="B19646" s="59" t="s">
        <v>14050</v>
      </c>
      <c r="C19646" s="59" t="s">
        <v>48</v>
      </c>
      <c r="D19646" s="87">
        <v>1</v>
      </c>
      <c r="E19646" s="77" t="s">
        <v>26</v>
      </c>
      <c r="F19646" s="63">
        <v>55000</v>
      </c>
      <c r="G19646" s="64">
        <f t="shared" si="591"/>
        <v>55000</v>
      </c>
      <c r="H19646" s="65" t="s">
        <v>6429</v>
      </c>
      <c r="I19646" s="74" t="s">
        <v>14045</v>
      </c>
    </row>
    <row r="19647" spans="1:9" x14ac:dyDescent="0.25">
      <c r="A19647" s="59" t="s">
        <v>14035</v>
      </c>
      <c r="B19647" s="93" t="s">
        <v>14051</v>
      </c>
      <c r="C19647" s="84" t="s">
        <v>48</v>
      </c>
      <c r="D19647" s="60">
        <v>1</v>
      </c>
      <c r="E19647" s="126" t="s">
        <v>26</v>
      </c>
      <c r="F19647" s="73">
        <v>55000</v>
      </c>
      <c r="G19647" s="64">
        <f>F19647*D19647</f>
        <v>55000</v>
      </c>
      <c r="H19647" s="65" t="s">
        <v>6429</v>
      </c>
      <c r="I19647" s="74" t="s">
        <v>14045</v>
      </c>
    </row>
    <row r="19648" spans="1:9" x14ac:dyDescent="0.25">
      <c r="A19648" s="59" t="s">
        <v>14035</v>
      </c>
      <c r="B19648" s="71" t="s">
        <v>212</v>
      </c>
      <c r="C19648" s="71" t="s">
        <v>7160</v>
      </c>
      <c r="D19648" s="60">
        <v>1</v>
      </c>
      <c r="E19648" s="126" t="s">
        <v>26</v>
      </c>
      <c r="F19648" s="63">
        <v>93500</v>
      </c>
      <c r="G19648" s="64">
        <f t="shared" si="591"/>
        <v>93500</v>
      </c>
      <c r="H19648" s="65" t="s">
        <v>4119</v>
      </c>
      <c r="I19648" s="74" t="s">
        <v>14045</v>
      </c>
    </row>
    <row r="19649" spans="1:9" x14ac:dyDescent="0.25">
      <c r="A19649" s="59" t="s">
        <v>14035</v>
      </c>
      <c r="B19649" s="59" t="s">
        <v>14052</v>
      </c>
      <c r="C19649" s="59" t="s">
        <v>189</v>
      </c>
      <c r="D19649" s="60">
        <v>1</v>
      </c>
      <c r="E19649" s="126" t="s">
        <v>26</v>
      </c>
      <c r="F19649" s="73">
        <v>125000</v>
      </c>
      <c r="G19649" s="64">
        <f t="shared" si="591"/>
        <v>125000</v>
      </c>
      <c r="H19649" s="120" t="s">
        <v>412</v>
      </c>
      <c r="I19649" s="74"/>
    </row>
    <row r="19650" spans="1:9" x14ac:dyDescent="0.25">
      <c r="A19650" s="59" t="s">
        <v>14035</v>
      </c>
      <c r="B19650" s="71" t="s">
        <v>14053</v>
      </c>
      <c r="C19650" s="59" t="s">
        <v>189</v>
      </c>
      <c r="D19650" s="60">
        <v>1</v>
      </c>
      <c r="E19650" s="126" t="s">
        <v>26</v>
      </c>
      <c r="F19650" s="73">
        <v>175000</v>
      </c>
      <c r="G19650" s="64">
        <f t="shared" si="591"/>
        <v>175000</v>
      </c>
      <c r="H19650" s="120" t="s">
        <v>412</v>
      </c>
      <c r="I19650" s="74"/>
    </row>
    <row r="19651" spans="1:9" x14ac:dyDescent="0.25">
      <c r="A19651" s="59" t="s">
        <v>14035</v>
      </c>
      <c r="B19651" s="71" t="s">
        <v>6643</v>
      </c>
      <c r="C19651" s="93" t="s">
        <v>6424</v>
      </c>
      <c r="D19651" s="60">
        <v>0.6</v>
      </c>
      <c r="E19651" s="75" t="s">
        <v>37</v>
      </c>
      <c r="F19651" s="63">
        <v>82500</v>
      </c>
      <c r="G19651" s="64">
        <f t="shared" si="591"/>
        <v>49500</v>
      </c>
      <c r="H19651" s="65" t="s">
        <v>1656</v>
      </c>
      <c r="I19651" s="74"/>
    </row>
    <row r="19652" spans="1:9" x14ac:dyDescent="0.25">
      <c r="A19652" s="59" t="s">
        <v>14035</v>
      </c>
      <c r="B19652" s="59" t="s">
        <v>6533</v>
      </c>
      <c r="C19652" s="59" t="s">
        <v>6534</v>
      </c>
      <c r="D19652" s="60">
        <v>2</v>
      </c>
      <c r="E19652" s="126" t="s">
        <v>26</v>
      </c>
      <c r="F19652" s="73">
        <v>47000</v>
      </c>
      <c r="G19652" s="114">
        <f t="shared" si="591"/>
        <v>94000</v>
      </c>
      <c r="H19652" s="65" t="s">
        <v>665</v>
      </c>
      <c r="I19652" s="74" t="s">
        <v>6625</v>
      </c>
    </row>
    <row r="19653" spans="1:9" x14ac:dyDescent="0.25">
      <c r="A19653" s="59" t="s">
        <v>14035</v>
      </c>
      <c r="B19653" s="59" t="s">
        <v>6393</v>
      </c>
      <c r="C19653" s="59" t="s">
        <v>277</v>
      </c>
      <c r="D19653" s="60">
        <v>1</v>
      </c>
      <c r="E19653" s="126" t="s">
        <v>26</v>
      </c>
      <c r="F19653" s="73">
        <v>22500</v>
      </c>
      <c r="G19653" s="114">
        <f t="shared" si="591"/>
        <v>22500</v>
      </c>
      <c r="H19653" s="65" t="s">
        <v>665</v>
      </c>
      <c r="I19653" s="74" t="s">
        <v>6625</v>
      </c>
    </row>
    <row r="19654" spans="1:9" x14ac:dyDescent="0.25">
      <c r="A19654" s="59" t="s">
        <v>14035</v>
      </c>
      <c r="B19654" s="59" t="s">
        <v>634</v>
      </c>
      <c r="C19654" s="59" t="s">
        <v>99</v>
      </c>
      <c r="D19654" s="60">
        <v>1</v>
      </c>
      <c r="E19654" s="75" t="s">
        <v>26</v>
      </c>
      <c r="F19654" s="63">
        <v>40000</v>
      </c>
      <c r="G19654" s="114">
        <f t="shared" si="591"/>
        <v>40000</v>
      </c>
      <c r="H19654" s="65" t="s">
        <v>665</v>
      </c>
      <c r="I19654" s="74" t="s">
        <v>6625</v>
      </c>
    </row>
    <row r="19655" spans="1:9" x14ac:dyDescent="0.25">
      <c r="A19655" s="59" t="s">
        <v>14035</v>
      </c>
      <c r="B19655" s="71" t="s">
        <v>93</v>
      </c>
      <c r="C19655" s="59" t="s">
        <v>94</v>
      </c>
      <c r="D19655" s="60">
        <v>1</v>
      </c>
      <c r="E19655" s="75" t="s">
        <v>26</v>
      </c>
      <c r="F19655" s="63">
        <v>182000</v>
      </c>
      <c r="G19655" s="114">
        <f t="shared" si="591"/>
        <v>182000</v>
      </c>
      <c r="H19655" s="65" t="s">
        <v>665</v>
      </c>
      <c r="I19655" s="74" t="s">
        <v>6625</v>
      </c>
    </row>
    <row r="19656" spans="1:9" x14ac:dyDescent="0.25">
      <c r="A19656" s="59" t="s">
        <v>14035</v>
      </c>
      <c r="B19656" s="59" t="s">
        <v>6299</v>
      </c>
      <c r="C19656" s="59" t="s">
        <v>89</v>
      </c>
      <c r="D19656" s="60">
        <v>1</v>
      </c>
      <c r="E19656" s="75" t="s">
        <v>26</v>
      </c>
      <c r="F19656" s="63">
        <v>193500</v>
      </c>
      <c r="G19656" s="114">
        <f t="shared" si="591"/>
        <v>193500</v>
      </c>
      <c r="H19656" s="65" t="s">
        <v>665</v>
      </c>
      <c r="I19656" s="74" t="s">
        <v>6625</v>
      </c>
    </row>
    <row r="19657" spans="1:9" x14ac:dyDescent="0.25">
      <c r="A19657" s="59" t="s">
        <v>14035</v>
      </c>
      <c r="B19657" s="66" t="s">
        <v>220</v>
      </c>
      <c r="C19657" s="92" t="s">
        <v>221</v>
      </c>
      <c r="D19657" s="60">
        <v>6</v>
      </c>
      <c r="E19657" s="77" t="s">
        <v>37</v>
      </c>
      <c r="F19657" s="63">
        <v>34689</v>
      </c>
      <c r="G19657" s="114">
        <f t="shared" si="591"/>
        <v>208134</v>
      </c>
      <c r="H19657" s="65" t="s">
        <v>665</v>
      </c>
      <c r="I19657" s="74" t="s">
        <v>6625</v>
      </c>
    </row>
    <row r="19658" spans="1:9" x14ac:dyDescent="0.25">
      <c r="A19658" s="59" t="s">
        <v>14035</v>
      </c>
      <c r="B19658" s="71" t="s">
        <v>6643</v>
      </c>
      <c r="C19658" s="93" t="s">
        <v>6424</v>
      </c>
      <c r="D19658" s="60">
        <v>0.6</v>
      </c>
      <c r="E19658" s="75" t="s">
        <v>37</v>
      </c>
      <c r="F19658" s="63">
        <v>82500</v>
      </c>
      <c r="G19658" s="114">
        <f t="shared" si="591"/>
        <v>49500</v>
      </c>
      <c r="H19658" s="65" t="s">
        <v>665</v>
      </c>
      <c r="I19658" s="74" t="s">
        <v>6625</v>
      </c>
    </row>
    <row r="19659" spans="1:9" x14ac:dyDescent="0.25">
      <c r="A19659" s="59" t="s">
        <v>14035</v>
      </c>
      <c r="B19659" s="71" t="s">
        <v>13996</v>
      </c>
      <c r="C19659" s="59" t="s">
        <v>48</v>
      </c>
      <c r="D19659" s="60">
        <v>1</v>
      </c>
      <c r="E19659" s="77" t="s">
        <v>26</v>
      </c>
      <c r="F19659" s="64">
        <v>85000</v>
      </c>
      <c r="G19659" s="114">
        <f t="shared" si="591"/>
        <v>85000</v>
      </c>
      <c r="H19659" s="65" t="s">
        <v>665</v>
      </c>
      <c r="I19659" s="74" t="s">
        <v>6625</v>
      </c>
    </row>
    <row r="19660" spans="1:9" x14ac:dyDescent="0.25">
      <c r="A19660" s="59" t="s">
        <v>14035</v>
      </c>
      <c r="B19660" s="85" t="s">
        <v>14054</v>
      </c>
      <c r="C19660" s="59" t="s">
        <v>48</v>
      </c>
      <c r="D19660" s="60">
        <v>1</v>
      </c>
      <c r="E19660" s="77" t="s">
        <v>26</v>
      </c>
      <c r="F19660" s="73">
        <v>25000</v>
      </c>
      <c r="G19660" s="114">
        <f t="shared" si="591"/>
        <v>25000</v>
      </c>
      <c r="H19660" s="65" t="s">
        <v>665</v>
      </c>
      <c r="I19660" s="74" t="s">
        <v>6625</v>
      </c>
    </row>
    <row r="19661" spans="1:9" x14ac:dyDescent="0.25">
      <c r="A19661" s="59" t="s">
        <v>14035</v>
      </c>
      <c r="B19661" s="93" t="s">
        <v>3077</v>
      </c>
      <c r="C19661" s="84" t="s">
        <v>411</v>
      </c>
      <c r="D19661" s="60">
        <v>1</v>
      </c>
      <c r="E19661" s="126" t="s">
        <v>26</v>
      </c>
      <c r="F19661" s="73">
        <v>12084</v>
      </c>
      <c r="G19661" s="114">
        <f t="shared" si="591"/>
        <v>12084</v>
      </c>
      <c r="H19661" s="65" t="s">
        <v>665</v>
      </c>
      <c r="I19661" s="74" t="s">
        <v>6625</v>
      </c>
    </row>
    <row r="19662" spans="1:9" x14ac:dyDescent="0.25">
      <c r="A19662" s="59" t="s">
        <v>14035</v>
      </c>
      <c r="B19662" s="71" t="s">
        <v>6941</v>
      </c>
      <c r="C19662" s="83" t="s">
        <v>4975</v>
      </c>
      <c r="D19662" s="60">
        <v>2</v>
      </c>
      <c r="E19662" s="126" t="s">
        <v>26</v>
      </c>
      <c r="F19662" s="73">
        <v>1200000</v>
      </c>
      <c r="G19662" s="114">
        <f t="shared" si="591"/>
        <v>2400000</v>
      </c>
      <c r="H19662" s="65" t="s">
        <v>882</v>
      </c>
      <c r="I19662" s="74" t="s">
        <v>6625</v>
      </c>
    </row>
    <row r="19663" spans="1:9" x14ac:dyDescent="0.25">
      <c r="A19663" s="59" t="s">
        <v>14035</v>
      </c>
      <c r="B19663" s="59" t="s">
        <v>210</v>
      </c>
      <c r="C19663" s="59" t="s">
        <v>211</v>
      </c>
      <c r="D19663" s="60">
        <v>12</v>
      </c>
      <c r="E19663" s="126" t="s">
        <v>37</v>
      </c>
      <c r="F19663" s="73">
        <v>33000</v>
      </c>
      <c r="G19663" s="73">
        <f t="shared" si="591"/>
        <v>396000</v>
      </c>
      <c r="H19663" s="65" t="s">
        <v>720</v>
      </c>
      <c r="I19663" s="74"/>
    </row>
    <row r="19664" spans="1:9" x14ac:dyDescent="0.25">
      <c r="A19664" s="59" t="s">
        <v>14035</v>
      </c>
      <c r="B19664" s="58" t="s">
        <v>174</v>
      </c>
      <c r="C19664" s="85" t="s">
        <v>170</v>
      </c>
      <c r="D19664" s="60">
        <v>1</v>
      </c>
      <c r="E19664" s="75" t="s">
        <v>26</v>
      </c>
      <c r="F19664" s="73">
        <v>67500</v>
      </c>
      <c r="G19664" s="114">
        <f t="shared" si="591"/>
        <v>67500</v>
      </c>
      <c r="H19664" s="65" t="s">
        <v>720</v>
      </c>
      <c r="I19664" s="74"/>
    </row>
    <row r="19665" spans="1:9" x14ac:dyDescent="0.25">
      <c r="A19665" s="59" t="s">
        <v>14035</v>
      </c>
      <c r="B19665" s="59" t="s">
        <v>38</v>
      </c>
      <c r="C19665" s="59" t="s">
        <v>39</v>
      </c>
      <c r="D19665" s="60">
        <v>1</v>
      </c>
      <c r="E19665" s="75" t="s">
        <v>26</v>
      </c>
      <c r="F19665" s="63">
        <v>411500</v>
      </c>
      <c r="G19665" s="64">
        <f t="shared" si="591"/>
        <v>411500</v>
      </c>
      <c r="H19665" s="65" t="s">
        <v>720</v>
      </c>
      <c r="I19665" s="74"/>
    </row>
    <row r="19666" spans="1:9" x14ac:dyDescent="0.25">
      <c r="A19666" s="59" t="s">
        <v>14035</v>
      </c>
      <c r="B19666" s="71" t="s">
        <v>212</v>
      </c>
      <c r="C19666" s="71" t="s">
        <v>7160</v>
      </c>
      <c r="D19666" s="60">
        <v>1</v>
      </c>
      <c r="E19666" s="75" t="s">
        <v>26</v>
      </c>
      <c r="F19666" s="111">
        <v>93500</v>
      </c>
      <c r="G19666" s="64">
        <f>F19666*D19666</f>
        <v>93500</v>
      </c>
      <c r="H19666" s="65" t="s">
        <v>720</v>
      </c>
      <c r="I19666" s="74"/>
    </row>
    <row r="19667" spans="1:9" x14ac:dyDescent="0.25">
      <c r="A19667" s="59" t="s">
        <v>14035</v>
      </c>
      <c r="B19667" s="59" t="s">
        <v>56</v>
      </c>
      <c r="C19667" s="59" t="s">
        <v>57</v>
      </c>
      <c r="D19667" s="59">
        <v>30</v>
      </c>
      <c r="E19667" s="59" t="s">
        <v>37</v>
      </c>
      <c r="F19667" s="59">
        <v>24650</v>
      </c>
      <c r="G19667" s="64">
        <f>F19667*D19667</f>
        <v>739500</v>
      </c>
      <c r="H19667" s="65" t="s">
        <v>720</v>
      </c>
      <c r="I19667" s="59"/>
    </row>
    <row r="19668" spans="1:9" x14ac:dyDescent="0.25">
      <c r="A19668" s="59" t="s">
        <v>14035</v>
      </c>
      <c r="B19668" s="118" t="s">
        <v>939</v>
      </c>
      <c r="C19668" s="59" t="s">
        <v>7672</v>
      </c>
      <c r="D19668" s="59">
        <v>1</v>
      </c>
      <c r="E19668" s="75" t="s">
        <v>26</v>
      </c>
      <c r="F19668" s="61">
        <v>1050000</v>
      </c>
      <c r="G19668" s="64">
        <f t="shared" ref="G19668:G19675" si="592">F19668*D19668</f>
        <v>1050000</v>
      </c>
      <c r="H19668" s="120" t="s">
        <v>522</v>
      </c>
      <c r="I19668" s="59" t="s">
        <v>14055</v>
      </c>
    </row>
    <row r="19669" spans="1:9" x14ac:dyDescent="0.25">
      <c r="A19669" s="59" t="s">
        <v>14035</v>
      </c>
      <c r="B19669" s="118" t="s">
        <v>939</v>
      </c>
      <c r="C19669" s="59" t="s">
        <v>7640</v>
      </c>
      <c r="D19669" s="59">
        <v>1</v>
      </c>
      <c r="E19669" s="75" t="s">
        <v>26</v>
      </c>
      <c r="F19669" s="61">
        <v>1050000</v>
      </c>
      <c r="G19669" s="64">
        <f t="shared" si="592"/>
        <v>1050000</v>
      </c>
      <c r="H19669" s="120" t="s">
        <v>522</v>
      </c>
      <c r="I19669" s="59" t="s">
        <v>14055</v>
      </c>
    </row>
    <row r="19670" spans="1:9" x14ac:dyDescent="0.25">
      <c r="A19670" s="59" t="s">
        <v>14035</v>
      </c>
      <c r="B19670" s="118" t="s">
        <v>939</v>
      </c>
      <c r="C19670" s="59" t="s">
        <v>8006</v>
      </c>
      <c r="D19670" s="59">
        <v>1</v>
      </c>
      <c r="E19670" s="75" t="s">
        <v>26</v>
      </c>
      <c r="F19670" s="61">
        <v>1050000</v>
      </c>
      <c r="G19670" s="64">
        <f t="shared" si="592"/>
        <v>1050000</v>
      </c>
      <c r="H19670" s="120" t="s">
        <v>522</v>
      </c>
      <c r="I19670" s="59" t="s">
        <v>14055</v>
      </c>
    </row>
    <row r="19671" spans="1:9" x14ac:dyDescent="0.25">
      <c r="A19671" s="59" t="s">
        <v>14035</v>
      </c>
      <c r="B19671" s="118" t="s">
        <v>939</v>
      </c>
      <c r="C19671" s="59" t="s">
        <v>8007</v>
      </c>
      <c r="D19671" s="59">
        <v>1</v>
      </c>
      <c r="E19671" s="75" t="s">
        <v>26</v>
      </c>
      <c r="F19671" s="61">
        <v>1050000</v>
      </c>
      <c r="G19671" s="64">
        <f t="shared" si="592"/>
        <v>1050000</v>
      </c>
      <c r="H19671" s="120" t="s">
        <v>522</v>
      </c>
      <c r="I19671" s="59" t="s">
        <v>14055</v>
      </c>
    </row>
    <row r="19672" spans="1:9" x14ac:dyDescent="0.25">
      <c r="A19672" s="59" t="s">
        <v>14035</v>
      </c>
      <c r="B19672" s="85" t="s">
        <v>939</v>
      </c>
      <c r="C19672" s="59" t="s">
        <v>14056</v>
      </c>
      <c r="D19672" s="59">
        <v>1</v>
      </c>
      <c r="E19672" s="75" t="s">
        <v>26</v>
      </c>
      <c r="F19672" s="61">
        <v>1050000</v>
      </c>
      <c r="G19672" s="64">
        <f t="shared" si="592"/>
        <v>1050000</v>
      </c>
      <c r="H19672" s="120" t="s">
        <v>522</v>
      </c>
      <c r="I19672" s="59" t="s">
        <v>14055</v>
      </c>
    </row>
    <row r="19673" spans="1:9" x14ac:dyDescent="0.25">
      <c r="A19673" s="59" t="s">
        <v>14035</v>
      </c>
      <c r="B19673" s="59" t="s">
        <v>1204</v>
      </c>
      <c r="C19673" s="83" t="s">
        <v>695</v>
      </c>
      <c r="D19673" s="60">
        <v>1</v>
      </c>
      <c r="E19673" s="126" t="s">
        <v>26</v>
      </c>
      <c r="F19673" s="63">
        <v>65000</v>
      </c>
      <c r="G19673" s="64">
        <f t="shared" si="592"/>
        <v>65000</v>
      </c>
      <c r="H19673" s="120" t="s">
        <v>522</v>
      </c>
      <c r="I19673" s="59" t="s">
        <v>14055</v>
      </c>
    </row>
    <row r="19674" spans="1:9" x14ac:dyDescent="0.25">
      <c r="A19674" s="59" t="s">
        <v>14035</v>
      </c>
      <c r="B19674" s="59" t="s">
        <v>56</v>
      </c>
      <c r="C19674" s="59" t="s">
        <v>57</v>
      </c>
      <c r="D19674" s="60">
        <v>1</v>
      </c>
      <c r="E19674" s="75" t="s">
        <v>37</v>
      </c>
      <c r="F19674" s="63">
        <v>24650</v>
      </c>
      <c r="G19674" s="64">
        <f t="shared" si="592"/>
        <v>24650</v>
      </c>
      <c r="H19674" s="65" t="s">
        <v>794</v>
      </c>
      <c r="I19674" s="74"/>
    </row>
    <row r="19675" spans="1:9" x14ac:dyDescent="0.25">
      <c r="A19675" s="59" t="s">
        <v>14057</v>
      </c>
      <c r="B19675" s="58" t="s">
        <v>35</v>
      </c>
      <c r="C19675" s="84" t="s">
        <v>36</v>
      </c>
      <c r="D19675" s="87">
        <v>3</v>
      </c>
      <c r="E19675" s="77" t="s">
        <v>37</v>
      </c>
      <c r="F19675" s="78">
        <v>31000</v>
      </c>
      <c r="G19675" s="114">
        <f t="shared" si="592"/>
        <v>93000</v>
      </c>
      <c r="H19675" s="65" t="s">
        <v>432</v>
      </c>
      <c r="I19675" s="74"/>
    </row>
    <row r="19676" spans="1:9" x14ac:dyDescent="0.25">
      <c r="A19676" s="59" t="s">
        <v>14057</v>
      </c>
      <c r="B19676" s="85" t="s">
        <v>14058</v>
      </c>
      <c r="C19676" s="83" t="s">
        <v>438</v>
      </c>
      <c r="D19676" s="60">
        <v>1</v>
      </c>
      <c r="E19676" s="126" t="s">
        <v>26</v>
      </c>
      <c r="F19676" s="73">
        <v>175000</v>
      </c>
      <c r="G19676" s="73">
        <f>F19676*D19676</f>
        <v>175000</v>
      </c>
      <c r="H19676" s="65" t="s">
        <v>432</v>
      </c>
      <c r="I19676" s="65"/>
    </row>
    <row r="19677" spans="1:9" x14ac:dyDescent="0.25">
      <c r="A19677" s="59" t="s">
        <v>14057</v>
      </c>
      <c r="B19677" s="59" t="s">
        <v>14059</v>
      </c>
      <c r="C19677" s="83" t="s">
        <v>482</v>
      </c>
      <c r="D19677" s="60">
        <v>2</v>
      </c>
      <c r="E19677" s="126" t="s">
        <v>26</v>
      </c>
      <c r="F19677" s="73">
        <v>25000</v>
      </c>
      <c r="G19677" s="114">
        <f>F19677*D19677</f>
        <v>50000</v>
      </c>
      <c r="H19677" s="65" t="s">
        <v>484</v>
      </c>
      <c r="I19677" s="74"/>
    </row>
    <row r="19678" spans="1:9" x14ac:dyDescent="0.25">
      <c r="A19678" s="59" t="s">
        <v>14057</v>
      </c>
      <c r="B19678" s="71" t="s">
        <v>1208</v>
      </c>
      <c r="C19678" s="83" t="s">
        <v>27</v>
      </c>
      <c r="D19678" s="60">
        <v>5</v>
      </c>
      <c r="E19678" s="126" t="s">
        <v>26</v>
      </c>
      <c r="F19678" s="73">
        <v>750</v>
      </c>
      <c r="G19678" s="114">
        <f>F19678*D19678</f>
        <v>3750</v>
      </c>
      <c r="H19678" s="65" t="s">
        <v>2005</v>
      </c>
      <c r="I19678" s="74"/>
    </row>
    <row r="19679" spans="1:9" x14ac:dyDescent="0.25">
      <c r="A19679" s="59" t="s">
        <v>14057</v>
      </c>
      <c r="B19679" s="59" t="s">
        <v>13644</v>
      </c>
      <c r="C19679" s="83" t="s">
        <v>48</v>
      </c>
      <c r="D19679" s="60">
        <v>1</v>
      </c>
      <c r="E19679" s="75" t="s">
        <v>26</v>
      </c>
      <c r="F19679" s="73">
        <v>175000</v>
      </c>
      <c r="G19679" s="64">
        <f>F19679*D19679</f>
        <v>175000</v>
      </c>
      <c r="H19679" s="65" t="s">
        <v>2005</v>
      </c>
      <c r="I19679" s="74"/>
    </row>
    <row r="19680" spans="1:9" x14ac:dyDescent="0.25">
      <c r="A19680" s="59" t="s">
        <v>14057</v>
      </c>
      <c r="B19680" s="71" t="s">
        <v>1207</v>
      </c>
      <c r="C19680" s="83" t="s">
        <v>27</v>
      </c>
      <c r="D19680" s="60">
        <v>10</v>
      </c>
      <c r="E19680" s="126" t="s">
        <v>26</v>
      </c>
      <c r="F19680" s="73">
        <v>1000</v>
      </c>
      <c r="G19680" s="73">
        <f>F19680*D19680</f>
        <v>10000</v>
      </c>
      <c r="H19680" s="65" t="s">
        <v>2005</v>
      </c>
      <c r="I19680" s="74"/>
    </row>
    <row r="19681" spans="1:9" x14ac:dyDescent="0.25">
      <c r="A19681" s="59" t="s">
        <v>14057</v>
      </c>
      <c r="B19681" s="83" t="s">
        <v>6450</v>
      </c>
      <c r="C19681" s="83" t="s">
        <v>1426</v>
      </c>
      <c r="D19681" s="60">
        <v>2</v>
      </c>
      <c r="E19681" s="77" t="s">
        <v>26</v>
      </c>
      <c r="F19681" s="63">
        <v>1655242</v>
      </c>
      <c r="G19681" s="64">
        <f t="shared" ref="G19681:G19697" si="593">F19681*D19681</f>
        <v>3310484</v>
      </c>
      <c r="H19681" s="65" t="s">
        <v>1094</v>
      </c>
      <c r="I19681" s="74" t="s">
        <v>14060</v>
      </c>
    </row>
    <row r="19682" spans="1:9" x14ac:dyDescent="0.25">
      <c r="A19682" s="59" t="s">
        <v>14057</v>
      </c>
      <c r="B19682" s="58" t="s">
        <v>14061</v>
      </c>
      <c r="C19682" s="59" t="s">
        <v>434</v>
      </c>
      <c r="D19682" s="60">
        <v>1</v>
      </c>
      <c r="E19682" s="126" t="s">
        <v>26</v>
      </c>
      <c r="F19682" s="73">
        <v>760000</v>
      </c>
      <c r="G19682" s="114">
        <f>F19682*D19682</f>
        <v>760000</v>
      </c>
      <c r="H19682" s="65" t="s">
        <v>816</v>
      </c>
      <c r="I19682" s="74"/>
    </row>
    <row r="19683" spans="1:9" x14ac:dyDescent="0.25">
      <c r="A19683" s="59" t="s">
        <v>14057</v>
      </c>
      <c r="B19683" s="59" t="s">
        <v>6533</v>
      </c>
      <c r="C19683" s="59" t="s">
        <v>6534</v>
      </c>
      <c r="D19683" s="60">
        <v>4</v>
      </c>
      <c r="E19683" s="126" t="s">
        <v>26</v>
      </c>
      <c r="F19683" s="73">
        <v>47000</v>
      </c>
      <c r="G19683" s="114">
        <f t="shared" si="593"/>
        <v>188000</v>
      </c>
      <c r="H19683" s="65" t="s">
        <v>1500</v>
      </c>
      <c r="I19683" s="74" t="s">
        <v>8044</v>
      </c>
    </row>
    <row r="19684" spans="1:9" x14ac:dyDescent="0.25">
      <c r="A19684" s="59" t="s">
        <v>14057</v>
      </c>
      <c r="B19684" s="59" t="s">
        <v>274</v>
      </c>
      <c r="C19684" s="192">
        <v>40493</v>
      </c>
      <c r="D19684" s="60">
        <v>4</v>
      </c>
      <c r="E19684" s="75" t="s">
        <v>26</v>
      </c>
      <c r="F19684" s="63">
        <v>10000</v>
      </c>
      <c r="G19684" s="114">
        <f t="shared" si="593"/>
        <v>40000</v>
      </c>
      <c r="H19684" s="65" t="s">
        <v>1500</v>
      </c>
      <c r="I19684" s="74" t="s">
        <v>8044</v>
      </c>
    </row>
    <row r="19685" spans="1:9" x14ac:dyDescent="0.25">
      <c r="A19685" s="59" t="s">
        <v>14057</v>
      </c>
      <c r="B19685" s="59" t="s">
        <v>263</v>
      </c>
      <c r="C19685" s="59" t="s">
        <v>264</v>
      </c>
      <c r="D19685" s="60">
        <v>4</v>
      </c>
      <c r="E19685" s="77" t="s">
        <v>26</v>
      </c>
      <c r="F19685" s="73">
        <v>3500</v>
      </c>
      <c r="G19685" s="64">
        <f t="shared" si="593"/>
        <v>14000</v>
      </c>
      <c r="H19685" s="65" t="s">
        <v>1500</v>
      </c>
      <c r="I19685" s="74" t="s">
        <v>8044</v>
      </c>
    </row>
    <row r="19686" spans="1:9" x14ac:dyDescent="0.25">
      <c r="A19686" s="59" t="s">
        <v>14057</v>
      </c>
      <c r="B19686" s="59" t="s">
        <v>1792</v>
      </c>
      <c r="C19686" s="59" t="s">
        <v>76</v>
      </c>
      <c r="D19686" s="60">
        <v>0.25</v>
      </c>
      <c r="E19686" s="77" t="s">
        <v>37</v>
      </c>
      <c r="F19686" s="73">
        <v>86250</v>
      </c>
      <c r="G19686" s="64">
        <f t="shared" si="593"/>
        <v>21562.5</v>
      </c>
      <c r="H19686" s="65" t="s">
        <v>1500</v>
      </c>
      <c r="I19686" s="74" t="s">
        <v>8044</v>
      </c>
    </row>
    <row r="19687" spans="1:9" x14ac:dyDescent="0.25">
      <c r="A19687" s="59" t="s">
        <v>14057</v>
      </c>
      <c r="B19687" s="59" t="s">
        <v>14062</v>
      </c>
      <c r="C19687" s="59" t="s">
        <v>14063</v>
      </c>
      <c r="D19687" s="60">
        <v>1</v>
      </c>
      <c r="E19687" s="77" t="s">
        <v>4331</v>
      </c>
      <c r="F19687" s="73">
        <v>15500000</v>
      </c>
      <c r="G19687" s="64">
        <f t="shared" si="593"/>
        <v>15500000</v>
      </c>
      <c r="H19687" s="65" t="s">
        <v>860</v>
      </c>
      <c r="I19687" s="74" t="s">
        <v>14064</v>
      </c>
    </row>
    <row r="19688" spans="1:9" x14ac:dyDescent="0.25">
      <c r="A19688" s="59" t="s">
        <v>14057</v>
      </c>
      <c r="B19688" s="85" t="s">
        <v>7426</v>
      </c>
      <c r="C19688" s="83" t="s">
        <v>48</v>
      </c>
      <c r="D19688" s="60">
        <v>2</v>
      </c>
      <c r="E19688" s="126" t="s">
        <v>29</v>
      </c>
      <c r="F19688" s="73">
        <v>25000</v>
      </c>
      <c r="G19688" s="73">
        <f t="shared" si="593"/>
        <v>50000</v>
      </c>
      <c r="H19688" s="65" t="s">
        <v>14065</v>
      </c>
      <c r="I19688" s="74" t="s">
        <v>14064</v>
      </c>
    </row>
    <row r="19689" spans="1:9" x14ac:dyDescent="0.25">
      <c r="A19689" s="59" t="s">
        <v>14057</v>
      </c>
      <c r="B19689" s="59" t="s">
        <v>14066</v>
      </c>
      <c r="C19689" s="83" t="s">
        <v>416</v>
      </c>
      <c r="D19689" s="60">
        <v>3</v>
      </c>
      <c r="E19689" s="126" t="s">
        <v>26</v>
      </c>
      <c r="F19689" s="73">
        <v>5000</v>
      </c>
      <c r="G19689" s="114">
        <f t="shared" si="593"/>
        <v>15000</v>
      </c>
      <c r="H19689" s="65" t="s">
        <v>6151</v>
      </c>
      <c r="I19689" s="74"/>
    </row>
    <row r="19690" spans="1:9" x14ac:dyDescent="0.25">
      <c r="A19690" s="59" t="s">
        <v>14057</v>
      </c>
      <c r="B19690" s="66" t="s">
        <v>220</v>
      </c>
      <c r="C19690" s="92" t="s">
        <v>221</v>
      </c>
      <c r="D19690" s="60">
        <v>2</v>
      </c>
      <c r="E19690" s="126" t="s">
        <v>37</v>
      </c>
      <c r="F19690" s="73">
        <v>34689</v>
      </c>
      <c r="G19690" s="64">
        <f t="shared" si="593"/>
        <v>69378</v>
      </c>
      <c r="H19690" s="65" t="s">
        <v>6151</v>
      </c>
      <c r="I19690" s="74"/>
    </row>
    <row r="19691" spans="1:9" x14ac:dyDescent="0.25">
      <c r="A19691" s="59" t="s">
        <v>14057</v>
      </c>
      <c r="B19691" s="59" t="s">
        <v>14067</v>
      </c>
      <c r="C19691" s="83" t="s">
        <v>416</v>
      </c>
      <c r="D19691" s="60">
        <v>20</v>
      </c>
      <c r="E19691" s="126" t="s">
        <v>26</v>
      </c>
      <c r="F19691" s="73">
        <v>100</v>
      </c>
      <c r="G19691" s="114">
        <f t="shared" si="593"/>
        <v>2000</v>
      </c>
      <c r="H19691" s="65" t="s">
        <v>2880</v>
      </c>
      <c r="I19691" s="74"/>
    </row>
    <row r="19692" spans="1:9" x14ac:dyDescent="0.25">
      <c r="A19692" s="59" t="s">
        <v>14057</v>
      </c>
      <c r="B19692" s="118" t="s">
        <v>6660</v>
      </c>
      <c r="C19692" s="83" t="s">
        <v>636</v>
      </c>
      <c r="D19692" s="59">
        <v>1</v>
      </c>
      <c r="E19692" s="126" t="s">
        <v>29</v>
      </c>
      <c r="F19692" s="61">
        <v>235000</v>
      </c>
      <c r="G19692" s="64">
        <f>F19692*D19692</f>
        <v>235000</v>
      </c>
      <c r="H19692" s="65" t="s">
        <v>1007</v>
      </c>
      <c r="I19692" s="74"/>
    </row>
    <row r="19693" spans="1:9" x14ac:dyDescent="0.25">
      <c r="A19693" s="59" t="s">
        <v>14057</v>
      </c>
      <c r="B19693" s="59" t="s">
        <v>6391</v>
      </c>
      <c r="C19693" s="83" t="s">
        <v>1054</v>
      </c>
      <c r="D19693" s="60">
        <v>1</v>
      </c>
      <c r="E19693" s="126" t="s">
        <v>29</v>
      </c>
      <c r="F19693" s="63">
        <v>215000</v>
      </c>
      <c r="G19693" s="64">
        <f t="shared" si="593"/>
        <v>215000</v>
      </c>
      <c r="H19693" s="65" t="s">
        <v>1007</v>
      </c>
      <c r="I19693" s="74"/>
    </row>
    <row r="19694" spans="1:9" x14ac:dyDescent="0.25">
      <c r="A19694" s="59" t="s">
        <v>14057</v>
      </c>
      <c r="B19694" s="59" t="s">
        <v>14068</v>
      </c>
      <c r="C19694" s="83" t="s">
        <v>438</v>
      </c>
      <c r="D19694" s="87">
        <v>1</v>
      </c>
      <c r="E19694" s="77" t="s">
        <v>26</v>
      </c>
      <c r="F19694" s="78">
        <v>350000</v>
      </c>
      <c r="G19694" s="114">
        <f t="shared" si="593"/>
        <v>350000</v>
      </c>
      <c r="H19694" s="65" t="s">
        <v>489</v>
      </c>
      <c r="I19694" s="74"/>
    </row>
    <row r="19695" spans="1:9" x14ac:dyDescent="0.25">
      <c r="A19695" s="59" t="s">
        <v>14057</v>
      </c>
      <c r="B19695" s="59" t="s">
        <v>6300</v>
      </c>
      <c r="C19695" s="59" t="s">
        <v>434</v>
      </c>
      <c r="D19695" s="60">
        <v>1</v>
      </c>
      <c r="E19695" s="75" t="s">
        <v>26</v>
      </c>
      <c r="F19695" s="63">
        <v>100000</v>
      </c>
      <c r="G19695" s="64">
        <f t="shared" si="593"/>
        <v>100000</v>
      </c>
      <c r="H19695" s="65" t="s">
        <v>14069</v>
      </c>
      <c r="I19695" s="74" t="s">
        <v>11260</v>
      </c>
    </row>
    <row r="19696" spans="1:9" x14ac:dyDescent="0.25">
      <c r="A19696" s="59" t="s">
        <v>14057</v>
      </c>
      <c r="B19696" s="71" t="s">
        <v>6941</v>
      </c>
      <c r="C19696" s="83" t="s">
        <v>4975</v>
      </c>
      <c r="D19696" s="60">
        <v>2</v>
      </c>
      <c r="E19696" s="126" t="s">
        <v>26</v>
      </c>
      <c r="F19696" s="73">
        <v>1200000</v>
      </c>
      <c r="G19696" s="64">
        <f t="shared" si="593"/>
        <v>2400000</v>
      </c>
      <c r="H19696" s="120" t="s">
        <v>665</v>
      </c>
      <c r="I19696" s="139" t="s">
        <v>6625</v>
      </c>
    </row>
    <row r="19697" spans="1:9" x14ac:dyDescent="0.25">
      <c r="A19697" s="59" t="s">
        <v>14057</v>
      </c>
      <c r="B19697" s="59" t="s">
        <v>14070</v>
      </c>
      <c r="C19697" s="59" t="s">
        <v>905</v>
      </c>
      <c r="D19697" s="60">
        <v>2</v>
      </c>
      <c r="E19697" s="77" t="s">
        <v>26</v>
      </c>
      <c r="F19697" s="73">
        <v>600000</v>
      </c>
      <c r="G19697" s="114">
        <f t="shared" si="593"/>
        <v>1200000</v>
      </c>
      <c r="H19697" s="65" t="s">
        <v>665</v>
      </c>
      <c r="I19697" s="139" t="s">
        <v>6625</v>
      </c>
    </row>
    <row r="19698" spans="1:9" x14ac:dyDescent="0.25">
      <c r="A19698" s="59" t="s">
        <v>14057</v>
      </c>
      <c r="B19698" s="59" t="s">
        <v>14070</v>
      </c>
      <c r="C19698" s="59" t="s">
        <v>905</v>
      </c>
      <c r="D19698" s="60">
        <v>2</v>
      </c>
      <c r="E19698" s="77" t="s">
        <v>26</v>
      </c>
      <c r="F19698" s="64">
        <v>600000</v>
      </c>
      <c r="G19698" s="64">
        <f>F19698*D19698</f>
        <v>1200000</v>
      </c>
      <c r="H19698" s="65" t="s">
        <v>882</v>
      </c>
      <c r="I19698" s="139" t="s">
        <v>6625</v>
      </c>
    </row>
    <row r="19699" spans="1:9" x14ac:dyDescent="0.25">
      <c r="A19699" s="59" t="s">
        <v>14057</v>
      </c>
      <c r="B19699" s="59" t="s">
        <v>14071</v>
      </c>
      <c r="C19699" s="59" t="s">
        <v>905</v>
      </c>
      <c r="D19699" s="60">
        <v>2</v>
      </c>
      <c r="E19699" s="77" t="s">
        <v>26</v>
      </c>
      <c r="F19699" s="73">
        <v>1150000</v>
      </c>
      <c r="G19699" s="64">
        <f>F19699*D19699</f>
        <v>2300000</v>
      </c>
      <c r="H19699" s="65" t="s">
        <v>882</v>
      </c>
      <c r="I19699" s="139" t="s">
        <v>6625</v>
      </c>
    </row>
    <row r="19700" spans="1:9" x14ac:dyDescent="0.25">
      <c r="A19700" s="59" t="s">
        <v>14057</v>
      </c>
      <c r="B19700" s="59"/>
      <c r="C19700" s="59"/>
      <c r="D19700" s="77"/>
      <c r="E19700" s="81"/>
      <c r="F19700" s="126"/>
      <c r="G19700" s="126"/>
      <c r="H19700" s="59"/>
      <c r="I19700" s="59"/>
    </row>
    <row r="19701" spans="1:9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59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83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  <row r="19708" spans="1:9" x14ac:dyDescent="0.25">
      <c r="B19708" s="59"/>
      <c r="C19708" s="59"/>
      <c r="D19708" s="77"/>
      <c r="E19708" s="81"/>
      <c r="F19708" s="126"/>
      <c r="G19708" s="126"/>
      <c r="H19708" s="59"/>
      <c r="I19708" s="59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324" activePane="bottomLeft" state="frozen"/>
      <selection activeCell="B19683" sqref="B19683"/>
      <selection pane="bottomLeft" activeCell="A2334" sqref="A2334:A2345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6" customWidth="1"/>
    <col min="5" max="5" width="4.7109375" customWidth="1"/>
    <col min="6" max="6" width="13.42578125" style="685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875" t="s">
        <v>3</v>
      </c>
      <c r="B1" s="877" t="s">
        <v>14072</v>
      </c>
      <c r="C1" s="877"/>
      <c r="D1" s="877"/>
      <c r="E1" s="877"/>
      <c r="F1" s="878"/>
      <c r="G1" s="877"/>
      <c r="H1" s="879"/>
      <c r="I1" s="647"/>
      <c r="J1" s="647"/>
      <c r="K1" s="648"/>
    </row>
    <row r="2" spans="1:11" ht="18.75" x14ac:dyDescent="0.3">
      <c r="A2" s="876"/>
      <c r="B2" s="649" t="s">
        <v>13</v>
      </c>
      <c r="C2" s="650" t="s">
        <v>14</v>
      </c>
      <c r="D2" s="651" t="s">
        <v>15</v>
      </c>
      <c r="E2" s="650"/>
      <c r="F2" s="652" t="s">
        <v>18</v>
      </c>
      <c r="G2" s="650" t="s">
        <v>6287</v>
      </c>
      <c r="H2" s="653" t="s">
        <v>14073</v>
      </c>
      <c r="I2" s="654" t="s">
        <v>14074</v>
      </c>
      <c r="J2" s="654" t="s">
        <v>14075</v>
      </c>
      <c r="K2" s="655" t="s">
        <v>14076</v>
      </c>
    </row>
    <row r="3" spans="1:11" x14ac:dyDescent="0.25">
      <c r="A3" s="656">
        <v>1</v>
      </c>
      <c r="B3" s="59" t="s">
        <v>14077</v>
      </c>
      <c r="C3" s="77" t="s">
        <v>14078</v>
      </c>
      <c r="D3" s="60">
        <v>1</v>
      </c>
      <c r="E3" s="75" t="s">
        <v>25</v>
      </c>
      <c r="F3" s="73">
        <v>1275000</v>
      </c>
      <c r="G3" s="120" t="s">
        <v>749</v>
      </c>
      <c r="H3" s="616">
        <v>44621</v>
      </c>
      <c r="I3" s="124" t="s">
        <v>14079</v>
      </c>
      <c r="J3" s="59" t="s">
        <v>14080</v>
      </c>
      <c r="K3" s="81" t="s">
        <v>14081</v>
      </c>
    </row>
    <row r="4" spans="1:11" x14ac:dyDescent="0.25">
      <c r="A4" s="656">
        <v>2</v>
      </c>
      <c r="B4" s="59" t="s">
        <v>14082</v>
      </c>
      <c r="C4" s="59" t="s">
        <v>14083</v>
      </c>
      <c r="D4" s="60">
        <v>1</v>
      </c>
      <c r="E4" s="59" t="s">
        <v>25</v>
      </c>
      <c r="F4" s="111">
        <v>1650000</v>
      </c>
      <c r="G4" s="120" t="s">
        <v>504</v>
      </c>
      <c r="H4" s="616">
        <v>44621</v>
      </c>
      <c r="I4" s="59" t="s">
        <v>14084</v>
      </c>
      <c r="J4" s="59" t="s">
        <v>14085</v>
      </c>
      <c r="K4" s="81" t="s">
        <v>14086</v>
      </c>
    </row>
    <row r="5" spans="1:11" x14ac:dyDescent="0.25">
      <c r="A5" s="656">
        <v>3</v>
      </c>
      <c r="B5" s="59" t="s">
        <v>14082</v>
      </c>
      <c r="C5" s="59" t="s">
        <v>14087</v>
      </c>
      <c r="D5" s="60">
        <v>1</v>
      </c>
      <c r="E5" s="59" t="s">
        <v>26</v>
      </c>
      <c r="F5" s="63">
        <v>1650000</v>
      </c>
      <c r="G5" s="120" t="s">
        <v>504</v>
      </c>
      <c r="H5" s="616">
        <v>44621</v>
      </c>
      <c r="I5" s="59" t="s">
        <v>14088</v>
      </c>
      <c r="K5" s="81" t="s">
        <v>14086</v>
      </c>
    </row>
    <row r="6" spans="1:11" x14ac:dyDescent="0.25">
      <c r="A6" s="656">
        <v>4</v>
      </c>
      <c r="B6" s="85" t="s">
        <v>14089</v>
      </c>
      <c r="C6" s="124" t="s">
        <v>14090</v>
      </c>
      <c r="D6" s="60">
        <v>1</v>
      </c>
      <c r="E6" s="75" t="s">
        <v>25</v>
      </c>
      <c r="F6" s="63">
        <v>1535000</v>
      </c>
      <c r="G6" s="120" t="s">
        <v>504</v>
      </c>
      <c r="H6" s="616">
        <v>44621</v>
      </c>
      <c r="I6" s="59" t="s">
        <v>14091</v>
      </c>
      <c r="K6" s="81" t="s">
        <v>14086</v>
      </c>
    </row>
    <row r="7" spans="1:11" x14ac:dyDescent="0.25">
      <c r="A7" s="656">
        <v>5</v>
      </c>
      <c r="B7" s="85" t="s">
        <v>14089</v>
      </c>
      <c r="C7" s="124" t="s">
        <v>14092</v>
      </c>
      <c r="D7" s="77">
        <v>1</v>
      </c>
      <c r="E7" s="59" t="s">
        <v>26</v>
      </c>
      <c r="F7" s="478">
        <v>1535000</v>
      </c>
      <c r="G7" s="120" t="s">
        <v>504</v>
      </c>
      <c r="H7" s="616">
        <v>44621</v>
      </c>
      <c r="I7" s="59" t="s">
        <v>14093</v>
      </c>
      <c r="K7" s="81" t="s">
        <v>14086</v>
      </c>
    </row>
    <row r="8" spans="1:11" x14ac:dyDescent="0.25">
      <c r="A8" s="656">
        <v>6</v>
      </c>
      <c r="B8" s="59" t="s">
        <v>14077</v>
      </c>
      <c r="C8" s="77" t="s">
        <v>14094</v>
      </c>
      <c r="D8" s="60">
        <v>1</v>
      </c>
      <c r="E8" s="75" t="s">
        <v>25</v>
      </c>
      <c r="F8" s="111">
        <v>1275000</v>
      </c>
      <c r="G8" s="120" t="s">
        <v>2985</v>
      </c>
      <c r="H8" s="616">
        <v>44652</v>
      </c>
      <c r="I8" s="124" t="s">
        <v>14095</v>
      </c>
      <c r="J8" s="59" t="s">
        <v>14080</v>
      </c>
      <c r="K8" s="81" t="s">
        <v>14096</v>
      </c>
    </row>
    <row r="9" spans="1:11" x14ac:dyDescent="0.25">
      <c r="A9" s="656">
        <v>7</v>
      </c>
      <c r="B9" s="59" t="s">
        <v>54</v>
      </c>
      <c r="C9" s="214" t="s">
        <v>14097</v>
      </c>
      <c r="D9" s="60">
        <v>1</v>
      </c>
      <c r="E9" s="75" t="s">
        <v>25</v>
      </c>
      <c r="F9" s="63">
        <v>3097800</v>
      </c>
      <c r="G9" s="120" t="s">
        <v>3967</v>
      </c>
      <c r="H9" s="616">
        <v>44652</v>
      </c>
    </row>
    <row r="10" spans="1:11" x14ac:dyDescent="0.25">
      <c r="A10" s="656">
        <v>8</v>
      </c>
      <c r="B10" s="71" t="s">
        <v>54</v>
      </c>
      <c r="C10" s="84" t="s">
        <v>14098</v>
      </c>
      <c r="D10" s="60">
        <v>1</v>
      </c>
      <c r="E10" s="75" t="s">
        <v>25</v>
      </c>
      <c r="F10" s="63">
        <v>3097800</v>
      </c>
      <c r="G10" s="120" t="s">
        <v>3967</v>
      </c>
      <c r="H10" s="616">
        <v>44652</v>
      </c>
    </row>
    <row r="11" spans="1:11" x14ac:dyDescent="0.25">
      <c r="A11" s="656">
        <v>9</v>
      </c>
      <c r="B11" s="71" t="s">
        <v>54</v>
      </c>
      <c r="C11" s="93" t="s">
        <v>14099</v>
      </c>
      <c r="D11" s="60">
        <v>1</v>
      </c>
      <c r="E11" s="75" t="s">
        <v>25</v>
      </c>
      <c r="F11" s="63">
        <v>3097800</v>
      </c>
      <c r="G11" s="120" t="s">
        <v>5944</v>
      </c>
      <c r="H11" s="616">
        <v>44652</v>
      </c>
    </row>
    <row r="12" spans="1:11" x14ac:dyDescent="0.25">
      <c r="A12" s="656">
        <v>10</v>
      </c>
      <c r="B12" s="71" t="s">
        <v>54</v>
      </c>
      <c r="C12" s="59" t="s">
        <v>14100</v>
      </c>
      <c r="D12" s="60">
        <v>1</v>
      </c>
      <c r="E12" s="75" t="s">
        <v>25</v>
      </c>
      <c r="F12" s="63">
        <v>3097800</v>
      </c>
      <c r="G12" s="120" t="s">
        <v>5944</v>
      </c>
      <c r="H12" s="616">
        <v>44652</v>
      </c>
    </row>
    <row r="13" spans="1:11" x14ac:dyDescent="0.25">
      <c r="A13" s="656">
        <v>11</v>
      </c>
      <c r="B13" s="71" t="s">
        <v>54</v>
      </c>
      <c r="C13" s="59" t="s">
        <v>14101</v>
      </c>
      <c r="D13" s="60">
        <v>1</v>
      </c>
      <c r="E13" s="75" t="s">
        <v>25</v>
      </c>
      <c r="F13" s="63">
        <v>3097800</v>
      </c>
      <c r="G13" s="120" t="s">
        <v>6127</v>
      </c>
      <c r="H13" s="616">
        <v>44652</v>
      </c>
    </row>
    <row r="14" spans="1:11" x14ac:dyDescent="0.25">
      <c r="A14" s="656">
        <v>12</v>
      </c>
      <c r="B14" s="71" t="s">
        <v>54</v>
      </c>
      <c r="C14" s="59" t="s">
        <v>14102</v>
      </c>
      <c r="D14" s="60">
        <v>1</v>
      </c>
      <c r="E14" s="75" t="s">
        <v>26</v>
      </c>
      <c r="F14" s="63">
        <v>3097800</v>
      </c>
      <c r="G14" s="120" t="s">
        <v>6127</v>
      </c>
      <c r="H14" s="616">
        <v>44652</v>
      </c>
    </row>
    <row r="15" spans="1:11" x14ac:dyDescent="0.25">
      <c r="A15" s="656">
        <v>13</v>
      </c>
      <c r="B15" s="71" t="s">
        <v>13597</v>
      </c>
      <c r="C15" s="59" t="s">
        <v>14103</v>
      </c>
      <c r="D15" s="60">
        <v>1</v>
      </c>
      <c r="E15" s="75" t="s">
        <v>63</v>
      </c>
      <c r="F15" s="102">
        <v>1825000</v>
      </c>
      <c r="G15" s="120" t="s">
        <v>2626</v>
      </c>
      <c r="H15" s="616">
        <v>44713</v>
      </c>
      <c r="I15" s="59" t="s">
        <v>14104</v>
      </c>
      <c r="J15" s="59" t="s">
        <v>14105</v>
      </c>
      <c r="K15" s="81" t="s">
        <v>14106</v>
      </c>
    </row>
    <row r="16" spans="1:11" x14ac:dyDescent="0.25">
      <c r="A16" s="656">
        <v>14</v>
      </c>
      <c r="B16" s="59" t="s">
        <v>13597</v>
      </c>
      <c r="C16" s="59" t="s">
        <v>14107</v>
      </c>
      <c r="D16" s="60">
        <v>1</v>
      </c>
      <c r="E16" s="75" t="s">
        <v>63</v>
      </c>
      <c r="F16" s="73">
        <v>1825000</v>
      </c>
      <c r="G16" s="120" t="s">
        <v>2626</v>
      </c>
      <c r="H16" s="616">
        <v>44713</v>
      </c>
      <c r="I16" s="59" t="s">
        <v>14108</v>
      </c>
      <c r="K16" s="81" t="s">
        <v>14106</v>
      </c>
    </row>
    <row r="17" spans="1:11" x14ac:dyDescent="0.25">
      <c r="A17" s="656">
        <v>15</v>
      </c>
      <c r="B17" s="59" t="s">
        <v>13597</v>
      </c>
      <c r="C17" s="59" t="s">
        <v>14109</v>
      </c>
      <c r="D17" s="60">
        <v>1</v>
      </c>
      <c r="E17" s="75" t="s">
        <v>63</v>
      </c>
      <c r="F17" s="73">
        <v>1825000</v>
      </c>
      <c r="G17" s="120" t="s">
        <v>414</v>
      </c>
      <c r="H17" s="616">
        <v>44713</v>
      </c>
      <c r="I17" s="124" t="s">
        <v>14110</v>
      </c>
    </row>
    <row r="18" spans="1:11" x14ac:dyDescent="0.25">
      <c r="A18" s="656">
        <v>16</v>
      </c>
      <c r="B18" s="59" t="s">
        <v>13597</v>
      </c>
      <c r="C18" s="59" t="s">
        <v>14111</v>
      </c>
      <c r="D18" s="60">
        <v>1</v>
      </c>
      <c r="E18" s="126" t="s">
        <v>29</v>
      </c>
      <c r="F18" s="73">
        <v>1825000</v>
      </c>
      <c r="G18" s="120" t="s">
        <v>414</v>
      </c>
      <c r="H18" s="616">
        <v>44713</v>
      </c>
      <c r="I18" s="59" t="s">
        <v>14112</v>
      </c>
      <c r="J18" s="59" t="s">
        <v>14085</v>
      </c>
      <c r="K18" s="81" t="s">
        <v>14113</v>
      </c>
    </row>
    <row r="19" spans="1:11" x14ac:dyDescent="0.25">
      <c r="A19" s="656">
        <v>17</v>
      </c>
      <c r="B19" s="59" t="s">
        <v>13597</v>
      </c>
      <c r="C19" s="59" t="s">
        <v>14114</v>
      </c>
      <c r="D19" s="60">
        <v>1</v>
      </c>
      <c r="E19" s="480" t="s">
        <v>29</v>
      </c>
      <c r="F19" s="73">
        <v>1825000</v>
      </c>
      <c r="G19" s="120" t="s">
        <v>3801</v>
      </c>
      <c r="H19" s="616">
        <v>44743</v>
      </c>
      <c r="I19" s="59" t="s">
        <v>14115</v>
      </c>
      <c r="J19" s="59" t="s">
        <v>14116</v>
      </c>
      <c r="K19" s="515">
        <v>44536</v>
      </c>
    </row>
    <row r="20" spans="1:11" x14ac:dyDescent="0.25">
      <c r="A20" s="656">
        <v>18</v>
      </c>
      <c r="B20" s="59" t="s">
        <v>13597</v>
      </c>
      <c r="C20" s="59" t="s">
        <v>14117</v>
      </c>
      <c r="D20" s="60">
        <v>1</v>
      </c>
      <c r="E20" s="75" t="s">
        <v>29</v>
      </c>
      <c r="F20" s="73">
        <v>1825000</v>
      </c>
      <c r="G20" s="120" t="s">
        <v>3801</v>
      </c>
      <c r="H20" s="616">
        <v>44743</v>
      </c>
      <c r="I20" s="124" t="s">
        <v>14118</v>
      </c>
      <c r="J20" s="59" t="s">
        <v>14119</v>
      </c>
    </row>
    <row r="21" spans="1:11" x14ac:dyDescent="0.25">
      <c r="A21" s="656">
        <v>19</v>
      </c>
      <c r="B21" s="59" t="s">
        <v>14077</v>
      </c>
      <c r="C21" s="59" t="s">
        <v>14120</v>
      </c>
      <c r="D21" s="60">
        <v>1</v>
      </c>
      <c r="E21" s="75" t="s">
        <v>25</v>
      </c>
      <c r="F21" s="73">
        <v>1275000</v>
      </c>
      <c r="G21" s="120" t="s">
        <v>1877</v>
      </c>
      <c r="H21" s="616">
        <v>44774</v>
      </c>
      <c r="I21" s="59" t="s">
        <v>14121</v>
      </c>
      <c r="J21" s="59" t="s">
        <v>14080</v>
      </c>
      <c r="K21" s="81" t="s">
        <v>14122</v>
      </c>
    </row>
    <row r="22" spans="1:11" x14ac:dyDescent="0.25">
      <c r="A22" s="656">
        <v>20</v>
      </c>
      <c r="B22" s="59" t="s">
        <v>13597</v>
      </c>
      <c r="C22" s="59" t="s">
        <v>14123</v>
      </c>
      <c r="D22" s="60">
        <v>1</v>
      </c>
      <c r="E22" s="59" t="s">
        <v>29</v>
      </c>
      <c r="F22" s="111">
        <v>1825000</v>
      </c>
      <c r="G22" s="120" t="s">
        <v>665</v>
      </c>
      <c r="H22" s="616">
        <v>44866</v>
      </c>
      <c r="I22" s="59" t="s">
        <v>14124</v>
      </c>
      <c r="J22" s="59" t="s">
        <v>14085</v>
      </c>
      <c r="K22" s="81" t="s">
        <v>14125</v>
      </c>
    </row>
    <row r="23" spans="1:11" x14ac:dyDescent="0.25">
      <c r="A23" s="656">
        <v>21</v>
      </c>
      <c r="B23" s="59" t="s">
        <v>13597</v>
      </c>
      <c r="C23" s="59" t="s">
        <v>14126</v>
      </c>
      <c r="D23" s="59">
        <v>1</v>
      </c>
      <c r="E23" s="75" t="s">
        <v>29</v>
      </c>
      <c r="F23" s="78">
        <v>1825000</v>
      </c>
      <c r="G23" s="120" t="s">
        <v>665</v>
      </c>
      <c r="H23" s="616">
        <v>44866</v>
      </c>
    </row>
    <row r="24" spans="1:11" x14ac:dyDescent="0.25">
      <c r="A24" s="656">
        <v>22</v>
      </c>
      <c r="B24" s="59" t="s">
        <v>8027</v>
      </c>
      <c r="C24" s="59" t="s">
        <v>14127</v>
      </c>
      <c r="D24" s="60">
        <v>1</v>
      </c>
      <c r="E24" s="75" t="s">
        <v>25</v>
      </c>
      <c r="F24" s="111">
        <v>1450000</v>
      </c>
      <c r="G24" s="120" t="s">
        <v>522</v>
      </c>
      <c r="H24" s="616">
        <v>44866</v>
      </c>
      <c r="I24" s="59" t="s">
        <v>14128</v>
      </c>
    </row>
    <row r="25" spans="1:11" x14ac:dyDescent="0.25">
      <c r="A25" s="656">
        <v>23</v>
      </c>
      <c r="B25" s="59" t="s">
        <v>8027</v>
      </c>
      <c r="C25" s="59" t="s">
        <v>14129</v>
      </c>
      <c r="D25" s="60">
        <v>1</v>
      </c>
      <c r="E25" s="75" t="s">
        <v>25</v>
      </c>
      <c r="F25" s="63">
        <v>1450000</v>
      </c>
      <c r="G25" s="120" t="s">
        <v>522</v>
      </c>
      <c r="H25" s="616">
        <v>44866</v>
      </c>
      <c r="I25" s="59" t="s">
        <v>14128</v>
      </c>
    </row>
    <row r="26" spans="1:11" x14ac:dyDescent="0.25">
      <c r="A26" s="656">
        <v>24</v>
      </c>
      <c r="B26" s="59" t="s">
        <v>8027</v>
      </c>
      <c r="C26" s="214" t="s">
        <v>14130</v>
      </c>
      <c r="D26" s="60">
        <v>1</v>
      </c>
      <c r="E26" s="75" t="s">
        <v>25</v>
      </c>
      <c r="F26" s="63">
        <v>1450000</v>
      </c>
      <c r="G26" s="120" t="s">
        <v>522</v>
      </c>
      <c r="H26" s="616">
        <v>44866</v>
      </c>
      <c r="I26" s="59" t="s">
        <v>14128</v>
      </c>
    </row>
    <row r="27" spans="1:11" x14ac:dyDescent="0.25">
      <c r="A27" s="656">
        <v>25</v>
      </c>
      <c r="B27" s="59" t="s">
        <v>8027</v>
      </c>
      <c r="C27" s="84" t="s">
        <v>14131</v>
      </c>
      <c r="D27" s="60">
        <v>1</v>
      </c>
      <c r="E27" s="75" t="s">
        <v>25</v>
      </c>
      <c r="F27" s="63">
        <v>1450000</v>
      </c>
      <c r="G27" s="120" t="s">
        <v>522</v>
      </c>
      <c r="H27" s="616">
        <v>44866</v>
      </c>
      <c r="I27" s="59" t="s">
        <v>14128</v>
      </c>
    </row>
    <row r="28" spans="1:11" x14ac:dyDescent="0.25">
      <c r="A28" s="656">
        <v>26</v>
      </c>
      <c r="B28" s="59" t="s">
        <v>14077</v>
      </c>
      <c r="C28" s="167" t="s">
        <v>14132</v>
      </c>
      <c r="D28" s="60">
        <v>1</v>
      </c>
      <c r="E28" s="59" t="s">
        <v>25</v>
      </c>
      <c r="F28" s="102">
        <v>1275000</v>
      </c>
      <c r="G28" s="120" t="s">
        <v>794</v>
      </c>
      <c r="H28" s="616">
        <v>44896</v>
      </c>
      <c r="I28" s="124" t="s">
        <v>14133</v>
      </c>
      <c r="J28" s="59" t="s">
        <v>14134</v>
      </c>
      <c r="K28" s="515">
        <v>43837</v>
      </c>
    </row>
    <row r="29" spans="1:11" x14ac:dyDescent="0.25">
      <c r="A29" s="656">
        <v>27</v>
      </c>
      <c r="B29" s="59" t="s">
        <v>13597</v>
      </c>
      <c r="C29" s="77" t="s">
        <v>14135</v>
      </c>
      <c r="D29" s="60">
        <v>1</v>
      </c>
      <c r="E29" s="75" t="s">
        <v>25</v>
      </c>
      <c r="F29" s="64">
        <v>1825000</v>
      </c>
      <c r="G29" s="120" t="s">
        <v>957</v>
      </c>
      <c r="H29" s="616">
        <v>44896</v>
      </c>
      <c r="I29" s="59" t="s">
        <v>14136</v>
      </c>
      <c r="J29" s="59" t="s">
        <v>14085</v>
      </c>
      <c r="K29" s="515">
        <v>44383</v>
      </c>
    </row>
    <row r="30" spans="1:11" x14ac:dyDescent="0.25">
      <c r="A30" s="656">
        <v>28</v>
      </c>
      <c r="B30" s="59" t="s">
        <v>13597</v>
      </c>
      <c r="C30" s="85" t="s">
        <v>14137</v>
      </c>
      <c r="D30" s="60">
        <v>1</v>
      </c>
      <c r="E30" s="75" t="s">
        <v>25</v>
      </c>
      <c r="F30" s="64">
        <v>1825000</v>
      </c>
      <c r="G30" s="120" t="s">
        <v>957</v>
      </c>
      <c r="H30" s="616">
        <v>44896</v>
      </c>
    </row>
    <row r="31" spans="1:11" x14ac:dyDescent="0.25">
      <c r="A31" s="656">
        <v>29</v>
      </c>
      <c r="B31" s="59" t="s">
        <v>14077</v>
      </c>
      <c r="C31" s="77" t="s">
        <v>14138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14139</v>
      </c>
    </row>
    <row r="32" spans="1:11" x14ac:dyDescent="0.25">
      <c r="A32" s="656">
        <v>30</v>
      </c>
      <c r="B32" s="59" t="s">
        <v>14077</v>
      </c>
      <c r="C32" s="77" t="s">
        <v>14140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14139</v>
      </c>
    </row>
    <row r="33" spans="1:15" x14ac:dyDescent="0.25">
      <c r="A33" s="656">
        <v>31</v>
      </c>
      <c r="B33" s="59" t="s">
        <v>14141</v>
      </c>
      <c r="C33" s="59" t="s">
        <v>14142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14139</v>
      </c>
    </row>
    <row r="34" spans="1:15" x14ac:dyDescent="0.25">
      <c r="A34" s="656">
        <v>32</v>
      </c>
      <c r="B34" s="59" t="s">
        <v>14141</v>
      </c>
      <c r="C34" s="59" t="s">
        <v>14143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14139</v>
      </c>
    </row>
    <row r="35" spans="1:15" x14ac:dyDescent="0.25">
      <c r="A35" s="656">
        <v>33</v>
      </c>
      <c r="B35" s="85" t="s">
        <v>14089</v>
      </c>
      <c r="C35" s="59" t="s">
        <v>11547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14139</v>
      </c>
    </row>
    <row r="36" spans="1:15" x14ac:dyDescent="0.25">
      <c r="A36" s="656">
        <v>34</v>
      </c>
      <c r="B36" s="85" t="s">
        <v>14089</v>
      </c>
      <c r="C36" s="59" t="s">
        <v>11290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14139</v>
      </c>
    </row>
    <row r="37" spans="1:15" x14ac:dyDescent="0.25">
      <c r="A37" s="656">
        <v>35</v>
      </c>
      <c r="B37" s="85" t="s">
        <v>14089</v>
      </c>
      <c r="C37" s="59" t="s">
        <v>14144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14139</v>
      </c>
    </row>
    <row r="38" spans="1:15" x14ac:dyDescent="0.25">
      <c r="A38" s="656">
        <v>36</v>
      </c>
      <c r="B38" s="85" t="s">
        <v>14089</v>
      </c>
      <c r="C38" s="59" t="s">
        <v>14145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14139</v>
      </c>
    </row>
    <row r="39" spans="1:15" x14ac:dyDescent="0.25">
      <c r="A39" s="656">
        <v>37</v>
      </c>
      <c r="B39" s="85" t="s">
        <v>14089</v>
      </c>
      <c r="C39" s="59" t="s">
        <v>14146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14139</v>
      </c>
    </row>
    <row r="40" spans="1:15" x14ac:dyDescent="0.25">
      <c r="A40" s="656">
        <v>38</v>
      </c>
      <c r="B40" s="85" t="s">
        <v>14089</v>
      </c>
      <c r="C40" s="59" t="s">
        <v>14147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14139</v>
      </c>
    </row>
    <row r="41" spans="1:15" x14ac:dyDescent="0.25">
      <c r="A41" s="656">
        <v>39</v>
      </c>
      <c r="B41" s="59" t="s">
        <v>14141</v>
      </c>
      <c r="C41" s="59" t="s">
        <v>14148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14149</v>
      </c>
      <c r="I41" s="124" t="s">
        <v>14150</v>
      </c>
      <c r="J41" s="59" t="s">
        <v>14151</v>
      </c>
      <c r="K41" s="81" t="s">
        <v>14152</v>
      </c>
    </row>
    <row r="42" spans="1:15" x14ac:dyDescent="0.25">
      <c r="A42" s="656">
        <v>40</v>
      </c>
      <c r="B42" s="59" t="s">
        <v>14141</v>
      </c>
      <c r="C42" s="124" t="s">
        <v>14153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14154</v>
      </c>
      <c r="I42" s="124" t="s">
        <v>14155</v>
      </c>
      <c r="K42" s="515">
        <v>44502</v>
      </c>
      <c r="N42">
        <v>8</v>
      </c>
      <c r="O42" t="s">
        <v>14156</v>
      </c>
    </row>
    <row r="43" spans="1:15" x14ac:dyDescent="0.25">
      <c r="A43" s="656">
        <v>41</v>
      </c>
      <c r="B43" s="59" t="s">
        <v>14141</v>
      </c>
      <c r="C43" s="124" t="s">
        <v>14157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14154</v>
      </c>
      <c r="I43" s="124" t="s">
        <v>14158</v>
      </c>
      <c r="K43" s="81" t="s">
        <v>14159</v>
      </c>
    </row>
    <row r="44" spans="1:15" x14ac:dyDescent="0.25">
      <c r="A44" s="656">
        <v>42</v>
      </c>
      <c r="B44" s="59" t="s">
        <v>14160</v>
      </c>
      <c r="C44" s="59" t="s">
        <v>14161</v>
      </c>
      <c r="D44" s="59">
        <v>1</v>
      </c>
      <c r="E44" s="59" t="s">
        <v>25</v>
      </c>
      <c r="F44" s="657">
        <v>1500000</v>
      </c>
      <c r="G44" s="120" t="s">
        <v>1120</v>
      </c>
      <c r="H44" s="120" t="s">
        <v>14154</v>
      </c>
    </row>
    <row r="45" spans="1:15" x14ac:dyDescent="0.25">
      <c r="A45" s="656">
        <v>43</v>
      </c>
      <c r="B45" s="59" t="s">
        <v>14160</v>
      </c>
      <c r="C45" s="59" t="s">
        <v>14162</v>
      </c>
      <c r="D45" s="59">
        <v>1</v>
      </c>
      <c r="E45" s="59" t="s">
        <v>25</v>
      </c>
      <c r="F45" s="657">
        <v>1500000</v>
      </c>
      <c r="G45" s="120" t="s">
        <v>1120</v>
      </c>
      <c r="H45" s="120" t="s">
        <v>14154</v>
      </c>
    </row>
    <row r="46" spans="1:15" x14ac:dyDescent="0.25">
      <c r="A46" s="656">
        <v>44</v>
      </c>
      <c r="B46" s="59" t="s">
        <v>14160</v>
      </c>
      <c r="C46" s="59" t="s">
        <v>14163</v>
      </c>
      <c r="D46" s="59">
        <v>1</v>
      </c>
      <c r="E46" s="59" t="s">
        <v>25</v>
      </c>
      <c r="F46" s="657">
        <v>1500000</v>
      </c>
      <c r="G46" s="120" t="s">
        <v>1120</v>
      </c>
      <c r="H46" s="120" t="s">
        <v>14154</v>
      </c>
    </row>
    <row r="47" spans="1:15" x14ac:dyDescent="0.25">
      <c r="A47" s="656">
        <v>45</v>
      </c>
      <c r="B47" s="59" t="s">
        <v>14160</v>
      </c>
      <c r="C47" s="59" t="s">
        <v>14164</v>
      </c>
      <c r="D47" s="59">
        <v>1</v>
      </c>
      <c r="E47" s="59" t="s">
        <v>25</v>
      </c>
      <c r="F47" s="657">
        <v>1500000</v>
      </c>
      <c r="G47" s="120" t="s">
        <v>1120</v>
      </c>
      <c r="H47" s="120" t="s">
        <v>14154</v>
      </c>
    </row>
    <row r="48" spans="1:15" x14ac:dyDescent="0.25">
      <c r="A48" s="656">
        <v>46</v>
      </c>
      <c r="B48" s="59" t="s">
        <v>14160</v>
      </c>
      <c r="C48" s="59" t="s">
        <v>14165</v>
      </c>
      <c r="D48" s="59">
        <v>1</v>
      </c>
      <c r="E48" s="59" t="s">
        <v>25</v>
      </c>
      <c r="F48" s="657">
        <v>1500000</v>
      </c>
      <c r="G48" s="120" t="s">
        <v>1120</v>
      </c>
      <c r="H48" s="120" t="s">
        <v>14154</v>
      </c>
    </row>
    <row r="49" spans="1:13" x14ac:dyDescent="0.25">
      <c r="A49" s="656">
        <v>47</v>
      </c>
      <c r="B49" s="59" t="s">
        <v>14160</v>
      </c>
      <c r="C49" s="59" t="s">
        <v>14166</v>
      </c>
      <c r="D49" s="59">
        <v>1</v>
      </c>
      <c r="E49" s="59" t="s">
        <v>25</v>
      </c>
      <c r="F49" s="657">
        <v>1500000</v>
      </c>
      <c r="G49" s="120" t="s">
        <v>1120</v>
      </c>
      <c r="H49" s="120" t="s">
        <v>14154</v>
      </c>
    </row>
    <row r="50" spans="1:13" x14ac:dyDescent="0.25">
      <c r="A50" s="656">
        <v>48</v>
      </c>
      <c r="B50" s="59" t="s">
        <v>14160</v>
      </c>
      <c r="C50" s="59" t="s">
        <v>14167</v>
      </c>
      <c r="D50" s="59">
        <v>1</v>
      </c>
      <c r="E50" s="59" t="s">
        <v>25</v>
      </c>
      <c r="F50" s="657">
        <v>1500000</v>
      </c>
      <c r="G50" s="120" t="s">
        <v>1120</v>
      </c>
      <c r="H50" s="120" t="s">
        <v>14154</v>
      </c>
    </row>
    <row r="51" spans="1:13" x14ac:dyDescent="0.25">
      <c r="A51" s="656">
        <v>49</v>
      </c>
      <c r="B51" s="85" t="s">
        <v>14089</v>
      </c>
      <c r="C51" s="59" t="s">
        <v>11557</v>
      </c>
      <c r="D51" s="59">
        <v>1</v>
      </c>
      <c r="E51" s="59" t="s">
        <v>25</v>
      </c>
      <c r="F51" s="657">
        <v>1535000</v>
      </c>
      <c r="G51" s="120" t="s">
        <v>1120</v>
      </c>
      <c r="H51" s="120" t="s">
        <v>14154</v>
      </c>
    </row>
    <row r="52" spans="1:13" x14ac:dyDescent="0.25">
      <c r="A52" s="656">
        <v>50</v>
      </c>
      <c r="B52" s="85" t="s">
        <v>14089</v>
      </c>
      <c r="C52" s="59" t="s">
        <v>14168</v>
      </c>
      <c r="D52" s="59">
        <v>1</v>
      </c>
      <c r="E52" s="59" t="s">
        <v>25</v>
      </c>
      <c r="F52" s="657">
        <v>1535000</v>
      </c>
      <c r="G52" s="120" t="s">
        <v>1120</v>
      </c>
      <c r="H52" s="120" t="s">
        <v>14154</v>
      </c>
    </row>
    <row r="53" spans="1:13" x14ac:dyDescent="0.25">
      <c r="A53" s="656">
        <v>51</v>
      </c>
      <c r="B53" s="85" t="s">
        <v>14089</v>
      </c>
      <c r="C53" s="59" t="s">
        <v>14169</v>
      </c>
      <c r="D53" s="59">
        <v>1</v>
      </c>
      <c r="E53" s="59" t="s">
        <v>25</v>
      </c>
      <c r="F53" s="657">
        <v>1535000</v>
      </c>
      <c r="G53" s="120" t="s">
        <v>1120</v>
      </c>
      <c r="H53" s="120" t="s">
        <v>14154</v>
      </c>
    </row>
    <row r="54" spans="1:13" x14ac:dyDescent="0.25">
      <c r="A54" s="656">
        <v>52</v>
      </c>
      <c r="B54" s="59" t="s">
        <v>8027</v>
      </c>
      <c r="C54" s="59" t="s">
        <v>14170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14154</v>
      </c>
    </row>
    <row r="55" spans="1:13" x14ac:dyDescent="0.25">
      <c r="A55" s="656">
        <v>53</v>
      </c>
      <c r="B55" s="59" t="s">
        <v>8027</v>
      </c>
      <c r="C55" s="59" t="s">
        <v>14171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14154</v>
      </c>
    </row>
    <row r="56" spans="1:13" x14ac:dyDescent="0.25">
      <c r="A56" s="656">
        <v>54</v>
      </c>
      <c r="B56" s="59" t="s">
        <v>8027</v>
      </c>
      <c r="C56" s="77" t="s">
        <v>14172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14154</v>
      </c>
    </row>
    <row r="57" spans="1:13" x14ac:dyDescent="0.25">
      <c r="A57" s="656">
        <v>55</v>
      </c>
      <c r="B57" s="59" t="s">
        <v>8027</v>
      </c>
      <c r="C57" s="658" t="s">
        <v>14173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14154</v>
      </c>
    </row>
    <row r="58" spans="1:13" x14ac:dyDescent="0.25">
      <c r="A58" s="656">
        <v>56</v>
      </c>
      <c r="B58" s="59" t="s">
        <v>8027</v>
      </c>
      <c r="C58" s="59" t="s">
        <v>14174</v>
      </c>
      <c r="D58" s="59">
        <v>1</v>
      </c>
      <c r="E58" s="59" t="s">
        <v>25</v>
      </c>
      <c r="F58" s="657">
        <v>1500000</v>
      </c>
      <c r="G58" s="120" t="s">
        <v>535</v>
      </c>
      <c r="H58" s="120" t="s">
        <v>14154</v>
      </c>
    </row>
    <row r="59" spans="1:13" x14ac:dyDescent="0.25">
      <c r="A59" s="656">
        <v>57</v>
      </c>
      <c r="B59" s="59" t="s">
        <v>8027</v>
      </c>
      <c r="C59" s="77" t="s">
        <v>14175</v>
      </c>
      <c r="D59" s="59">
        <v>1</v>
      </c>
      <c r="E59" s="59" t="s">
        <v>26</v>
      </c>
      <c r="F59" s="657">
        <v>1500000</v>
      </c>
      <c r="G59" s="120" t="s">
        <v>535</v>
      </c>
      <c r="H59" s="120" t="s">
        <v>14154</v>
      </c>
    </row>
    <row r="60" spans="1:13" x14ac:dyDescent="0.25">
      <c r="A60" s="656">
        <v>58</v>
      </c>
      <c r="B60" s="59" t="s">
        <v>8027</v>
      </c>
      <c r="C60" s="59" t="s">
        <v>14176</v>
      </c>
      <c r="D60" s="59">
        <v>1</v>
      </c>
      <c r="E60" s="59" t="s">
        <v>25</v>
      </c>
      <c r="F60" s="657">
        <v>1500000</v>
      </c>
      <c r="G60" s="120" t="s">
        <v>535</v>
      </c>
      <c r="H60" s="120" t="s">
        <v>14154</v>
      </c>
      <c r="L60">
        <v>10</v>
      </c>
      <c r="M60">
        <v>14</v>
      </c>
    </row>
    <row r="61" spans="1:13" x14ac:dyDescent="0.25">
      <c r="A61" s="656">
        <v>59</v>
      </c>
      <c r="B61" s="85" t="s">
        <v>14089</v>
      </c>
      <c r="C61" s="59" t="s">
        <v>14177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14178</v>
      </c>
      <c r="I61" s="124" t="s">
        <v>14179</v>
      </c>
      <c r="K61" s="81" t="s">
        <v>14180</v>
      </c>
    </row>
    <row r="62" spans="1:13" x14ac:dyDescent="0.25">
      <c r="A62" s="656">
        <v>60</v>
      </c>
      <c r="B62" s="85" t="s">
        <v>14089</v>
      </c>
      <c r="C62" s="59" t="s">
        <v>14181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14178</v>
      </c>
      <c r="I62" s="124" t="s">
        <v>14182</v>
      </c>
      <c r="K62" s="81" t="s">
        <v>14180</v>
      </c>
    </row>
    <row r="63" spans="1:13" x14ac:dyDescent="0.25">
      <c r="A63" s="656">
        <v>61</v>
      </c>
      <c r="B63" s="59" t="s">
        <v>14183</v>
      </c>
      <c r="C63" s="59" t="s">
        <v>14184</v>
      </c>
      <c r="D63" s="77">
        <v>1</v>
      </c>
      <c r="E63" s="59" t="s">
        <v>63</v>
      </c>
      <c r="F63" s="478">
        <v>1700000</v>
      </c>
      <c r="G63" s="120" t="s">
        <v>553</v>
      </c>
      <c r="H63" s="120" t="s">
        <v>14185</v>
      </c>
      <c r="I63" s="59" t="s">
        <v>14186</v>
      </c>
      <c r="J63" s="59" t="s">
        <v>14187</v>
      </c>
    </row>
    <row r="64" spans="1:13" x14ac:dyDescent="0.25">
      <c r="A64" s="656">
        <v>62</v>
      </c>
      <c r="B64" s="59" t="s">
        <v>54</v>
      </c>
      <c r="C64" s="59" t="s">
        <v>14188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14189</v>
      </c>
    </row>
    <row r="65" spans="1:11" x14ac:dyDescent="0.25">
      <c r="A65" s="656">
        <v>63</v>
      </c>
      <c r="B65" s="71" t="s">
        <v>54</v>
      </c>
      <c r="C65" s="59" t="s">
        <v>14190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14189</v>
      </c>
    </row>
    <row r="66" spans="1:11" x14ac:dyDescent="0.25">
      <c r="A66" s="656">
        <v>64</v>
      </c>
      <c r="B66" s="71" t="s">
        <v>54</v>
      </c>
      <c r="C66" s="59" t="s">
        <v>14191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14189</v>
      </c>
    </row>
    <row r="67" spans="1:11" x14ac:dyDescent="0.25">
      <c r="A67" s="656">
        <v>65</v>
      </c>
      <c r="B67" s="71" t="s">
        <v>54</v>
      </c>
      <c r="C67" s="59" t="s">
        <v>14192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14189</v>
      </c>
    </row>
    <row r="68" spans="1:11" x14ac:dyDescent="0.25">
      <c r="A68" s="656">
        <v>66</v>
      </c>
      <c r="B68" s="71" t="s">
        <v>54</v>
      </c>
      <c r="C68" s="59" t="s">
        <v>14193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14189</v>
      </c>
    </row>
    <row r="69" spans="1:11" x14ac:dyDescent="0.25">
      <c r="A69" s="656">
        <v>67</v>
      </c>
      <c r="B69" s="71" t="s">
        <v>54</v>
      </c>
      <c r="C69" s="59" t="s">
        <v>14194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14189</v>
      </c>
    </row>
    <row r="70" spans="1:11" x14ac:dyDescent="0.25">
      <c r="A70" s="656">
        <v>68</v>
      </c>
      <c r="B70" s="118" t="s">
        <v>14089</v>
      </c>
      <c r="C70" s="59" t="s">
        <v>14195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14196</v>
      </c>
      <c r="I70" s="124" t="s">
        <v>14197</v>
      </c>
      <c r="J70" s="59" t="s">
        <v>14198</v>
      </c>
      <c r="K70" s="81" t="s">
        <v>14199</v>
      </c>
    </row>
    <row r="71" spans="1:11" x14ac:dyDescent="0.25">
      <c r="A71" s="656">
        <v>69</v>
      </c>
      <c r="B71" s="85" t="s">
        <v>14089</v>
      </c>
      <c r="C71" s="124" t="s">
        <v>14200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14196</v>
      </c>
      <c r="I71" s="124" t="s">
        <v>14201</v>
      </c>
      <c r="J71" s="59" t="s">
        <v>14202</v>
      </c>
      <c r="K71" s="81" t="s">
        <v>14202</v>
      </c>
    </row>
    <row r="72" spans="1:11" x14ac:dyDescent="0.25">
      <c r="A72" s="656">
        <v>70</v>
      </c>
      <c r="B72" s="59" t="s">
        <v>14141</v>
      </c>
      <c r="C72" s="124" t="s">
        <v>14203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14196</v>
      </c>
    </row>
    <row r="73" spans="1:11" x14ac:dyDescent="0.25">
      <c r="A73" s="656">
        <v>71</v>
      </c>
      <c r="B73" s="85" t="s">
        <v>14089</v>
      </c>
      <c r="C73" s="77" t="s">
        <v>14204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14205</v>
      </c>
      <c r="I73" s="124" t="s">
        <v>14206</v>
      </c>
      <c r="J73" s="59" t="s">
        <v>14207</v>
      </c>
    </row>
    <row r="74" spans="1:11" x14ac:dyDescent="0.25">
      <c r="A74" s="656">
        <v>72</v>
      </c>
      <c r="B74" s="85" t="s">
        <v>14089</v>
      </c>
      <c r="C74" s="59" t="s">
        <v>14208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14205</v>
      </c>
      <c r="I74" s="124" t="s">
        <v>14209</v>
      </c>
      <c r="J74" s="59" t="s">
        <v>27</v>
      </c>
    </row>
    <row r="75" spans="1:11" x14ac:dyDescent="0.25">
      <c r="A75" s="656">
        <v>73</v>
      </c>
      <c r="B75" s="59" t="s">
        <v>13597</v>
      </c>
      <c r="C75" s="59" t="s">
        <v>11361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14205</v>
      </c>
      <c r="J75" s="59" t="s">
        <v>1</v>
      </c>
    </row>
    <row r="76" spans="1:11" x14ac:dyDescent="0.25">
      <c r="A76" s="656">
        <v>74</v>
      </c>
      <c r="B76" s="59" t="s">
        <v>13597</v>
      </c>
      <c r="C76" s="59" t="s">
        <v>14210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14205</v>
      </c>
    </row>
    <row r="77" spans="1:11" x14ac:dyDescent="0.25">
      <c r="A77" s="656">
        <v>75</v>
      </c>
      <c r="B77" s="59" t="s">
        <v>13597</v>
      </c>
      <c r="C77" s="59" t="s">
        <v>9961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14205</v>
      </c>
    </row>
    <row r="78" spans="1:11" x14ac:dyDescent="0.25">
      <c r="A78" s="656">
        <v>76</v>
      </c>
      <c r="B78" s="59" t="s">
        <v>13597</v>
      </c>
      <c r="C78" s="59" t="s">
        <v>14211</v>
      </c>
      <c r="D78" s="60">
        <v>1</v>
      </c>
      <c r="E78" s="480" t="s">
        <v>63</v>
      </c>
      <c r="F78" s="73">
        <v>1825000</v>
      </c>
      <c r="G78" s="120" t="s">
        <v>892</v>
      </c>
      <c r="H78" s="120" t="s">
        <v>14212</v>
      </c>
      <c r="I78" s="59" t="s">
        <v>14213</v>
      </c>
      <c r="J78" s="59" t="s">
        <v>14105</v>
      </c>
      <c r="K78" s="81" t="s">
        <v>14214</v>
      </c>
    </row>
    <row r="79" spans="1:11" x14ac:dyDescent="0.25">
      <c r="A79" s="656">
        <v>77</v>
      </c>
      <c r="B79" s="59" t="s">
        <v>13597</v>
      </c>
      <c r="C79" s="59" t="s">
        <v>14215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14212</v>
      </c>
    </row>
    <row r="80" spans="1:11" x14ac:dyDescent="0.25">
      <c r="A80" s="656">
        <v>78</v>
      </c>
      <c r="B80" s="59" t="s">
        <v>13597</v>
      </c>
      <c r="C80" s="59" t="s">
        <v>14216</v>
      </c>
      <c r="D80" s="60">
        <v>1</v>
      </c>
      <c r="E80" s="75" t="s">
        <v>63</v>
      </c>
      <c r="F80" s="73" t="s">
        <v>14217</v>
      </c>
      <c r="G80" s="120" t="s">
        <v>1784</v>
      </c>
      <c r="H80" s="120" t="s">
        <v>14218</v>
      </c>
      <c r="I80" s="59" t="s">
        <v>14219</v>
      </c>
      <c r="J80" s="59" t="s">
        <v>14220</v>
      </c>
      <c r="K80" s="515">
        <v>44509</v>
      </c>
    </row>
    <row r="81" spans="1:11" x14ac:dyDescent="0.25">
      <c r="A81" s="656">
        <v>79</v>
      </c>
      <c r="B81" s="59" t="s">
        <v>13597</v>
      </c>
      <c r="C81" s="59" t="s">
        <v>14221</v>
      </c>
      <c r="D81" s="60">
        <v>1</v>
      </c>
      <c r="E81" s="75" t="s">
        <v>63</v>
      </c>
      <c r="F81" s="73" t="s">
        <v>14217</v>
      </c>
      <c r="G81" s="120" t="s">
        <v>1784</v>
      </c>
      <c r="H81" s="120" t="s">
        <v>14218</v>
      </c>
      <c r="I81" s="59" t="s">
        <v>14222</v>
      </c>
      <c r="J81" s="59" t="s">
        <v>14223</v>
      </c>
      <c r="K81" s="515">
        <v>44509</v>
      </c>
    </row>
    <row r="82" spans="1:11" x14ac:dyDescent="0.25">
      <c r="A82" s="656">
        <v>80</v>
      </c>
      <c r="B82" s="81" t="s">
        <v>14224</v>
      </c>
      <c r="C82" s="214" t="s">
        <v>14225</v>
      </c>
      <c r="D82" s="60">
        <v>1</v>
      </c>
      <c r="E82" s="480" t="s">
        <v>25</v>
      </c>
      <c r="F82" s="73">
        <v>3400000</v>
      </c>
      <c r="G82" s="120" t="s">
        <v>535</v>
      </c>
      <c r="H82" s="120" t="s">
        <v>14226</v>
      </c>
    </row>
    <row r="83" spans="1:11" x14ac:dyDescent="0.25">
      <c r="A83" s="656">
        <v>81</v>
      </c>
      <c r="B83" s="81" t="s">
        <v>14224</v>
      </c>
      <c r="C83" s="214" t="s">
        <v>14227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14226</v>
      </c>
    </row>
    <row r="84" spans="1:11" x14ac:dyDescent="0.25">
      <c r="A84" s="656">
        <v>83</v>
      </c>
      <c r="B84" s="81" t="s">
        <v>14224</v>
      </c>
      <c r="C84" s="214" t="s">
        <v>14228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14226</v>
      </c>
    </row>
    <row r="85" spans="1:11" x14ac:dyDescent="0.25">
      <c r="A85" s="656">
        <v>84</v>
      </c>
      <c r="B85" s="81" t="s">
        <v>14224</v>
      </c>
      <c r="C85" s="214" t="s">
        <v>14229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14226</v>
      </c>
    </row>
    <row r="86" spans="1:11" x14ac:dyDescent="0.25">
      <c r="A86" s="656">
        <v>85</v>
      </c>
      <c r="B86" s="81" t="s">
        <v>14224</v>
      </c>
      <c r="C86" s="214" t="s">
        <v>14230</v>
      </c>
      <c r="D86" s="60">
        <v>1</v>
      </c>
      <c r="E86" s="75" t="s">
        <v>26</v>
      </c>
      <c r="F86" s="73">
        <v>3400000</v>
      </c>
      <c r="G86" s="120" t="s">
        <v>14231</v>
      </c>
      <c r="H86" s="120" t="s">
        <v>14226</v>
      </c>
    </row>
    <row r="87" spans="1:11" x14ac:dyDescent="0.25">
      <c r="A87" s="656">
        <v>86</v>
      </c>
      <c r="B87" s="81" t="s">
        <v>14224</v>
      </c>
      <c r="C87" s="124" t="s">
        <v>14232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14226</v>
      </c>
    </row>
    <row r="88" spans="1:11" x14ac:dyDescent="0.25">
      <c r="A88" s="656">
        <v>87</v>
      </c>
      <c r="B88" s="81" t="s">
        <v>14224</v>
      </c>
      <c r="C88" s="124" t="s">
        <v>14233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14226</v>
      </c>
    </row>
    <row r="89" spans="1:11" x14ac:dyDescent="0.25">
      <c r="A89" s="656">
        <v>88</v>
      </c>
      <c r="B89" s="81" t="s">
        <v>14224</v>
      </c>
      <c r="C89" s="124" t="s">
        <v>14234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14226</v>
      </c>
    </row>
    <row r="90" spans="1:11" x14ac:dyDescent="0.25">
      <c r="A90" s="656">
        <v>89</v>
      </c>
      <c r="B90" s="59" t="s">
        <v>13597</v>
      </c>
      <c r="C90" s="59" t="s">
        <v>14235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14226</v>
      </c>
      <c r="I90" s="59" t="s">
        <v>14236</v>
      </c>
      <c r="J90" s="59" t="s">
        <v>14105</v>
      </c>
      <c r="K90" s="81" t="s">
        <v>14106</v>
      </c>
    </row>
    <row r="91" spans="1:11" x14ac:dyDescent="0.25">
      <c r="A91" s="656">
        <v>90</v>
      </c>
      <c r="B91" s="59" t="s">
        <v>13597</v>
      </c>
      <c r="C91" s="77" t="s">
        <v>14237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14226</v>
      </c>
    </row>
    <row r="92" spans="1:11" x14ac:dyDescent="0.25">
      <c r="A92" s="656">
        <v>91</v>
      </c>
      <c r="B92" s="59" t="s">
        <v>13597</v>
      </c>
      <c r="C92" s="71" t="s">
        <v>14238</v>
      </c>
      <c r="D92" s="77">
        <v>1</v>
      </c>
      <c r="E92" s="59" t="s">
        <v>63</v>
      </c>
      <c r="F92" s="478" t="s">
        <v>14217</v>
      </c>
      <c r="G92" s="120" t="s">
        <v>1877</v>
      </c>
      <c r="H92" s="120" t="s">
        <v>14239</v>
      </c>
      <c r="I92" s="59" t="s">
        <v>14186</v>
      </c>
      <c r="J92" s="59" t="s">
        <v>14085</v>
      </c>
      <c r="K92" s="81" t="s">
        <v>14240</v>
      </c>
    </row>
    <row r="93" spans="1:11" x14ac:dyDescent="0.25">
      <c r="A93" s="656">
        <v>92</v>
      </c>
      <c r="B93" s="59" t="s">
        <v>13597</v>
      </c>
      <c r="C93" s="59" t="s">
        <v>14241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14239</v>
      </c>
      <c r="I93" s="59" t="s">
        <v>14242</v>
      </c>
      <c r="J93" s="59" t="s">
        <v>14243</v>
      </c>
    </row>
    <row r="94" spans="1:11" x14ac:dyDescent="0.25">
      <c r="A94" s="656">
        <v>93</v>
      </c>
      <c r="B94" s="59" t="s">
        <v>13597</v>
      </c>
      <c r="C94" s="59" t="s">
        <v>14244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14245</v>
      </c>
    </row>
    <row r="95" spans="1:11" x14ac:dyDescent="0.25">
      <c r="A95" s="656">
        <v>94</v>
      </c>
      <c r="B95" s="59" t="s">
        <v>13597</v>
      </c>
      <c r="C95" s="59" t="s">
        <v>14246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14245</v>
      </c>
    </row>
    <row r="96" spans="1:11" x14ac:dyDescent="0.25">
      <c r="A96" s="656">
        <v>95</v>
      </c>
      <c r="B96" s="59" t="s">
        <v>14141</v>
      </c>
      <c r="C96" s="81" t="s">
        <v>14247</v>
      </c>
      <c r="D96" s="60">
        <v>1</v>
      </c>
      <c r="E96" s="75" t="s">
        <v>25</v>
      </c>
      <c r="F96" s="63">
        <v>1270000</v>
      </c>
      <c r="G96" s="120" t="s">
        <v>3352</v>
      </c>
      <c r="H96" s="616">
        <v>44683</v>
      </c>
      <c r="I96" s="124" t="s">
        <v>14248</v>
      </c>
      <c r="J96" s="59" t="s">
        <v>14151</v>
      </c>
      <c r="K96" s="81" t="s">
        <v>14249</v>
      </c>
    </row>
    <row r="97" spans="1:12" x14ac:dyDescent="0.25">
      <c r="A97" s="656">
        <v>96</v>
      </c>
      <c r="B97" s="85" t="s">
        <v>14089</v>
      </c>
      <c r="C97" s="81" t="s">
        <v>14250</v>
      </c>
      <c r="D97" s="60">
        <v>1</v>
      </c>
      <c r="E97" s="59" t="s">
        <v>26</v>
      </c>
      <c r="F97" s="63">
        <v>1535000</v>
      </c>
      <c r="G97" s="120" t="s">
        <v>3421</v>
      </c>
      <c r="H97" s="616">
        <v>44693</v>
      </c>
      <c r="I97" s="124" t="s">
        <v>14251</v>
      </c>
      <c r="J97" s="59" t="s">
        <v>14085</v>
      </c>
      <c r="K97" s="81" t="s">
        <v>14252</v>
      </c>
    </row>
    <row r="98" spans="1:12" x14ac:dyDescent="0.25">
      <c r="A98" s="656">
        <v>97</v>
      </c>
      <c r="B98" s="85" t="s">
        <v>14089</v>
      </c>
      <c r="C98" s="81" t="s">
        <v>14253</v>
      </c>
      <c r="D98" s="60">
        <v>1</v>
      </c>
      <c r="E98" s="75" t="s">
        <v>26</v>
      </c>
      <c r="F98" s="78">
        <v>1535000</v>
      </c>
      <c r="G98" s="120" t="s">
        <v>3421</v>
      </c>
      <c r="H98" s="616">
        <v>44693</v>
      </c>
      <c r="I98" s="124" t="s">
        <v>14254</v>
      </c>
      <c r="J98" s="59" t="s">
        <v>14255</v>
      </c>
      <c r="K98" s="81" t="s">
        <v>14252</v>
      </c>
    </row>
    <row r="99" spans="1:12" x14ac:dyDescent="0.25">
      <c r="A99" s="656">
        <v>98</v>
      </c>
      <c r="B99" s="59" t="s">
        <v>13597</v>
      </c>
      <c r="C99" s="81" t="s">
        <v>14256</v>
      </c>
      <c r="D99" s="60">
        <v>1</v>
      </c>
      <c r="E99" s="75" t="s">
        <v>29</v>
      </c>
      <c r="F99" s="102">
        <v>1825000</v>
      </c>
      <c r="G99" s="120" t="s">
        <v>953</v>
      </c>
      <c r="H99" s="616">
        <v>44683</v>
      </c>
      <c r="I99" s="59" t="s">
        <v>12216</v>
      </c>
      <c r="J99" s="59" t="s">
        <v>14105</v>
      </c>
      <c r="K99" s="81" t="s">
        <v>14199</v>
      </c>
    </row>
    <row r="100" spans="1:12" x14ac:dyDescent="0.25">
      <c r="A100" s="656">
        <v>99</v>
      </c>
      <c r="B100" s="59" t="s">
        <v>14141</v>
      </c>
      <c r="C100" s="81" t="s">
        <v>14257</v>
      </c>
      <c r="D100" s="60">
        <v>1</v>
      </c>
      <c r="E100" s="75" t="s">
        <v>25</v>
      </c>
      <c r="F100" s="111">
        <v>1270000</v>
      </c>
      <c r="G100" s="120" t="s">
        <v>2085</v>
      </c>
      <c r="H100" s="616">
        <v>44683</v>
      </c>
      <c r="I100" s="124" t="s">
        <v>14258</v>
      </c>
      <c r="J100" s="59" t="s">
        <v>14151</v>
      </c>
      <c r="K100" s="515">
        <v>44385</v>
      </c>
    </row>
    <row r="101" spans="1:12" x14ac:dyDescent="0.25">
      <c r="A101" s="656">
        <v>100</v>
      </c>
      <c r="B101" s="59" t="s">
        <v>14141</v>
      </c>
      <c r="C101" s="59" t="s">
        <v>14259</v>
      </c>
      <c r="D101" s="60">
        <v>1</v>
      </c>
      <c r="E101" s="75" t="s">
        <v>25</v>
      </c>
      <c r="F101" s="63">
        <v>1270000</v>
      </c>
      <c r="G101" s="120" t="s">
        <v>14260</v>
      </c>
      <c r="H101" s="616">
        <v>44775</v>
      </c>
    </row>
    <row r="102" spans="1:12" x14ac:dyDescent="0.25">
      <c r="A102" s="656">
        <v>101</v>
      </c>
      <c r="B102" s="59" t="s">
        <v>14141</v>
      </c>
      <c r="C102" s="59" t="s">
        <v>14261</v>
      </c>
      <c r="D102" s="60">
        <v>1</v>
      </c>
      <c r="E102" s="59" t="s">
        <v>25</v>
      </c>
      <c r="F102" s="63">
        <v>1270000</v>
      </c>
      <c r="G102" s="120" t="s">
        <v>14260</v>
      </c>
      <c r="H102" s="616">
        <v>44775</v>
      </c>
    </row>
    <row r="103" spans="1:12" x14ac:dyDescent="0.25">
      <c r="A103" s="656">
        <v>102</v>
      </c>
      <c r="B103" s="59" t="s">
        <v>14141</v>
      </c>
      <c r="C103" s="59" t="s">
        <v>14262</v>
      </c>
      <c r="D103" s="60">
        <v>1</v>
      </c>
      <c r="E103" s="75" t="s">
        <v>25</v>
      </c>
      <c r="F103" s="78">
        <v>1270000</v>
      </c>
      <c r="G103" s="120" t="s">
        <v>14260</v>
      </c>
      <c r="H103" s="616">
        <v>44775</v>
      </c>
    </row>
    <row r="104" spans="1:12" x14ac:dyDescent="0.25">
      <c r="A104" s="656">
        <v>103</v>
      </c>
      <c r="B104" s="59" t="s">
        <v>14141</v>
      </c>
      <c r="C104" s="59" t="s">
        <v>14263</v>
      </c>
      <c r="D104" s="60">
        <v>1</v>
      </c>
      <c r="E104" s="75" t="s">
        <v>25</v>
      </c>
      <c r="F104" s="102">
        <v>1270000</v>
      </c>
      <c r="G104" s="120" t="s">
        <v>14260</v>
      </c>
      <c r="H104" s="616">
        <v>44775</v>
      </c>
    </row>
    <row r="105" spans="1:12" x14ac:dyDescent="0.25">
      <c r="A105" s="656">
        <v>104</v>
      </c>
      <c r="B105" s="59" t="s">
        <v>14141</v>
      </c>
      <c r="C105" s="59" t="s">
        <v>14264</v>
      </c>
      <c r="D105" s="60">
        <v>1</v>
      </c>
      <c r="E105" s="59" t="s">
        <v>25</v>
      </c>
      <c r="F105" s="111">
        <v>1270000</v>
      </c>
      <c r="G105" s="120" t="s">
        <v>1120</v>
      </c>
      <c r="H105" s="616">
        <v>44806</v>
      </c>
    </row>
    <row r="106" spans="1:12" x14ac:dyDescent="0.25">
      <c r="A106" s="656">
        <v>105</v>
      </c>
      <c r="B106" s="59" t="s">
        <v>14141</v>
      </c>
      <c r="C106" s="59" t="s">
        <v>14265</v>
      </c>
      <c r="D106" s="60">
        <v>1</v>
      </c>
      <c r="E106" s="59" t="s">
        <v>25</v>
      </c>
      <c r="F106" s="63">
        <v>1270000</v>
      </c>
      <c r="G106" s="120" t="s">
        <v>1120</v>
      </c>
      <c r="H106" s="616">
        <v>44806</v>
      </c>
      <c r="L106">
        <v>2</v>
      </c>
    </row>
    <row r="107" spans="1:12" x14ac:dyDescent="0.25">
      <c r="A107" s="656">
        <v>106</v>
      </c>
      <c r="B107" s="85" t="s">
        <v>14089</v>
      </c>
      <c r="C107" s="59" t="s">
        <v>14266</v>
      </c>
      <c r="D107" s="60">
        <v>1</v>
      </c>
      <c r="E107" s="59" t="s">
        <v>25</v>
      </c>
      <c r="F107" s="63">
        <v>1535000</v>
      </c>
      <c r="G107" s="120" t="s">
        <v>1120</v>
      </c>
      <c r="H107" s="616">
        <v>44806</v>
      </c>
    </row>
    <row r="108" spans="1:12" x14ac:dyDescent="0.25">
      <c r="A108" s="656">
        <v>107</v>
      </c>
      <c r="B108" s="85" t="s">
        <v>14089</v>
      </c>
      <c r="C108" s="59" t="s">
        <v>14267</v>
      </c>
      <c r="D108" s="60">
        <v>1</v>
      </c>
      <c r="E108" s="59" t="s">
        <v>25</v>
      </c>
      <c r="F108" s="63">
        <v>1535000</v>
      </c>
      <c r="G108" s="120" t="s">
        <v>1120</v>
      </c>
      <c r="H108" s="616">
        <v>44806</v>
      </c>
    </row>
    <row r="109" spans="1:12" x14ac:dyDescent="0.25">
      <c r="A109" s="656">
        <v>108</v>
      </c>
      <c r="B109" s="85" t="s">
        <v>14089</v>
      </c>
      <c r="C109" s="77" t="s">
        <v>14268</v>
      </c>
      <c r="D109" s="60">
        <v>1</v>
      </c>
      <c r="E109" s="75" t="s">
        <v>25</v>
      </c>
      <c r="F109" s="63">
        <v>1535000</v>
      </c>
      <c r="G109" s="120" t="s">
        <v>1120</v>
      </c>
      <c r="H109" s="616">
        <v>44806</v>
      </c>
    </row>
    <row r="110" spans="1:12" x14ac:dyDescent="0.25">
      <c r="A110" s="656">
        <v>109</v>
      </c>
      <c r="B110" s="85" t="s">
        <v>14089</v>
      </c>
      <c r="C110" s="71" t="s">
        <v>14269</v>
      </c>
      <c r="D110" s="60">
        <v>1</v>
      </c>
      <c r="E110" s="75" t="s">
        <v>26</v>
      </c>
      <c r="F110" s="63">
        <v>1535000</v>
      </c>
      <c r="G110" s="120" t="s">
        <v>1120</v>
      </c>
      <c r="H110" s="616">
        <v>44806</v>
      </c>
    </row>
    <row r="111" spans="1:12" x14ac:dyDescent="0.25">
      <c r="A111" s="656">
        <v>110</v>
      </c>
      <c r="B111" s="85" t="s">
        <v>14089</v>
      </c>
      <c r="C111" s="83" t="s">
        <v>14270</v>
      </c>
      <c r="D111" s="60">
        <v>1</v>
      </c>
      <c r="E111" s="75" t="s">
        <v>26</v>
      </c>
      <c r="F111" s="63">
        <v>1535000</v>
      </c>
      <c r="G111" s="120" t="s">
        <v>1120</v>
      </c>
      <c r="H111" s="616">
        <v>44806</v>
      </c>
    </row>
    <row r="112" spans="1:12" x14ac:dyDescent="0.25">
      <c r="A112" s="656">
        <v>111</v>
      </c>
      <c r="B112" s="85" t="s">
        <v>14089</v>
      </c>
      <c r="C112" s="214" t="s">
        <v>14271</v>
      </c>
      <c r="D112" s="60">
        <v>1</v>
      </c>
      <c r="E112" s="75" t="s">
        <v>25</v>
      </c>
      <c r="F112" s="63">
        <v>1535000</v>
      </c>
      <c r="G112" s="120" t="s">
        <v>1120</v>
      </c>
      <c r="H112" s="616">
        <v>44806</v>
      </c>
    </row>
    <row r="113" spans="1:11" x14ac:dyDescent="0.25">
      <c r="A113" s="656">
        <v>112</v>
      </c>
      <c r="B113" s="59" t="s">
        <v>13597</v>
      </c>
      <c r="C113" s="93" t="s">
        <v>14272</v>
      </c>
      <c r="D113" s="60">
        <v>1</v>
      </c>
      <c r="E113" s="75" t="s">
        <v>26</v>
      </c>
      <c r="F113" s="63">
        <v>1900000</v>
      </c>
      <c r="G113" s="120" t="s">
        <v>953</v>
      </c>
      <c r="H113" s="616">
        <v>44775</v>
      </c>
    </row>
    <row r="114" spans="1:11" x14ac:dyDescent="0.25">
      <c r="A114" s="656">
        <v>113</v>
      </c>
      <c r="B114" s="85" t="s">
        <v>14089</v>
      </c>
      <c r="C114" s="83" t="s">
        <v>14273</v>
      </c>
      <c r="D114" s="77">
        <v>1</v>
      </c>
      <c r="E114" s="75" t="s">
        <v>25</v>
      </c>
      <c r="F114" s="63">
        <v>1535000</v>
      </c>
      <c r="G114" s="120" t="s">
        <v>1873</v>
      </c>
      <c r="H114" s="616">
        <v>44897</v>
      </c>
    </row>
    <row r="115" spans="1:11" x14ac:dyDescent="0.25">
      <c r="A115" s="656">
        <v>114</v>
      </c>
      <c r="B115" s="85" t="s">
        <v>14089</v>
      </c>
      <c r="C115" s="59" t="s">
        <v>14274</v>
      </c>
      <c r="D115" s="77">
        <v>1</v>
      </c>
      <c r="E115" s="75" t="s">
        <v>25</v>
      </c>
      <c r="F115" s="63">
        <v>1535000</v>
      </c>
      <c r="G115" s="120" t="s">
        <v>1873</v>
      </c>
      <c r="H115" s="616">
        <v>44897</v>
      </c>
    </row>
    <row r="116" spans="1:11" x14ac:dyDescent="0.25">
      <c r="A116" s="656">
        <v>115</v>
      </c>
      <c r="B116" s="59" t="s">
        <v>13597</v>
      </c>
      <c r="C116" s="59" t="s">
        <v>14275</v>
      </c>
      <c r="D116" s="60">
        <v>1</v>
      </c>
      <c r="E116" s="75" t="s">
        <v>26</v>
      </c>
      <c r="F116" s="63">
        <v>1900000</v>
      </c>
      <c r="G116" s="120" t="s">
        <v>3801</v>
      </c>
      <c r="H116" s="616">
        <v>44897</v>
      </c>
    </row>
    <row r="117" spans="1:11" x14ac:dyDescent="0.25">
      <c r="A117" s="656">
        <v>116</v>
      </c>
      <c r="B117" s="59" t="s">
        <v>13597</v>
      </c>
      <c r="C117" s="59" t="s">
        <v>14275</v>
      </c>
      <c r="D117" s="60">
        <v>1</v>
      </c>
      <c r="E117" s="75" t="s">
        <v>26</v>
      </c>
      <c r="F117" s="63">
        <v>1900000</v>
      </c>
      <c r="G117" s="120" t="s">
        <v>3801</v>
      </c>
      <c r="H117" s="616">
        <v>44897</v>
      </c>
    </row>
    <row r="118" spans="1:11" x14ac:dyDescent="0.25">
      <c r="A118" s="656">
        <v>117</v>
      </c>
      <c r="B118" s="59" t="s">
        <v>13597</v>
      </c>
      <c r="C118" s="59" t="s">
        <v>14276</v>
      </c>
      <c r="D118" s="60">
        <v>1</v>
      </c>
      <c r="E118" s="75" t="s">
        <v>29</v>
      </c>
      <c r="F118" s="63">
        <v>1900000</v>
      </c>
      <c r="G118" s="120" t="s">
        <v>1877</v>
      </c>
      <c r="H118" s="616">
        <v>44897</v>
      </c>
    </row>
    <row r="119" spans="1:11" x14ac:dyDescent="0.25">
      <c r="A119" s="656">
        <v>118</v>
      </c>
      <c r="B119" s="59" t="s">
        <v>13597</v>
      </c>
      <c r="C119" s="59" t="s">
        <v>14277</v>
      </c>
      <c r="D119" s="60">
        <v>1</v>
      </c>
      <c r="E119" s="75" t="s">
        <v>14278</v>
      </c>
      <c r="F119" s="63">
        <v>1900000</v>
      </c>
      <c r="G119" s="120" t="s">
        <v>1877</v>
      </c>
      <c r="H119" s="616">
        <v>44897</v>
      </c>
    </row>
    <row r="120" spans="1:11" x14ac:dyDescent="0.25">
      <c r="A120" s="656">
        <v>119</v>
      </c>
      <c r="B120" s="59" t="s">
        <v>54</v>
      </c>
      <c r="C120" s="59" t="s">
        <v>14279</v>
      </c>
      <c r="D120" s="60">
        <v>1</v>
      </c>
      <c r="E120" s="75" t="s">
        <v>25</v>
      </c>
      <c r="F120" s="63">
        <v>3097800</v>
      </c>
      <c r="G120" s="64" t="s">
        <v>14280</v>
      </c>
      <c r="H120" s="616">
        <v>44897</v>
      </c>
    </row>
    <row r="121" spans="1:11" x14ac:dyDescent="0.25">
      <c r="A121" s="656">
        <v>120</v>
      </c>
      <c r="B121" s="71" t="s">
        <v>54</v>
      </c>
      <c r="C121" s="59" t="s">
        <v>14281</v>
      </c>
      <c r="D121" s="60">
        <v>1</v>
      </c>
      <c r="E121" s="75" t="s">
        <v>25</v>
      </c>
      <c r="F121" s="63">
        <v>3097800</v>
      </c>
      <c r="G121" s="64" t="s">
        <v>14280</v>
      </c>
      <c r="H121" s="616">
        <v>44897</v>
      </c>
    </row>
    <row r="122" spans="1:11" x14ac:dyDescent="0.25">
      <c r="A122" s="656">
        <v>121</v>
      </c>
      <c r="B122" s="71" t="s">
        <v>14141</v>
      </c>
      <c r="C122" s="59" t="s">
        <v>14282</v>
      </c>
      <c r="D122" s="60">
        <v>1</v>
      </c>
      <c r="E122" s="75" t="s">
        <v>25</v>
      </c>
      <c r="F122" s="63">
        <v>1270000</v>
      </c>
      <c r="G122" s="120" t="s">
        <v>455</v>
      </c>
      <c r="H122" s="616">
        <v>44897</v>
      </c>
      <c r="I122" s="124" t="s">
        <v>14283</v>
      </c>
      <c r="J122" s="59" t="s">
        <v>14080</v>
      </c>
      <c r="K122" s="81" t="s">
        <v>14284</v>
      </c>
    </row>
    <row r="123" spans="1:11" x14ac:dyDescent="0.25">
      <c r="A123" s="656">
        <v>122</v>
      </c>
      <c r="B123" s="85" t="s">
        <v>14089</v>
      </c>
      <c r="C123" s="83" t="s">
        <v>14285</v>
      </c>
      <c r="D123" s="60">
        <v>1</v>
      </c>
      <c r="E123" s="75" t="s">
        <v>26</v>
      </c>
      <c r="F123" s="63">
        <v>1535000</v>
      </c>
      <c r="G123" s="120" t="s">
        <v>1873</v>
      </c>
      <c r="H123" s="616">
        <v>44897</v>
      </c>
      <c r="I123" s="124" t="s">
        <v>14286</v>
      </c>
      <c r="J123" s="59" t="s">
        <v>14085</v>
      </c>
      <c r="K123" s="515">
        <v>44449</v>
      </c>
    </row>
    <row r="124" spans="1:11" x14ac:dyDescent="0.25">
      <c r="A124" s="656">
        <v>123</v>
      </c>
      <c r="B124" s="85" t="s">
        <v>14089</v>
      </c>
      <c r="C124" s="59" t="s">
        <v>14287</v>
      </c>
      <c r="D124" s="60">
        <v>1</v>
      </c>
      <c r="E124" s="75" t="s">
        <v>25</v>
      </c>
      <c r="F124" s="63">
        <v>1535000</v>
      </c>
      <c r="G124" s="120" t="s">
        <v>1873</v>
      </c>
      <c r="H124" s="616">
        <v>44897</v>
      </c>
      <c r="I124" s="124" t="s">
        <v>14288</v>
      </c>
      <c r="J124" s="59" t="s">
        <v>14289</v>
      </c>
      <c r="K124" s="515">
        <v>44449</v>
      </c>
    </row>
    <row r="125" spans="1:11" x14ac:dyDescent="0.25">
      <c r="A125" s="656">
        <v>124</v>
      </c>
      <c r="B125" s="59" t="s">
        <v>14141</v>
      </c>
      <c r="C125" s="214" t="s">
        <v>14290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14291</v>
      </c>
      <c r="I125" s="124" t="s">
        <v>14292</v>
      </c>
      <c r="J125" s="59" t="s">
        <v>14080</v>
      </c>
      <c r="K125" s="81" t="s">
        <v>14293</v>
      </c>
    </row>
    <row r="126" spans="1:11" x14ac:dyDescent="0.25">
      <c r="A126" s="656">
        <v>125</v>
      </c>
      <c r="B126" s="59" t="s">
        <v>8027</v>
      </c>
      <c r="C126" s="93" t="s">
        <v>14294</v>
      </c>
      <c r="D126" s="77">
        <v>1</v>
      </c>
      <c r="E126" s="59" t="s">
        <v>25</v>
      </c>
      <c r="F126" s="292">
        <v>1500000</v>
      </c>
      <c r="G126" s="120" t="s">
        <v>6429</v>
      </c>
      <c r="H126" s="120" t="s">
        <v>14295</v>
      </c>
    </row>
    <row r="127" spans="1:11" x14ac:dyDescent="0.25">
      <c r="A127" s="656">
        <v>126</v>
      </c>
      <c r="B127" s="59" t="s">
        <v>8027</v>
      </c>
      <c r="C127" s="59" t="s">
        <v>14296</v>
      </c>
      <c r="D127" s="77">
        <v>1</v>
      </c>
      <c r="E127" s="59" t="s">
        <v>25</v>
      </c>
      <c r="F127" s="292">
        <v>1500000</v>
      </c>
      <c r="G127" s="120" t="s">
        <v>6429</v>
      </c>
      <c r="H127" s="120" t="s">
        <v>14295</v>
      </c>
    </row>
    <row r="128" spans="1:11" x14ac:dyDescent="0.25">
      <c r="A128" s="656">
        <v>127</v>
      </c>
      <c r="B128" s="59" t="s">
        <v>8027</v>
      </c>
      <c r="C128" s="59" t="s">
        <v>14297</v>
      </c>
      <c r="D128" s="77">
        <v>1</v>
      </c>
      <c r="E128" s="59" t="s">
        <v>25</v>
      </c>
      <c r="F128" s="292">
        <v>1500000</v>
      </c>
      <c r="G128" s="120" t="s">
        <v>6429</v>
      </c>
      <c r="H128" s="120" t="s">
        <v>14295</v>
      </c>
    </row>
    <row r="129" spans="1:13" x14ac:dyDescent="0.25">
      <c r="A129" s="656">
        <v>128</v>
      </c>
      <c r="B129" s="59" t="s">
        <v>8027</v>
      </c>
      <c r="C129" s="59" t="s">
        <v>14298</v>
      </c>
      <c r="D129" s="77">
        <v>1</v>
      </c>
      <c r="E129" s="59" t="s">
        <v>25</v>
      </c>
      <c r="F129" s="292">
        <v>1500000</v>
      </c>
      <c r="G129" s="120" t="s">
        <v>6429</v>
      </c>
      <c r="H129" s="120" t="s">
        <v>14295</v>
      </c>
    </row>
    <row r="130" spans="1:13" x14ac:dyDescent="0.25">
      <c r="A130" s="656">
        <v>129</v>
      </c>
      <c r="B130" s="59" t="s">
        <v>8027</v>
      </c>
      <c r="C130" s="59" t="s">
        <v>14299</v>
      </c>
      <c r="D130" s="77">
        <v>1</v>
      </c>
      <c r="E130" s="59" t="s">
        <v>25</v>
      </c>
      <c r="F130" s="292">
        <v>1500000</v>
      </c>
      <c r="G130" s="120" t="s">
        <v>6429</v>
      </c>
      <c r="H130" s="120" t="s">
        <v>14295</v>
      </c>
    </row>
    <row r="131" spans="1:13" x14ac:dyDescent="0.25">
      <c r="A131" s="656">
        <v>130</v>
      </c>
      <c r="B131" s="59" t="s">
        <v>8027</v>
      </c>
      <c r="C131" s="59" t="s">
        <v>14300</v>
      </c>
      <c r="D131" s="77">
        <v>1</v>
      </c>
      <c r="E131" s="59" t="s">
        <v>25</v>
      </c>
      <c r="F131" s="292">
        <v>1500000</v>
      </c>
      <c r="G131" s="120" t="s">
        <v>6429</v>
      </c>
      <c r="H131" s="120" t="s">
        <v>14295</v>
      </c>
    </row>
    <row r="132" spans="1:13" x14ac:dyDescent="0.25">
      <c r="A132" s="656">
        <v>131</v>
      </c>
      <c r="B132" s="59" t="s">
        <v>8027</v>
      </c>
      <c r="C132" s="59" t="s">
        <v>14301</v>
      </c>
      <c r="D132" s="77">
        <v>1</v>
      </c>
      <c r="E132" s="59" t="s">
        <v>25</v>
      </c>
      <c r="F132" s="292">
        <v>1500000</v>
      </c>
      <c r="G132" s="120" t="s">
        <v>6429</v>
      </c>
      <c r="H132" s="120" t="s">
        <v>14295</v>
      </c>
    </row>
    <row r="133" spans="1:13" x14ac:dyDescent="0.25">
      <c r="A133" s="656">
        <v>132</v>
      </c>
      <c r="B133" s="59" t="s">
        <v>8027</v>
      </c>
      <c r="C133" s="59" t="s">
        <v>14302</v>
      </c>
      <c r="D133" s="77">
        <v>1</v>
      </c>
      <c r="E133" s="59" t="s">
        <v>25</v>
      </c>
      <c r="F133" s="292">
        <v>1500000</v>
      </c>
      <c r="G133" s="120" t="s">
        <v>6429</v>
      </c>
      <c r="H133" s="120" t="s">
        <v>14295</v>
      </c>
    </row>
    <row r="134" spans="1:13" x14ac:dyDescent="0.25">
      <c r="A134" s="656">
        <v>133</v>
      </c>
      <c r="B134" s="59" t="s">
        <v>8027</v>
      </c>
      <c r="C134" s="93" t="s">
        <v>14303</v>
      </c>
      <c r="D134" s="77">
        <v>1</v>
      </c>
      <c r="E134" s="59" t="s">
        <v>25</v>
      </c>
      <c r="F134" s="292">
        <v>1500000</v>
      </c>
      <c r="G134" s="120" t="s">
        <v>6429</v>
      </c>
      <c r="H134" s="120" t="s">
        <v>14295</v>
      </c>
    </row>
    <row r="135" spans="1:13" x14ac:dyDescent="0.25">
      <c r="A135" s="656">
        <v>134</v>
      </c>
      <c r="B135" s="59" t="s">
        <v>8027</v>
      </c>
      <c r="C135" s="59" t="s">
        <v>14304</v>
      </c>
      <c r="D135" s="77">
        <v>1</v>
      </c>
      <c r="E135" s="59" t="s">
        <v>25</v>
      </c>
      <c r="F135" s="292">
        <v>1500000</v>
      </c>
      <c r="G135" s="120" t="s">
        <v>6429</v>
      </c>
      <c r="H135" s="120" t="s">
        <v>14295</v>
      </c>
    </row>
    <row r="136" spans="1:13" x14ac:dyDescent="0.25">
      <c r="A136" s="656">
        <v>135</v>
      </c>
      <c r="B136" s="59" t="s">
        <v>58</v>
      </c>
      <c r="C136" s="59" t="s">
        <v>14305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14306</v>
      </c>
      <c r="L136">
        <v>1</v>
      </c>
      <c r="M136" t="s">
        <v>14105</v>
      </c>
    </row>
    <row r="137" spans="1:13" x14ac:dyDescent="0.25">
      <c r="A137" s="656">
        <v>136</v>
      </c>
      <c r="B137" s="71" t="s">
        <v>58</v>
      </c>
      <c r="C137" s="59" t="s">
        <v>14307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14306</v>
      </c>
    </row>
    <row r="138" spans="1:13" x14ac:dyDescent="0.25">
      <c r="A138" s="656">
        <v>137</v>
      </c>
      <c r="B138" s="71" t="s">
        <v>14141</v>
      </c>
      <c r="C138" s="59" t="s">
        <v>14308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14306</v>
      </c>
      <c r="I138" s="59" t="s">
        <v>14309</v>
      </c>
    </row>
    <row r="139" spans="1:13" x14ac:dyDescent="0.25">
      <c r="A139" s="656">
        <v>138</v>
      </c>
      <c r="B139" s="85" t="s">
        <v>14089</v>
      </c>
      <c r="C139" s="59" t="s">
        <v>14310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14311</v>
      </c>
      <c r="I139" s="124" t="s">
        <v>14312</v>
      </c>
      <c r="J139" s="59" t="s">
        <v>14105</v>
      </c>
      <c r="K139" s="81" t="s">
        <v>14313</v>
      </c>
    </row>
    <row r="140" spans="1:13" x14ac:dyDescent="0.25">
      <c r="A140" s="656">
        <v>139</v>
      </c>
      <c r="B140" s="85" t="s">
        <v>14089</v>
      </c>
      <c r="C140" s="59" t="s">
        <v>14314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14311</v>
      </c>
      <c r="I140" s="124" t="s">
        <v>14315</v>
      </c>
      <c r="J140" s="59" t="s">
        <v>14105</v>
      </c>
      <c r="K140" s="81" t="s">
        <v>14313</v>
      </c>
    </row>
    <row r="141" spans="1:13" x14ac:dyDescent="0.25">
      <c r="A141" s="656">
        <v>140</v>
      </c>
      <c r="B141" s="59" t="s">
        <v>13597</v>
      </c>
      <c r="C141" s="59" t="s">
        <v>14316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14311</v>
      </c>
      <c r="I141" s="59" t="s">
        <v>14317</v>
      </c>
      <c r="J141" s="59" t="s">
        <v>14105</v>
      </c>
      <c r="K141" s="81" t="s">
        <v>14318</v>
      </c>
    </row>
    <row r="142" spans="1:13" x14ac:dyDescent="0.25">
      <c r="A142" s="656">
        <v>141</v>
      </c>
      <c r="B142" s="59" t="s">
        <v>13597</v>
      </c>
      <c r="C142" s="59" t="s">
        <v>14319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14311</v>
      </c>
      <c r="I142" s="59" t="s">
        <v>14186</v>
      </c>
      <c r="J142" s="59" t="s">
        <v>14255</v>
      </c>
      <c r="K142" s="81" t="s">
        <v>14318</v>
      </c>
    </row>
    <row r="143" spans="1:13" x14ac:dyDescent="0.25">
      <c r="A143" s="656">
        <v>142</v>
      </c>
      <c r="B143" s="59" t="s">
        <v>14141</v>
      </c>
      <c r="C143" s="77" t="s">
        <v>14320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14311</v>
      </c>
      <c r="I143" s="124" t="s">
        <v>14321</v>
      </c>
      <c r="J143" s="59" t="s">
        <v>14080</v>
      </c>
      <c r="K143" s="515">
        <v>44348</v>
      </c>
    </row>
    <row r="144" spans="1:13" x14ac:dyDescent="0.25">
      <c r="A144" s="656">
        <v>143</v>
      </c>
      <c r="B144" s="59" t="s">
        <v>14141</v>
      </c>
      <c r="C144" s="77" t="s">
        <v>14322</v>
      </c>
      <c r="D144" s="60">
        <v>1</v>
      </c>
      <c r="E144" s="75" t="s">
        <v>25</v>
      </c>
      <c r="F144" s="498">
        <v>1320000</v>
      </c>
      <c r="G144" s="120" t="s">
        <v>427</v>
      </c>
      <c r="H144" s="120" t="s">
        <v>14323</v>
      </c>
      <c r="I144" s="124" t="s">
        <v>14324</v>
      </c>
      <c r="J144" s="59" t="s">
        <v>14085</v>
      </c>
      <c r="K144" s="515">
        <v>44292</v>
      </c>
    </row>
    <row r="145" spans="1:11" x14ac:dyDescent="0.25">
      <c r="A145" s="656">
        <v>144</v>
      </c>
      <c r="B145" s="59" t="s">
        <v>13597</v>
      </c>
      <c r="C145" s="59" t="s">
        <v>14325</v>
      </c>
      <c r="D145" s="141">
        <v>1</v>
      </c>
      <c r="E145" s="59" t="s">
        <v>26</v>
      </c>
      <c r="F145" s="478">
        <v>1900000</v>
      </c>
      <c r="G145" s="120" t="s">
        <v>1500</v>
      </c>
      <c r="H145" s="120" t="s">
        <v>14323</v>
      </c>
    </row>
    <row r="146" spans="1:11" x14ac:dyDescent="0.25">
      <c r="A146" s="656">
        <v>145</v>
      </c>
      <c r="B146" s="59" t="s">
        <v>13597</v>
      </c>
      <c r="C146" s="59" t="s">
        <v>14326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14323</v>
      </c>
    </row>
    <row r="147" spans="1:11" x14ac:dyDescent="0.25">
      <c r="A147" s="656">
        <v>146</v>
      </c>
      <c r="B147" s="85" t="s">
        <v>14089</v>
      </c>
      <c r="C147" s="59" t="s">
        <v>14327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14328</v>
      </c>
      <c r="I147" s="124" t="s">
        <v>14329</v>
      </c>
      <c r="J147" s="59" t="s">
        <v>14330</v>
      </c>
      <c r="K147" s="81" t="s">
        <v>14331</v>
      </c>
    </row>
    <row r="148" spans="1:11" x14ac:dyDescent="0.25">
      <c r="A148" s="656">
        <v>147</v>
      </c>
      <c r="B148" s="85" t="s">
        <v>14089</v>
      </c>
      <c r="C148" s="59" t="s">
        <v>14332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14328</v>
      </c>
      <c r="I148" s="124" t="s">
        <v>14333</v>
      </c>
      <c r="J148" s="59" t="s">
        <v>14134</v>
      </c>
      <c r="K148" s="81" t="s">
        <v>14331</v>
      </c>
    </row>
    <row r="149" spans="1:11" x14ac:dyDescent="0.25">
      <c r="A149" s="656">
        <v>148</v>
      </c>
      <c r="B149" s="59" t="s">
        <v>13597</v>
      </c>
      <c r="C149" s="121" t="s">
        <v>14334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14328</v>
      </c>
    </row>
    <row r="150" spans="1:11" x14ac:dyDescent="0.25">
      <c r="A150" s="656">
        <v>149</v>
      </c>
      <c r="B150" s="59" t="s">
        <v>14141</v>
      </c>
      <c r="C150" s="77" t="s">
        <v>14335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14328</v>
      </c>
      <c r="I150" s="261" t="s">
        <v>14336</v>
      </c>
      <c r="J150" s="59" t="s">
        <v>14337</v>
      </c>
      <c r="K150" s="81" t="s">
        <v>14328</v>
      </c>
    </row>
    <row r="151" spans="1:11" x14ac:dyDescent="0.25">
      <c r="A151" s="656">
        <v>150</v>
      </c>
      <c r="B151" s="59" t="s">
        <v>13597</v>
      </c>
      <c r="C151" s="59" t="s">
        <v>14338</v>
      </c>
      <c r="D151" s="60">
        <v>1</v>
      </c>
      <c r="E151" s="75" t="s">
        <v>29</v>
      </c>
      <c r="F151" s="62">
        <v>1900000</v>
      </c>
      <c r="G151" s="120" t="s">
        <v>710</v>
      </c>
      <c r="H151" s="616">
        <v>44564</v>
      </c>
    </row>
    <row r="152" spans="1:11" x14ac:dyDescent="0.25">
      <c r="A152" s="656">
        <v>151</v>
      </c>
      <c r="B152" s="481" t="s">
        <v>14141</v>
      </c>
      <c r="C152" s="487" t="s">
        <v>14339</v>
      </c>
      <c r="D152" s="482">
        <v>1</v>
      </c>
      <c r="E152" s="544" t="s">
        <v>26</v>
      </c>
      <c r="F152" s="579">
        <v>1320000</v>
      </c>
      <c r="G152" s="120" t="s">
        <v>427</v>
      </c>
      <c r="H152" s="616">
        <v>44564</v>
      </c>
      <c r="I152" s="124" t="s">
        <v>14340</v>
      </c>
      <c r="J152" s="59" t="s">
        <v>14080</v>
      </c>
      <c r="K152" s="515">
        <v>44298</v>
      </c>
    </row>
    <row r="153" spans="1:11" x14ac:dyDescent="0.25">
      <c r="A153" s="656">
        <v>152</v>
      </c>
      <c r="B153" s="85" t="s">
        <v>14089</v>
      </c>
      <c r="C153" s="59" t="s">
        <v>14341</v>
      </c>
      <c r="D153" s="60">
        <v>1</v>
      </c>
      <c r="E153" s="75" t="s">
        <v>26</v>
      </c>
      <c r="F153" s="62">
        <v>1535000</v>
      </c>
      <c r="G153" s="120" t="s">
        <v>3126</v>
      </c>
      <c r="H153" s="616">
        <v>44564</v>
      </c>
      <c r="I153" s="124" t="s">
        <v>14342</v>
      </c>
      <c r="J153" s="59" t="s">
        <v>14085</v>
      </c>
      <c r="K153" s="515">
        <v>44510</v>
      </c>
    </row>
    <row r="154" spans="1:11" x14ac:dyDescent="0.25">
      <c r="A154" s="656">
        <v>153</v>
      </c>
      <c r="B154" s="59" t="s">
        <v>9847</v>
      </c>
      <c r="C154" s="59" t="s">
        <v>14343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6">
        <v>44564</v>
      </c>
      <c r="I154" s="124" t="s">
        <v>14344</v>
      </c>
      <c r="K154" s="515">
        <v>44510</v>
      </c>
    </row>
    <row r="155" spans="1:11" x14ac:dyDescent="0.25">
      <c r="A155" s="656">
        <v>154</v>
      </c>
      <c r="B155" s="59" t="s">
        <v>14141</v>
      </c>
      <c r="C155" s="77" t="s">
        <v>14345</v>
      </c>
      <c r="D155" s="60">
        <v>1</v>
      </c>
      <c r="E155" s="75" t="s">
        <v>26</v>
      </c>
      <c r="F155" s="111">
        <v>1320000</v>
      </c>
      <c r="G155" s="120" t="s">
        <v>1784</v>
      </c>
      <c r="H155" s="616">
        <v>44564</v>
      </c>
    </row>
    <row r="156" spans="1:11" x14ac:dyDescent="0.25">
      <c r="A156" s="656">
        <v>155</v>
      </c>
      <c r="B156" s="59" t="s">
        <v>58</v>
      </c>
      <c r="C156" s="59" t="s">
        <v>14346</v>
      </c>
      <c r="D156" s="60">
        <v>1</v>
      </c>
      <c r="E156" s="75" t="s">
        <v>26</v>
      </c>
      <c r="F156" s="102">
        <v>3419999</v>
      </c>
      <c r="G156" s="120" t="s">
        <v>6084</v>
      </c>
      <c r="H156" s="616">
        <v>44654</v>
      </c>
    </row>
    <row r="157" spans="1:11" x14ac:dyDescent="0.25">
      <c r="A157" s="656">
        <v>156</v>
      </c>
      <c r="B157" s="71" t="s">
        <v>58</v>
      </c>
      <c r="C157" s="59" t="s">
        <v>14347</v>
      </c>
      <c r="D157" s="60">
        <v>1</v>
      </c>
      <c r="E157" s="75" t="s">
        <v>26</v>
      </c>
      <c r="F157" s="73">
        <v>3419999</v>
      </c>
      <c r="G157" s="120" t="s">
        <v>6084</v>
      </c>
      <c r="H157" s="616">
        <v>44654</v>
      </c>
    </row>
    <row r="158" spans="1:11" x14ac:dyDescent="0.25">
      <c r="A158" s="656">
        <v>157</v>
      </c>
      <c r="B158" s="71" t="s">
        <v>14141</v>
      </c>
      <c r="C158" s="59" t="s">
        <v>14348</v>
      </c>
      <c r="D158" s="141">
        <v>1</v>
      </c>
      <c r="E158" s="480" t="s">
        <v>26</v>
      </c>
      <c r="F158" s="73">
        <v>1320000</v>
      </c>
      <c r="G158" s="139" t="s">
        <v>1656</v>
      </c>
      <c r="H158" s="659">
        <v>44654</v>
      </c>
      <c r="I158" s="124" t="s">
        <v>14349</v>
      </c>
      <c r="J158" s="59" t="s">
        <v>14080</v>
      </c>
      <c r="K158" s="81" t="s">
        <v>14086</v>
      </c>
    </row>
    <row r="159" spans="1:11" x14ac:dyDescent="0.25">
      <c r="A159" s="656">
        <v>158</v>
      </c>
      <c r="B159" s="85" t="s">
        <v>14089</v>
      </c>
      <c r="C159" s="83" t="s">
        <v>14350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9">
        <v>44654</v>
      </c>
      <c r="I159" s="124" t="s">
        <v>14351</v>
      </c>
      <c r="J159" s="59" t="s">
        <v>14085</v>
      </c>
      <c r="K159" s="515">
        <v>44450</v>
      </c>
    </row>
    <row r="160" spans="1:11" x14ac:dyDescent="0.25">
      <c r="A160" s="656">
        <v>159</v>
      </c>
      <c r="B160" s="85" t="s">
        <v>14089</v>
      </c>
      <c r="C160" s="83" t="s">
        <v>14352</v>
      </c>
      <c r="D160" s="141">
        <v>1</v>
      </c>
      <c r="E160" s="480" t="s">
        <v>26</v>
      </c>
      <c r="F160" s="210">
        <v>1535000</v>
      </c>
      <c r="G160" s="139" t="s">
        <v>1656</v>
      </c>
      <c r="H160" s="659">
        <v>44654</v>
      </c>
    </row>
    <row r="161" spans="1:13" x14ac:dyDescent="0.25">
      <c r="A161" s="656">
        <v>160</v>
      </c>
      <c r="B161" s="85" t="s">
        <v>14089</v>
      </c>
      <c r="C161" s="59" t="s">
        <v>14353</v>
      </c>
      <c r="D161" s="77">
        <v>1</v>
      </c>
      <c r="E161" s="59" t="s">
        <v>26</v>
      </c>
      <c r="F161" s="210">
        <v>1535000</v>
      </c>
      <c r="G161" s="120" t="s">
        <v>749</v>
      </c>
      <c r="H161" s="616">
        <v>44654</v>
      </c>
      <c r="I161" s="59">
        <v>504204</v>
      </c>
      <c r="K161" s="515">
        <v>44661</v>
      </c>
    </row>
    <row r="162" spans="1:13" x14ac:dyDescent="0.25">
      <c r="A162" s="656">
        <v>161</v>
      </c>
      <c r="B162" s="85" t="s">
        <v>14089</v>
      </c>
      <c r="C162" s="59" t="s">
        <v>14354</v>
      </c>
      <c r="D162" s="77">
        <v>1</v>
      </c>
      <c r="E162" s="59" t="s">
        <v>26</v>
      </c>
      <c r="F162" s="210">
        <v>1535000</v>
      </c>
      <c r="G162" s="120" t="s">
        <v>749</v>
      </c>
      <c r="H162" s="616">
        <v>44654</v>
      </c>
      <c r="I162" s="59">
        <v>5728109</v>
      </c>
      <c r="K162" s="515">
        <v>44661</v>
      </c>
      <c r="L162">
        <v>1</v>
      </c>
    </row>
    <row r="163" spans="1:13" x14ac:dyDescent="0.25">
      <c r="A163" s="656">
        <v>162</v>
      </c>
      <c r="B163" s="59" t="s">
        <v>13597</v>
      </c>
      <c r="C163" s="83" t="s">
        <v>9964</v>
      </c>
      <c r="D163" s="60">
        <v>1</v>
      </c>
      <c r="E163" s="126" t="s">
        <v>26</v>
      </c>
      <c r="F163" s="73">
        <v>1900000</v>
      </c>
      <c r="G163" s="120" t="s">
        <v>1156</v>
      </c>
      <c r="H163" s="616">
        <v>44745</v>
      </c>
      <c r="I163" s="124" t="s">
        <v>14355</v>
      </c>
      <c r="J163" s="59" t="s">
        <v>14198</v>
      </c>
      <c r="K163" s="81" t="s">
        <v>14356</v>
      </c>
    </row>
    <row r="164" spans="1:13" x14ac:dyDescent="0.25">
      <c r="A164" s="656">
        <v>163</v>
      </c>
      <c r="B164" s="59" t="s">
        <v>13597</v>
      </c>
      <c r="C164" s="59" t="s">
        <v>14357</v>
      </c>
      <c r="D164" s="60">
        <v>1</v>
      </c>
      <c r="E164" s="126" t="s">
        <v>26</v>
      </c>
      <c r="F164" s="73">
        <v>1900000</v>
      </c>
      <c r="G164" s="120" t="s">
        <v>1156</v>
      </c>
      <c r="H164" s="616">
        <v>44745</v>
      </c>
      <c r="I164" s="124" t="s">
        <v>14358</v>
      </c>
      <c r="J164" s="59" t="s">
        <v>14359</v>
      </c>
      <c r="K164" s="81" t="s">
        <v>14356</v>
      </c>
    </row>
    <row r="165" spans="1:13" x14ac:dyDescent="0.25">
      <c r="A165" s="656">
        <v>164</v>
      </c>
      <c r="B165" s="59" t="s">
        <v>14360</v>
      </c>
      <c r="C165" s="660" t="s">
        <v>14361</v>
      </c>
      <c r="D165" s="60">
        <v>1</v>
      </c>
      <c r="E165" s="75" t="s">
        <v>25</v>
      </c>
      <c r="F165" s="64">
        <v>1550000</v>
      </c>
      <c r="G165" s="120" t="s">
        <v>5929</v>
      </c>
      <c r="H165" s="616">
        <v>44745</v>
      </c>
    </row>
    <row r="166" spans="1:13" x14ac:dyDescent="0.25">
      <c r="A166" s="656">
        <v>165</v>
      </c>
      <c r="B166" s="59" t="s">
        <v>14360</v>
      </c>
      <c r="C166" s="276" t="s">
        <v>14362</v>
      </c>
      <c r="D166" s="60">
        <v>1</v>
      </c>
      <c r="E166" s="75" t="s">
        <v>25</v>
      </c>
      <c r="F166" s="64">
        <v>1550000</v>
      </c>
      <c r="G166" s="120" t="s">
        <v>5929</v>
      </c>
      <c r="H166" s="616">
        <v>44745</v>
      </c>
    </row>
    <row r="167" spans="1:13" x14ac:dyDescent="0.25">
      <c r="A167" s="656">
        <v>166</v>
      </c>
      <c r="B167" s="59" t="s">
        <v>14360</v>
      </c>
      <c r="C167" s="276" t="s">
        <v>14363</v>
      </c>
      <c r="D167" s="60">
        <v>1</v>
      </c>
      <c r="E167" s="75" t="s">
        <v>25</v>
      </c>
      <c r="F167" s="64">
        <v>1550000</v>
      </c>
      <c r="G167" s="120" t="s">
        <v>5929</v>
      </c>
      <c r="H167" s="616">
        <v>44745</v>
      </c>
    </row>
    <row r="168" spans="1:13" x14ac:dyDescent="0.25">
      <c r="A168" s="656">
        <v>167</v>
      </c>
      <c r="B168" s="59" t="s">
        <v>14360</v>
      </c>
      <c r="C168" s="276" t="s">
        <v>14364</v>
      </c>
      <c r="D168" s="60">
        <v>1</v>
      </c>
      <c r="E168" s="75" t="s">
        <v>25</v>
      </c>
      <c r="F168" s="64">
        <v>1550000</v>
      </c>
      <c r="G168" s="120" t="s">
        <v>5929</v>
      </c>
      <c r="H168" s="616">
        <v>44745</v>
      </c>
    </row>
    <row r="169" spans="1:13" x14ac:dyDescent="0.25">
      <c r="A169" s="656">
        <v>168</v>
      </c>
      <c r="B169" s="59" t="s">
        <v>14360</v>
      </c>
      <c r="C169" s="276" t="s">
        <v>14365</v>
      </c>
      <c r="D169" s="60">
        <v>1</v>
      </c>
      <c r="E169" s="75" t="s">
        <v>25</v>
      </c>
      <c r="F169" s="64">
        <v>1550000</v>
      </c>
      <c r="G169" s="120" t="s">
        <v>5929</v>
      </c>
      <c r="H169" s="616">
        <v>44745</v>
      </c>
    </row>
    <row r="170" spans="1:13" x14ac:dyDescent="0.25">
      <c r="A170" s="656">
        <v>169</v>
      </c>
      <c r="B170" s="59" t="s">
        <v>14360</v>
      </c>
      <c r="C170" s="276" t="s">
        <v>14366</v>
      </c>
      <c r="D170" s="60">
        <v>1</v>
      </c>
      <c r="E170" s="75" t="s">
        <v>25</v>
      </c>
      <c r="F170" s="64">
        <v>1550000</v>
      </c>
      <c r="G170" s="120" t="s">
        <v>5929</v>
      </c>
      <c r="H170" s="616">
        <v>44745</v>
      </c>
    </row>
    <row r="171" spans="1:13" x14ac:dyDescent="0.25">
      <c r="A171" s="656">
        <v>170</v>
      </c>
      <c r="B171" s="59" t="s">
        <v>14360</v>
      </c>
      <c r="C171" s="276" t="s">
        <v>14367</v>
      </c>
      <c r="D171" s="141">
        <v>1</v>
      </c>
      <c r="E171" s="75" t="s">
        <v>26</v>
      </c>
      <c r="F171" s="64">
        <v>1550000</v>
      </c>
      <c r="G171" s="120" t="s">
        <v>5929</v>
      </c>
      <c r="H171" s="616">
        <v>44745</v>
      </c>
    </row>
    <row r="172" spans="1:13" x14ac:dyDescent="0.25">
      <c r="A172" s="656">
        <v>171</v>
      </c>
      <c r="B172" s="59" t="s">
        <v>14360</v>
      </c>
      <c r="C172" s="276" t="s">
        <v>14368</v>
      </c>
      <c r="D172" s="60">
        <v>1</v>
      </c>
      <c r="E172" s="75" t="s">
        <v>26</v>
      </c>
      <c r="F172" s="64">
        <v>1550000</v>
      </c>
      <c r="G172" s="120" t="s">
        <v>5929</v>
      </c>
      <c r="H172" s="616">
        <v>44745</v>
      </c>
      <c r="L172">
        <v>1</v>
      </c>
      <c r="M172" t="s">
        <v>14105</v>
      </c>
    </row>
    <row r="173" spans="1:13" x14ac:dyDescent="0.25">
      <c r="A173" s="656">
        <v>172</v>
      </c>
      <c r="B173" s="59" t="s">
        <v>14141</v>
      </c>
      <c r="C173" s="90" t="s">
        <v>14369</v>
      </c>
      <c r="D173" s="141">
        <v>1</v>
      </c>
      <c r="E173" s="75" t="s">
        <v>25</v>
      </c>
      <c r="F173" s="210">
        <v>1320000</v>
      </c>
      <c r="G173" s="120" t="s">
        <v>998</v>
      </c>
      <c r="H173" s="616">
        <v>44745</v>
      </c>
    </row>
    <row r="174" spans="1:13" x14ac:dyDescent="0.25">
      <c r="A174" s="656">
        <v>173</v>
      </c>
      <c r="B174" s="59" t="s">
        <v>54</v>
      </c>
      <c r="C174" s="276" t="s">
        <v>14370</v>
      </c>
      <c r="D174" s="141">
        <v>1</v>
      </c>
      <c r="E174" s="75" t="s">
        <v>26</v>
      </c>
      <c r="F174" s="210">
        <v>3699999</v>
      </c>
      <c r="G174" s="120" t="s">
        <v>5929</v>
      </c>
      <c r="H174" s="616">
        <v>44776</v>
      </c>
    </row>
    <row r="175" spans="1:13" x14ac:dyDescent="0.25">
      <c r="A175" s="656">
        <v>174</v>
      </c>
      <c r="B175" s="71" t="s">
        <v>54</v>
      </c>
      <c r="C175" s="276" t="s">
        <v>14371</v>
      </c>
      <c r="D175" s="141">
        <v>1</v>
      </c>
      <c r="E175" s="75" t="s">
        <v>26</v>
      </c>
      <c r="F175" s="210">
        <v>3699999</v>
      </c>
      <c r="G175" s="120" t="s">
        <v>5929</v>
      </c>
      <c r="H175" s="616">
        <v>44776</v>
      </c>
    </row>
    <row r="176" spans="1:13" x14ac:dyDescent="0.25">
      <c r="A176" s="656">
        <v>174</v>
      </c>
      <c r="B176" s="71" t="s">
        <v>14141</v>
      </c>
      <c r="C176" s="83" t="s">
        <v>14372</v>
      </c>
      <c r="D176" s="60">
        <v>1</v>
      </c>
      <c r="E176" s="75" t="s">
        <v>25</v>
      </c>
      <c r="F176" s="64">
        <v>1320000</v>
      </c>
      <c r="G176" s="120" t="s">
        <v>1120</v>
      </c>
      <c r="H176" s="616">
        <v>44776</v>
      </c>
    </row>
    <row r="177" spans="1:10" x14ac:dyDescent="0.25">
      <c r="A177" s="656">
        <v>176</v>
      </c>
      <c r="B177" s="59" t="s">
        <v>14141</v>
      </c>
      <c r="C177" s="83" t="s">
        <v>14373</v>
      </c>
      <c r="D177" s="60">
        <v>1</v>
      </c>
      <c r="E177" s="75" t="s">
        <v>25</v>
      </c>
      <c r="F177" s="64">
        <v>1320000</v>
      </c>
      <c r="G177" s="120" t="s">
        <v>1120</v>
      </c>
      <c r="H177" s="616">
        <v>44776</v>
      </c>
    </row>
    <row r="178" spans="1:10" x14ac:dyDescent="0.25">
      <c r="A178" s="656">
        <v>177</v>
      </c>
      <c r="B178" s="59" t="s">
        <v>14141</v>
      </c>
      <c r="C178" s="83" t="s">
        <v>14374</v>
      </c>
      <c r="D178" s="60">
        <v>1</v>
      </c>
      <c r="E178" s="75" t="s">
        <v>25</v>
      </c>
      <c r="F178" s="64">
        <v>1320000</v>
      </c>
      <c r="G178" s="120" t="s">
        <v>1120</v>
      </c>
      <c r="H178" s="616">
        <v>44776</v>
      </c>
    </row>
    <row r="179" spans="1:10" x14ac:dyDescent="0.25">
      <c r="A179" s="656">
        <v>178</v>
      </c>
      <c r="B179" s="59" t="s">
        <v>14141</v>
      </c>
      <c r="C179" s="83" t="s">
        <v>14375</v>
      </c>
      <c r="D179" s="60">
        <v>1</v>
      </c>
      <c r="E179" s="75" t="s">
        <v>25</v>
      </c>
      <c r="F179" s="64">
        <v>1320000</v>
      </c>
      <c r="G179" s="120" t="s">
        <v>1120</v>
      </c>
      <c r="H179" s="616">
        <v>44776</v>
      </c>
    </row>
    <row r="180" spans="1:10" x14ac:dyDescent="0.25">
      <c r="A180" s="656">
        <v>179</v>
      </c>
      <c r="B180" s="59" t="s">
        <v>9847</v>
      </c>
      <c r="C180" s="83" t="s">
        <v>14376</v>
      </c>
      <c r="D180" s="60">
        <v>1</v>
      </c>
      <c r="E180" s="75" t="s">
        <v>25</v>
      </c>
      <c r="F180" s="64">
        <v>1545000</v>
      </c>
      <c r="G180" s="120" t="s">
        <v>1120</v>
      </c>
      <c r="H180" s="616">
        <v>44776</v>
      </c>
    </row>
    <row r="181" spans="1:10" x14ac:dyDescent="0.25">
      <c r="A181" s="656">
        <v>180</v>
      </c>
      <c r="B181" s="59" t="s">
        <v>9847</v>
      </c>
      <c r="C181" s="59" t="s">
        <v>14377</v>
      </c>
      <c r="D181" s="141">
        <v>1</v>
      </c>
      <c r="E181" s="75" t="s">
        <v>26</v>
      </c>
      <c r="F181" s="64">
        <v>1545000</v>
      </c>
      <c r="G181" s="120" t="s">
        <v>1120</v>
      </c>
      <c r="H181" s="616">
        <v>44776</v>
      </c>
    </row>
    <row r="182" spans="1:10" x14ac:dyDescent="0.25">
      <c r="A182" s="656">
        <v>181</v>
      </c>
      <c r="B182" s="59" t="s">
        <v>9847</v>
      </c>
      <c r="C182" s="59" t="s">
        <v>14378</v>
      </c>
      <c r="D182" s="60">
        <v>1</v>
      </c>
      <c r="E182" s="75" t="s">
        <v>26</v>
      </c>
      <c r="F182" s="64">
        <v>1545000</v>
      </c>
      <c r="G182" s="120" t="s">
        <v>1120</v>
      </c>
      <c r="H182" s="616">
        <v>44776</v>
      </c>
    </row>
    <row r="183" spans="1:10" x14ac:dyDescent="0.25">
      <c r="A183" s="656">
        <v>182</v>
      </c>
      <c r="B183" s="59" t="s">
        <v>9847</v>
      </c>
      <c r="C183" s="83" t="s">
        <v>14379</v>
      </c>
      <c r="D183" s="60">
        <v>1</v>
      </c>
      <c r="E183" s="75" t="s">
        <v>25</v>
      </c>
      <c r="F183" s="64">
        <v>1545000</v>
      </c>
      <c r="G183" s="120" t="s">
        <v>1120</v>
      </c>
      <c r="H183" s="616">
        <v>44776</v>
      </c>
    </row>
    <row r="184" spans="1:10" x14ac:dyDescent="0.25">
      <c r="A184" s="656">
        <v>183</v>
      </c>
      <c r="B184" s="59" t="s">
        <v>9847</v>
      </c>
      <c r="C184" s="83" t="s">
        <v>14380</v>
      </c>
      <c r="D184" s="141">
        <v>1</v>
      </c>
      <c r="E184" s="75" t="s">
        <v>25</v>
      </c>
      <c r="F184" s="64">
        <v>1545000</v>
      </c>
      <c r="G184" s="120" t="s">
        <v>1120</v>
      </c>
      <c r="H184" s="616">
        <v>44776</v>
      </c>
    </row>
    <row r="185" spans="1:10" x14ac:dyDescent="0.25">
      <c r="A185" s="656">
        <v>184</v>
      </c>
      <c r="B185" s="59" t="s">
        <v>9847</v>
      </c>
      <c r="C185" s="59" t="s">
        <v>14381</v>
      </c>
      <c r="D185" s="60">
        <v>1</v>
      </c>
      <c r="E185" s="75" t="s">
        <v>25</v>
      </c>
      <c r="F185" s="64">
        <v>1545000</v>
      </c>
      <c r="G185" s="120" t="s">
        <v>1120</v>
      </c>
      <c r="H185" s="616">
        <v>44776</v>
      </c>
    </row>
    <row r="186" spans="1:10" x14ac:dyDescent="0.25">
      <c r="A186" s="656">
        <v>185</v>
      </c>
      <c r="B186" s="59" t="s">
        <v>9847</v>
      </c>
      <c r="C186" s="59" t="s">
        <v>14382</v>
      </c>
      <c r="D186" s="141">
        <v>1</v>
      </c>
      <c r="E186" s="75" t="s">
        <v>26</v>
      </c>
      <c r="F186" s="64">
        <v>1545000</v>
      </c>
      <c r="G186" s="120" t="s">
        <v>1120</v>
      </c>
      <c r="H186" s="616">
        <v>44776</v>
      </c>
    </row>
    <row r="187" spans="1:10" x14ac:dyDescent="0.25">
      <c r="A187" s="656">
        <v>186</v>
      </c>
      <c r="B187" s="59" t="s">
        <v>9847</v>
      </c>
      <c r="C187" s="59" t="s">
        <v>14383</v>
      </c>
      <c r="D187" s="60">
        <v>1</v>
      </c>
      <c r="E187" s="75" t="s">
        <v>26</v>
      </c>
      <c r="F187" s="64">
        <v>1545000</v>
      </c>
      <c r="G187" s="120" t="s">
        <v>1120</v>
      </c>
      <c r="H187" s="616">
        <v>44776</v>
      </c>
    </row>
    <row r="188" spans="1:10" x14ac:dyDescent="0.25">
      <c r="A188" s="656">
        <v>187</v>
      </c>
      <c r="B188" s="59" t="s">
        <v>9847</v>
      </c>
      <c r="C188" s="59" t="s">
        <v>14384</v>
      </c>
      <c r="D188" s="60">
        <v>1</v>
      </c>
      <c r="E188" s="75" t="s">
        <v>26</v>
      </c>
      <c r="F188" s="64">
        <v>1545000</v>
      </c>
      <c r="G188" s="120" t="s">
        <v>1120</v>
      </c>
      <c r="H188" s="616">
        <v>44776</v>
      </c>
    </row>
    <row r="189" spans="1:10" x14ac:dyDescent="0.25">
      <c r="A189" s="656">
        <v>188</v>
      </c>
      <c r="B189" s="59" t="s">
        <v>9847</v>
      </c>
      <c r="C189" s="77" t="s">
        <v>14385</v>
      </c>
      <c r="D189" s="60">
        <v>1</v>
      </c>
      <c r="E189" s="75" t="s">
        <v>26</v>
      </c>
      <c r="F189" s="64">
        <v>1545000</v>
      </c>
      <c r="G189" s="120" t="s">
        <v>1120</v>
      </c>
      <c r="H189" s="616">
        <v>44776</v>
      </c>
    </row>
    <row r="190" spans="1:10" x14ac:dyDescent="0.25">
      <c r="A190" s="656">
        <v>189</v>
      </c>
      <c r="B190" s="59" t="s">
        <v>14141</v>
      </c>
      <c r="C190" s="661" t="s">
        <v>14386</v>
      </c>
      <c r="D190" s="77">
        <v>1</v>
      </c>
      <c r="E190" s="59" t="s">
        <v>25</v>
      </c>
      <c r="F190" s="292">
        <v>1320000</v>
      </c>
      <c r="G190" s="120" t="s">
        <v>1873</v>
      </c>
      <c r="H190" s="616">
        <v>44807</v>
      </c>
      <c r="J190" s="59" t="s">
        <v>14387</v>
      </c>
    </row>
    <row r="191" spans="1:10" x14ac:dyDescent="0.25">
      <c r="A191" s="656">
        <v>190</v>
      </c>
      <c r="B191" s="59" t="s">
        <v>9847</v>
      </c>
      <c r="C191" s="59" t="s">
        <v>14388</v>
      </c>
      <c r="D191" s="77">
        <v>1</v>
      </c>
      <c r="E191" s="59" t="s">
        <v>25</v>
      </c>
      <c r="F191" s="292" t="s">
        <v>14217</v>
      </c>
      <c r="G191" s="120" t="s">
        <v>3421</v>
      </c>
      <c r="H191" s="616">
        <v>44807</v>
      </c>
      <c r="I191" s="124" t="s">
        <v>14389</v>
      </c>
      <c r="J191" s="59" t="s">
        <v>14085</v>
      </c>
    </row>
    <row r="192" spans="1:10" x14ac:dyDescent="0.25">
      <c r="A192" s="656">
        <v>191</v>
      </c>
      <c r="B192" s="59" t="s">
        <v>9847</v>
      </c>
      <c r="C192" s="83" t="s">
        <v>14390</v>
      </c>
      <c r="D192" s="77">
        <v>1</v>
      </c>
      <c r="E192" s="59" t="s">
        <v>25</v>
      </c>
      <c r="F192" s="292" t="s">
        <v>14217</v>
      </c>
      <c r="G192" s="120" t="s">
        <v>3421</v>
      </c>
      <c r="H192" s="616">
        <v>44807</v>
      </c>
      <c r="I192" s="124" t="s">
        <v>14391</v>
      </c>
      <c r="J192" s="59" t="s">
        <v>14085</v>
      </c>
    </row>
    <row r="193" spans="1:11" x14ac:dyDescent="0.25">
      <c r="A193" s="656">
        <v>192</v>
      </c>
      <c r="B193" s="59" t="s">
        <v>14141</v>
      </c>
      <c r="C193" s="83" t="s">
        <v>14392</v>
      </c>
      <c r="D193" s="60">
        <v>1</v>
      </c>
      <c r="E193" s="75" t="s">
        <v>25</v>
      </c>
      <c r="F193" s="64">
        <v>1320000</v>
      </c>
      <c r="G193" s="120" t="s">
        <v>466</v>
      </c>
      <c r="H193" s="616">
        <v>44868</v>
      </c>
      <c r="I193" s="124" t="s">
        <v>14393</v>
      </c>
      <c r="J193" s="59" t="s">
        <v>14105</v>
      </c>
    </row>
    <row r="194" spans="1:11" x14ac:dyDescent="0.25">
      <c r="A194" s="656">
        <v>193</v>
      </c>
      <c r="B194" s="59" t="s">
        <v>14141</v>
      </c>
      <c r="C194" s="59" t="s">
        <v>14394</v>
      </c>
      <c r="D194" s="60">
        <v>1</v>
      </c>
      <c r="E194" s="75" t="s">
        <v>26</v>
      </c>
      <c r="F194" s="64">
        <v>1320000</v>
      </c>
      <c r="G194" s="120" t="s">
        <v>1653</v>
      </c>
      <c r="H194" s="616">
        <v>44898</v>
      </c>
      <c r="I194" s="124" t="s">
        <v>14395</v>
      </c>
      <c r="J194" s="59" t="s">
        <v>14080</v>
      </c>
    </row>
    <row r="195" spans="1:11" x14ac:dyDescent="0.25">
      <c r="A195" s="656">
        <v>194</v>
      </c>
      <c r="B195" s="59" t="s">
        <v>9847</v>
      </c>
      <c r="C195" s="83" t="s">
        <v>14396</v>
      </c>
      <c r="D195" s="60">
        <v>1</v>
      </c>
      <c r="E195" s="75" t="s">
        <v>25</v>
      </c>
      <c r="F195" s="497">
        <v>1545000</v>
      </c>
      <c r="G195" s="120" t="s">
        <v>2145</v>
      </c>
      <c r="H195" s="120" t="s">
        <v>92</v>
      </c>
      <c r="I195" s="124" t="s">
        <v>14397</v>
      </c>
      <c r="J195" s="59" t="s">
        <v>14085</v>
      </c>
    </row>
    <row r="196" spans="1:11" x14ac:dyDescent="0.25">
      <c r="A196" s="656">
        <v>195</v>
      </c>
      <c r="B196" s="59" t="s">
        <v>9847</v>
      </c>
      <c r="C196" s="83" t="s">
        <v>14398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x14ac:dyDescent="0.25">
      <c r="A197" s="656">
        <v>196</v>
      </c>
      <c r="B197" s="59" t="s">
        <v>13597</v>
      </c>
      <c r="C197" s="59" t="s">
        <v>14399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14400</v>
      </c>
      <c r="J197" s="59" t="s">
        <v>14401</v>
      </c>
    </row>
    <row r="198" spans="1:11" x14ac:dyDescent="0.25">
      <c r="A198" s="656">
        <v>197</v>
      </c>
      <c r="B198" s="59" t="s">
        <v>13597</v>
      </c>
      <c r="C198" s="59" t="s">
        <v>14402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14403</v>
      </c>
      <c r="J198" s="59" t="s">
        <v>14085</v>
      </c>
    </row>
    <row r="199" spans="1:11" x14ac:dyDescent="0.25">
      <c r="A199" s="656">
        <v>198</v>
      </c>
      <c r="B199" s="481" t="s">
        <v>9847</v>
      </c>
      <c r="C199" s="481" t="s">
        <v>14404</v>
      </c>
      <c r="D199" s="482">
        <v>1</v>
      </c>
      <c r="E199" s="544" t="s">
        <v>26</v>
      </c>
      <c r="F199" s="485">
        <v>1545000</v>
      </c>
      <c r="G199" s="536" t="s">
        <v>427</v>
      </c>
      <c r="H199" s="536" t="s">
        <v>92</v>
      </c>
      <c r="I199" s="481"/>
      <c r="J199" s="481"/>
    </row>
    <row r="200" spans="1:11" x14ac:dyDescent="0.25">
      <c r="A200" s="656">
        <v>199</v>
      </c>
      <c r="B200" s="481" t="s">
        <v>9847</v>
      </c>
      <c r="C200" s="481" t="s">
        <v>14405</v>
      </c>
      <c r="D200" s="482">
        <v>1</v>
      </c>
      <c r="E200" s="544" t="s">
        <v>26</v>
      </c>
      <c r="F200" s="579">
        <v>1545000</v>
      </c>
      <c r="G200" s="536" t="s">
        <v>427</v>
      </c>
      <c r="H200" s="536" t="s">
        <v>92</v>
      </c>
      <c r="I200" s="481"/>
      <c r="J200" s="481"/>
    </row>
    <row r="201" spans="1:11" x14ac:dyDescent="0.25">
      <c r="A201" s="656">
        <v>200</v>
      </c>
      <c r="B201" s="59" t="s">
        <v>14406</v>
      </c>
      <c r="C201" s="59" t="s">
        <v>14407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14408</v>
      </c>
      <c r="J201" s="59" t="s">
        <v>14085</v>
      </c>
    </row>
    <row r="202" spans="1:11" x14ac:dyDescent="0.25">
      <c r="A202" s="656">
        <v>201</v>
      </c>
      <c r="B202" s="59" t="s">
        <v>14406</v>
      </c>
      <c r="C202" s="83" t="s">
        <v>14409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14093</v>
      </c>
      <c r="J202" s="59" t="s">
        <v>14085</v>
      </c>
    </row>
    <row r="203" spans="1:11" x14ac:dyDescent="0.25">
      <c r="A203" s="656">
        <v>202</v>
      </c>
      <c r="B203" s="59" t="s">
        <v>9847</v>
      </c>
      <c r="C203" s="59" t="s">
        <v>14410</v>
      </c>
      <c r="D203" s="77">
        <v>1</v>
      </c>
      <c r="E203" s="59" t="s">
        <v>25</v>
      </c>
      <c r="F203" s="478">
        <v>1545000</v>
      </c>
      <c r="G203" s="120" t="s">
        <v>890</v>
      </c>
      <c r="H203" s="120" t="s">
        <v>273</v>
      </c>
    </row>
    <row r="204" spans="1:11" x14ac:dyDescent="0.25">
      <c r="A204" s="656">
        <v>203</v>
      </c>
      <c r="B204" s="59" t="s">
        <v>9847</v>
      </c>
      <c r="C204" s="59" t="s">
        <v>14411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x14ac:dyDescent="0.25">
      <c r="A205" s="656">
        <v>204</v>
      </c>
      <c r="B205" s="59" t="s">
        <v>10443</v>
      </c>
      <c r="C205" s="59" t="s">
        <v>14412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14413</v>
      </c>
      <c r="I205" s="124" t="s">
        <v>14414</v>
      </c>
    </row>
    <row r="206" spans="1:11" x14ac:dyDescent="0.25">
      <c r="A206" s="656">
        <v>205</v>
      </c>
      <c r="B206" s="59" t="s">
        <v>62</v>
      </c>
      <c r="C206" s="77" t="s">
        <v>14415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14413</v>
      </c>
    </row>
    <row r="207" spans="1:11" x14ac:dyDescent="0.25">
      <c r="A207" s="656">
        <v>206</v>
      </c>
      <c r="B207" s="59" t="s">
        <v>62</v>
      </c>
      <c r="C207" s="138" t="s">
        <v>14416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14413</v>
      </c>
    </row>
    <row r="208" spans="1:11" x14ac:dyDescent="0.25">
      <c r="A208" s="656">
        <v>207</v>
      </c>
      <c r="B208" s="59" t="s">
        <v>62</v>
      </c>
      <c r="C208" s="59" t="s">
        <v>14417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14413</v>
      </c>
      <c r="I208" s="59" t="s">
        <v>14418</v>
      </c>
      <c r="J208" s="59" t="s">
        <v>14419</v>
      </c>
      <c r="K208" s="515">
        <v>44537</v>
      </c>
    </row>
    <row r="209" spans="1:11" x14ac:dyDescent="0.25">
      <c r="A209" s="656">
        <v>208</v>
      </c>
      <c r="B209" s="59" t="s">
        <v>62</v>
      </c>
      <c r="C209" s="59" t="s">
        <v>14420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14413</v>
      </c>
      <c r="I209" s="59" t="s">
        <v>14104</v>
      </c>
      <c r="J209" s="59" t="s">
        <v>14419</v>
      </c>
      <c r="K209" s="515">
        <v>44356</v>
      </c>
    </row>
    <row r="210" spans="1:11" x14ac:dyDescent="0.25">
      <c r="A210" s="656">
        <v>209</v>
      </c>
      <c r="B210" s="59" t="s">
        <v>10443</v>
      </c>
      <c r="C210" s="59" t="s">
        <v>14421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14422</v>
      </c>
      <c r="I210" s="124" t="s">
        <v>14423</v>
      </c>
      <c r="J210" s="59" t="s">
        <v>14080</v>
      </c>
      <c r="K210" s="515" t="s">
        <v>14424</v>
      </c>
    </row>
    <row r="211" spans="1:11" x14ac:dyDescent="0.25">
      <c r="A211" s="656">
        <v>210</v>
      </c>
      <c r="B211" s="59" t="s">
        <v>10443</v>
      </c>
      <c r="C211" s="59" t="s">
        <v>14425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14426</v>
      </c>
      <c r="I211" s="59">
        <v>112103</v>
      </c>
      <c r="K211" s="81" t="s">
        <v>14426</v>
      </c>
    </row>
    <row r="212" spans="1:11" x14ac:dyDescent="0.25">
      <c r="A212" s="656">
        <v>211</v>
      </c>
      <c r="B212" s="59" t="s">
        <v>62</v>
      </c>
      <c r="C212" s="59" t="s">
        <v>14427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14426</v>
      </c>
      <c r="I212" s="59" t="s">
        <v>14222</v>
      </c>
    </row>
    <row r="213" spans="1:11" x14ac:dyDescent="0.25">
      <c r="A213" s="656">
        <v>212</v>
      </c>
      <c r="B213" s="59" t="s">
        <v>62</v>
      </c>
      <c r="C213" s="59" t="s">
        <v>14428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14426</v>
      </c>
      <c r="I213" s="59" t="s">
        <v>14136</v>
      </c>
    </row>
    <row r="214" spans="1:11" x14ac:dyDescent="0.25">
      <c r="A214" s="656">
        <v>213</v>
      </c>
      <c r="B214" s="59" t="s">
        <v>14183</v>
      </c>
      <c r="C214" s="59" t="s">
        <v>14104</v>
      </c>
      <c r="D214" s="60">
        <v>1</v>
      </c>
      <c r="E214" s="75" t="s">
        <v>29</v>
      </c>
      <c r="F214" s="73">
        <v>1825000</v>
      </c>
      <c r="G214" s="120" t="s">
        <v>1500</v>
      </c>
      <c r="H214" s="616">
        <v>44205</v>
      </c>
    </row>
    <row r="215" spans="1:11" x14ac:dyDescent="0.25">
      <c r="A215" s="656">
        <v>214</v>
      </c>
      <c r="B215" s="59" t="s">
        <v>9847</v>
      </c>
      <c r="C215" s="59" t="s">
        <v>14429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14430</v>
      </c>
      <c r="I215" s="124" t="s">
        <v>14431</v>
      </c>
      <c r="J215" s="59" t="s">
        <v>14432</v>
      </c>
      <c r="K215" s="81" t="s">
        <v>14433</v>
      </c>
    </row>
    <row r="216" spans="1:11" x14ac:dyDescent="0.25">
      <c r="A216" s="656">
        <v>215</v>
      </c>
      <c r="B216" s="59" t="s">
        <v>9847</v>
      </c>
      <c r="C216" s="59" t="s">
        <v>14434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14430</v>
      </c>
      <c r="I216" s="124" t="s">
        <v>14435</v>
      </c>
      <c r="J216" s="59" t="s">
        <v>504</v>
      </c>
      <c r="K216" s="81" t="s">
        <v>14436</v>
      </c>
    </row>
    <row r="217" spans="1:11" x14ac:dyDescent="0.25">
      <c r="A217" s="656">
        <v>216</v>
      </c>
      <c r="B217" s="59" t="s">
        <v>9842</v>
      </c>
      <c r="C217" s="92" t="s">
        <v>14437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14438</v>
      </c>
    </row>
    <row r="218" spans="1:11" x14ac:dyDescent="0.25">
      <c r="A218" s="656">
        <v>217</v>
      </c>
      <c r="B218" s="59" t="s">
        <v>9847</v>
      </c>
      <c r="C218" s="59" t="s">
        <v>14439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14440</v>
      </c>
      <c r="I218" s="59" t="s">
        <v>14441</v>
      </c>
      <c r="J218" s="59" t="s">
        <v>14085</v>
      </c>
    </row>
    <row r="219" spans="1:11" x14ac:dyDescent="0.25">
      <c r="A219" s="656">
        <v>218</v>
      </c>
      <c r="B219" s="59" t="s">
        <v>9847</v>
      </c>
      <c r="C219" s="77" t="s">
        <v>14442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14440</v>
      </c>
      <c r="I219" s="59" t="s">
        <v>14443</v>
      </c>
    </row>
    <row r="220" spans="1:11" x14ac:dyDescent="0.25">
      <c r="A220" s="656">
        <v>219</v>
      </c>
      <c r="B220" s="59" t="s">
        <v>62</v>
      </c>
      <c r="C220" s="59" t="s">
        <v>14444</v>
      </c>
      <c r="D220" s="60">
        <v>1</v>
      </c>
      <c r="E220" s="75" t="s">
        <v>25</v>
      </c>
      <c r="F220" s="73">
        <v>1900000</v>
      </c>
      <c r="G220" s="120" t="s">
        <v>998</v>
      </c>
      <c r="H220" s="616" t="s">
        <v>14440</v>
      </c>
      <c r="K220" s="59"/>
    </row>
    <row r="221" spans="1:11" x14ac:dyDescent="0.25">
      <c r="A221" s="656">
        <v>220</v>
      </c>
      <c r="B221" s="59" t="s">
        <v>62</v>
      </c>
      <c r="C221" s="59" t="s">
        <v>14445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14440</v>
      </c>
    </row>
    <row r="222" spans="1:11" x14ac:dyDescent="0.25">
      <c r="A222" s="656">
        <v>221</v>
      </c>
      <c r="B222" s="59" t="s">
        <v>62</v>
      </c>
      <c r="C222" s="59" t="s">
        <v>9996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14446</v>
      </c>
      <c r="I222" s="141"/>
      <c r="J222" s="75"/>
      <c r="K222" s="210"/>
    </row>
    <row r="223" spans="1:11" x14ac:dyDescent="0.25">
      <c r="A223" s="656">
        <v>222</v>
      </c>
      <c r="B223" s="59" t="s">
        <v>62</v>
      </c>
      <c r="C223" s="59" t="s">
        <v>10021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14446</v>
      </c>
      <c r="I223" s="60"/>
      <c r="J223" s="75"/>
      <c r="K223" s="73"/>
    </row>
    <row r="224" spans="1:11" x14ac:dyDescent="0.25">
      <c r="A224" s="656">
        <v>223</v>
      </c>
      <c r="B224" s="59" t="s">
        <v>9847</v>
      </c>
      <c r="C224" s="59" t="s">
        <v>14447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14448</v>
      </c>
      <c r="J224" s="59" t="s">
        <v>14105</v>
      </c>
      <c r="K224" s="515">
        <v>44754</v>
      </c>
    </row>
    <row r="225" spans="1:11" x14ac:dyDescent="0.25">
      <c r="A225" s="656">
        <v>224</v>
      </c>
      <c r="B225" s="59" t="s">
        <v>9847</v>
      </c>
      <c r="C225" s="59" t="s">
        <v>14449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x14ac:dyDescent="0.25">
      <c r="A226" s="656">
        <v>225</v>
      </c>
      <c r="B226" s="59" t="s">
        <v>62</v>
      </c>
      <c r="C226" s="59" t="s">
        <v>14450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14451</v>
      </c>
      <c r="I226" s="59" t="s">
        <v>14219</v>
      </c>
      <c r="J226" s="59" t="s">
        <v>14105</v>
      </c>
    </row>
    <row r="227" spans="1:11" x14ac:dyDescent="0.25">
      <c r="A227" s="656">
        <v>226</v>
      </c>
      <c r="B227" s="59" t="s">
        <v>62</v>
      </c>
      <c r="C227" s="59" t="s">
        <v>14452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14451</v>
      </c>
      <c r="I227" s="59" t="s">
        <v>14453</v>
      </c>
      <c r="J227" s="59" t="s">
        <v>14454</v>
      </c>
    </row>
    <row r="228" spans="1:11" x14ac:dyDescent="0.25">
      <c r="A228" s="656">
        <v>227</v>
      </c>
      <c r="B228" s="59" t="s">
        <v>14455</v>
      </c>
      <c r="C228" s="59" t="s">
        <v>14456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14457</v>
      </c>
      <c r="I228" s="124" t="s">
        <v>14458</v>
      </c>
    </row>
    <row r="229" spans="1:11" x14ac:dyDescent="0.25">
      <c r="A229" s="656">
        <v>228</v>
      </c>
      <c r="B229" s="59" t="s">
        <v>14455</v>
      </c>
      <c r="C229" s="59" t="s">
        <v>14459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14457</v>
      </c>
      <c r="I229" s="124" t="s">
        <v>14460</v>
      </c>
    </row>
    <row r="230" spans="1:11" x14ac:dyDescent="0.25">
      <c r="A230" s="656">
        <v>229</v>
      </c>
      <c r="B230" s="59" t="s">
        <v>9842</v>
      </c>
      <c r="C230" s="59" t="s">
        <v>14461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14462</v>
      </c>
      <c r="I230" s="59" t="s">
        <v>14463</v>
      </c>
      <c r="K230" s="81" t="s">
        <v>110</v>
      </c>
    </row>
    <row r="231" spans="1:11" x14ac:dyDescent="0.25">
      <c r="A231" s="656">
        <v>230</v>
      </c>
      <c r="B231" s="59" t="s">
        <v>62</v>
      </c>
      <c r="C231" s="59" t="s">
        <v>14357</v>
      </c>
      <c r="D231" s="59">
        <v>1</v>
      </c>
      <c r="E231" s="59" t="s">
        <v>29</v>
      </c>
      <c r="F231" s="73">
        <v>1900000</v>
      </c>
      <c r="G231" s="120" t="s">
        <v>14464</v>
      </c>
      <c r="H231" s="616">
        <v>44565</v>
      </c>
    </row>
    <row r="232" spans="1:11" x14ac:dyDescent="0.25">
      <c r="A232" s="656">
        <v>231</v>
      </c>
      <c r="B232" s="59" t="s">
        <v>62</v>
      </c>
      <c r="C232" s="59" t="s">
        <v>9964</v>
      </c>
      <c r="D232" s="59">
        <v>1</v>
      </c>
      <c r="E232" s="59" t="s">
        <v>29</v>
      </c>
      <c r="F232" s="73">
        <v>1900000</v>
      </c>
      <c r="G232" s="120" t="s">
        <v>14464</v>
      </c>
      <c r="H232" s="616">
        <v>44565</v>
      </c>
    </row>
    <row r="233" spans="1:11" x14ac:dyDescent="0.25">
      <c r="A233" s="656">
        <v>232</v>
      </c>
      <c r="B233" s="59" t="s">
        <v>9847</v>
      </c>
      <c r="C233" s="59" t="s">
        <v>14465</v>
      </c>
      <c r="D233" s="77">
        <v>1</v>
      </c>
      <c r="E233" s="59" t="s">
        <v>25</v>
      </c>
      <c r="F233" s="62">
        <v>1545000</v>
      </c>
      <c r="G233" s="120" t="s">
        <v>749</v>
      </c>
      <c r="H233" s="616">
        <v>44716</v>
      </c>
    </row>
    <row r="234" spans="1:11" x14ac:dyDescent="0.25">
      <c r="A234" s="656">
        <v>233</v>
      </c>
      <c r="B234" s="59" t="s">
        <v>9847</v>
      </c>
      <c r="C234" s="59" t="s">
        <v>14466</v>
      </c>
      <c r="D234" s="77">
        <v>1</v>
      </c>
      <c r="E234" s="59" t="s">
        <v>25</v>
      </c>
      <c r="F234" s="62">
        <v>1545000</v>
      </c>
      <c r="G234" s="120" t="s">
        <v>749</v>
      </c>
      <c r="H234" s="616">
        <v>44716</v>
      </c>
      <c r="I234" s="124" t="s">
        <v>14467</v>
      </c>
      <c r="J234" s="59" t="s">
        <v>14468</v>
      </c>
      <c r="K234" s="81" t="s">
        <v>14469</v>
      </c>
    </row>
    <row r="235" spans="1:11" x14ac:dyDescent="0.25">
      <c r="A235" s="656">
        <v>234</v>
      </c>
      <c r="B235" s="59" t="s">
        <v>62</v>
      </c>
      <c r="C235" s="59" t="s">
        <v>14470</v>
      </c>
      <c r="D235" s="141">
        <v>1</v>
      </c>
      <c r="E235" s="75" t="s">
        <v>29</v>
      </c>
      <c r="F235" s="210">
        <v>1900000</v>
      </c>
      <c r="G235" s="120" t="s">
        <v>665</v>
      </c>
      <c r="H235" s="616">
        <v>44716</v>
      </c>
    </row>
    <row r="236" spans="1:11" x14ac:dyDescent="0.25">
      <c r="A236" s="656">
        <v>235</v>
      </c>
      <c r="B236" s="59" t="s">
        <v>62</v>
      </c>
      <c r="C236" s="59" t="s">
        <v>14470</v>
      </c>
      <c r="D236" s="141">
        <v>1</v>
      </c>
      <c r="E236" s="75" t="s">
        <v>29</v>
      </c>
      <c r="F236" s="210">
        <v>1900000</v>
      </c>
      <c r="G236" s="120" t="s">
        <v>665</v>
      </c>
      <c r="H236" s="616">
        <v>44716</v>
      </c>
    </row>
    <row r="237" spans="1:11" x14ac:dyDescent="0.25">
      <c r="A237" s="656">
        <v>236</v>
      </c>
      <c r="B237" s="59" t="s">
        <v>62</v>
      </c>
      <c r="C237" s="59" t="s">
        <v>14357</v>
      </c>
      <c r="D237" s="59">
        <v>1</v>
      </c>
      <c r="E237" s="59" t="s">
        <v>29</v>
      </c>
      <c r="F237" s="210">
        <v>1900000</v>
      </c>
      <c r="G237" s="120" t="s">
        <v>14471</v>
      </c>
      <c r="H237" s="616">
        <v>44716</v>
      </c>
    </row>
    <row r="238" spans="1:11" x14ac:dyDescent="0.25">
      <c r="A238" s="656">
        <v>237</v>
      </c>
      <c r="B238" s="59" t="s">
        <v>62</v>
      </c>
      <c r="C238" s="59" t="s">
        <v>9964</v>
      </c>
      <c r="D238" s="59">
        <v>1</v>
      </c>
      <c r="E238" s="59" t="s">
        <v>29</v>
      </c>
      <c r="F238" s="210">
        <v>1900000</v>
      </c>
      <c r="G238" s="120" t="s">
        <v>14471</v>
      </c>
      <c r="H238" s="616">
        <v>44716</v>
      </c>
    </row>
    <row r="239" spans="1:11" x14ac:dyDescent="0.25">
      <c r="A239" s="656">
        <v>238</v>
      </c>
      <c r="B239" s="59" t="s">
        <v>9842</v>
      </c>
      <c r="C239" s="59" t="s">
        <v>14472</v>
      </c>
      <c r="D239" s="60">
        <v>1</v>
      </c>
      <c r="E239" s="75" t="s">
        <v>26</v>
      </c>
      <c r="F239" s="64">
        <v>1275000</v>
      </c>
      <c r="G239" s="120" t="s">
        <v>3801</v>
      </c>
      <c r="H239" s="616">
        <v>44808</v>
      </c>
      <c r="I239" s="124" t="s">
        <v>14473</v>
      </c>
    </row>
    <row r="240" spans="1:11" x14ac:dyDescent="0.25">
      <c r="A240" s="656">
        <v>239</v>
      </c>
      <c r="B240" s="59" t="s">
        <v>9847</v>
      </c>
      <c r="C240" s="59" t="s">
        <v>14474</v>
      </c>
      <c r="D240" s="59">
        <v>1</v>
      </c>
      <c r="E240" s="59" t="s">
        <v>26</v>
      </c>
      <c r="F240" s="210">
        <v>1545000</v>
      </c>
      <c r="G240" s="120" t="s">
        <v>504</v>
      </c>
      <c r="H240" s="616">
        <v>44808</v>
      </c>
      <c r="I240" s="59" t="s">
        <v>14475</v>
      </c>
    </row>
    <row r="241" spans="1:11" x14ac:dyDescent="0.25">
      <c r="A241" s="656">
        <v>240</v>
      </c>
      <c r="B241" s="59" t="s">
        <v>9847</v>
      </c>
      <c r="C241" s="59" t="s">
        <v>14476</v>
      </c>
      <c r="D241" s="59">
        <v>1</v>
      </c>
      <c r="E241" s="59" t="s">
        <v>26</v>
      </c>
      <c r="F241" s="210">
        <v>1545000</v>
      </c>
      <c r="G241" s="120" t="s">
        <v>504</v>
      </c>
      <c r="H241" s="616">
        <v>44808</v>
      </c>
      <c r="I241" s="59" t="s">
        <v>10922</v>
      </c>
      <c r="J241" s="59" t="s">
        <v>14085</v>
      </c>
    </row>
    <row r="242" spans="1:11" x14ac:dyDescent="0.25">
      <c r="A242" s="656">
        <v>241</v>
      </c>
      <c r="B242" s="59" t="s">
        <v>3332</v>
      </c>
      <c r="C242" s="59" t="s">
        <v>9860</v>
      </c>
      <c r="D242" s="60">
        <v>1</v>
      </c>
      <c r="E242" s="75" t="s">
        <v>26</v>
      </c>
      <c r="F242" s="63">
        <v>1550000</v>
      </c>
      <c r="G242" s="120" t="s">
        <v>522</v>
      </c>
      <c r="H242" s="616">
        <v>44869</v>
      </c>
    </row>
    <row r="243" spans="1:11" x14ac:dyDescent="0.25">
      <c r="A243" s="656">
        <v>242</v>
      </c>
      <c r="B243" s="59" t="s">
        <v>3332</v>
      </c>
      <c r="C243" s="59" t="s">
        <v>9861</v>
      </c>
      <c r="D243" s="60">
        <v>1</v>
      </c>
      <c r="E243" s="75" t="s">
        <v>26</v>
      </c>
      <c r="F243" s="63">
        <v>1550000</v>
      </c>
      <c r="G243" s="120" t="s">
        <v>522</v>
      </c>
      <c r="H243" s="616">
        <v>44869</v>
      </c>
    </row>
    <row r="244" spans="1:11" x14ac:dyDescent="0.25">
      <c r="A244" s="656">
        <v>243</v>
      </c>
      <c r="B244" s="59" t="s">
        <v>3332</v>
      </c>
      <c r="C244" s="59" t="s">
        <v>9862</v>
      </c>
      <c r="D244" s="60">
        <v>1</v>
      </c>
      <c r="E244" s="75" t="s">
        <v>26</v>
      </c>
      <c r="F244" s="63">
        <v>1550000</v>
      </c>
      <c r="G244" s="120" t="s">
        <v>522</v>
      </c>
      <c r="H244" s="616">
        <v>44869</v>
      </c>
    </row>
    <row r="245" spans="1:11" x14ac:dyDescent="0.25">
      <c r="A245" s="656">
        <v>244</v>
      </c>
      <c r="B245" s="59" t="s">
        <v>3332</v>
      </c>
      <c r="C245" s="59" t="s">
        <v>9863</v>
      </c>
      <c r="D245" s="60">
        <v>1</v>
      </c>
      <c r="E245" s="75" t="s">
        <v>26</v>
      </c>
      <c r="F245" s="63">
        <v>1550000</v>
      </c>
      <c r="G245" s="120" t="s">
        <v>522</v>
      </c>
      <c r="H245" s="616">
        <v>44869</v>
      </c>
    </row>
    <row r="246" spans="1:11" x14ac:dyDescent="0.25">
      <c r="A246" s="656">
        <v>245</v>
      </c>
      <c r="B246" s="59" t="s">
        <v>3332</v>
      </c>
      <c r="C246" s="59" t="s">
        <v>9864</v>
      </c>
      <c r="D246" s="60">
        <v>1</v>
      </c>
      <c r="E246" s="75" t="s">
        <v>25</v>
      </c>
      <c r="F246" s="63">
        <v>1550000</v>
      </c>
      <c r="G246" s="120" t="s">
        <v>522</v>
      </c>
      <c r="H246" s="616">
        <v>44869</v>
      </c>
    </row>
    <row r="247" spans="1:11" x14ac:dyDescent="0.25">
      <c r="A247" s="656">
        <v>246</v>
      </c>
      <c r="B247" s="59" t="s">
        <v>3332</v>
      </c>
      <c r="C247" s="59" t="s">
        <v>9865</v>
      </c>
      <c r="D247" s="141">
        <v>1</v>
      </c>
      <c r="E247" s="75" t="s">
        <v>26</v>
      </c>
      <c r="F247" s="63">
        <v>1550000</v>
      </c>
      <c r="G247" s="120" t="s">
        <v>522</v>
      </c>
      <c r="H247" s="616">
        <v>44869</v>
      </c>
    </row>
    <row r="248" spans="1:11" x14ac:dyDescent="0.25">
      <c r="A248" s="656">
        <v>247</v>
      </c>
      <c r="B248" s="59" t="s">
        <v>9847</v>
      </c>
      <c r="C248" s="59" t="s">
        <v>14477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6">
        <v>44869</v>
      </c>
      <c r="I248" s="124" t="s">
        <v>14478</v>
      </c>
    </row>
    <row r="249" spans="1:11" x14ac:dyDescent="0.25">
      <c r="A249" s="656">
        <v>248</v>
      </c>
      <c r="B249" s="59" t="s">
        <v>9847</v>
      </c>
      <c r="C249" s="59" t="s">
        <v>14479</v>
      </c>
      <c r="D249" s="60">
        <v>1</v>
      </c>
      <c r="E249" s="75" t="s">
        <v>26</v>
      </c>
      <c r="F249" s="64">
        <v>1545000</v>
      </c>
      <c r="G249" s="120" t="s">
        <v>1468</v>
      </c>
      <c r="H249" s="616">
        <v>44869</v>
      </c>
    </row>
    <row r="250" spans="1:11" x14ac:dyDescent="0.25">
      <c r="A250" s="656">
        <v>249</v>
      </c>
      <c r="B250" s="59" t="s">
        <v>62</v>
      </c>
      <c r="C250" s="59" t="s">
        <v>14480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11361</v>
      </c>
      <c r="J250" s="59" t="s">
        <v>14105</v>
      </c>
      <c r="K250" s="515">
        <v>44512</v>
      </c>
    </row>
    <row r="251" spans="1:11" x14ac:dyDescent="0.25">
      <c r="A251" s="656">
        <v>250</v>
      </c>
      <c r="B251" s="59" t="s">
        <v>62</v>
      </c>
      <c r="C251" s="59" t="s">
        <v>14481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14088</v>
      </c>
      <c r="J251" s="59" t="s">
        <v>14085</v>
      </c>
      <c r="K251" s="515">
        <v>44383</v>
      </c>
    </row>
    <row r="252" spans="1:11" x14ac:dyDescent="0.25">
      <c r="A252" s="656">
        <v>251</v>
      </c>
      <c r="B252" s="59" t="s">
        <v>62</v>
      </c>
      <c r="C252" s="58" t="s">
        <v>14482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9957</v>
      </c>
      <c r="I252" s="59" t="s">
        <v>14483</v>
      </c>
      <c r="J252" s="59" t="s">
        <v>14085</v>
      </c>
      <c r="K252" s="515">
        <v>44512</v>
      </c>
    </row>
    <row r="253" spans="1:11" x14ac:dyDescent="0.25">
      <c r="A253" s="656">
        <v>252</v>
      </c>
      <c r="B253" s="59" t="s">
        <v>62</v>
      </c>
      <c r="C253" s="59" t="s">
        <v>14484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9957</v>
      </c>
      <c r="I253" s="59" t="s">
        <v>14485</v>
      </c>
      <c r="J253" s="59" t="s">
        <v>14085</v>
      </c>
      <c r="K253" s="81" t="s">
        <v>69</v>
      </c>
    </row>
    <row r="254" spans="1:11" x14ac:dyDescent="0.25">
      <c r="A254" s="656">
        <v>253</v>
      </c>
      <c r="B254" s="59" t="s">
        <v>62</v>
      </c>
      <c r="C254" s="59" t="s">
        <v>14486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9957</v>
      </c>
      <c r="I254" s="59" t="s">
        <v>14115</v>
      </c>
      <c r="J254" s="59" t="s">
        <v>14085</v>
      </c>
      <c r="K254" s="81" t="s">
        <v>14249</v>
      </c>
    </row>
    <row r="255" spans="1:11" x14ac:dyDescent="0.25">
      <c r="A255" s="656">
        <v>254</v>
      </c>
      <c r="B255" s="59" t="s">
        <v>62</v>
      </c>
      <c r="C255" s="83" t="s">
        <v>14487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9957</v>
      </c>
    </row>
    <row r="256" spans="1:11" x14ac:dyDescent="0.25">
      <c r="A256" s="656">
        <v>255</v>
      </c>
      <c r="B256" s="59" t="s">
        <v>62</v>
      </c>
      <c r="C256" s="59" t="s">
        <v>14488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9957</v>
      </c>
    </row>
    <row r="257" spans="1:9" x14ac:dyDescent="0.25">
      <c r="A257" s="656">
        <v>256</v>
      </c>
      <c r="B257" s="59" t="s">
        <v>62</v>
      </c>
      <c r="C257" s="59" t="s">
        <v>14489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9957</v>
      </c>
    </row>
    <row r="258" spans="1:9" x14ac:dyDescent="0.25">
      <c r="A258" s="656">
        <v>257</v>
      </c>
      <c r="B258" s="59" t="s">
        <v>62</v>
      </c>
      <c r="C258" s="101" t="s">
        <v>14490</v>
      </c>
      <c r="D258" s="60">
        <v>1</v>
      </c>
      <c r="E258" s="75" t="s">
        <v>29</v>
      </c>
      <c r="F258" s="64">
        <v>1900000</v>
      </c>
      <c r="G258" s="120" t="s">
        <v>1161</v>
      </c>
      <c r="H258" s="616" t="s">
        <v>9990</v>
      </c>
    </row>
    <row r="259" spans="1:9" x14ac:dyDescent="0.25">
      <c r="A259" s="656">
        <v>258</v>
      </c>
      <c r="B259" s="59" t="s">
        <v>62</v>
      </c>
      <c r="C259" s="59" t="s">
        <v>14491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6" t="s">
        <v>9990</v>
      </c>
      <c r="I259" s="124"/>
    </row>
    <row r="260" spans="1:9" x14ac:dyDescent="0.25">
      <c r="A260" s="656">
        <v>259</v>
      </c>
      <c r="B260" s="71" t="s">
        <v>54</v>
      </c>
      <c r="C260" s="59" t="s">
        <v>10011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10007</v>
      </c>
    </row>
    <row r="261" spans="1:9" x14ac:dyDescent="0.25">
      <c r="A261" s="656">
        <v>260</v>
      </c>
      <c r="B261" s="71" t="s">
        <v>54</v>
      </c>
      <c r="C261" s="83" t="s">
        <v>10014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10007</v>
      </c>
    </row>
    <row r="262" spans="1:9" x14ac:dyDescent="0.25">
      <c r="A262" s="656">
        <v>261</v>
      </c>
      <c r="B262" s="59" t="s">
        <v>62</v>
      </c>
      <c r="C262" s="84" t="s">
        <v>10019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10007</v>
      </c>
    </row>
    <row r="263" spans="1:9" x14ac:dyDescent="0.25">
      <c r="A263" s="656">
        <v>262</v>
      </c>
      <c r="B263" s="59" t="s">
        <v>62</v>
      </c>
      <c r="C263" s="59" t="s">
        <v>10021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10007</v>
      </c>
    </row>
    <row r="264" spans="1:9" x14ac:dyDescent="0.25">
      <c r="A264" s="656">
        <v>263</v>
      </c>
      <c r="B264" s="59" t="s">
        <v>62</v>
      </c>
      <c r="C264" s="59" t="s">
        <v>10022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10007</v>
      </c>
    </row>
    <row r="265" spans="1:9" x14ac:dyDescent="0.25">
      <c r="A265" s="656">
        <v>264</v>
      </c>
      <c r="B265" s="59" t="s">
        <v>62</v>
      </c>
      <c r="C265" s="59" t="s">
        <v>10023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10007</v>
      </c>
    </row>
    <row r="266" spans="1:9" x14ac:dyDescent="0.25">
      <c r="A266" s="656">
        <v>265</v>
      </c>
      <c r="B266" s="59" t="s">
        <v>9847</v>
      </c>
      <c r="C266" s="59" t="s">
        <v>10024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10007</v>
      </c>
    </row>
    <row r="267" spans="1:9" x14ac:dyDescent="0.25">
      <c r="A267" s="656">
        <v>266</v>
      </c>
      <c r="B267" s="59" t="s">
        <v>9847</v>
      </c>
      <c r="C267" s="84" t="s">
        <v>10025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10007</v>
      </c>
    </row>
    <row r="268" spans="1:9" x14ac:dyDescent="0.25">
      <c r="A268" s="656">
        <v>267</v>
      </c>
      <c r="B268" s="59" t="s">
        <v>9847</v>
      </c>
      <c r="C268" s="58" t="s">
        <v>10026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10007</v>
      </c>
    </row>
    <row r="269" spans="1:9" x14ac:dyDescent="0.25">
      <c r="A269" s="656">
        <v>268</v>
      </c>
      <c r="B269" s="59" t="s">
        <v>9847</v>
      </c>
      <c r="C269" s="77" t="s">
        <v>10027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10007</v>
      </c>
    </row>
    <row r="270" spans="1:9" x14ac:dyDescent="0.25">
      <c r="A270" s="656">
        <v>269</v>
      </c>
      <c r="B270" s="59" t="s">
        <v>9847</v>
      </c>
      <c r="C270" s="59" t="s">
        <v>10028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10007</v>
      </c>
    </row>
    <row r="271" spans="1:9" x14ac:dyDescent="0.25">
      <c r="A271" s="656">
        <v>270</v>
      </c>
      <c r="B271" s="59" t="s">
        <v>9847</v>
      </c>
      <c r="C271" s="59" t="s">
        <v>10029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10007</v>
      </c>
    </row>
    <row r="272" spans="1:9" x14ac:dyDescent="0.25">
      <c r="A272" s="656">
        <v>271</v>
      </c>
      <c r="B272" s="59" t="s">
        <v>9842</v>
      </c>
      <c r="C272" s="59" t="s">
        <v>10030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10007</v>
      </c>
    </row>
    <row r="273" spans="1:11" x14ac:dyDescent="0.25">
      <c r="A273" s="656">
        <v>272</v>
      </c>
      <c r="B273" s="59" t="s">
        <v>9842</v>
      </c>
      <c r="C273" s="59" t="s">
        <v>10031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10007</v>
      </c>
    </row>
    <row r="274" spans="1:11" x14ac:dyDescent="0.25">
      <c r="A274" s="656">
        <v>273</v>
      </c>
      <c r="B274" s="59" t="s">
        <v>9842</v>
      </c>
      <c r="C274" s="59" t="s">
        <v>10032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10007</v>
      </c>
    </row>
    <row r="275" spans="1:11" x14ac:dyDescent="0.25">
      <c r="A275" s="656">
        <v>274</v>
      </c>
      <c r="B275" s="59" t="s">
        <v>9842</v>
      </c>
      <c r="C275" s="192" t="s">
        <v>10034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10007</v>
      </c>
    </row>
    <row r="276" spans="1:11" x14ac:dyDescent="0.25">
      <c r="A276" s="656">
        <v>275</v>
      </c>
      <c r="B276" s="59" t="s">
        <v>9842</v>
      </c>
      <c r="C276" s="59" t="s">
        <v>10035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10007</v>
      </c>
    </row>
    <row r="277" spans="1:11" x14ac:dyDescent="0.25">
      <c r="A277" s="656">
        <v>276</v>
      </c>
      <c r="B277" s="59" t="s">
        <v>9847</v>
      </c>
      <c r="C277" s="124" t="s">
        <v>14383</v>
      </c>
      <c r="D277" s="77">
        <v>1</v>
      </c>
      <c r="E277" s="59" t="s">
        <v>25</v>
      </c>
      <c r="F277" s="292" t="s">
        <v>14217</v>
      </c>
      <c r="G277" s="120" t="s">
        <v>1653</v>
      </c>
      <c r="H277" s="120" t="s">
        <v>9977</v>
      </c>
    </row>
    <row r="278" spans="1:11" x14ac:dyDescent="0.25">
      <c r="A278" s="656">
        <v>277</v>
      </c>
      <c r="B278" s="59" t="s">
        <v>9847</v>
      </c>
      <c r="C278" s="124" t="s">
        <v>14384</v>
      </c>
      <c r="D278" s="77">
        <v>1</v>
      </c>
      <c r="E278" s="59" t="s">
        <v>25</v>
      </c>
      <c r="F278" s="292" t="s">
        <v>14217</v>
      </c>
      <c r="G278" s="120" t="s">
        <v>1653</v>
      </c>
      <c r="H278" s="120" t="s">
        <v>9977</v>
      </c>
    </row>
    <row r="279" spans="1:11" x14ac:dyDescent="0.25">
      <c r="A279" s="656">
        <v>278</v>
      </c>
      <c r="B279" s="59" t="s">
        <v>3332</v>
      </c>
      <c r="C279" s="59" t="s">
        <v>10053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10046</v>
      </c>
    </row>
    <row r="280" spans="1:11" x14ac:dyDescent="0.25">
      <c r="A280" s="656">
        <v>279</v>
      </c>
      <c r="B280" s="59" t="s">
        <v>3332</v>
      </c>
      <c r="C280" s="84" t="s">
        <v>10055</v>
      </c>
      <c r="D280" s="60">
        <v>1</v>
      </c>
      <c r="E280" s="75" t="s">
        <v>26</v>
      </c>
      <c r="F280" s="210">
        <v>1550000</v>
      </c>
      <c r="G280" s="120" t="s">
        <v>14492</v>
      </c>
      <c r="H280" s="120" t="s">
        <v>10046</v>
      </c>
    </row>
    <row r="281" spans="1:11" x14ac:dyDescent="0.25">
      <c r="A281" s="656">
        <v>280</v>
      </c>
      <c r="B281" s="59" t="s">
        <v>3332</v>
      </c>
      <c r="C281" s="58" t="s">
        <v>10056</v>
      </c>
      <c r="D281" s="60">
        <v>1</v>
      </c>
      <c r="E281" s="75" t="s">
        <v>26</v>
      </c>
      <c r="F281" s="210">
        <v>1550000</v>
      </c>
      <c r="G281" s="120" t="s">
        <v>14493</v>
      </c>
      <c r="H281" s="120" t="s">
        <v>10046</v>
      </c>
    </row>
    <row r="282" spans="1:11" x14ac:dyDescent="0.25">
      <c r="A282" s="656">
        <v>281</v>
      </c>
      <c r="B282" s="59" t="s">
        <v>3332</v>
      </c>
      <c r="C282" s="77" t="s">
        <v>10057</v>
      </c>
      <c r="D282" s="141">
        <v>1</v>
      </c>
      <c r="E282" s="75" t="s">
        <v>26</v>
      </c>
      <c r="F282" s="210">
        <v>1550000</v>
      </c>
      <c r="G282" s="120" t="s">
        <v>6200</v>
      </c>
      <c r="H282" s="120" t="s">
        <v>10046</v>
      </c>
    </row>
    <row r="283" spans="1:11" x14ac:dyDescent="0.25">
      <c r="A283" s="656">
        <v>282</v>
      </c>
      <c r="B283" s="59" t="s">
        <v>3332</v>
      </c>
      <c r="C283" s="523" t="s">
        <v>10074</v>
      </c>
      <c r="D283" s="60">
        <v>1</v>
      </c>
      <c r="E283" s="75" t="s">
        <v>26</v>
      </c>
      <c r="F283" s="210">
        <v>1550000</v>
      </c>
      <c r="G283" s="120" t="s">
        <v>14494</v>
      </c>
      <c r="H283" s="120" t="s">
        <v>10072</v>
      </c>
    </row>
    <row r="284" spans="1:11" x14ac:dyDescent="0.25">
      <c r="A284" s="656">
        <v>283</v>
      </c>
      <c r="B284" s="59" t="s">
        <v>3332</v>
      </c>
      <c r="C284" s="523" t="s">
        <v>10076</v>
      </c>
      <c r="D284" s="60">
        <v>1</v>
      </c>
      <c r="E284" s="75" t="s">
        <v>26</v>
      </c>
      <c r="F284" s="210">
        <v>1550000</v>
      </c>
      <c r="G284" s="120" t="s">
        <v>6200</v>
      </c>
      <c r="H284" s="120" t="s">
        <v>10072</v>
      </c>
    </row>
    <row r="285" spans="1:11" x14ac:dyDescent="0.25">
      <c r="A285" s="656">
        <v>284</v>
      </c>
      <c r="B285" s="59" t="s">
        <v>3332</v>
      </c>
      <c r="C285" s="523" t="s">
        <v>10077</v>
      </c>
      <c r="D285" s="60">
        <v>1</v>
      </c>
      <c r="E285" s="75" t="s">
        <v>26</v>
      </c>
      <c r="F285" s="210">
        <v>1550000</v>
      </c>
      <c r="G285" s="120" t="s">
        <v>6200</v>
      </c>
      <c r="H285" s="120" t="s">
        <v>10072</v>
      </c>
    </row>
    <row r="286" spans="1:11" x14ac:dyDescent="0.25">
      <c r="A286" s="656">
        <v>285</v>
      </c>
      <c r="B286" s="59" t="s">
        <v>3332</v>
      </c>
      <c r="C286" s="523" t="s">
        <v>10078</v>
      </c>
      <c r="D286" s="141">
        <v>1</v>
      </c>
      <c r="E286" s="75" t="s">
        <v>26</v>
      </c>
      <c r="F286" s="210">
        <v>1550000</v>
      </c>
      <c r="G286" s="120" t="s">
        <v>14494</v>
      </c>
      <c r="H286" s="120" t="s">
        <v>10072</v>
      </c>
    </row>
    <row r="287" spans="1:11" x14ac:dyDescent="0.25">
      <c r="A287" s="656">
        <v>286</v>
      </c>
      <c r="B287" s="59" t="s">
        <v>9847</v>
      </c>
      <c r="C287" s="59" t="s">
        <v>14495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6">
        <v>44809</v>
      </c>
      <c r="I287" s="124" t="s">
        <v>14496</v>
      </c>
      <c r="J287" s="59" t="s">
        <v>14105</v>
      </c>
      <c r="K287" s="81" t="s">
        <v>14497</v>
      </c>
    </row>
    <row r="288" spans="1:11" x14ac:dyDescent="0.25">
      <c r="A288" s="656">
        <v>287</v>
      </c>
      <c r="B288" s="59" t="s">
        <v>9847</v>
      </c>
      <c r="C288" s="59" t="s">
        <v>14498</v>
      </c>
      <c r="D288" s="60">
        <v>1</v>
      </c>
      <c r="E288" s="75" t="s">
        <v>26</v>
      </c>
      <c r="F288" s="63">
        <v>1545000</v>
      </c>
      <c r="G288" s="120" t="s">
        <v>3352</v>
      </c>
      <c r="H288" s="616">
        <v>44809</v>
      </c>
    </row>
    <row r="289" spans="1:11" x14ac:dyDescent="0.25">
      <c r="A289" s="656">
        <v>288</v>
      </c>
      <c r="B289" s="59" t="s">
        <v>9842</v>
      </c>
      <c r="C289" s="261" t="s">
        <v>14499</v>
      </c>
      <c r="D289" s="77">
        <v>1</v>
      </c>
      <c r="E289" s="59" t="s">
        <v>26</v>
      </c>
      <c r="F289" s="292">
        <v>1275000</v>
      </c>
      <c r="G289" s="120" t="s">
        <v>553</v>
      </c>
      <c r="H289" s="616">
        <v>44870</v>
      </c>
      <c r="I289" s="124" t="s">
        <v>14500</v>
      </c>
      <c r="J289" s="59" t="s">
        <v>14134</v>
      </c>
      <c r="K289" s="81" t="s">
        <v>14501</v>
      </c>
    </row>
    <row r="290" spans="1:11" x14ac:dyDescent="0.25">
      <c r="A290" s="656">
        <v>289</v>
      </c>
      <c r="B290" s="59" t="s">
        <v>9842</v>
      </c>
      <c r="C290" s="59" t="s">
        <v>14502</v>
      </c>
      <c r="D290" s="141">
        <v>1</v>
      </c>
      <c r="E290" s="75" t="s">
        <v>26</v>
      </c>
      <c r="F290" s="210">
        <v>1275000</v>
      </c>
      <c r="G290" s="120" t="s">
        <v>504</v>
      </c>
      <c r="H290" s="616">
        <v>44870</v>
      </c>
      <c r="I290" s="124" t="s">
        <v>14503</v>
      </c>
      <c r="J290" s="59" t="s">
        <v>14151</v>
      </c>
      <c r="K290" s="81" t="s">
        <v>14504</v>
      </c>
    </row>
    <row r="291" spans="1:11" x14ac:dyDescent="0.25">
      <c r="A291" s="656">
        <v>290</v>
      </c>
      <c r="B291" s="59" t="s">
        <v>9842</v>
      </c>
      <c r="C291" s="93" t="s">
        <v>14505</v>
      </c>
      <c r="D291" s="77">
        <v>1</v>
      </c>
      <c r="E291" s="59" t="s">
        <v>26</v>
      </c>
      <c r="F291" s="210">
        <v>1275000</v>
      </c>
      <c r="G291" s="120" t="s">
        <v>1929</v>
      </c>
      <c r="H291" s="616">
        <v>44870</v>
      </c>
      <c r="I291" s="124" t="s">
        <v>14506</v>
      </c>
      <c r="K291" s="81" t="s">
        <v>14507</v>
      </c>
    </row>
    <row r="292" spans="1:11" x14ac:dyDescent="0.25">
      <c r="A292" s="656">
        <v>291</v>
      </c>
      <c r="B292" s="71" t="s">
        <v>54</v>
      </c>
      <c r="C292" s="59" t="s">
        <v>10288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10262</v>
      </c>
      <c r="I292" s="124"/>
    </row>
    <row r="293" spans="1:11" x14ac:dyDescent="0.25">
      <c r="A293" s="656">
        <v>292</v>
      </c>
      <c r="B293" s="71" t="s">
        <v>54</v>
      </c>
      <c r="C293" s="59" t="s">
        <v>10290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10262</v>
      </c>
      <c r="I293" s="124"/>
    </row>
    <row r="294" spans="1:11" x14ac:dyDescent="0.25">
      <c r="A294" s="656">
        <v>293</v>
      </c>
      <c r="B294" s="71" t="s">
        <v>54</v>
      </c>
      <c r="C294" s="59" t="s">
        <v>10291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10262</v>
      </c>
      <c r="I294" s="124"/>
    </row>
    <row r="295" spans="1:11" x14ac:dyDescent="0.25">
      <c r="A295" s="656">
        <v>294</v>
      </c>
      <c r="B295" s="71" t="s">
        <v>54</v>
      </c>
      <c r="C295" s="83" t="s">
        <v>10292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10262</v>
      </c>
      <c r="I295" s="124"/>
    </row>
    <row r="296" spans="1:11" x14ac:dyDescent="0.25">
      <c r="A296" s="656">
        <v>295</v>
      </c>
      <c r="B296" s="59" t="s">
        <v>9842</v>
      </c>
      <c r="C296" s="93" t="s">
        <v>14508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14509</v>
      </c>
      <c r="I296" s="59">
        <v>1509226</v>
      </c>
      <c r="K296" s="81" t="s">
        <v>14510</v>
      </c>
    </row>
    <row r="297" spans="1:11" x14ac:dyDescent="0.25">
      <c r="A297" s="656">
        <v>296</v>
      </c>
      <c r="B297" s="59" t="s">
        <v>9847</v>
      </c>
      <c r="C297" s="59" t="s">
        <v>14511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14509</v>
      </c>
      <c r="I297" s="59">
        <v>5521216</v>
      </c>
      <c r="K297" s="81" t="s">
        <v>14512</v>
      </c>
    </row>
    <row r="298" spans="1:11" x14ac:dyDescent="0.25">
      <c r="A298" s="656">
        <v>297</v>
      </c>
      <c r="B298" s="59" t="s">
        <v>9847</v>
      </c>
      <c r="C298" s="59" t="s">
        <v>14513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14509</v>
      </c>
      <c r="I298" s="59">
        <v>5404304</v>
      </c>
      <c r="K298" s="81" t="s">
        <v>14512</v>
      </c>
    </row>
    <row r="299" spans="1:11" x14ac:dyDescent="0.25">
      <c r="A299" s="656">
        <v>298</v>
      </c>
      <c r="B299" s="59" t="s">
        <v>9842</v>
      </c>
      <c r="C299" s="59" t="s">
        <v>14514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14515</v>
      </c>
      <c r="I299" s="124" t="s">
        <v>14516</v>
      </c>
      <c r="J299" s="59" t="s">
        <v>14080</v>
      </c>
      <c r="K299" s="515">
        <v>44295</v>
      </c>
    </row>
    <row r="300" spans="1:11" x14ac:dyDescent="0.25">
      <c r="A300" s="656">
        <v>299</v>
      </c>
      <c r="B300" s="59" t="s">
        <v>9842</v>
      </c>
      <c r="C300" s="59" t="s">
        <v>14517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14515</v>
      </c>
      <c r="I300" s="124" t="s">
        <v>14518</v>
      </c>
      <c r="J300" s="59" t="s">
        <v>14080</v>
      </c>
      <c r="K300" s="81" t="s">
        <v>14519</v>
      </c>
    </row>
    <row r="301" spans="1:11" x14ac:dyDescent="0.25">
      <c r="A301" s="656">
        <v>300</v>
      </c>
      <c r="B301" s="59" t="s">
        <v>62</v>
      </c>
      <c r="C301" s="93" t="s">
        <v>14520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14515</v>
      </c>
      <c r="I301" s="59" t="s">
        <v>10021</v>
      </c>
    </row>
    <row r="302" spans="1:11" x14ac:dyDescent="0.25">
      <c r="A302" s="656">
        <v>301</v>
      </c>
      <c r="B302" s="59" t="s">
        <v>62</v>
      </c>
      <c r="C302" s="84" t="s">
        <v>14521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14515</v>
      </c>
    </row>
    <row r="303" spans="1:11" x14ac:dyDescent="0.25">
      <c r="A303" s="656">
        <v>302</v>
      </c>
      <c r="B303" s="59" t="s">
        <v>9842</v>
      </c>
      <c r="C303" s="59" t="s">
        <v>14522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14515</v>
      </c>
      <c r="I303" s="59" t="s">
        <v>14523</v>
      </c>
      <c r="J303" s="59" t="s">
        <v>14080</v>
      </c>
      <c r="K303" s="515">
        <v>44208</v>
      </c>
    </row>
    <row r="304" spans="1:11" x14ac:dyDescent="0.25">
      <c r="A304" s="656">
        <v>303</v>
      </c>
      <c r="B304" s="59" t="s">
        <v>62</v>
      </c>
      <c r="C304" s="59" t="s">
        <v>14524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14525</v>
      </c>
      <c r="I304" s="59" t="s">
        <v>14526</v>
      </c>
      <c r="J304" s="59" t="s">
        <v>14527</v>
      </c>
      <c r="K304" s="515">
        <v>44237</v>
      </c>
    </row>
    <row r="305" spans="1:11" x14ac:dyDescent="0.25">
      <c r="A305" s="656">
        <v>304</v>
      </c>
      <c r="B305" s="59" t="s">
        <v>62</v>
      </c>
      <c r="C305" s="59" t="s">
        <v>14524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14525</v>
      </c>
    </row>
    <row r="306" spans="1:11" x14ac:dyDescent="0.25">
      <c r="A306" s="656">
        <v>305</v>
      </c>
      <c r="B306" s="59" t="s">
        <v>9842</v>
      </c>
      <c r="C306" s="261" t="s">
        <v>14528</v>
      </c>
      <c r="D306" s="77">
        <v>1</v>
      </c>
      <c r="E306" s="59" t="s">
        <v>25</v>
      </c>
      <c r="F306" s="292" t="s">
        <v>14217</v>
      </c>
      <c r="G306" s="120" t="s">
        <v>1908</v>
      </c>
      <c r="H306" s="120" t="s">
        <v>10319</v>
      </c>
      <c r="I306" s="124" t="s">
        <v>14529</v>
      </c>
      <c r="J306" s="59" t="s">
        <v>14080</v>
      </c>
      <c r="K306" s="81" t="s">
        <v>14530</v>
      </c>
    </row>
    <row r="307" spans="1:11" x14ac:dyDescent="0.25">
      <c r="A307" s="656">
        <v>306</v>
      </c>
      <c r="B307" s="59" t="s">
        <v>9842</v>
      </c>
      <c r="C307" s="261" t="s">
        <v>14531</v>
      </c>
      <c r="D307" s="77">
        <v>1</v>
      </c>
      <c r="E307" s="59" t="s">
        <v>25</v>
      </c>
      <c r="F307" s="292" t="s">
        <v>14217</v>
      </c>
      <c r="G307" s="120" t="s">
        <v>1908</v>
      </c>
      <c r="H307" s="120" t="s">
        <v>10319</v>
      </c>
      <c r="K307" s="81" t="s">
        <v>7339</v>
      </c>
    </row>
    <row r="308" spans="1:11" x14ac:dyDescent="0.25">
      <c r="A308" s="656">
        <v>307</v>
      </c>
      <c r="B308" s="59" t="s">
        <v>10359</v>
      </c>
      <c r="C308" s="84" t="s">
        <v>14532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14525</v>
      </c>
      <c r="I308" s="124" t="s">
        <v>14533</v>
      </c>
      <c r="J308" s="59" t="s">
        <v>14080</v>
      </c>
      <c r="K308" s="515">
        <v>44385</v>
      </c>
    </row>
    <row r="309" spans="1:11" x14ac:dyDescent="0.25">
      <c r="A309" s="656">
        <v>308</v>
      </c>
      <c r="B309" s="59" t="s">
        <v>10359</v>
      </c>
      <c r="C309" s="84" t="s">
        <v>14534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14525</v>
      </c>
      <c r="I309" s="124" t="s">
        <v>12609</v>
      </c>
      <c r="J309" s="59" t="s">
        <v>14080</v>
      </c>
      <c r="K309" s="515">
        <v>44683</v>
      </c>
    </row>
    <row r="310" spans="1:11" x14ac:dyDescent="0.25">
      <c r="A310" s="656">
        <v>309</v>
      </c>
      <c r="B310" s="59" t="s">
        <v>10385</v>
      </c>
      <c r="C310" s="59" t="s">
        <v>14535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14536</v>
      </c>
      <c r="J310" s="59" t="s">
        <v>14080</v>
      </c>
      <c r="K310" s="515">
        <v>44443</v>
      </c>
    </row>
    <row r="311" spans="1:11" x14ac:dyDescent="0.25">
      <c r="A311" s="656">
        <v>310</v>
      </c>
      <c r="B311" s="59" t="s">
        <v>14455</v>
      </c>
      <c r="C311" s="59" t="s">
        <v>14537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14538</v>
      </c>
      <c r="J311" s="59" t="s">
        <v>14080</v>
      </c>
      <c r="K311" s="515">
        <v>44512</v>
      </c>
    </row>
    <row r="312" spans="1:11" x14ac:dyDescent="0.25">
      <c r="A312" s="656">
        <v>311</v>
      </c>
      <c r="B312" s="59" t="s">
        <v>14455</v>
      </c>
      <c r="C312" s="59" t="s">
        <v>14539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14540</v>
      </c>
      <c r="J312" s="59" t="s">
        <v>14080</v>
      </c>
      <c r="K312" s="515">
        <v>44512</v>
      </c>
    </row>
    <row r="313" spans="1:11" x14ac:dyDescent="0.25">
      <c r="A313" s="656">
        <v>312</v>
      </c>
      <c r="B313" s="59" t="s">
        <v>10426</v>
      </c>
      <c r="C313" s="59" t="s">
        <v>10427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10423</v>
      </c>
    </row>
    <row r="314" spans="1:11" x14ac:dyDescent="0.25">
      <c r="A314" s="656">
        <v>313</v>
      </c>
      <c r="B314" s="59" t="s">
        <v>10426</v>
      </c>
      <c r="C314" s="59" t="s">
        <v>10428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10423</v>
      </c>
    </row>
    <row r="315" spans="1:11" x14ac:dyDescent="0.25">
      <c r="A315" s="656">
        <v>314</v>
      </c>
      <c r="B315" s="59" t="s">
        <v>10429</v>
      </c>
      <c r="C315" s="59" t="s">
        <v>10430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10423</v>
      </c>
    </row>
    <row r="316" spans="1:11" x14ac:dyDescent="0.25">
      <c r="A316" s="656">
        <v>315</v>
      </c>
      <c r="B316" s="59" t="s">
        <v>10429</v>
      </c>
      <c r="C316" s="59" t="s">
        <v>10431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10423</v>
      </c>
    </row>
    <row r="317" spans="1:11" x14ac:dyDescent="0.25">
      <c r="A317" s="656">
        <v>316</v>
      </c>
      <c r="B317" s="59" t="s">
        <v>10426</v>
      </c>
      <c r="C317" s="59" t="s">
        <v>10432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10423</v>
      </c>
    </row>
    <row r="318" spans="1:11" x14ac:dyDescent="0.25">
      <c r="A318" s="656">
        <v>317</v>
      </c>
      <c r="B318" s="59" t="s">
        <v>10426</v>
      </c>
      <c r="C318" s="59" t="s">
        <v>10433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10423</v>
      </c>
    </row>
    <row r="319" spans="1:11" x14ac:dyDescent="0.25">
      <c r="A319" s="656">
        <v>318</v>
      </c>
      <c r="B319" s="59" t="s">
        <v>10429</v>
      </c>
      <c r="C319" s="59" t="s">
        <v>10434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10423</v>
      </c>
    </row>
    <row r="320" spans="1:11" x14ac:dyDescent="0.25">
      <c r="A320" s="656">
        <v>319</v>
      </c>
      <c r="B320" s="59" t="s">
        <v>10429</v>
      </c>
      <c r="C320" s="59" t="s">
        <v>10435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10423</v>
      </c>
    </row>
    <row r="321" spans="1:11" x14ac:dyDescent="0.25">
      <c r="A321" s="656">
        <v>320</v>
      </c>
      <c r="B321" s="59" t="s">
        <v>10429</v>
      </c>
      <c r="C321" s="59" t="s">
        <v>10436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10423</v>
      </c>
    </row>
    <row r="322" spans="1:11" x14ac:dyDescent="0.25">
      <c r="A322" s="656">
        <v>321</v>
      </c>
      <c r="B322" s="59" t="s">
        <v>10429</v>
      </c>
      <c r="C322" s="59" t="s">
        <v>10438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10423</v>
      </c>
    </row>
    <row r="323" spans="1:11" x14ac:dyDescent="0.25">
      <c r="A323" s="656">
        <v>322</v>
      </c>
      <c r="B323" s="59" t="s">
        <v>9847</v>
      </c>
      <c r="C323" s="124" t="s">
        <v>14541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10423</v>
      </c>
    </row>
    <row r="324" spans="1:11" x14ac:dyDescent="0.25">
      <c r="A324" s="656">
        <v>323</v>
      </c>
      <c r="B324" s="59" t="s">
        <v>9847</v>
      </c>
      <c r="C324" s="124" t="s">
        <v>14542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10423</v>
      </c>
    </row>
    <row r="325" spans="1:11" x14ac:dyDescent="0.25">
      <c r="A325" s="656">
        <v>324</v>
      </c>
      <c r="B325" s="59" t="s">
        <v>10443</v>
      </c>
      <c r="C325" s="59" t="s">
        <v>14543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10423</v>
      </c>
    </row>
    <row r="326" spans="1:11" x14ac:dyDescent="0.25">
      <c r="A326" s="656">
        <v>325</v>
      </c>
      <c r="B326" s="59" t="s">
        <v>10469</v>
      </c>
      <c r="C326" s="81" t="s">
        <v>10470</v>
      </c>
      <c r="D326" s="141">
        <v>1</v>
      </c>
      <c r="E326" s="75" t="s">
        <v>26</v>
      </c>
      <c r="F326" s="63">
        <v>1550000</v>
      </c>
      <c r="G326" s="120" t="s">
        <v>522</v>
      </c>
      <c r="H326" s="616">
        <v>44598</v>
      </c>
    </row>
    <row r="327" spans="1:11" x14ac:dyDescent="0.25">
      <c r="A327" s="656">
        <v>326</v>
      </c>
      <c r="B327" s="59" t="s">
        <v>10469</v>
      </c>
      <c r="C327" s="81" t="s">
        <v>10471</v>
      </c>
      <c r="D327" s="141">
        <v>1</v>
      </c>
      <c r="E327" s="75" t="s">
        <v>26</v>
      </c>
      <c r="F327" s="63">
        <v>1550000</v>
      </c>
      <c r="G327" s="120" t="s">
        <v>522</v>
      </c>
      <c r="H327" s="616">
        <v>44598</v>
      </c>
    </row>
    <row r="328" spans="1:11" x14ac:dyDescent="0.25">
      <c r="A328" s="656">
        <v>327</v>
      </c>
      <c r="B328" s="59" t="s">
        <v>10469</v>
      </c>
      <c r="C328" s="81" t="s">
        <v>10472</v>
      </c>
      <c r="D328" s="141">
        <v>1</v>
      </c>
      <c r="E328" s="75" t="s">
        <v>26</v>
      </c>
      <c r="F328" s="63">
        <v>1550000</v>
      </c>
      <c r="G328" s="120" t="s">
        <v>522</v>
      </c>
      <c r="H328" s="616">
        <v>44598</v>
      </c>
    </row>
    <row r="329" spans="1:11" x14ac:dyDescent="0.25">
      <c r="A329" s="656">
        <v>328</v>
      </c>
      <c r="B329" s="59" t="s">
        <v>10469</v>
      </c>
      <c r="C329" s="81" t="s">
        <v>10473</v>
      </c>
      <c r="D329" s="60">
        <v>1</v>
      </c>
      <c r="E329" s="75" t="s">
        <v>26</v>
      </c>
      <c r="F329" s="63">
        <v>1550000</v>
      </c>
      <c r="G329" s="120" t="s">
        <v>522</v>
      </c>
      <c r="H329" s="616">
        <v>44598</v>
      </c>
    </row>
    <row r="330" spans="1:11" x14ac:dyDescent="0.25">
      <c r="A330" s="656">
        <v>329</v>
      </c>
      <c r="B330" s="59" t="s">
        <v>10469</v>
      </c>
      <c r="C330" s="81" t="s">
        <v>10474</v>
      </c>
      <c r="D330" s="141">
        <v>1</v>
      </c>
      <c r="E330" s="75" t="s">
        <v>26</v>
      </c>
      <c r="F330" s="63">
        <v>1550000</v>
      </c>
      <c r="G330" s="120" t="s">
        <v>522</v>
      </c>
      <c r="H330" s="616">
        <v>44598</v>
      </c>
    </row>
    <row r="331" spans="1:11" x14ac:dyDescent="0.25">
      <c r="A331" s="656">
        <v>330</v>
      </c>
      <c r="B331" s="59" t="s">
        <v>10469</v>
      </c>
      <c r="C331" s="81" t="s">
        <v>10475</v>
      </c>
      <c r="D331" s="60">
        <v>1</v>
      </c>
      <c r="E331" s="75" t="s">
        <v>26</v>
      </c>
      <c r="F331" s="63">
        <v>1550000</v>
      </c>
      <c r="G331" s="120" t="s">
        <v>522</v>
      </c>
      <c r="H331" s="616">
        <v>44598</v>
      </c>
    </row>
    <row r="332" spans="1:11" x14ac:dyDescent="0.25">
      <c r="A332" s="656">
        <v>331</v>
      </c>
      <c r="B332" s="59" t="s">
        <v>10502</v>
      </c>
      <c r="C332" s="59" t="s">
        <v>10503</v>
      </c>
      <c r="D332" s="141">
        <v>1</v>
      </c>
      <c r="E332" s="75" t="s">
        <v>26</v>
      </c>
      <c r="F332" s="265">
        <v>1385000</v>
      </c>
      <c r="G332" s="120" t="s">
        <v>763</v>
      </c>
      <c r="H332" s="616">
        <v>44626</v>
      </c>
    </row>
    <row r="333" spans="1:11" x14ac:dyDescent="0.25">
      <c r="A333" s="656">
        <v>332</v>
      </c>
      <c r="B333" s="59" t="s">
        <v>62</v>
      </c>
      <c r="C333" s="59" t="s">
        <v>14544</v>
      </c>
      <c r="D333" s="59">
        <v>1</v>
      </c>
      <c r="E333" s="59" t="s">
        <v>29</v>
      </c>
      <c r="F333" s="61">
        <v>1900000</v>
      </c>
      <c r="G333" s="120" t="s">
        <v>1877</v>
      </c>
      <c r="H333" s="616">
        <v>44657</v>
      </c>
      <c r="I333" s="59" t="s">
        <v>11361</v>
      </c>
      <c r="K333" s="81" t="s">
        <v>14239</v>
      </c>
    </row>
    <row r="334" spans="1:11" x14ac:dyDescent="0.25">
      <c r="A334" s="656">
        <v>333</v>
      </c>
      <c r="B334" s="59" t="s">
        <v>62</v>
      </c>
      <c r="C334" s="59" t="s">
        <v>14545</v>
      </c>
      <c r="D334" s="59">
        <v>1</v>
      </c>
      <c r="E334" s="59" t="s">
        <v>29</v>
      </c>
      <c r="F334" s="61">
        <v>1900000</v>
      </c>
      <c r="G334" s="120" t="s">
        <v>1877</v>
      </c>
      <c r="H334" s="616">
        <v>44657</v>
      </c>
      <c r="I334" s="59" t="s">
        <v>10021</v>
      </c>
      <c r="K334" s="81" t="s">
        <v>14239</v>
      </c>
    </row>
    <row r="335" spans="1:11" x14ac:dyDescent="0.25">
      <c r="A335" s="656">
        <v>334</v>
      </c>
      <c r="B335" s="59" t="s">
        <v>62</v>
      </c>
      <c r="C335" s="59" t="s">
        <v>14546</v>
      </c>
      <c r="D335" s="59">
        <v>1</v>
      </c>
      <c r="E335" s="59" t="s">
        <v>29</v>
      </c>
      <c r="F335" s="61">
        <v>1900000</v>
      </c>
      <c r="G335" s="120" t="s">
        <v>1877</v>
      </c>
      <c r="H335" s="616">
        <v>44657</v>
      </c>
      <c r="I335" s="59" t="s">
        <v>14357</v>
      </c>
      <c r="K335" s="515">
        <v>44897</v>
      </c>
    </row>
    <row r="336" spans="1:11" x14ac:dyDescent="0.25">
      <c r="A336" s="656">
        <v>335</v>
      </c>
      <c r="B336" s="59" t="s">
        <v>62</v>
      </c>
      <c r="C336" s="59" t="s">
        <v>14544</v>
      </c>
      <c r="D336" s="59">
        <v>1</v>
      </c>
      <c r="E336" s="59" t="s">
        <v>29</v>
      </c>
      <c r="F336" s="61">
        <v>1900000</v>
      </c>
      <c r="G336" s="120" t="s">
        <v>1877</v>
      </c>
      <c r="H336" s="616">
        <v>44657</v>
      </c>
    </row>
    <row r="337" spans="1:11" x14ac:dyDescent="0.25">
      <c r="A337" s="656">
        <v>336</v>
      </c>
      <c r="B337" s="59" t="s">
        <v>10522</v>
      </c>
      <c r="C337" s="59" t="s">
        <v>14547</v>
      </c>
      <c r="D337" s="60">
        <v>1</v>
      </c>
      <c r="E337" s="75" t="s">
        <v>26</v>
      </c>
      <c r="F337" s="210">
        <v>1400000</v>
      </c>
      <c r="G337" s="120" t="s">
        <v>957</v>
      </c>
      <c r="H337" s="616">
        <v>44718</v>
      </c>
      <c r="I337" s="124" t="s">
        <v>14548</v>
      </c>
    </row>
    <row r="338" spans="1:11" x14ac:dyDescent="0.25">
      <c r="A338" s="656">
        <v>337</v>
      </c>
      <c r="B338" s="59" t="s">
        <v>10522</v>
      </c>
      <c r="C338" s="59" t="s">
        <v>14549</v>
      </c>
      <c r="D338" s="60">
        <v>1</v>
      </c>
      <c r="E338" s="75" t="s">
        <v>26</v>
      </c>
      <c r="F338" s="210">
        <v>1400000</v>
      </c>
      <c r="G338" s="120" t="s">
        <v>957</v>
      </c>
      <c r="H338" s="616">
        <v>44718</v>
      </c>
      <c r="I338" s="124" t="s">
        <v>14550</v>
      </c>
    </row>
    <row r="339" spans="1:11" x14ac:dyDescent="0.25">
      <c r="A339" s="656">
        <v>338</v>
      </c>
      <c r="B339" s="59" t="s">
        <v>10624</v>
      </c>
      <c r="C339" s="81" t="s">
        <v>10625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10617</v>
      </c>
    </row>
    <row r="340" spans="1:11" x14ac:dyDescent="0.25">
      <c r="A340" s="656">
        <v>339</v>
      </c>
      <c r="B340" s="59" t="s">
        <v>10627</v>
      </c>
      <c r="C340" s="81" t="s">
        <v>10628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10617</v>
      </c>
    </row>
    <row r="341" spans="1:11" x14ac:dyDescent="0.25">
      <c r="A341" s="656">
        <v>340</v>
      </c>
      <c r="B341" s="59" t="s">
        <v>10627</v>
      </c>
      <c r="C341" s="81" t="s">
        <v>10629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10617</v>
      </c>
    </row>
    <row r="342" spans="1:11" x14ac:dyDescent="0.25">
      <c r="A342" s="656">
        <v>341</v>
      </c>
      <c r="B342" s="59" t="s">
        <v>10627</v>
      </c>
      <c r="C342" s="81" t="s">
        <v>10630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10617</v>
      </c>
    </row>
    <row r="343" spans="1:11" x14ac:dyDescent="0.25">
      <c r="A343" s="656">
        <v>342</v>
      </c>
      <c r="B343" s="59" t="s">
        <v>10627</v>
      </c>
      <c r="C343" s="81" t="s">
        <v>10631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10617</v>
      </c>
    </row>
    <row r="344" spans="1:11" x14ac:dyDescent="0.25">
      <c r="A344" s="656">
        <v>343</v>
      </c>
      <c r="B344" s="59" t="s">
        <v>10627</v>
      </c>
      <c r="C344" s="81" t="s">
        <v>10632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10617</v>
      </c>
    </row>
    <row r="345" spans="1:11" x14ac:dyDescent="0.25">
      <c r="A345" s="656">
        <v>344</v>
      </c>
      <c r="B345" s="59" t="s">
        <v>62</v>
      </c>
      <c r="C345" s="121" t="s">
        <v>14551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10617</v>
      </c>
      <c r="I345" s="59" t="s">
        <v>14552</v>
      </c>
      <c r="J345" s="59" t="s">
        <v>14085</v>
      </c>
      <c r="K345" s="515">
        <v>44691</v>
      </c>
    </row>
    <row r="346" spans="1:11" x14ac:dyDescent="0.25">
      <c r="A346" s="656">
        <v>345</v>
      </c>
      <c r="B346" s="59" t="s">
        <v>62</v>
      </c>
      <c r="C346" s="59" t="s">
        <v>14553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10617</v>
      </c>
    </row>
    <row r="347" spans="1:11" x14ac:dyDescent="0.25">
      <c r="A347" s="656">
        <v>346</v>
      </c>
      <c r="B347" s="59" t="s">
        <v>14554</v>
      </c>
      <c r="C347" s="81" t="s">
        <v>10651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10647</v>
      </c>
      <c r="I347" s="60"/>
      <c r="J347" s="75"/>
      <c r="K347" s="62"/>
    </row>
    <row r="348" spans="1:11" x14ac:dyDescent="0.25">
      <c r="A348" s="656">
        <v>347</v>
      </c>
      <c r="B348" s="58" t="s">
        <v>14554</v>
      </c>
      <c r="C348" s="81" t="s">
        <v>10653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10647</v>
      </c>
      <c r="I348" s="60"/>
      <c r="J348" s="75"/>
      <c r="K348" s="73"/>
    </row>
    <row r="349" spans="1:11" x14ac:dyDescent="0.25">
      <c r="A349" s="656">
        <v>348</v>
      </c>
      <c r="B349" s="58" t="s">
        <v>14555</v>
      </c>
      <c r="C349" s="124" t="s">
        <v>10677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10671</v>
      </c>
    </row>
    <row r="350" spans="1:11" x14ac:dyDescent="0.25">
      <c r="A350" s="656">
        <v>349</v>
      </c>
      <c r="B350" s="71" t="s">
        <v>14556</v>
      </c>
      <c r="C350" s="59" t="s">
        <v>10680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10671</v>
      </c>
    </row>
    <row r="351" spans="1:11" x14ac:dyDescent="0.25">
      <c r="A351" s="656">
        <v>350</v>
      </c>
      <c r="B351" s="59" t="s">
        <v>10709</v>
      </c>
      <c r="C351" s="85" t="s">
        <v>14557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10706</v>
      </c>
      <c r="I351" s="124" t="s">
        <v>14558</v>
      </c>
      <c r="K351" s="515">
        <v>44906</v>
      </c>
    </row>
    <row r="352" spans="1:11" x14ac:dyDescent="0.25">
      <c r="A352" s="656">
        <v>351</v>
      </c>
      <c r="B352" s="59" t="s">
        <v>9847</v>
      </c>
      <c r="C352" s="124" t="s">
        <v>14559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10706</v>
      </c>
      <c r="I352" s="124" t="s">
        <v>14560</v>
      </c>
    </row>
    <row r="353" spans="1:11" x14ac:dyDescent="0.25">
      <c r="A353" s="656">
        <v>352</v>
      </c>
      <c r="B353" s="59" t="s">
        <v>9847</v>
      </c>
      <c r="C353" s="59" t="s">
        <v>14561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10706</v>
      </c>
      <c r="I353" s="124" t="s">
        <v>14562</v>
      </c>
      <c r="K353" s="81" t="s">
        <v>14149</v>
      </c>
    </row>
    <row r="354" spans="1:11" x14ac:dyDescent="0.25">
      <c r="A354" s="656">
        <v>353</v>
      </c>
      <c r="B354" s="59" t="s">
        <v>10709</v>
      </c>
      <c r="C354" s="85" t="s">
        <v>14563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10706</v>
      </c>
      <c r="I354" s="124" t="s">
        <v>14564</v>
      </c>
      <c r="K354" s="81" t="s">
        <v>14565</v>
      </c>
    </row>
    <row r="355" spans="1:11" x14ac:dyDescent="0.25">
      <c r="A355" s="656">
        <v>354</v>
      </c>
      <c r="B355" s="59" t="s">
        <v>62</v>
      </c>
      <c r="C355" s="84" t="s">
        <v>14566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10706</v>
      </c>
      <c r="I355" s="59" t="s">
        <v>14567</v>
      </c>
      <c r="K355" s="81" t="s">
        <v>14568</v>
      </c>
    </row>
    <row r="356" spans="1:11" x14ac:dyDescent="0.25">
      <c r="A356" s="656">
        <v>355</v>
      </c>
      <c r="B356" s="59" t="s">
        <v>62</v>
      </c>
      <c r="C356" s="84" t="s">
        <v>14569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10706</v>
      </c>
    </row>
    <row r="357" spans="1:11" x14ac:dyDescent="0.25">
      <c r="A357" s="656">
        <v>356</v>
      </c>
      <c r="B357" s="59" t="s">
        <v>9847</v>
      </c>
      <c r="C357" s="124" t="s">
        <v>14570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10706</v>
      </c>
      <c r="I357" s="124" t="s">
        <v>14571</v>
      </c>
      <c r="J357" s="59" t="s">
        <v>14080</v>
      </c>
      <c r="K357" s="515">
        <v>44621</v>
      </c>
    </row>
    <row r="358" spans="1:11" x14ac:dyDescent="0.25">
      <c r="A358" s="656">
        <v>357</v>
      </c>
      <c r="B358" s="59" t="s">
        <v>9847</v>
      </c>
      <c r="C358" s="59" t="s">
        <v>14572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10706</v>
      </c>
      <c r="I358" s="124" t="s">
        <v>14573</v>
      </c>
      <c r="J358" s="59" t="s">
        <v>14085</v>
      </c>
      <c r="K358" s="515">
        <v>44808</v>
      </c>
    </row>
    <row r="359" spans="1:11" x14ac:dyDescent="0.25">
      <c r="A359" s="656">
        <v>358</v>
      </c>
      <c r="B359" s="59" t="s">
        <v>10709</v>
      </c>
      <c r="C359" s="85" t="s">
        <v>14574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10706</v>
      </c>
      <c r="I359" s="124" t="s">
        <v>14575</v>
      </c>
      <c r="K359" s="81" t="s">
        <v>14249</v>
      </c>
    </row>
    <row r="360" spans="1:11" x14ac:dyDescent="0.25">
      <c r="A360" s="656">
        <v>359</v>
      </c>
      <c r="B360" s="59" t="s">
        <v>9847</v>
      </c>
      <c r="C360" s="124" t="s">
        <v>14576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10706</v>
      </c>
    </row>
    <row r="361" spans="1:11" x14ac:dyDescent="0.25">
      <c r="A361" s="656">
        <v>360</v>
      </c>
      <c r="B361" s="59" t="s">
        <v>9847</v>
      </c>
      <c r="C361" s="59" t="s">
        <v>14577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10706</v>
      </c>
    </row>
    <row r="362" spans="1:11" x14ac:dyDescent="0.25">
      <c r="A362" s="656">
        <v>361</v>
      </c>
      <c r="B362" s="59" t="s">
        <v>10727</v>
      </c>
      <c r="C362" s="124" t="s">
        <v>10728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10706</v>
      </c>
    </row>
    <row r="363" spans="1:11" x14ac:dyDescent="0.25">
      <c r="A363" s="656">
        <v>362</v>
      </c>
      <c r="B363" s="59" t="s">
        <v>10727</v>
      </c>
      <c r="C363" s="124" t="s">
        <v>10730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10706</v>
      </c>
    </row>
    <row r="364" spans="1:11" x14ac:dyDescent="0.25">
      <c r="A364" s="656">
        <v>363</v>
      </c>
      <c r="B364" s="59" t="s">
        <v>10727</v>
      </c>
      <c r="C364" s="124" t="s">
        <v>10731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10706</v>
      </c>
    </row>
    <row r="365" spans="1:11" x14ac:dyDescent="0.25">
      <c r="A365" s="656">
        <v>364</v>
      </c>
      <c r="B365" s="59" t="s">
        <v>10727</v>
      </c>
      <c r="C365" s="124" t="s">
        <v>10733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10706</v>
      </c>
    </row>
    <row r="366" spans="1:11" x14ac:dyDescent="0.25">
      <c r="A366" s="656">
        <v>365</v>
      </c>
      <c r="B366" s="59" t="s">
        <v>10727</v>
      </c>
      <c r="C366" s="124" t="s">
        <v>10734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10706</v>
      </c>
    </row>
    <row r="367" spans="1:11" x14ac:dyDescent="0.25">
      <c r="A367" s="656">
        <v>366</v>
      </c>
      <c r="B367" s="59" t="s">
        <v>10727</v>
      </c>
      <c r="C367" s="124" t="s">
        <v>10735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10706</v>
      </c>
    </row>
    <row r="368" spans="1:11" x14ac:dyDescent="0.25">
      <c r="A368" s="656">
        <v>367</v>
      </c>
      <c r="B368" s="59" t="s">
        <v>10727</v>
      </c>
      <c r="C368" s="124" t="s">
        <v>10736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10706</v>
      </c>
    </row>
    <row r="369" spans="1:11" x14ac:dyDescent="0.25">
      <c r="A369" s="656">
        <v>368</v>
      </c>
      <c r="B369" s="59" t="s">
        <v>10727</v>
      </c>
      <c r="C369" s="124" t="s">
        <v>10737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10706</v>
      </c>
    </row>
    <row r="370" spans="1:11" x14ac:dyDescent="0.25">
      <c r="A370" s="656">
        <v>370</v>
      </c>
      <c r="B370" s="59" t="s">
        <v>10727</v>
      </c>
      <c r="C370" s="124" t="s">
        <v>10738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10706</v>
      </c>
    </row>
    <row r="371" spans="1:11" x14ac:dyDescent="0.25">
      <c r="A371" s="656">
        <v>371</v>
      </c>
      <c r="B371" s="59" t="s">
        <v>10727</v>
      </c>
      <c r="C371" s="59" t="s">
        <v>10739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10706</v>
      </c>
    </row>
    <row r="372" spans="1:11" x14ac:dyDescent="0.25">
      <c r="A372" s="656">
        <v>372</v>
      </c>
      <c r="B372" s="59" t="s">
        <v>10709</v>
      </c>
      <c r="C372" s="124" t="s">
        <v>10740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10706</v>
      </c>
    </row>
    <row r="373" spans="1:11" x14ac:dyDescent="0.25">
      <c r="A373" s="656">
        <v>373</v>
      </c>
      <c r="B373" s="59" t="s">
        <v>10709</v>
      </c>
      <c r="C373" s="124" t="s">
        <v>10741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10706</v>
      </c>
    </row>
    <row r="374" spans="1:11" x14ac:dyDescent="0.25">
      <c r="A374" s="656">
        <v>374</v>
      </c>
      <c r="B374" s="59" t="s">
        <v>10709</v>
      </c>
      <c r="C374" s="124" t="s">
        <v>10742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10706</v>
      </c>
    </row>
    <row r="375" spans="1:11" x14ac:dyDescent="0.25">
      <c r="A375" s="656">
        <v>375</v>
      </c>
      <c r="B375" s="59" t="s">
        <v>10709</v>
      </c>
      <c r="C375" s="124" t="s">
        <v>10743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10706</v>
      </c>
    </row>
    <row r="376" spans="1:11" x14ac:dyDescent="0.25">
      <c r="A376" s="656">
        <v>376</v>
      </c>
      <c r="B376" s="59" t="s">
        <v>62</v>
      </c>
      <c r="C376" s="59" t="s">
        <v>14578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10773</v>
      </c>
      <c r="I376" s="59" t="s">
        <v>12414</v>
      </c>
    </row>
    <row r="377" spans="1:11" x14ac:dyDescent="0.25">
      <c r="A377" s="656">
        <v>377</v>
      </c>
      <c r="B377" s="59" t="s">
        <v>62</v>
      </c>
      <c r="C377" s="59" t="s">
        <v>14578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10773</v>
      </c>
    </row>
    <row r="378" spans="1:11" x14ac:dyDescent="0.25">
      <c r="A378" s="656">
        <v>378</v>
      </c>
      <c r="B378" s="59" t="s">
        <v>10727</v>
      </c>
      <c r="C378" s="59" t="s">
        <v>14579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10783</v>
      </c>
      <c r="I378" s="124" t="s">
        <v>14580</v>
      </c>
      <c r="J378" s="59" t="s">
        <v>14581</v>
      </c>
      <c r="K378" s="515">
        <v>44512</v>
      </c>
    </row>
    <row r="379" spans="1:11" x14ac:dyDescent="0.25">
      <c r="A379" s="656">
        <v>379</v>
      </c>
      <c r="B379" s="59" t="s">
        <v>10727</v>
      </c>
      <c r="C379" s="59" t="s">
        <v>14582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10783</v>
      </c>
    </row>
    <row r="380" spans="1:11" x14ac:dyDescent="0.25">
      <c r="A380" s="656">
        <v>380</v>
      </c>
      <c r="B380" s="59" t="s">
        <v>10727</v>
      </c>
      <c r="C380" s="77" t="s">
        <v>14583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10783</v>
      </c>
      <c r="I380" s="124" t="s">
        <v>14584</v>
      </c>
    </row>
    <row r="381" spans="1:11" x14ac:dyDescent="0.25">
      <c r="A381" s="656">
        <v>381</v>
      </c>
      <c r="B381" s="59" t="s">
        <v>10727</v>
      </c>
      <c r="C381" s="59" t="s">
        <v>14585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10783</v>
      </c>
    </row>
    <row r="382" spans="1:11" x14ac:dyDescent="0.25">
      <c r="A382" s="656">
        <v>382</v>
      </c>
      <c r="B382" s="59" t="s">
        <v>10727</v>
      </c>
      <c r="C382" s="85" t="s">
        <v>14586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10783</v>
      </c>
      <c r="I382" s="124" t="s">
        <v>14587</v>
      </c>
      <c r="K382" s="81" t="s">
        <v>273</v>
      </c>
    </row>
    <row r="383" spans="1:11" x14ac:dyDescent="0.25">
      <c r="A383" s="656">
        <v>383</v>
      </c>
      <c r="B383" s="59" t="s">
        <v>10727</v>
      </c>
      <c r="C383" s="77" t="s">
        <v>14588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10783</v>
      </c>
      <c r="I383" s="124" t="s">
        <v>14589</v>
      </c>
    </row>
    <row r="384" spans="1:11" x14ac:dyDescent="0.25">
      <c r="A384" s="656">
        <v>384</v>
      </c>
      <c r="B384" s="59" t="s">
        <v>10709</v>
      </c>
      <c r="C384" s="59" t="s">
        <v>14590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10783</v>
      </c>
      <c r="I384" s="124" t="s">
        <v>14591</v>
      </c>
      <c r="J384" s="59" t="s">
        <v>14080</v>
      </c>
      <c r="K384" s="81" t="s">
        <v>198</v>
      </c>
    </row>
    <row r="385" spans="1:12" x14ac:dyDescent="0.25">
      <c r="A385" s="656">
        <v>385</v>
      </c>
      <c r="B385" s="59" t="s">
        <v>10727</v>
      </c>
      <c r="C385" s="85" t="s">
        <v>14592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10834</v>
      </c>
      <c r="I385" s="124" t="s">
        <v>14593</v>
      </c>
      <c r="J385" s="59" t="s">
        <v>14080</v>
      </c>
      <c r="K385" s="81" t="s">
        <v>10834</v>
      </c>
    </row>
    <row r="386" spans="1:12" x14ac:dyDescent="0.25">
      <c r="A386" s="656">
        <v>386</v>
      </c>
      <c r="B386" s="59" t="s">
        <v>10727</v>
      </c>
      <c r="C386" s="77" t="s">
        <v>14594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10834</v>
      </c>
      <c r="I386" s="124" t="s">
        <v>14595</v>
      </c>
      <c r="J386" s="59" t="s">
        <v>14080</v>
      </c>
      <c r="K386" s="81" t="s">
        <v>10834</v>
      </c>
    </row>
    <row r="387" spans="1:12" x14ac:dyDescent="0.25">
      <c r="A387" s="656">
        <v>387</v>
      </c>
      <c r="B387" s="59" t="s">
        <v>14596</v>
      </c>
      <c r="C387" s="83" t="s">
        <v>10852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10846</v>
      </c>
    </row>
    <row r="388" spans="1:12" x14ac:dyDescent="0.25">
      <c r="A388" s="656">
        <v>388</v>
      </c>
      <c r="B388" s="59" t="s">
        <v>14596</v>
      </c>
      <c r="C388" s="83" t="s">
        <v>10855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10846</v>
      </c>
    </row>
    <row r="389" spans="1:12" x14ac:dyDescent="0.25">
      <c r="A389" s="656">
        <v>389</v>
      </c>
      <c r="B389" s="59" t="s">
        <v>14596</v>
      </c>
      <c r="C389" s="83" t="s">
        <v>10856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10846</v>
      </c>
    </row>
    <row r="390" spans="1:12" x14ac:dyDescent="0.25">
      <c r="A390" s="656">
        <v>390</v>
      </c>
      <c r="B390" s="59" t="s">
        <v>10857</v>
      </c>
      <c r="C390" s="77" t="s">
        <v>10858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10846</v>
      </c>
    </row>
    <row r="391" spans="1:12" x14ac:dyDescent="0.25">
      <c r="A391" s="656">
        <v>391</v>
      </c>
      <c r="B391" s="71" t="s">
        <v>3332</v>
      </c>
      <c r="C391" s="77" t="s">
        <v>10859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10846</v>
      </c>
    </row>
    <row r="392" spans="1:12" x14ac:dyDescent="0.25">
      <c r="A392" s="656">
        <v>392</v>
      </c>
      <c r="B392" s="71" t="s">
        <v>3332</v>
      </c>
      <c r="C392" s="85" t="s">
        <v>10860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10846</v>
      </c>
    </row>
    <row r="393" spans="1:12" x14ac:dyDescent="0.25">
      <c r="A393" s="656">
        <v>393</v>
      </c>
      <c r="B393" s="71" t="s">
        <v>3332</v>
      </c>
      <c r="C393" s="77" t="s">
        <v>10861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10846</v>
      </c>
    </row>
    <row r="394" spans="1:12" x14ac:dyDescent="0.25">
      <c r="A394" s="656">
        <v>394</v>
      </c>
      <c r="B394" s="71" t="s">
        <v>3332</v>
      </c>
      <c r="C394" s="85" t="s">
        <v>10862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10846</v>
      </c>
    </row>
    <row r="395" spans="1:12" x14ac:dyDescent="0.25">
      <c r="A395" s="656">
        <v>395</v>
      </c>
      <c r="B395" s="71" t="s">
        <v>3332</v>
      </c>
      <c r="C395" s="77" t="s">
        <v>10863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10846</v>
      </c>
      <c r="L395" t="s">
        <v>14597</v>
      </c>
    </row>
    <row r="396" spans="1:12" x14ac:dyDescent="0.25">
      <c r="A396" s="656">
        <v>396</v>
      </c>
      <c r="B396" s="71" t="s">
        <v>3332</v>
      </c>
      <c r="C396" s="77" t="s">
        <v>10864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10846</v>
      </c>
    </row>
    <row r="397" spans="1:12" x14ac:dyDescent="0.25">
      <c r="A397" s="656">
        <v>397</v>
      </c>
      <c r="B397" s="59" t="s">
        <v>10868</v>
      </c>
      <c r="C397" s="124" t="s">
        <v>10869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10846</v>
      </c>
    </row>
    <row r="398" spans="1:12" x14ac:dyDescent="0.25">
      <c r="A398" s="656">
        <v>397</v>
      </c>
      <c r="B398" s="59" t="s">
        <v>10868</v>
      </c>
      <c r="C398" s="124" t="s">
        <v>10870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10846</v>
      </c>
    </row>
    <row r="399" spans="1:12" x14ac:dyDescent="0.25">
      <c r="A399" s="656">
        <v>399</v>
      </c>
      <c r="B399" s="59" t="s">
        <v>10868</v>
      </c>
      <c r="C399" s="124" t="s">
        <v>10871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10846</v>
      </c>
    </row>
    <row r="400" spans="1:12" x14ac:dyDescent="0.25">
      <c r="A400" s="656">
        <v>400</v>
      </c>
      <c r="B400" s="59" t="s">
        <v>10868</v>
      </c>
      <c r="C400" s="124" t="s">
        <v>10872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10846</v>
      </c>
    </row>
    <row r="401" spans="1:11" x14ac:dyDescent="0.25">
      <c r="A401" s="656">
        <v>401</v>
      </c>
      <c r="B401" s="59" t="s">
        <v>10709</v>
      </c>
      <c r="C401" s="124" t="s">
        <v>14598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10846</v>
      </c>
      <c r="I401" s="124" t="s">
        <v>14599</v>
      </c>
      <c r="J401" s="59" t="s">
        <v>14080</v>
      </c>
      <c r="K401" s="515">
        <v>44359</v>
      </c>
    </row>
    <row r="402" spans="1:11" x14ac:dyDescent="0.25">
      <c r="A402" s="656">
        <v>402</v>
      </c>
      <c r="B402" s="59" t="s">
        <v>62</v>
      </c>
      <c r="C402" s="59" t="s">
        <v>14600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10846</v>
      </c>
      <c r="I402" s="59" t="s">
        <v>14210</v>
      </c>
      <c r="J402" s="59" t="s">
        <v>14085</v>
      </c>
      <c r="K402" s="81" t="s">
        <v>14601</v>
      </c>
    </row>
    <row r="403" spans="1:11" x14ac:dyDescent="0.25">
      <c r="A403" s="656">
        <v>403</v>
      </c>
      <c r="B403" s="59" t="s">
        <v>62</v>
      </c>
      <c r="C403" s="59" t="s">
        <v>14602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10846</v>
      </c>
      <c r="I403" s="59" t="s">
        <v>14357</v>
      </c>
      <c r="J403" s="59" t="s">
        <v>14603</v>
      </c>
      <c r="K403" s="81" t="s">
        <v>14601</v>
      </c>
    </row>
    <row r="404" spans="1:11" x14ac:dyDescent="0.25">
      <c r="A404" s="656">
        <v>404</v>
      </c>
      <c r="B404" s="59" t="s">
        <v>10727</v>
      </c>
      <c r="C404" s="101" t="s">
        <v>14604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10892</v>
      </c>
    </row>
    <row r="405" spans="1:11" x14ac:dyDescent="0.25">
      <c r="A405" s="656">
        <v>405</v>
      </c>
      <c r="B405" s="59" t="s">
        <v>10727</v>
      </c>
      <c r="C405" s="662" t="s">
        <v>14605</v>
      </c>
      <c r="D405" s="59">
        <v>1</v>
      </c>
      <c r="E405" s="77" t="s">
        <v>26</v>
      </c>
      <c r="F405" s="61">
        <v>1700000</v>
      </c>
      <c r="G405" s="64" t="s">
        <v>455</v>
      </c>
      <c r="H405" s="663" t="s">
        <v>10892</v>
      </c>
    </row>
    <row r="406" spans="1:11" x14ac:dyDescent="0.25">
      <c r="A406" s="656">
        <v>406</v>
      </c>
      <c r="B406" s="59" t="s">
        <v>14455</v>
      </c>
      <c r="C406" s="84" t="s">
        <v>14606</v>
      </c>
      <c r="D406" s="59">
        <v>1</v>
      </c>
      <c r="E406" s="77" t="s">
        <v>26</v>
      </c>
      <c r="F406" s="73">
        <v>1750000</v>
      </c>
      <c r="G406" s="120" t="s">
        <v>1918</v>
      </c>
      <c r="H406" s="616">
        <v>44568</v>
      </c>
    </row>
    <row r="407" spans="1:11" x14ac:dyDescent="0.25">
      <c r="A407" s="656">
        <v>407</v>
      </c>
      <c r="B407" s="59" t="s">
        <v>14455</v>
      </c>
      <c r="C407" s="84" t="s">
        <v>14607</v>
      </c>
      <c r="D407" s="60">
        <v>1</v>
      </c>
      <c r="E407" s="126" t="s">
        <v>26</v>
      </c>
      <c r="F407" s="73">
        <v>1750000</v>
      </c>
      <c r="G407" s="120" t="s">
        <v>1918</v>
      </c>
      <c r="H407" s="616">
        <v>44568</v>
      </c>
    </row>
    <row r="408" spans="1:11" x14ac:dyDescent="0.25">
      <c r="A408" s="656">
        <v>408</v>
      </c>
      <c r="B408" s="59" t="s">
        <v>14455</v>
      </c>
      <c r="C408" s="84" t="s">
        <v>14608</v>
      </c>
      <c r="D408" s="72">
        <v>1</v>
      </c>
      <c r="E408" s="75" t="s">
        <v>26</v>
      </c>
      <c r="F408" s="73">
        <v>1750000</v>
      </c>
      <c r="G408" s="120" t="s">
        <v>1918</v>
      </c>
      <c r="H408" s="616">
        <v>44568</v>
      </c>
    </row>
    <row r="409" spans="1:11" x14ac:dyDescent="0.25">
      <c r="A409" s="656">
        <v>409</v>
      </c>
      <c r="B409" s="59" t="s">
        <v>14455</v>
      </c>
      <c r="C409" s="59" t="s">
        <v>14607</v>
      </c>
      <c r="D409" s="59">
        <v>1</v>
      </c>
      <c r="E409" s="77" t="s">
        <v>26</v>
      </c>
      <c r="F409" s="61">
        <v>1750000</v>
      </c>
      <c r="G409" s="120" t="s">
        <v>1918</v>
      </c>
      <c r="H409" s="616">
        <v>44568</v>
      </c>
    </row>
    <row r="410" spans="1:11" x14ac:dyDescent="0.25">
      <c r="A410" s="656">
        <v>410</v>
      </c>
      <c r="B410" s="59" t="s">
        <v>62</v>
      </c>
      <c r="C410" s="85" t="s">
        <v>14609</v>
      </c>
      <c r="D410" s="77">
        <v>1</v>
      </c>
      <c r="E410" s="59" t="s">
        <v>29</v>
      </c>
      <c r="F410" s="292">
        <v>2100000</v>
      </c>
      <c r="G410" s="120" t="s">
        <v>2145</v>
      </c>
      <c r="H410" s="616">
        <v>44719</v>
      </c>
    </row>
    <row r="411" spans="1:11" x14ac:dyDescent="0.25">
      <c r="A411" s="656">
        <v>411</v>
      </c>
      <c r="B411" s="59" t="s">
        <v>62</v>
      </c>
      <c r="C411" s="59" t="s">
        <v>14610</v>
      </c>
      <c r="D411" s="77">
        <v>1</v>
      </c>
      <c r="E411" s="59" t="s">
        <v>29</v>
      </c>
      <c r="F411" s="292">
        <v>2100000</v>
      </c>
      <c r="G411" s="120" t="s">
        <v>2145</v>
      </c>
      <c r="H411" s="616">
        <v>44719</v>
      </c>
    </row>
    <row r="412" spans="1:11" x14ac:dyDescent="0.25">
      <c r="A412" s="656">
        <v>412</v>
      </c>
      <c r="B412" s="59" t="s">
        <v>62</v>
      </c>
      <c r="C412" s="83" t="s">
        <v>14611</v>
      </c>
      <c r="D412" s="77">
        <v>1</v>
      </c>
      <c r="E412" s="59" t="s">
        <v>29</v>
      </c>
      <c r="F412" s="292">
        <v>2100000</v>
      </c>
      <c r="G412" s="120" t="s">
        <v>2145</v>
      </c>
      <c r="H412" s="616">
        <v>44719</v>
      </c>
    </row>
    <row r="413" spans="1:11" x14ac:dyDescent="0.25">
      <c r="A413" s="656">
        <v>413</v>
      </c>
      <c r="B413" s="59" t="s">
        <v>62</v>
      </c>
      <c r="C413" s="59" t="s">
        <v>14609</v>
      </c>
      <c r="D413" s="77">
        <v>1</v>
      </c>
      <c r="E413" s="59" t="s">
        <v>29</v>
      </c>
      <c r="F413" s="292">
        <v>2100000</v>
      </c>
      <c r="G413" s="120" t="s">
        <v>2145</v>
      </c>
      <c r="H413" s="616">
        <v>44719</v>
      </c>
    </row>
    <row r="414" spans="1:11" x14ac:dyDescent="0.25">
      <c r="A414" s="656">
        <v>414</v>
      </c>
      <c r="B414" s="59" t="s">
        <v>62</v>
      </c>
      <c r="C414" s="85" t="s">
        <v>14612</v>
      </c>
      <c r="D414" s="77">
        <v>1</v>
      </c>
      <c r="E414" s="59" t="s">
        <v>29</v>
      </c>
      <c r="F414" s="292">
        <v>2100000</v>
      </c>
      <c r="G414" s="120" t="s">
        <v>553</v>
      </c>
      <c r="H414" s="616">
        <v>44719</v>
      </c>
    </row>
    <row r="415" spans="1:11" x14ac:dyDescent="0.25">
      <c r="A415" s="656">
        <v>415</v>
      </c>
      <c r="B415" s="59" t="s">
        <v>62</v>
      </c>
      <c r="C415" s="85" t="s">
        <v>14613</v>
      </c>
      <c r="D415" s="77">
        <v>1</v>
      </c>
      <c r="E415" s="59" t="s">
        <v>29</v>
      </c>
      <c r="F415" s="292">
        <v>2100000</v>
      </c>
      <c r="G415" s="120" t="s">
        <v>553</v>
      </c>
      <c r="H415" s="616">
        <v>44719</v>
      </c>
    </row>
    <row r="416" spans="1:11" x14ac:dyDescent="0.25">
      <c r="A416" s="656">
        <v>416</v>
      </c>
      <c r="B416" s="59" t="s">
        <v>10709</v>
      </c>
      <c r="C416" s="59" t="s">
        <v>14614</v>
      </c>
      <c r="D416" s="59">
        <v>1</v>
      </c>
      <c r="E416" s="59" t="s">
        <v>26</v>
      </c>
      <c r="F416" s="61">
        <v>1400000</v>
      </c>
      <c r="G416" s="120" t="s">
        <v>763</v>
      </c>
      <c r="H416" s="616">
        <v>44719</v>
      </c>
      <c r="I416" s="124" t="s">
        <v>14615</v>
      </c>
      <c r="J416" s="59" t="s">
        <v>14080</v>
      </c>
      <c r="K416" s="81" t="s">
        <v>14616</v>
      </c>
    </row>
    <row r="417" spans="1:11" x14ac:dyDescent="0.25">
      <c r="A417" s="656">
        <v>417</v>
      </c>
      <c r="B417" s="59" t="s">
        <v>62</v>
      </c>
      <c r="C417" s="59" t="s">
        <v>14617</v>
      </c>
      <c r="D417" s="59">
        <v>1</v>
      </c>
      <c r="E417" s="59" t="s">
        <v>29</v>
      </c>
      <c r="F417" s="61">
        <v>2100000</v>
      </c>
      <c r="G417" s="120" t="s">
        <v>3801</v>
      </c>
      <c r="H417" s="616">
        <v>44872</v>
      </c>
      <c r="I417" s="59" t="s">
        <v>9996</v>
      </c>
      <c r="J417" s="59" t="s">
        <v>14085</v>
      </c>
    </row>
    <row r="418" spans="1:11" x14ac:dyDescent="0.25">
      <c r="A418" s="656">
        <v>418</v>
      </c>
      <c r="B418" s="59" t="s">
        <v>62</v>
      </c>
      <c r="C418" s="59" t="s">
        <v>14618</v>
      </c>
      <c r="D418" s="59">
        <v>1</v>
      </c>
      <c r="E418" s="59" t="s">
        <v>29</v>
      </c>
      <c r="F418" s="61">
        <v>2100000</v>
      </c>
      <c r="G418" s="120" t="s">
        <v>3801</v>
      </c>
      <c r="H418" s="616">
        <v>44872</v>
      </c>
    </row>
    <row r="419" spans="1:11" x14ac:dyDescent="0.25">
      <c r="A419" s="656">
        <v>419</v>
      </c>
      <c r="B419" s="59" t="s">
        <v>62</v>
      </c>
      <c r="C419" s="59" t="s">
        <v>14619</v>
      </c>
      <c r="D419" s="59">
        <v>1</v>
      </c>
      <c r="E419" s="59" t="s">
        <v>29</v>
      </c>
      <c r="F419" s="61">
        <v>2100000</v>
      </c>
      <c r="G419" s="120" t="s">
        <v>3126</v>
      </c>
      <c r="H419" s="616">
        <v>44872</v>
      </c>
      <c r="I419" s="124" t="s">
        <v>14620</v>
      </c>
    </row>
    <row r="420" spans="1:11" x14ac:dyDescent="0.25">
      <c r="A420" s="656">
        <v>420</v>
      </c>
      <c r="B420" s="59" t="s">
        <v>62</v>
      </c>
      <c r="C420" s="59" t="s">
        <v>14621</v>
      </c>
      <c r="D420" s="59">
        <v>1</v>
      </c>
      <c r="E420" s="59" t="s">
        <v>29</v>
      </c>
      <c r="F420" s="61">
        <v>2100000</v>
      </c>
      <c r="G420" s="120" t="s">
        <v>3126</v>
      </c>
      <c r="H420" s="616">
        <v>44872</v>
      </c>
      <c r="I420" s="124" t="s">
        <v>14622</v>
      </c>
    </row>
    <row r="421" spans="1:11" x14ac:dyDescent="0.25">
      <c r="A421" s="656">
        <v>421</v>
      </c>
      <c r="B421" s="59" t="s">
        <v>62</v>
      </c>
      <c r="C421" s="59" t="s">
        <v>14623</v>
      </c>
      <c r="D421" s="59">
        <v>1</v>
      </c>
      <c r="E421" s="59" t="s">
        <v>29</v>
      </c>
      <c r="F421" s="61">
        <v>2100000</v>
      </c>
      <c r="G421" s="120" t="s">
        <v>3126</v>
      </c>
      <c r="H421" s="616">
        <v>44872</v>
      </c>
      <c r="I421" s="124" t="s">
        <v>14344</v>
      </c>
    </row>
    <row r="422" spans="1:11" x14ac:dyDescent="0.25">
      <c r="A422" s="656">
        <v>422</v>
      </c>
      <c r="B422" s="59" t="s">
        <v>62</v>
      </c>
      <c r="C422" s="59" t="s">
        <v>14621</v>
      </c>
      <c r="D422" s="59">
        <v>1</v>
      </c>
      <c r="E422" s="59" t="s">
        <v>29</v>
      </c>
      <c r="F422" s="61">
        <v>2100000</v>
      </c>
      <c r="G422" s="120" t="s">
        <v>3126</v>
      </c>
      <c r="H422" s="616">
        <v>44872</v>
      </c>
    </row>
    <row r="423" spans="1:11" x14ac:dyDescent="0.25">
      <c r="A423" s="656">
        <v>423</v>
      </c>
      <c r="B423" s="59" t="s">
        <v>10709</v>
      </c>
      <c r="C423" s="59" t="s">
        <v>14624</v>
      </c>
      <c r="D423" s="60">
        <v>1</v>
      </c>
      <c r="E423" s="75" t="s">
        <v>26</v>
      </c>
      <c r="F423" s="210">
        <v>1400000</v>
      </c>
      <c r="G423" s="120" t="s">
        <v>1873</v>
      </c>
      <c r="H423" s="616">
        <v>44902</v>
      </c>
      <c r="I423" s="124" t="s">
        <v>14625</v>
      </c>
      <c r="J423" s="59" t="s">
        <v>14080</v>
      </c>
      <c r="K423" s="81" t="s">
        <v>355</v>
      </c>
    </row>
    <row r="424" spans="1:11" x14ac:dyDescent="0.25">
      <c r="A424" s="656">
        <v>424</v>
      </c>
      <c r="B424" s="59" t="s">
        <v>14626</v>
      </c>
      <c r="C424" s="59" t="s">
        <v>11075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x14ac:dyDescent="0.25">
      <c r="A425" s="656">
        <v>425</v>
      </c>
      <c r="B425" s="59" t="s">
        <v>14626</v>
      </c>
      <c r="C425" s="83" t="s">
        <v>11077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x14ac:dyDescent="0.25">
      <c r="A426" s="656">
        <v>426</v>
      </c>
      <c r="B426" s="59" t="s">
        <v>14627</v>
      </c>
      <c r="C426" s="59" t="s">
        <v>11085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11083</v>
      </c>
    </row>
    <row r="427" spans="1:11" x14ac:dyDescent="0.25">
      <c r="A427" s="656">
        <v>427</v>
      </c>
      <c r="B427" s="59" t="s">
        <v>14627</v>
      </c>
      <c r="C427" s="59" t="s">
        <v>11087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11083</v>
      </c>
    </row>
    <row r="428" spans="1:11" x14ac:dyDescent="0.25">
      <c r="A428" s="656">
        <v>428</v>
      </c>
      <c r="B428" s="59" t="s">
        <v>14627</v>
      </c>
      <c r="C428" s="93" t="s">
        <v>11088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11083</v>
      </c>
    </row>
    <row r="429" spans="1:11" x14ac:dyDescent="0.25">
      <c r="A429" s="656">
        <v>429</v>
      </c>
      <c r="B429" s="59" t="s">
        <v>14627</v>
      </c>
      <c r="C429" s="121" t="s">
        <v>11089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11083</v>
      </c>
    </row>
    <row r="430" spans="1:11" x14ac:dyDescent="0.25">
      <c r="A430" s="656">
        <v>430</v>
      </c>
      <c r="B430" s="59" t="s">
        <v>14628</v>
      </c>
      <c r="C430" s="121" t="s">
        <v>11091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11083</v>
      </c>
    </row>
    <row r="431" spans="1:11" x14ac:dyDescent="0.25">
      <c r="A431" s="656">
        <v>431</v>
      </c>
      <c r="B431" s="59" t="s">
        <v>14628</v>
      </c>
      <c r="C431" s="121" t="s">
        <v>11092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11083</v>
      </c>
    </row>
    <row r="432" spans="1:11" x14ac:dyDescent="0.25">
      <c r="A432" s="656">
        <v>432</v>
      </c>
      <c r="B432" s="59" t="s">
        <v>14629</v>
      </c>
      <c r="C432" s="81" t="s">
        <v>11102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11101</v>
      </c>
    </row>
    <row r="433" spans="1:9" x14ac:dyDescent="0.25">
      <c r="A433" s="656">
        <v>433</v>
      </c>
      <c r="B433" s="59" t="s">
        <v>10709</v>
      </c>
      <c r="C433" s="59" t="s">
        <v>11104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11101</v>
      </c>
    </row>
    <row r="434" spans="1:9" x14ac:dyDescent="0.25">
      <c r="A434" s="656">
        <v>434</v>
      </c>
      <c r="B434" s="59" t="s">
        <v>10709</v>
      </c>
      <c r="C434" s="59" t="s">
        <v>11105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11101</v>
      </c>
    </row>
    <row r="435" spans="1:9" x14ac:dyDescent="0.25">
      <c r="A435" s="656">
        <v>435</v>
      </c>
      <c r="B435" s="59" t="s">
        <v>14629</v>
      </c>
      <c r="C435" s="613" t="s">
        <v>11116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11114</v>
      </c>
    </row>
    <row r="436" spans="1:9" x14ac:dyDescent="0.25">
      <c r="A436" s="656">
        <v>436</v>
      </c>
      <c r="B436" s="59" t="s">
        <v>14629</v>
      </c>
      <c r="C436" s="481" t="s">
        <v>11118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11114</v>
      </c>
    </row>
    <row r="437" spans="1:9" x14ac:dyDescent="0.25">
      <c r="A437" s="656">
        <v>437</v>
      </c>
      <c r="B437" s="59" t="s">
        <v>14630</v>
      </c>
      <c r="C437" s="59" t="s">
        <v>14631</v>
      </c>
      <c r="D437" s="59">
        <v>1</v>
      </c>
      <c r="E437" s="77" t="s">
        <v>25</v>
      </c>
      <c r="F437" s="210" t="s">
        <v>14632</v>
      </c>
      <c r="G437" s="120" t="s">
        <v>953</v>
      </c>
      <c r="H437" s="120" t="s">
        <v>11114</v>
      </c>
      <c r="I437" s="59" t="s">
        <v>14357</v>
      </c>
    </row>
    <row r="438" spans="1:9" x14ac:dyDescent="0.25">
      <c r="A438" s="656">
        <v>438</v>
      </c>
      <c r="B438" s="59" t="s">
        <v>14630</v>
      </c>
      <c r="C438" s="59" t="s">
        <v>14633</v>
      </c>
      <c r="D438" s="59">
        <v>1</v>
      </c>
      <c r="E438" s="77" t="s">
        <v>25</v>
      </c>
      <c r="F438" s="210" t="s">
        <v>14632</v>
      </c>
      <c r="G438" s="120" t="s">
        <v>953</v>
      </c>
      <c r="H438" s="120" t="s">
        <v>11114</v>
      </c>
      <c r="I438" s="59" t="s">
        <v>10021</v>
      </c>
    </row>
    <row r="439" spans="1:9" x14ac:dyDescent="0.25">
      <c r="A439" s="656">
        <v>439</v>
      </c>
      <c r="B439" s="59" t="s">
        <v>10727</v>
      </c>
      <c r="C439" s="59" t="s">
        <v>14634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11149</v>
      </c>
    </row>
    <row r="440" spans="1:9" x14ac:dyDescent="0.25">
      <c r="A440" s="656">
        <v>440</v>
      </c>
      <c r="B440" s="59" t="s">
        <v>10727</v>
      </c>
      <c r="C440" s="81" t="s">
        <v>14635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11149</v>
      </c>
    </row>
    <row r="441" spans="1:9" x14ac:dyDescent="0.25">
      <c r="A441" s="656">
        <v>441</v>
      </c>
      <c r="B441" s="59" t="s">
        <v>10727</v>
      </c>
      <c r="C441" s="59" t="s">
        <v>14636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11149</v>
      </c>
    </row>
    <row r="442" spans="1:9" x14ac:dyDescent="0.25">
      <c r="A442" s="656">
        <v>442</v>
      </c>
      <c r="B442" s="59" t="s">
        <v>10727</v>
      </c>
      <c r="C442" s="59" t="s">
        <v>14637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11149</v>
      </c>
    </row>
    <row r="443" spans="1:9" x14ac:dyDescent="0.25">
      <c r="A443" s="656">
        <v>443</v>
      </c>
      <c r="B443" s="59" t="s">
        <v>11155</v>
      </c>
      <c r="C443" s="81" t="s">
        <v>14638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11149</v>
      </c>
    </row>
    <row r="444" spans="1:9" x14ac:dyDescent="0.25">
      <c r="A444" s="656">
        <v>444</v>
      </c>
      <c r="B444" s="59" t="s">
        <v>11155</v>
      </c>
      <c r="C444" s="81" t="s">
        <v>14639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11149</v>
      </c>
    </row>
    <row r="445" spans="1:9" x14ac:dyDescent="0.25">
      <c r="A445" s="656">
        <v>445</v>
      </c>
      <c r="B445" s="59" t="s">
        <v>11155</v>
      </c>
      <c r="C445" s="81" t="s">
        <v>14640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11149</v>
      </c>
    </row>
    <row r="446" spans="1:9" x14ac:dyDescent="0.25">
      <c r="A446" s="656">
        <v>446</v>
      </c>
      <c r="B446" s="59" t="s">
        <v>11155</v>
      </c>
      <c r="C446" s="81" t="s">
        <v>14641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11149</v>
      </c>
    </row>
    <row r="447" spans="1:9" x14ac:dyDescent="0.25">
      <c r="A447" s="656">
        <v>447</v>
      </c>
      <c r="B447" s="71" t="s">
        <v>3332</v>
      </c>
      <c r="C447" s="59" t="s">
        <v>11160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11156</v>
      </c>
    </row>
    <row r="448" spans="1:9" x14ac:dyDescent="0.25">
      <c r="A448" s="656">
        <v>448</v>
      </c>
      <c r="B448" s="71" t="s">
        <v>3332</v>
      </c>
      <c r="C448" s="59" t="s">
        <v>11162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11156</v>
      </c>
    </row>
    <row r="449" spans="1:11" x14ac:dyDescent="0.25">
      <c r="A449" s="656">
        <v>449</v>
      </c>
      <c r="B449" s="71" t="s">
        <v>3332</v>
      </c>
      <c r="C449" s="59" t="s">
        <v>11163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11156</v>
      </c>
    </row>
    <row r="450" spans="1:11" x14ac:dyDescent="0.25">
      <c r="A450" s="656">
        <v>450</v>
      </c>
      <c r="B450" s="71" t="s">
        <v>3332</v>
      </c>
      <c r="C450" s="59" t="s">
        <v>11164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11156</v>
      </c>
    </row>
    <row r="451" spans="1:11" x14ac:dyDescent="0.25">
      <c r="A451" s="656">
        <v>451</v>
      </c>
      <c r="B451" s="71" t="s">
        <v>3332</v>
      </c>
      <c r="C451" s="59" t="s">
        <v>11165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11156</v>
      </c>
    </row>
    <row r="452" spans="1:11" x14ac:dyDescent="0.25">
      <c r="A452" s="656">
        <v>452</v>
      </c>
      <c r="B452" s="71" t="s">
        <v>3332</v>
      </c>
      <c r="C452" s="59" t="s">
        <v>11166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11156</v>
      </c>
    </row>
    <row r="453" spans="1:11" x14ac:dyDescent="0.25">
      <c r="A453" s="656">
        <v>453</v>
      </c>
      <c r="B453" s="59" t="s">
        <v>10709</v>
      </c>
      <c r="C453" s="59" t="s">
        <v>14642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11172</v>
      </c>
      <c r="I453" s="124" t="s">
        <v>14643</v>
      </c>
      <c r="J453" s="59" t="s">
        <v>14080</v>
      </c>
      <c r="K453" s="515">
        <v>44237</v>
      </c>
    </row>
    <row r="454" spans="1:11" x14ac:dyDescent="0.25">
      <c r="A454" s="656">
        <v>454</v>
      </c>
      <c r="B454" s="59" t="s">
        <v>10727</v>
      </c>
      <c r="C454" s="83" t="s">
        <v>14644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11188</v>
      </c>
      <c r="I454" s="124" t="s">
        <v>14645</v>
      </c>
    </row>
    <row r="455" spans="1:11" x14ac:dyDescent="0.25">
      <c r="A455" s="656">
        <v>455</v>
      </c>
      <c r="B455" s="59" t="s">
        <v>10727</v>
      </c>
      <c r="C455" s="59" t="s">
        <v>14646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11188</v>
      </c>
      <c r="I455" s="124" t="s">
        <v>14647</v>
      </c>
    </row>
    <row r="456" spans="1:11" x14ac:dyDescent="0.25">
      <c r="A456" s="656">
        <v>456</v>
      </c>
      <c r="B456" s="59" t="s">
        <v>10709</v>
      </c>
      <c r="C456" s="121" t="s">
        <v>14648</v>
      </c>
      <c r="D456" s="77">
        <v>1</v>
      </c>
      <c r="E456" s="77" t="s">
        <v>26</v>
      </c>
      <c r="F456" s="61">
        <v>1400000</v>
      </c>
      <c r="G456" s="120" t="s">
        <v>890</v>
      </c>
      <c r="H456" s="536" t="s">
        <v>11188</v>
      </c>
      <c r="K456" s="81">
        <v>411557</v>
      </c>
    </row>
    <row r="457" spans="1:11" x14ac:dyDescent="0.25">
      <c r="A457" s="656">
        <v>457</v>
      </c>
      <c r="B457" s="59" t="s">
        <v>10709</v>
      </c>
      <c r="C457" s="207" t="s">
        <v>14649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11211</v>
      </c>
      <c r="I457" s="124" t="s">
        <v>14650</v>
      </c>
      <c r="K457" s="664">
        <v>44419</v>
      </c>
    </row>
    <row r="458" spans="1:11" x14ac:dyDescent="0.25">
      <c r="A458" s="656">
        <v>458</v>
      </c>
      <c r="B458" s="59" t="s">
        <v>10709</v>
      </c>
      <c r="C458" s="59" t="s">
        <v>14651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11211</v>
      </c>
      <c r="I458" s="299" t="s">
        <v>14652</v>
      </c>
      <c r="K458" s="567" t="s">
        <v>14653</v>
      </c>
    </row>
    <row r="459" spans="1:11" x14ac:dyDescent="0.25">
      <c r="A459" s="656">
        <v>459</v>
      </c>
      <c r="B459" s="59" t="s">
        <v>10709</v>
      </c>
      <c r="C459" s="81" t="s">
        <v>14654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11211</v>
      </c>
      <c r="I459" s="124" t="s">
        <v>14655</v>
      </c>
      <c r="K459" s="81" t="s">
        <v>14656</v>
      </c>
    </row>
    <row r="460" spans="1:11" x14ac:dyDescent="0.25">
      <c r="A460" s="656">
        <v>460</v>
      </c>
      <c r="B460" s="59" t="s">
        <v>14657</v>
      </c>
      <c r="C460" s="665" t="s">
        <v>11232</v>
      </c>
      <c r="D460" s="141">
        <v>1</v>
      </c>
      <c r="E460" s="75" t="s">
        <v>26</v>
      </c>
      <c r="F460" s="78">
        <v>3700000</v>
      </c>
      <c r="G460" s="120" t="s">
        <v>860</v>
      </c>
      <c r="H460" s="616">
        <v>44569</v>
      </c>
    </row>
    <row r="461" spans="1:11" x14ac:dyDescent="0.25">
      <c r="A461" s="656">
        <v>461</v>
      </c>
      <c r="B461" s="59" t="s">
        <v>14658</v>
      </c>
      <c r="C461" s="59" t="s">
        <v>11234</v>
      </c>
      <c r="D461" s="59">
        <v>1</v>
      </c>
      <c r="E461" s="77" t="s">
        <v>26</v>
      </c>
      <c r="F461" s="61">
        <v>4200000</v>
      </c>
      <c r="G461" s="120" t="s">
        <v>860</v>
      </c>
      <c r="H461" s="616">
        <v>44569</v>
      </c>
    </row>
    <row r="462" spans="1:11" x14ac:dyDescent="0.25">
      <c r="A462" s="656">
        <v>462</v>
      </c>
      <c r="B462" s="71" t="s">
        <v>54</v>
      </c>
      <c r="C462" s="59" t="s">
        <v>11264</v>
      </c>
      <c r="D462" s="60">
        <v>1</v>
      </c>
      <c r="E462" s="75" t="s">
        <v>26</v>
      </c>
      <c r="F462" s="63">
        <v>3400000</v>
      </c>
      <c r="G462" s="64" t="s">
        <v>14659</v>
      </c>
      <c r="H462" s="616">
        <v>44659</v>
      </c>
    </row>
    <row r="463" spans="1:11" x14ac:dyDescent="0.25">
      <c r="A463" s="656">
        <v>463</v>
      </c>
      <c r="B463" s="71" t="s">
        <v>54</v>
      </c>
      <c r="C463" s="59" t="s">
        <v>11266</v>
      </c>
      <c r="D463" s="60">
        <v>1</v>
      </c>
      <c r="E463" s="75" t="s">
        <v>26</v>
      </c>
      <c r="F463" s="63">
        <v>3400000</v>
      </c>
      <c r="G463" s="64" t="s">
        <v>14659</v>
      </c>
      <c r="H463" s="616">
        <v>44659</v>
      </c>
    </row>
    <row r="464" spans="1:11" x14ac:dyDescent="0.25">
      <c r="A464" s="656">
        <v>464</v>
      </c>
      <c r="B464" s="71" t="s">
        <v>54</v>
      </c>
      <c r="C464" s="59" t="s">
        <v>11273</v>
      </c>
      <c r="D464" s="60">
        <v>1</v>
      </c>
      <c r="E464" s="75" t="s">
        <v>26</v>
      </c>
      <c r="F464" s="63">
        <v>3400000</v>
      </c>
      <c r="G464" s="120" t="s">
        <v>535</v>
      </c>
      <c r="H464" s="616">
        <v>44659</v>
      </c>
    </row>
    <row r="465" spans="1:11" x14ac:dyDescent="0.25">
      <c r="A465" s="656">
        <v>465</v>
      </c>
      <c r="B465" s="71" t="s">
        <v>54</v>
      </c>
      <c r="C465" s="59" t="s">
        <v>11274</v>
      </c>
      <c r="D465" s="60">
        <v>1</v>
      </c>
      <c r="E465" s="75" t="s">
        <v>26</v>
      </c>
      <c r="F465" s="63">
        <v>3400000</v>
      </c>
      <c r="G465" s="120" t="s">
        <v>535</v>
      </c>
      <c r="H465" s="616">
        <v>44659</v>
      </c>
    </row>
    <row r="466" spans="1:11" x14ac:dyDescent="0.25">
      <c r="A466" s="656">
        <v>466</v>
      </c>
      <c r="B466" s="71" t="s">
        <v>54</v>
      </c>
      <c r="C466" s="59" t="s">
        <v>11279</v>
      </c>
      <c r="D466" s="59">
        <v>1</v>
      </c>
      <c r="E466" s="59" t="s">
        <v>26</v>
      </c>
      <c r="F466" s="61">
        <v>3400000</v>
      </c>
      <c r="G466" s="120" t="s">
        <v>1120</v>
      </c>
      <c r="H466" s="616">
        <v>44659</v>
      </c>
    </row>
    <row r="467" spans="1:11" x14ac:dyDescent="0.25">
      <c r="A467" s="656">
        <v>467</v>
      </c>
      <c r="B467" s="71" t="s">
        <v>54</v>
      </c>
      <c r="C467" s="59" t="s">
        <v>11281</v>
      </c>
      <c r="D467" s="60">
        <v>1</v>
      </c>
      <c r="E467" s="59" t="s">
        <v>26</v>
      </c>
      <c r="F467" s="63">
        <v>3400000</v>
      </c>
      <c r="G467" s="120" t="s">
        <v>1120</v>
      </c>
      <c r="H467" s="616">
        <v>44659</v>
      </c>
    </row>
    <row r="468" spans="1:11" x14ac:dyDescent="0.25">
      <c r="A468" s="656">
        <v>468</v>
      </c>
      <c r="B468" s="59" t="s">
        <v>10727</v>
      </c>
      <c r="C468" s="59" t="s">
        <v>14660</v>
      </c>
      <c r="D468" s="60">
        <v>1</v>
      </c>
      <c r="E468" s="75" t="s">
        <v>26</v>
      </c>
      <c r="F468" s="63">
        <v>1700000</v>
      </c>
      <c r="G468" s="120" t="s">
        <v>3421</v>
      </c>
      <c r="H468" s="616">
        <v>44689</v>
      </c>
      <c r="I468" s="124" t="s">
        <v>14661</v>
      </c>
    </row>
    <row r="469" spans="1:11" x14ac:dyDescent="0.25">
      <c r="A469" s="656">
        <v>469</v>
      </c>
      <c r="B469" s="59" t="s">
        <v>10727</v>
      </c>
      <c r="C469" s="93" t="s">
        <v>14662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6">
        <v>44689</v>
      </c>
      <c r="I469" s="124" t="s">
        <v>14663</v>
      </c>
    </row>
    <row r="470" spans="1:11" x14ac:dyDescent="0.25">
      <c r="A470" s="656">
        <v>470</v>
      </c>
      <c r="B470" s="59" t="s">
        <v>10709</v>
      </c>
      <c r="C470" s="59" t="s">
        <v>14664</v>
      </c>
      <c r="D470" s="141">
        <v>1</v>
      </c>
      <c r="E470" s="59" t="s">
        <v>26</v>
      </c>
      <c r="F470" s="292">
        <v>1400000</v>
      </c>
      <c r="G470" s="120" t="s">
        <v>882</v>
      </c>
      <c r="H470" s="616">
        <v>44812</v>
      </c>
      <c r="I470" s="124" t="s">
        <v>14665</v>
      </c>
      <c r="J470" s="59" t="s">
        <v>14666</v>
      </c>
      <c r="K470" s="81" t="s">
        <v>13959</v>
      </c>
    </row>
    <row r="471" spans="1:11" x14ac:dyDescent="0.25">
      <c r="A471" s="656">
        <v>471</v>
      </c>
      <c r="B471" s="71" t="s">
        <v>54</v>
      </c>
      <c r="C471" s="59" t="s">
        <v>11326</v>
      </c>
      <c r="D471" s="77">
        <v>1</v>
      </c>
      <c r="E471" s="59" t="s">
        <v>26</v>
      </c>
      <c r="F471" s="63">
        <v>3400000</v>
      </c>
      <c r="G471" s="120" t="s">
        <v>14667</v>
      </c>
      <c r="H471" s="616">
        <v>44812</v>
      </c>
    </row>
    <row r="472" spans="1:11" x14ac:dyDescent="0.25">
      <c r="A472" s="656">
        <v>472</v>
      </c>
      <c r="B472" s="71" t="s">
        <v>54</v>
      </c>
      <c r="C472" s="59" t="s">
        <v>11328</v>
      </c>
      <c r="D472" s="77">
        <v>1</v>
      </c>
      <c r="E472" s="59" t="s">
        <v>26</v>
      </c>
      <c r="F472" s="63">
        <v>3400000</v>
      </c>
      <c r="G472" s="120" t="s">
        <v>14667</v>
      </c>
      <c r="H472" s="616">
        <v>44812</v>
      </c>
    </row>
    <row r="473" spans="1:11" x14ac:dyDescent="0.25">
      <c r="A473" s="656">
        <v>473</v>
      </c>
      <c r="B473" s="59" t="s">
        <v>10709</v>
      </c>
      <c r="C473" s="59" t="s">
        <v>14668</v>
      </c>
      <c r="D473" s="59">
        <v>1</v>
      </c>
      <c r="E473" s="59" t="s">
        <v>26</v>
      </c>
      <c r="F473" s="61">
        <v>1400000</v>
      </c>
      <c r="G473" s="120" t="s">
        <v>629</v>
      </c>
      <c r="H473" s="616">
        <v>44812</v>
      </c>
      <c r="I473" s="59" t="s">
        <v>14669</v>
      </c>
      <c r="J473" s="59" t="s">
        <v>14080</v>
      </c>
      <c r="K473" s="81" t="s">
        <v>13316</v>
      </c>
    </row>
    <row r="474" spans="1:11" x14ac:dyDescent="0.25">
      <c r="A474" s="656">
        <v>474</v>
      </c>
      <c r="B474" s="59" t="s">
        <v>62</v>
      </c>
      <c r="C474" s="59" t="s">
        <v>14670</v>
      </c>
      <c r="D474" s="141">
        <v>1</v>
      </c>
      <c r="E474" s="75" t="s">
        <v>29</v>
      </c>
      <c r="F474" s="210">
        <v>2100000</v>
      </c>
      <c r="G474" s="120" t="s">
        <v>665</v>
      </c>
      <c r="H474" s="616">
        <v>44842</v>
      </c>
    </row>
    <row r="475" spans="1:11" x14ac:dyDescent="0.25">
      <c r="A475" s="656">
        <v>475</v>
      </c>
      <c r="B475" s="59" t="s">
        <v>62</v>
      </c>
      <c r="C475" s="59" t="s">
        <v>14671</v>
      </c>
      <c r="D475" s="60">
        <v>1</v>
      </c>
      <c r="E475" s="75" t="s">
        <v>29</v>
      </c>
      <c r="F475" s="62">
        <v>2100000</v>
      </c>
      <c r="G475" s="120" t="s">
        <v>665</v>
      </c>
      <c r="H475" s="616">
        <v>44842</v>
      </c>
    </row>
    <row r="476" spans="1:11" x14ac:dyDescent="0.25">
      <c r="A476" s="656">
        <v>476</v>
      </c>
      <c r="B476" s="71" t="s">
        <v>54</v>
      </c>
      <c r="C476" s="59" t="s">
        <v>11386</v>
      </c>
      <c r="D476" s="60">
        <v>1</v>
      </c>
      <c r="E476" s="75" t="s">
        <v>26</v>
      </c>
      <c r="F476" s="63">
        <v>3400000</v>
      </c>
      <c r="G476" s="120" t="s">
        <v>12837</v>
      </c>
      <c r="H476" s="616">
        <v>44903</v>
      </c>
    </row>
    <row r="477" spans="1:11" x14ac:dyDescent="0.25">
      <c r="A477" s="656">
        <v>477</v>
      </c>
      <c r="B477" s="71" t="s">
        <v>54</v>
      </c>
      <c r="C477" s="59" t="s">
        <v>11388</v>
      </c>
      <c r="D477" s="141">
        <v>1</v>
      </c>
      <c r="E477" s="75" t="s">
        <v>26</v>
      </c>
      <c r="F477" s="210">
        <v>3400000</v>
      </c>
      <c r="G477" s="120" t="s">
        <v>12837</v>
      </c>
      <c r="H477" s="616">
        <v>44903</v>
      </c>
    </row>
    <row r="478" spans="1:11" x14ac:dyDescent="0.25">
      <c r="A478" s="656">
        <v>478</v>
      </c>
      <c r="B478" s="59" t="s">
        <v>62</v>
      </c>
      <c r="C478" s="59" t="s">
        <v>14672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11437</v>
      </c>
    </row>
    <row r="479" spans="1:11" x14ac:dyDescent="0.25">
      <c r="A479" s="656">
        <v>479</v>
      </c>
      <c r="B479" s="59" t="s">
        <v>62</v>
      </c>
      <c r="C479" s="59" t="s">
        <v>14673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11437</v>
      </c>
    </row>
    <row r="480" spans="1:11" x14ac:dyDescent="0.25">
      <c r="A480" s="656">
        <v>480</v>
      </c>
      <c r="B480" s="59" t="s">
        <v>10727</v>
      </c>
      <c r="C480" s="84" t="s">
        <v>14674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11485</v>
      </c>
      <c r="I480" s="59">
        <v>5627321</v>
      </c>
      <c r="J480" s="59" t="s">
        <v>14675</v>
      </c>
    </row>
    <row r="481" spans="1:11" x14ac:dyDescent="0.25">
      <c r="A481" s="656">
        <v>481</v>
      </c>
      <c r="B481" s="59" t="s">
        <v>10727</v>
      </c>
      <c r="C481" s="93" t="s">
        <v>14676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11485</v>
      </c>
      <c r="I481" s="59">
        <v>5629214</v>
      </c>
      <c r="J481" s="59" t="s">
        <v>14675</v>
      </c>
    </row>
    <row r="482" spans="1:11" x14ac:dyDescent="0.25">
      <c r="A482" s="656">
        <v>482</v>
      </c>
      <c r="B482" s="59" t="s">
        <v>10727</v>
      </c>
      <c r="C482" s="59" t="s">
        <v>14677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11485</v>
      </c>
      <c r="I482" s="59" t="s">
        <v>10922</v>
      </c>
      <c r="J482" s="59" t="s">
        <v>14675</v>
      </c>
    </row>
    <row r="483" spans="1:11" x14ac:dyDescent="0.25">
      <c r="A483" s="666">
        <v>483</v>
      </c>
      <c r="B483" s="59" t="s">
        <v>10727</v>
      </c>
      <c r="C483" s="92" t="s">
        <v>14678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11485</v>
      </c>
      <c r="I483" s="59">
        <v>5605110</v>
      </c>
      <c r="J483" s="59" t="s">
        <v>14679</v>
      </c>
    </row>
    <row r="484" spans="1:11" x14ac:dyDescent="0.25">
      <c r="A484" s="656">
        <v>484</v>
      </c>
      <c r="B484" s="138" t="s">
        <v>58</v>
      </c>
      <c r="C484" s="83" t="s">
        <v>11496</v>
      </c>
      <c r="D484" s="74">
        <v>1</v>
      </c>
      <c r="E484" s="83" t="s">
        <v>26</v>
      </c>
      <c r="F484" s="667">
        <v>3975000</v>
      </c>
      <c r="G484" s="139" t="s">
        <v>14680</v>
      </c>
      <c r="H484" s="139" t="s">
        <v>11485</v>
      </c>
    </row>
    <row r="485" spans="1:11" x14ac:dyDescent="0.25">
      <c r="A485" s="666">
        <v>485</v>
      </c>
      <c r="B485" s="138" t="s">
        <v>58</v>
      </c>
      <c r="C485" s="83" t="s">
        <v>11498</v>
      </c>
      <c r="D485" s="74">
        <v>1</v>
      </c>
      <c r="E485" s="83" t="s">
        <v>26</v>
      </c>
      <c r="F485" s="64">
        <v>3975000</v>
      </c>
      <c r="G485" s="139" t="s">
        <v>14680</v>
      </c>
      <c r="H485" s="139" t="s">
        <v>11485</v>
      </c>
      <c r="J485" s="83"/>
    </row>
    <row r="486" spans="1:11" x14ac:dyDescent="0.25">
      <c r="A486" s="656">
        <v>486</v>
      </c>
      <c r="B486" s="58" t="s">
        <v>11499</v>
      </c>
      <c r="C486" s="59" t="s">
        <v>14681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11485</v>
      </c>
    </row>
    <row r="487" spans="1:11" x14ac:dyDescent="0.25">
      <c r="A487" s="666">
        <v>487</v>
      </c>
      <c r="B487" s="58" t="s">
        <v>11499</v>
      </c>
      <c r="C487" s="59" t="s">
        <v>14682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11485</v>
      </c>
    </row>
    <row r="488" spans="1:11" x14ac:dyDescent="0.25">
      <c r="A488" s="656">
        <v>488</v>
      </c>
      <c r="B488" s="59" t="s">
        <v>10727</v>
      </c>
      <c r="C488" s="59" t="s">
        <v>11547</v>
      </c>
      <c r="D488" s="59">
        <v>1</v>
      </c>
      <c r="E488" s="77" t="s">
        <v>26</v>
      </c>
      <c r="F488" s="623">
        <v>1700000</v>
      </c>
      <c r="G488" s="120" t="s">
        <v>466</v>
      </c>
      <c r="H488" s="120" t="s">
        <v>11537</v>
      </c>
    </row>
    <row r="489" spans="1:11" x14ac:dyDescent="0.25">
      <c r="A489" s="666">
        <v>489</v>
      </c>
      <c r="B489" s="59" t="s">
        <v>10727</v>
      </c>
      <c r="C489" s="59" t="s">
        <v>11548</v>
      </c>
      <c r="D489" s="60">
        <v>1</v>
      </c>
      <c r="E489" s="75" t="s">
        <v>26</v>
      </c>
      <c r="F489" s="624">
        <v>1700000</v>
      </c>
      <c r="G489" s="120" t="s">
        <v>466</v>
      </c>
      <c r="H489" s="120" t="s">
        <v>11537</v>
      </c>
      <c r="I489" s="124" t="s">
        <v>14683</v>
      </c>
      <c r="J489" s="59" t="s">
        <v>14085</v>
      </c>
      <c r="K489" s="81" t="s">
        <v>14684</v>
      </c>
    </row>
    <row r="490" spans="1:11" x14ac:dyDescent="0.25">
      <c r="A490" s="656">
        <v>490</v>
      </c>
      <c r="B490" s="58" t="s">
        <v>11541</v>
      </c>
      <c r="C490" s="58" t="s">
        <v>11542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11537</v>
      </c>
    </row>
    <row r="491" spans="1:11" x14ac:dyDescent="0.25">
      <c r="A491" s="666">
        <v>491</v>
      </c>
      <c r="B491" s="58" t="s">
        <v>11541</v>
      </c>
      <c r="C491" s="58" t="s">
        <v>11544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11537</v>
      </c>
    </row>
    <row r="492" spans="1:11" x14ac:dyDescent="0.25">
      <c r="A492" s="656">
        <v>492</v>
      </c>
      <c r="B492" s="59" t="s">
        <v>10727</v>
      </c>
      <c r="C492" s="59" t="s">
        <v>14685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11537</v>
      </c>
    </row>
    <row r="493" spans="1:11" x14ac:dyDescent="0.25">
      <c r="A493" s="666">
        <v>493</v>
      </c>
      <c r="B493" s="59" t="s">
        <v>10727</v>
      </c>
      <c r="C493" s="77" t="s">
        <v>14686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11537</v>
      </c>
    </row>
    <row r="494" spans="1:11" x14ac:dyDescent="0.25">
      <c r="A494" s="656">
        <v>494</v>
      </c>
      <c r="B494" s="71" t="s">
        <v>11558</v>
      </c>
      <c r="C494" s="59" t="s">
        <v>11559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11537</v>
      </c>
      <c r="I494" s="124" t="s">
        <v>14687</v>
      </c>
      <c r="J494" s="59" t="s">
        <v>14085</v>
      </c>
      <c r="K494" s="81" t="s">
        <v>14653</v>
      </c>
    </row>
    <row r="495" spans="1:11" x14ac:dyDescent="0.25">
      <c r="A495" s="666">
        <v>495</v>
      </c>
      <c r="B495" s="59" t="s">
        <v>62</v>
      </c>
      <c r="C495" s="59" t="s">
        <v>14688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11579</v>
      </c>
    </row>
    <row r="496" spans="1:11" x14ac:dyDescent="0.25">
      <c r="A496" s="656">
        <v>496</v>
      </c>
      <c r="B496" s="59" t="s">
        <v>62</v>
      </c>
      <c r="C496" s="59" t="s">
        <v>14689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11579</v>
      </c>
    </row>
    <row r="497" spans="1:11" x14ac:dyDescent="0.25">
      <c r="A497" s="666">
        <v>497</v>
      </c>
      <c r="B497" s="59" t="s">
        <v>10709</v>
      </c>
      <c r="C497" s="59" t="s">
        <v>14690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11613</v>
      </c>
      <c r="I497" s="59" t="s">
        <v>14691</v>
      </c>
      <c r="J497" s="59" t="s">
        <v>14080</v>
      </c>
      <c r="K497" s="515">
        <v>44208</v>
      </c>
    </row>
    <row r="498" spans="1:11" x14ac:dyDescent="0.25">
      <c r="A498" s="656">
        <v>498</v>
      </c>
      <c r="B498" s="59" t="s">
        <v>10709</v>
      </c>
      <c r="C498" s="59" t="s">
        <v>14692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11634</v>
      </c>
    </row>
    <row r="499" spans="1:11" x14ac:dyDescent="0.25">
      <c r="A499" s="666">
        <v>499</v>
      </c>
      <c r="B499" s="59" t="s">
        <v>10709</v>
      </c>
      <c r="C499" s="92" t="s">
        <v>14693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11634</v>
      </c>
      <c r="I499" s="124" t="s">
        <v>12607</v>
      </c>
      <c r="J499" s="59" t="s">
        <v>14080</v>
      </c>
      <c r="K499" s="81" t="s">
        <v>355</v>
      </c>
    </row>
    <row r="500" spans="1:11" x14ac:dyDescent="0.25">
      <c r="A500" s="656">
        <v>500</v>
      </c>
      <c r="B500" s="59" t="s">
        <v>10709</v>
      </c>
      <c r="C500" s="93" t="s">
        <v>14694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11634</v>
      </c>
      <c r="I500" s="124" t="s">
        <v>12411</v>
      </c>
      <c r="J500" s="59" t="s">
        <v>14080</v>
      </c>
      <c r="K500" s="81" t="s">
        <v>14695</v>
      </c>
    </row>
    <row r="501" spans="1:11" x14ac:dyDescent="0.25">
      <c r="A501" s="666">
        <v>501</v>
      </c>
      <c r="B501" s="59" t="s">
        <v>10727</v>
      </c>
      <c r="C501" s="59" t="s">
        <v>14696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11651</v>
      </c>
      <c r="I501" s="124" t="s">
        <v>14697</v>
      </c>
      <c r="K501" s="515">
        <v>44897</v>
      </c>
    </row>
    <row r="502" spans="1:11" x14ac:dyDescent="0.25">
      <c r="A502" s="656">
        <v>502</v>
      </c>
      <c r="B502" s="59" t="s">
        <v>10727</v>
      </c>
      <c r="C502" s="59" t="s">
        <v>14698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11651</v>
      </c>
      <c r="I502" s="124" t="s">
        <v>14699</v>
      </c>
      <c r="K502" s="515">
        <v>44897</v>
      </c>
    </row>
    <row r="503" spans="1:11" x14ac:dyDescent="0.25">
      <c r="A503" s="666">
        <v>503</v>
      </c>
      <c r="B503" s="59" t="s">
        <v>10727</v>
      </c>
      <c r="C503" s="59" t="s">
        <v>14700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11651</v>
      </c>
      <c r="I503" s="124" t="s">
        <v>14701</v>
      </c>
      <c r="J503" s="59" t="s">
        <v>14105</v>
      </c>
      <c r="K503" s="515">
        <v>44809</v>
      </c>
    </row>
    <row r="504" spans="1:11" x14ac:dyDescent="0.25">
      <c r="A504" s="656">
        <v>504</v>
      </c>
      <c r="B504" s="59" t="s">
        <v>10727</v>
      </c>
      <c r="C504" s="59" t="s">
        <v>14702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11651</v>
      </c>
    </row>
    <row r="505" spans="1:11" x14ac:dyDescent="0.25">
      <c r="A505" s="666">
        <v>505</v>
      </c>
      <c r="B505" s="59" t="s">
        <v>10709</v>
      </c>
      <c r="C505" s="59" t="s">
        <v>11668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11664</v>
      </c>
    </row>
    <row r="506" spans="1:11" x14ac:dyDescent="0.25">
      <c r="A506" s="656">
        <v>506</v>
      </c>
      <c r="B506" s="59" t="s">
        <v>10709</v>
      </c>
      <c r="C506" s="59" t="s">
        <v>11670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11664</v>
      </c>
    </row>
    <row r="507" spans="1:11" x14ac:dyDescent="0.25">
      <c r="A507" s="666">
        <v>507</v>
      </c>
      <c r="B507" s="59" t="s">
        <v>10709</v>
      </c>
      <c r="C507" s="59" t="s">
        <v>14703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11664</v>
      </c>
      <c r="I507" s="124" t="s">
        <v>14704</v>
      </c>
      <c r="J507" s="59" t="s">
        <v>14080</v>
      </c>
      <c r="K507" s="81" t="s">
        <v>14705</v>
      </c>
    </row>
    <row r="508" spans="1:11" x14ac:dyDescent="0.25">
      <c r="A508" s="656">
        <v>508</v>
      </c>
      <c r="B508" s="59" t="s">
        <v>10727</v>
      </c>
      <c r="C508" s="84" t="s">
        <v>11686</v>
      </c>
      <c r="D508" s="60">
        <v>1</v>
      </c>
      <c r="E508" s="83" t="s">
        <v>25</v>
      </c>
      <c r="F508" s="210">
        <v>1700000</v>
      </c>
      <c r="G508" s="65" t="s">
        <v>11685</v>
      </c>
      <c r="H508" s="616">
        <v>44570</v>
      </c>
    </row>
    <row r="509" spans="1:11" x14ac:dyDescent="0.25">
      <c r="A509" s="666">
        <v>509</v>
      </c>
      <c r="B509" s="59" t="s">
        <v>62</v>
      </c>
      <c r="C509" s="59" t="s">
        <v>14706</v>
      </c>
      <c r="D509" s="60">
        <v>1</v>
      </c>
      <c r="E509" s="75" t="s">
        <v>26</v>
      </c>
      <c r="F509" s="210">
        <v>2100000</v>
      </c>
      <c r="G509" s="120" t="s">
        <v>3801</v>
      </c>
      <c r="H509" s="616">
        <v>44570</v>
      </c>
    </row>
    <row r="510" spans="1:11" x14ac:dyDescent="0.25">
      <c r="A510" s="656">
        <v>510</v>
      </c>
      <c r="B510" s="59" t="s">
        <v>62</v>
      </c>
      <c r="C510" s="59" t="s">
        <v>14707</v>
      </c>
      <c r="D510" s="60">
        <v>1</v>
      </c>
      <c r="E510" s="75" t="s">
        <v>26</v>
      </c>
      <c r="F510" s="63">
        <v>2100000</v>
      </c>
      <c r="G510" s="120" t="s">
        <v>3801</v>
      </c>
      <c r="H510" s="616">
        <v>44570</v>
      </c>
    </row>
    <row r="511" spans="1:11" x14ac:dyDescent="0.25">
      <c r="A511" s="666">
        <v>511</v>
      </c>
      <c r="B511" s="59" t="s">
        <v>10727</v>
      </c>
      <c r="C511" s="84" t="s">
        <v>14708</v>
      </c>
      <c r="D511" s="60">
        <v>1</v>
      </c>
      <c r="E511" s="83" t="s">
        <v>25</v>
      </c>
      <c r="F511" s="210">
        <v>1700000</v>
      </c>
      <c r="G511" s="120" t="s">
        <v>455</v>
      </c>
      <c r="H511" s="616">
        <v>44570</v>
      </c>
      <c r="I511" s="124" t="s">
        <v>10728</v>
      </c>
      <c r="J511" s="59" t="s">
        <v>14709</v>
      </c>
      <c r="K511" s="81" t="s">
        <v>14710</v>
      </c>
    </row>
    <row r="512" spans="1:11" x14ac:dyDescent="0.25">
      <c r="A512" s="656">
        <v>512</v>
      </c>
      <c r="B512" s="59" t="s">
        <v>10727</v>
      </c>
      <c r="C512" s="84" t="s">
        <v>14711</v>
      </c>
      <c r="D512" s="60">
        <v>1</v>
      </c>
      <c r="E512" s="126" t="s">
        <v>26</v>
      </c>
      <c r="F512" s="73">
        <v>1700000</v>
      </c>
      <c r="G512" s="120" t="s">
        <v>890</v>
      </c>
      <c r="H512" s="616">
        <v>44601</v>
      </c>
    </row>
    <row r="513" spans="1:15" x14ac:dyDescent="0.25">
      <c r="A513" s="666">
        <v>513</v>
      </c>
      <c r="B513" s="59" t="s">
        <v>10727</v>
      </c>
      <c r="C513" s="59" t="s">
        <v>14712</v>
      </c>
      <c r="D513" s="60">
        <v>1</v>
      </c>
      <c r="E513" s="75" t="s">
        <v>26</v>
      </c>
      <c r="F513" s="63">
        <v>1700000</v>
      </c>
      <c r="G513" s="120" t="s">
        <v>890</v>
      </c>
      <c r="H513" s="616">
        <v>44601</v>
      </c>
    </row>
    <row r="514" spans="1:15" x14ac:dyDescent="0.25">
      <c r="A514" s="656">
        <v>514</v>
      </c>
      <c r="B514" s="58" t="s">
        <v>11541</v>
      </c>
      <c r="C514" s="59" t="s">
        <v>11703</v>
      </c>
      <c r="D514" s="60">
        <v>1</v>
      </c>
      <c r="E514" s="126" t="s">
        <v>26</v>
      </c>
      <c r="F514" s="205">
        <v>775000</v>
      </c>
      <c r="G514" s="120" t="s">
        <v>522</v>
      </c>
      <c r="H514" s="616">
        <v>44629</v>
      </c>
    </row>
    <row r="515" spans="1:15" x14ac:dyDescent="0.25">
      <c r="A515" s="666">
        <v>515</v>
      </c>
      <c r="B515" s="71" t="s">
        <v>3332</v>
      </c>
      <c r="C515" s="58" t="s">
        <v>11705</v>
      </c>
      <c r="D515" s="141">
        <v>1</v>
      </c>
      <c r="E515" s="126" t="s">
        <v>26</v>
      </c>
      <c r="F515" s="73">
        <v>1550000</v>
      </c>
      <c r="G515" s="120" t="s">
        <v>522</v>
      </c>
      <c r="H515" s="616">
        <v>44629</v>
      </c>
    </row>
    <row r="516" spans="1:15" x14ac:dyDescent="0.25">
      <c r="A516" s="656">
        <v>516</v>
      </c>
      <c r="B516" s="71" t="s">
        <v>3332</v>
      </c>
      <c r="C516" s="59" t="s">
        <v>11706</v>
      </c>
      <c r="D516" s="60">
        <v>1</v>
      </c>
      <c r="E516" s="126" t="s">
        <v>26</v>
      </c>
      <c r="F516" s="73">
        <v>1550000</v>
      </c>
      <c r="G516" s="120" t="s">
        <v>522</v>
      </c>
      <c r="H516" s="616">
        <v>44629</v>
      </c>
    </row>
    <row r="517" spans="1:15" x14ac:dyDescent="0.25">
      <c r="A517" s="666">
        <v>517</v>
      </c>
      <c r="B517" s="71" t="s">
        <v>3332</v>
      </c>
      <c r="C517" s="84" t="s">
        <v>11707</v>
      </c>
      <c r="D517" s="60">
        <v>1</v>
      </c>
      <c r="E517" s="126" t="s">
        <v>26</v>
      </c>
      <c r="F517" s="73">
        <v>1550000</v>
      </c>
      <c r="G517" s="120" t="s">
        <v>522</v>
      </c>
      <c r="H517" s="616">
        <v>44629</v>
      </c>
    </row>
    <row r="518" spans="1:15" x14ac:dyDescent="0.25">
      <c r="A518" s="656">
        <v>518</v>
      </c>
      <c r="B518" s="59" t="s">
        <v>10727</v>
      </c>
      <c r="C518" s="59" t="s">
        <v>14713</v>
      </c>
      <c r="D518" s="60">
        <v>1</v>
      </c>
      <c r="E518" s="75" t="s">
        <v>26</v>
      </c>
      <c r="F518" s="63">
        <v>1700000</v>
      </c>
      <c r="G518" s="120" t="s">
        <v>1656</v>
      </c>
      <c r="H518" s="616">
        <v>44629</v>
      </c>
      <c r="I518" s="124" t="s">
        <v>14714</v>
      </c>
      <c r="J518" s="59" t="s">
        <v>14080</v>
      </c>
      <c r="K518" s="515">
        <v>44654</v>
      </c>
    </row>
    <row r="519" spans="1:15" x14ac:dyDescent="0.25">
      <c r="A519" s="666">
        <v>519</v>
      </c>
      <c r="B519" s="59" t="s">
        <v>10727</v>
      </c>
      <c r="C519" s="59" t="s">
        <v>14715</v>
      </c>
      <c r="D519" s="141">
        <v>1</v>
      </c>
      <c r="E519" s="75" t="s">
        <v>26</v>
      </c>
      <c r="F519" s="73">
        <v>1700000</v>
      </c>
      <c r="G519" s="120" t="s">
        <v>1656</v>
      </c>
      <c r="H519" s="616">
        <v>44629</v>
      </c>
      <c r="I519" s="124" t="s">
        <v>14716</v>
      </c>
      <c r="J519" s="59" t="s">
        <v>14080</v>
      </c>
      <c r="K519" s="515">
        <v>44654</v>
      </c>
    </row>
    <row r="520" spans="1:15" x14ac:dyDescent="0.25">
      <c r="A520" s="656">
        <v>520</v>
      </c>
      <c r="B520" s="59" t="s">
        <v>10709</v>
      </c>
      <c r="C520" s="59" t="s">
        <v>14717</v>
      </c>
      <c r="D520" s="60">
        <v>1</v>
      </c>
      <c r="E520" s="75" t="s">
        <v>26</v>
      </c>
      <c r="F520" s="63">
        <v>1400000</v>
      </c>
      <c r="G520" s="120" t="s">
        <v>1877</v>
      </c>
      <c r="H520" s="616">
        <v>44629</v>
      </c>
      <c r="I520" s="124" t="s">
        <v>12589</v>
      </c>
    </row>
    <row r="521" spans="1:15" x14ac:dyDescent="0.25">
      <c r="A521" s="656">
        <v>521</v>
      </c>
      <c r="B521" s="59" t="s">
        <v>10727</v>
      </c>
      <c r="C521" s="59" t="s">
        <v>14718</v>
      </c>
      <c r="D521" s="60">
        <v>1</v>
      </c>
      <c r="E521" s="75" t="s">
        <v>26</v>
      </c>
      <c r="F521" s="63">
        <v>1700000</v>
      </c>
      <c r="G521" s="120" t="s">
        <v>504</v>
      </c>
      <c r="H521" s="616">
        <v>44629</v>
      </c>
    </row>
    <row r="522" spans="1:15" x14ac:dyDescent="0.25">
      <c r="A522" s="656">
        <v>522</v>
      </c>
      <c r="B522" s="59" t="s">
        <v>10727</v>
      </c>
      <c r="C522" s="59" t="s">
        <v>14719</v>
      </c>
      <c r="D522" s="141">
        <v>1</v>
      </c>
      <c r="E522" s="75" t="s">
        <v>26</v>
      </c>
      <c r="F522" s="73">
        <v>1700000</v>
      </c>
      <c r="G522" s="120" t="s">
        <v>504</v>
      </c>
      <c r="H522" s="616">
        <v>44629</v>
      </c>
      <c r="I522" s="124" t="s">
        <v>14720</v>
      </c>
    </row>
    <row r="523" spans="1:15" x14ac:dyDescent="0.25">
      <c r="A523" s="656">
        <v>523</v>
      </c>
      <c r="B523" s="59" t="s">
        <v>10709</v>
      </c>
      <c r="C523" s="59" t="s">
        <v>14721</v>
      </c>
      <c r="D523" s="59">
        <v>1</v>
      </c>
      <c r="E523" s="59" t="s">
        <v>26</v>
      </c>
      <c r="F523" s="61">
        <v>1400000</v>
      </c>
      <c r="G523" s="120" t="s">
        <v>504</v>
      </c>
      <c r="H523" s="616">
        <v>44629</v>
      </c>
      <c r="I523" s="124" t="s">
        <v>14722</v>
      </c>
    </row>
    <row r="524" spans="1:15" x14ac:dyDescent="0.25">
      <c r="A524" s="656">
        <v>524</v>
      </c>
      <c r="B524" s="71" t="s">
        <v>54</v>
      </c>
      <c r="C524" s="58" t="s">
        <v>11734</v>
      </c>
      <c r="D524" s="60">
        <v>1</v>
      </c>
      <c r="E524" s="126" t="s">
        <v>26</v>
      </c>
      <c r="F524" s="221">
        <v>3400000</v>
      </c>
      <c r="G524" s="120" t="s">
        <v>14723</v>
      </c>
      <c r="H524" s="616">
        <v>44690</v>
      </c>
    </row>
    <row r="525" spans="1:15" x14ac:dyDescent="0.25">
      <c r="A525" s="656">
        <v>525</v>
      </c>
      <c r="B525" s="71" t="s">
        <v>54</v>
      </c>
      <c r="C525" s="59" t="s">
        <v>11736</v>
      </c>
      <c r="D525" s="60">
        <v>1</v>
      </c>
      <c r="E525" s="75" t="s">
        <v>26</v>
      </c>
      <c r="F525" s="63">
        <v>3400000</v>
      </c>
      <c r="G525" s="120" t="s">
        <v>522</v>
      </c>
      <c r="H525" s="616">
        <v>44690</v>
      </c>
    </row>
    <row r="526" spans="1:15" x14ac:dyDescent="0.25">
      <c r="A526" s="656">
        <v>526</v>
      </c>
      <c r="B526" s="58" t="s">
        <v>11541</v>
      </c>
      <c r="C526" s="77" t="s">
        <v>11737</v>
      </c>
      <c r="D526" s="60">
        <v>1</v>
      </c>
      <c r="E526" s="75" t="s">
        <v>26</v>
      </c>
      <c r="F526" s="205">
        <v>775000</v>
      </c>
      <c r="G526" s="120" t="s">
        <v>522</v>
      </c>
      <c r="H526" s="616">
        <v>44690</v>
      </c>
      <c r="N526">
        <v>7</v>
      </c>
      <c r="O526" t="s">
        <v>14156</v>
      </c>
    </row>
    <row r="527" spans="1:15" x14ac:dyDescent="0.25">
      <c r="A527" s="656">
        <v>527</v>
      </c>
      <c r="B527" s="58" t="s">
        <v>11541</v>
      </c>
      <c r="C527" s="81" t="s">
        <v>11738</v>
      </c>
      <c r="D527" s="59">
        <v>1</v>
      </c>
      <c r="E527" s="59" t="s">
        <v>26</v>
      </c>
      <c r="F527" s="205">
        <v>775000</v>
      </c>
      <c r="G527" s="120" t="s">
        <v>522</v>
      </c>
      <c r="H527" s="616">
        <v>44690</v>
      </c>
    </row>
    <row r="528" spans="1:15" x14ac:dyDescent="0.25">
      <c r="A528" s="656">
        <v>528</v>
      </c>
      <c r="B528" s="58" t="s">
        <v>11541</v>
      </c>
      <c r="C528" s="81" t="s">
        <v>11739</v>
      </c>
      <c r="D528" s="59">
        <v>1</v>
      </c>
      <c r="E528" s="59" t="s">
        <v>26</v>
      </c>
      <c r="F528" s="205">
        <v>775000</v>
      </c>
      <c r="G528" s="120" t="s">
        <v>522</v>
      </c>
      <c r="H528" s="616">
        <v>44690</v>
      </c>
    </row>
    <row r="529" spans="1:11" x14ac:dyDescent="0.25">
      <c r="A529" s="656">
        <v>529</v>
      </c>
      <c r="B529" s="58" t="s">
        <v>11541</v>
      </c>
      <c r="C529" s="81" t="s">
        <v>11740</v>
      </c>
      <c r="D529" s="141">
        <v>1</v>
      </c>
      <c r="E529" s="75" t="s">
        <v>26</v>
      </c>
      <c r="F529" s="205">
        <v>775000</v>
      </c>
      <c r="G529" s="120" t="s">
        <v>522</v>
      </c>
      <c r="H529" s="616">
        <v>44690</v>
      </c>
    </row>
    <row r="530" spans="1:11" x14ac:dyDescent="0.25">
      <c r="A530" s="656">
        <v>530</v>
      </c>
      <c r="B530" s="58" t="s">
        <v>11541</v>
      </c>
      <c r="C530" s="59" t="s">
        <v>11741</v>
      </c>
      <c r="D530" s="60">
        <v>1</v>
      </c>
      <c r="E530" s="75" t="s">
        <v>26</v>
      </c>
      <c r="F530" s="205">
        <v>775000</v>
      </c>
      <c r="G530" s="120" t="s">
        <v>522</v>
      </c>
      <c r="H530" s="616">
        <v>44690</v>
      </c>
    </row>
    <row r="531" spans="1:11" x14ac:dyDescent="0.25">
      <c r="A531" s="656">
        <v>531</v>
      </c>
      <c r="B531" s="58" t="s">
        <v>11541</v>
      </c>
      <c r="C531" s="83" t="s">
        <v>11742</v>
      </c>
      <c r="D531" s="60">
        <v>1</v>
      </c>
      <c r="E531" s="75" t="s">
        <v>26</v>
      </c>
      <c r="F531" s="205">
        <v>775000</v>
      </c>
      <c r="G531" s="120" t="s">
        <v>522</v>
      </c>
      <c r="H531" s="616">
        <v>44690</v>
      </c>
    </row>
    <row r="532" spans="1:11" x14ac:dyDescent="0.25">
      <c r="A532" s="656">
        <v>532</v>
      </c>
      <c r="B532" s="59" t="s">
        <v>10969</v>
      </c>
      <c r="C532" s="59" t="s">
        <v>10333</v>
      </c>
      <c r="D532" s="60">
        <v>2</v>
      </c>
      <c r="E532" s="75" t="s">
        <v>26</v>
      </c>
      <c r="F532" s="63">
        <v>290000</v>
      </c>
      <c r="G532" s="120" t="s">
        <v>522</v>
      </c>
      <c r="H532" s="616">
        <v>44690</v>
      </c>
    </row>
    <row r="533" spans="1:11" x14ac:dyDescent="0.25">
      <c r="A533" s="656">
        <v>533</v>
      </c>
      <c r="B533" s="59" t="s">
        <v>10709</v>
      </c>
      <c r="C533" s="59" t="s">
        <v>14724</v>
      </c>
      <c r="D533" s="60">
        <v>1</v>
      </c>
      <c r="E533" s="75" t="s">
        <v>26</v>
      </c>
      <c r="F533" s="64">
        <v>1400000</v>
      </c>
      <c r="G533" s="120" t="s">
        <v>629</v>
      </c>
      <c r="H533" s="616">
        <v>44690</v>
      </c>
      <c r="I533" s="124" t="s">
        <v>14725</v>
      </c>
    </row>
    <row r="534" spans="1:11" x14ac:dyDescent="0.25">
      <c r="A534" s="656">
        <v>534</v>
      </c>
      <c r="B534" s="481" t="s">
        <v>10727</v>
      </c>
      <c r="C534" s="575" t="s">
        <v>14726</v>
      </c>
      <c r="D534" s="482">
        <v>1</v>
      </c>
      <c r="E534" s="544" t="s">
        <v>26</v>
      </c>
      <c r="F534" s="485">
        <v>1700000</v>
      </c>
      <c r="G534" s="536" t="s">
        <v>427</v>
      </c>
      <c r="H534" s="668">
        <v>44690</v>
      </c>
      <c r="I534" s="124" t="s">
        <v>14727</v>
      </c>
      <c r="K534" s="81" t="s">
        <v>92</v>
      </c>
    </row>
    <row r="535" spans="1:11" x14ac:dyDescent="0.25">
      <c r="A535" s="656">
        <v>535</v>
      </c>
      <c r="B535" s="481" t="s">
        <v>10727</v>
      </c>
      <c r="C535" s="575" t="s">
        <v>14728</v>
      </c>
      <c r="D535" s="482">
        <v>1</v>
      </c>
      <c r="E535" s="544" t="s">
        <v>26</v>
      </c>
      <c r="F535" s="485">
        <v>1700000</v>
      </c>
      <c r="G535" s="536" t="s">
        <v>427</v>
      </c>
      <c r="H535" s="668">
        <v>44690</v>
      </c>
      <c r="I535" s="124" t="s">
        <v>14729</v>
      </c>
      <c r="K535" s="81" t="s">
        <v>92</v>
      </c>
    </row>
    <row r="536" spans="1:11" x14ac:dyDescent="0.25">
      <c r="A536" s="656">
        <v>536</v>
      </c>
      <c r="B536" s="71" t="s">
        <v>54</v>
      </c>
      <c r="C536" s="77" t="s">
        <v>11758</v>
      </c>
      <c r="D536" s="141">
        <v>1</v>
      </c>
      <c r="E536" s="75" t="s">
        <v>26</v>
      </c>
      <c r="F536" s="61">
        <v>3400000</v>
      </c>
      <c r="G536" s="120" t="s">
        <v>14730</v>
      </c>
      <c r="H536" s="616">
        <v>44721</v>
      </c>
    </row>
    <row r="537" spans="1:11" x14ac:dyDescent="0.25">
      <c r="A537" s="656">
        <v>537</v>
      </c>
      <c r="B537" s="71" t="s">
        <v>54</v>
      </c>
      <c r="C537" s="59" t="s">
        <v>11759</v>
      </c>
      <c r="D537" s="60">
        <v>1</v>
      </c>
      <c r="E537" s="75" t="s">
        <v>26</v>
      </c>
      <c r="F537" s="61">
        <v>3400000</v>
      </c>
      <c r="G537" s="120" t="s">
        <v>11718</v>
      </c>
      <c r="H537" s="616">
        <v>44721</v>
      </c>
    </row>
    <row r="538" spans="1:11" x14ac:dyDescent="0.25">
      <c r="A538" s="656">
        <v>538</v>
      </c>
      <c r="B538" s="71" t="s">
        <v>54</v>
      </c>
      <c r="C538" s="77" t="s">
        <v>14731</v>
      </c>
      <c r="D538" s="59">
        <v>1</v>
      </c>
      <c r="E538" s="59" t="s">
        <v>26</v>
      </c>
      <c r="F538" s="61">
        <v>3400000</v>
      </c>
      <c r="G538" s="120" t="s">
        <v>14732</v>
      </c>
      <c r="H538" s="616">
        <v>44721</v>
      </c>
    </row>
    <row r="539" spans="1:11" x14ac:dyDescent="0.25">
      <c r="A539" s="656">
        <v>539</v>
      </c>
      <c r="B539" s="71" t="s">
        <v>54</v>
      </c>
      <c r="C539" s="59" t="s">
        <v>11761</v>
      </c>
      <c r="D539" s="59">
        <v>1</v>
      </c>
      <c r="E539" s="59" t="s">
        <v>26</v>
      </c>
      <c r="F539" s="61">
        <v>3400000</v>
      </c>
      <c r="G539" s="120" t="s">
        <v>14733</v>
      </c>
      <c r="H539" s="616">
        <v>44721</v>
      </c>
    </row>
    <row r="540" spans="1:11" x14ac:dyDescent="0.25">
      <c r="A540" s="656">
        <v>540</v>
      </c>
      <c r="B540" s="588" t="s">
        <v>58</v>
      </c>
      <c r="C540" s="531" t="s">
        <v>11792</v>
      </c>
      <c r="D540" s="526">
        <v>1</v>
      </c>
      <c r="E540" s="527" t="s">
        <v>26</v>
      </c>
      <c r="F540" s="529">
        <v>3975000</v>
      </c>
      <c r="G540" s="591" t="s">
        <v>14680</v>
      </c>
      <c r="H540" s="669">
        <v>44813</v>
      </c>
      <c r="J540" s="59" t="s">
        <v>14085</v>
      </c>
    </row>
    <row r="541" spans="1:11" x14ac:dyDescent="0.25">
      <c r="A541" s="656">
        <v>541</v>
      </c>
      <c r="B541" s="138" t="s">
        <v>58</v>
      </c>
      <c r="C541" s="83" t="s">
        <v>11795</v>
      </c>
      <c r="D541" s="141">
        <v>1</v>
      </c>
      <c r="E541" s="480" t="s">
        <v>26</v>
      </c>
      <c r="F541" s="64">
        <v>3975000</v>
      </c>
      <c r="G541" s="139" t="s">
        <v>535</v>
      </c>
      <c r="H541" s="659">
        <v>44813</v>
      </c>
    </row>
    <row r="542" spans="1:11" x14ac:dyDescent="0.25">
      <c r="A542" s="656">
        <v>542</v>
      </c>
      <c r="B542" s="71" t="s">
        <v>3332</v>
      </c>
      <c r="C542" s="81" t="s">
        <v>11796</v>
      </c>
      <c r="D542" s="141">
        <v>1</v>
      </c>
      <c r="E542" s="75" t="s">
        <v>26</v>
      </c>
      <c r="F542" s="210">
        <v>1650000</v>
      </c>
      <c r="G542" s="120" t="s">
        <v>535</v>
      </c>
      <c r="H542" s="616">
        <v>44813</v>
      </c>
    </row>
    <row r="543" spans="1:11" x14ac:dyDescent="0.25">
      <c r="A543" s="656">
        <v>543</v>
      </c>
      <c r="B543" s="71" t="s">
        <v>3332</v>
      </c>
      <c r="C543" s="81" t="s">
        <v>11797</v>
      </c>
      <c r="D543" s="141">
        <v>1</v>
      </c>
      <c r="E543" s="75" t="s">
        <v>26</v>
      </c>
      <c r="F543" s="210">
        <v>1650000</v>
      </c>
      <c r="G543" s="120" t="s">
        <v>535</v>
      </c>
      <c r="H543" s="616">
        <v>44813</v>
      </c>
    </row>
    <row r="544" spans="1:11" x14ac:dyDescent="0.25">
      <c r="A544" s="656">
        <v>544</v>
      </c>
      <c r="B544" s="71" t="s">
        <v>3332</v>
      </c>
      <c r="C544" s="81" t="s">
        <v>11798</v>
      </c>
      <c r="D544" s="60">
        <v>1</v>
      </c>
      <c r="E544" s="75" t="s">
        <v>26</v>
      </c>
      <c r="F544" s="210">
        <v>1650000</v>
      </c>
      <c r="G544" s="120" t="s">
        <v>535</v>
      </c>
      <c r="H544" s="616">
        <v>44813</v>
      </c>
    </row>
    <row r="545" spans="1:9" x14ac:dyDescent="0.25">
      <c r="A545" s="656">
        <v>545</v>
      </c>
      <c r="B545" s="71" t="s">
        <v>3332</v>
      </c>
      <c r="C545" s="81" t="s">
        <v>11799</v>
      </c>
      <c r="D545" s="60">
        <v>1</v>
      </c>
      <c r="E545" s="75" t="s">
        <v>26</v>
      </c>
      <c r="F545" s="210">
        <v>1650000</v>
      </c>
      <c r="G545" s="120" t="s">
        <v>535</v>
      </c>
      <c r="H545" s="616">
        <v>44813</v>
      </c>
    </row>
    <row r="546" spans="1:9" x14ac:dyDescent="0.25">
      <c r="A546" s="656">
        <v>546</v>
      </c>
      <c r="B546" s="71" t="s">
        <v>3332</v>
      </c>
      <c r="C546" s="81" t="s">
        <v>11800</v>
      </c>
      <c r="D546" s="60">
        <v>1</v>
      </c>
      <c r="E546" s="75" t="s">
        <v>26</v>
      </c>
      <c r="F546" s="210">
        <v>1650000</v>
      </c>
      <c r="G546" s="120" t="s">
        <v>535</v>
      </c>
      <c r="H546" s="616">
        <v>44813</v>
      </c>
    </row>
    <row r="547" spans="1:9" x14ac:dyDescent="0.25">
      <c r="A547" s="656">
        <v>547</v>
      </c>
      <c r="B547" s="71" t="s">
        <v>3332</v>
      </c>
      <c r="C547" s="81" t="s">
        <v>11801</v>
      </c>
      <c r="D547" s="141">
        <v>1</v>
      </c>
      <c r="E547" s="75" t="s">
        <v>26</v>
      </c>
      <c r="F547" s="210">
        <v>1650000</v>
      </c>
      <c r="G547" s="120" t="s">
        <v>535</v>
      </c>
      <c r="H547" s="616">
        <v>44813</v>
      </c>
    </row>
    <row r="548" spans="1:9" x14ac:dyDescent="0.25">
      <c r="A548" s="656">
        <v>548</v>
      </c>
      <c r="B548" s="71" t="s">
        <v>3332</v>
      </c>
      <c r="C548" s="81" t="s">
        <v>11802</v>
      </c>
      <c r="D548" s="60">
        <v>1</v>
      </c>
      <c r="E548" s="75" t="s">
        <v>26</v>
      </c>
      <c r="F548" s="210">
        <v>1650000</v>
      </c>
      <c r="G548" s="120" t="s">
        <v>14734</v>
      </c>
      <c r="H548" s="616">
        <v>44813</v>
      </c>
    </row>
    <row r="549" spans="1:9" x14ac:dyDescent="0.25">
      <c r="A549" s="656">
        <v>549</v>
      </c>
      <c r="B549" s="71" t="s">
        <v>3332</v>
      </c>
      <c r="C549" s="81" t="s">
        <v>11803</v>
      </c>
      <c r="D549" s="60">
        <v>1</v>
      </c>
      <c r="E549" s="75" t="s">
        <v>26</v>
      </c>
      <c r="F549" s="210">
        <v>1650000</v>
      </c>
      <c r="G549" s="120" t="s">
        <v>535</v>
      </c>
      <c r="H549" s="616">
        <v>44813</v>
      </c>
    </row>
    <row r="550" spans="1:9" x14ac:dyDescent="0.25">
      <c r="A550" s="656">
        <v>550</v>
      </c>
      <c r="B550" s="71" t="s">
        <v>3332</v>
      </c>
      <c r="C550" s="81" t="s">
        <v>11804</v>
      </c>
      <c r="D550" s="60">
        <v>1</v>
      </c>
      <c r="E550" s="75" t="s">
        <v>26</v>
      </c>
      <c r="F550" s="210">
        <v>1650000</v>
      </c>
      <c r="G550" s="120" t="s">
        <v>535</v>
      </c>
      <c r="H550" s="616">
        <v>44813</v>
      </c>
    </row>
    <row r="551" spans="1:9" x14ac:dyDescent="0.25">
      <c r="A551" s="656">
        <v>551</v>
      </c>
      <c r="B551" s="71" t="s">
        <v>3332</v>
      </c>
      <c r="C551" s="552" t="s">
        <v>11805</v>
      </c>
      <c r="D551" s="60">
        <v>1</v>
      </c>
      <c r="E551" s="75" t="s">
        <v>26</v>
      </c>
      <c r="F551" s="210">
        <v>1650000</v>
      </c>
      <c r="G551" s="120" t="s">
        <v>535</v>
      </c>
      <c r="H551" s="616">
        <v>44813</v>
      </c>
    </row>
    <row r="552" spans="1:9" x14ac:dyDescent="0.25">
      <c r="A552" s="656">
        <v>552</v>
      </c>
      <c r="B552" s="59" t="s">
        <v>62</v>
      </c>
      <c r="C552" s="59" t="s">
        <v>14735</v>
      </c>
      <c r="D552" s="60">
        <v>1</v>
      </c>
      <c r="E552" s="75" t="s">
        <v>26</v>
      </c>
      <c r="F552" s="63">
        <v>2100000</v>
      </c>
      <c r="G552" s="120" t="s">
        <v>957</v>
      </c>
      <c r="H552" s="616">
        <v>44843</v>
      </c>
      <c r="I552" s="59" t="s">
        <v>14483</v>
      </c>
    </row>
    <row r="553" spans="1:9" x14ac:dyDescent="0.25">
      <c r="A553" s="656">
        <v>553</v>
      </c>
      <c r="B553" s="59" t="s">
        <v>62</v>
      </c>
      <c r="C553" s="59" t="s">
        <v>14736</v>
      </c>
      <c r="D553" s="60">
        <v>1</v>
      </c>
      <c r="E553" s="126" t="s">
        <v>26</v>
      </c>
      <c r="F553" s="73">
        <v>2100000</v>
      </c>
      <c r="G553" s="120" t="s">
        <v>957</v>
      </c>
      <c r="H553" s="616">
        <v>44843</v>
      </c>
      <c r="I553" s="59" t="s">
        <v>9996</v>
      </c>
    </row>
    <row r="554" spans="1:9" x14ac:dyDescent="0.25">
      <c r="A554" s="656">
        <v>554</v>
      </c>
      <c r="B554" s="59" t="s">
        <v>62</v>
      </c>
      <c r="C554" s="121" t="s">
        <v>14737</v>
      </c>
      <c r="D554" s="60">
        <v>1</v>
      </c>
      <c r="E554" s="75" t="s">
        <v>26</v>
      </c>
      <c r="F554" s="63">
        <v>2100000</v>
      </c>
      <c r="G554" s="64" t="s">
        <v>749</v>
      </c>
      <c r="H554" s="616">
        <v>44843</v>
      </c>
    </row>
    <row r="555" spans="1:9" x14ac:dyDescent="0.25">
      <c r="A555" s="656">
        <v>555</v>
      </c>
      <c r="B555" s="59" t="s">
        <v>62</v>
      </c>
      <c r="C555" s="77" t="s">
        <v>14738</v>
      </c>
      <c r="D555" s="60">
        <v>1</v>
      </c>
      <c r="E555" s="75" t="s">
        <v>26</v>
      </c>
      <c r="F555" s="63">
        <v>2100000</v>
      </c>
      <c r="G555" s="64" t="s">
        <v>749</v>
      </c>
      <c r="H555" s="616">
        <v>44843</v>
      </c>
    </row>
    <row r="556" spans="1:9" x14ac:dyDescent="0.25">
      <c r="A556" s="656">
        <v>556</v>
      </c>
      <c r="B556" s="59" t="s">
        <v>62</v>
      </c>
      <c r="C556" s="59" t="s">
        <v>14739</v>
      </c>
      <c r="D556" s="60">
        <v>1</v>
      </c>
      <c r="E556" s="75" t="s">
        <v>26</v>
      </c>
      <c r="F556" s="63">
        <v>2100000</v>
      </c>
      <c r="G556" s="64" t="s">
        <v>749</v>
      </c>
      <c r="H556" s="616">
        <v>44843</v>
      </c>
    </row>
    <row r="557" spans="1:9" x14ac:dyDescent="0.25">
      <c r="A557" s="656">
        <v>557</v>
      </c>
      <c r="B557" s="59" t="s">
        <v>62</v>
      </c>
      <c r="C557" s="83" t="s">
        <v>14737</v>
      </c>
      <c r="D557" s="60">
        <v>1</v>
      </c>
      <c r="E557" s="75" t="s">
        <v>26</v>
      </c>
      <c r="F557" s="63">
        <v>2100000</v>
      </c>
      <c r="G557" s="64" t="s">
        <v>749</v>
      </c>
      <c r="H557" s="616">
        <v>44843</v>
      </c>
    </row>
    <row r="558" spans="1:9" x14ac:dyDescent="0.25">
      <c r="A558" s="656">
        <v>558</v>
      </c>
      <c r="B558" s="59" t="s">
        <v>62</v>
      </c>
      <c r="C558" s="84" t="s">
        <v>14740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11854</v>
      </c>
    </row>
    <row r="559" spans="1:9" x14ac:dyDescent="0.25">
      <c r="A559" s="656">
        <v>559</v>
      </c>
      <c r="B559" s="59" t="s">
        <v>62</v>
      </c>
      <c r="C559" s="59" t="s">
        <v>14741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11854</v>
      </c>
    </row>
    <row r="560" spans="1:9" x14ac:dyDescent="0.25">
      <c r="A560" s="656">
        <v>560</v>
      </c>
      <c r="B560" s="71" t="s">
        <v>3332</v>
      </c>
      <c r="C560" s="121" t="s">
        <v>11876</v>
      </c>
      <c r="D560" s="141">
        <v>1</v>
      </c>
      <c r="E560" s="75" t="s">
        <v>26</v>
      </c>
      <c r="F560" s="210">
        <v>1650000</v>
      </c>
      <c r="G560" s="65" t="s">
        <v>14742</v>
      </c>
      <c r="H560" s="120" t="s">
        <v>11875</v>
      </c>
    </row>
    <row r="561" spans="1:8" x14ac:dyDescent="0.25">
      <c r="A561" s="656">
        <v>561</v>
      </c>
      <c r="B561" s="71" t="s">
        <v>3332</v>
      </c>
      <c r="C561" s="121" t="s">
        <v>11878</v>
      </c>
      <c r="D561" s="141">
        <v>1</v>
      </c>
      <c r="E561" s="75" t="s">
        <v>26</v>
      </c>
      <c r="F561" s="210">
        <v>1650000</v>
      </c>
      <c r="G561" s="65" t="s">
        <v>14743</v>
      </c>
      <c r="H561" s="120" t="s">
        <v>11875</v>
      </c>
    </row>
    <row r="562" spans="1:8" x14ac:dyDescent="0.25">
      <c r="A562" s="656">
        <v>562</v>
      </c>
      <c r="B562" s="71" t="s">
        <v>3332</v>
      </c>
      <c r="C562" s="59" t="s">
        <v>11879</v>
      </c>
      <c r="D562" s="60">
        <v>1</v>
      </c>
      <c r="E562" s="75" t="s">
        <v>26</v>
      </c>
      <c r="F562" s="210">
        <v>1650000</v>
      </c>
      <c r="G562" s="65" t="s">
        <v>14744</v>
      </c>
      <c r="H562" s="120" t="s">
        <v>11875</v>
      </c>
    </row>
    <row r="563" spans="1:8" x14ac:dyDescent="0.25">
      <c r="A563" s="656">
        <v>563</v>
      </c>
      <c r="B563" s="71" t="s">
        <v>3332</v>
      </c>
      <c r="C563" s="121" t="s">
        <v>11880</v>
      </c>
      <c r="D563" s="141">
        <v>1</v>
      </c>
      <c r="E563" s="75" t="s">
        <v>26</v>
      </c>
      <c r="F563" s="210">
        <v>1650000</v>
      </c>
      <c r="G563" s="65" t="s">
        <v>14743</v>
      </c>
      <c r="H563" s="120" t="s">
        <v>11875</v>
      </c>
    </row>
    <row r="564" spans="1:8" x14ac:dyDescent="0.25">
      <c r="A564" s="656">
        <v>564</v>
      </c>
      <c r="B564" s="71" t="s">
        <v>3332</v>
      </c>
      <c r="C564" s="83" t="s">
        <v>11881</v>
      </c>
      <c r="D564" s="60">
        <v>1</v>
      </c>
      <c r="E564" s="75" t="s">
        <v>26</v>
      </c>
      <c r="F564" s="210">
        <v>1650000</v>
      </c>
      <c r="G564" s="65" t="s">
        <v>14745</v>
      </c>
      <c r="H564" s="120" t="s">
        <v>11875</v>
      </c>
    </row>
    <row r="565" spans="1:8" x14ac:dyDescent="0.25">
      <c r="A565" s="656">
        <v>565</v>
      </c>
      <c r="B565" s="71" t="s">
        <v>3332</v>
      </c>
      <c r="C565" s="59" t="s">
        <v>11882</v>
      </c>
      <c r="D565" s="60">
        <v>1</v>
      </c>
      <c r="E565" s="75" t="s">
        <v>26</v>
      </c>
      <c r="F565" s="210">
        <v>1650000</v>
      </c>
      <c r="G565" s="65" t="s">
        <v>14667</v>
      </c>
      <c r="H565" s="120" t="s">
        <v>11875</v>
      </c>
    </row>
    <row r="566" spans="1:8" x14ac:dyDescent="0.25">
      <c r="A566" s="656">
        <v>566</v>
      </c>
      <c r="B566" s="59" t="s">
        <v>10727</v>
      </c>
      <c r="C566" s="59" t="s">
        <v>11883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11875</v>
      </c>
    </row>
    <row r="567" spans="1:8" x14ac:dyDescent="0.25">
      <c r="A567" s="656">
        <v>567</v>
      </c>
      <c r="B567" s="59" t="s">
        <v>10727</v>
      </c>
      <c r="C567" s="121" t="s">
        <v>11884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11875</v>
      </c>
    </row>
    <row r="568" spans="1:8" x14ac:dyDescent="0.25">
      <c r="A568" s="656">
        <v>568</v>
      </c>
      <c r="B568" s="83" t="s">
        <v>11084</v>
      </c>
      <c r="C568" s="670" t="s">
        <v>11891</v>
      </c>
      <c r="D568" s="141">
        <v>1</v>
      </c>
      <c r="E568" s="480" t="s">
        <v>26</v>
      </c>
      <c r="F568" s="210">
        <v>3700000</v>
      </c>
      <c r="G568" s="139" t="s">
        <v>535</v>
      </c>
      <c r="H568" s="139" t="s">
        <v>11890</v>
      </c>
    </row>
    <row r="569" spans="1:8" x14ac:dyDescent="0.25">
      <c r="A569" s="656">
        <v>569</v>
      </c>
      <c r="B569" s="83" t="s">
        <v>11084</v>
      </c>
      <c r="C569" s="83" t="s">
        <v>11893</v>
      </c>
      <c r="D569" s="141">
        <v>1</v>
      </c>
      <c r="E569" s="480" t="s">
        <v>26</v>
      </c>
      <c r="F569" s="562">
        <v>3700000</v>
      </c>
      <c r="G569" s="139" t="s">
        <v>535</v>
      </c>
      <c r="H569" s="139" t="s">
        <v>11890</v>
      </c>
    </row>
    <row r="570" spans="1:8" x14ac:dyDescent="0.25">
      <c r="A570" s="656">
        <v>570</v>
      </c>
      <c r="B570" s="71" t="s">
        <v>3332</v>
      </c>
      <c r="C570" s="81" t="s">
        <v>11894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11890</v>
      </c>
    </row>
    <row r="571" spans="1:8" x14ac:dyDescent="0.25">
      <c r="A571" s="656">
        <v>571</v>
      </c>
      <c r="B571" s="71" t="s">
        <v>3332</v>
      </c>
      <c r="C571" s="81" t="s">
        <v>11895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11890</v>
      </c>
    </row>
    <row r="572" spans="1:8" x14ac:dyDescent="0.25">
      <c r="A572" s="656">
        <v>572</v>
      </c>
      <c r="B572" s="71" t="s">
        <v>3332</v>
      </c>
      <c r="C572" s="81" t="s">
        <v>11898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11890</v>
      </c>
    </row>
    <row r="573" spans="1:8" x14ac:dyDescent="0.25">
      <c r="A573" s="656">
        <v>573</v>
      </c>
      <c r="B573" s="71" t="s">
        <v>3332</v>
      </c>
      <c r="C573" s="81" t="s">
        <v>11900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11890</v>
      </c>
    </row>
    <row r="574" spans="1:8" x14ac:dyDescent="0.25">
      <c r="A574" s="656">
        <v>574</v>
      </c>
      <c r="B574" s="71" t="s">
        <v>54</v>
      </c>
      <c r="C574" s="59" t="s">
        <v>11901</v>
      </c>
      <c r="D574" s="141">
        <v>1</v>
      </c>
      <c r="E574" s="75" t="s">
        <v>26</v>
      </c>
      <c r="F574" s="210">
        <v>3400000</v>
      </c>
      <c r="G574" s="65" t="s">
        <v>11718</v>
      </c>
      <c r="H574" s="120" t="s">
        <v>11890</v>
      </c>
    </row>
    <row r="575" spans="1:8" x14ac:dyDescent="0.25">
      <c r="A575" s="656">
        <v>575</v>
      </c>
      <c r="B575" s="71" t="s">
        <v>54</v>
      </c>
      <c r="C575" s="59" t="s">
        <v>11902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11890</v>
      </c>
    </row>
    <row r="576" spans="1:8" x14ac:dyDescent="0.25">
      <c r="A576" s="656">
        <v>576</v>
      </c>
      <c r="B576" s="59" t="s">
        <v>10709</v>
      </c>
      <c r="C576" s="77" t="s">
        <v>14746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11920</v>
      </c>
    </row>
    <row r="577" spans="1:11" x14ac:dyDescent="0.25">
      <c r="A577" s="656">
        <v>577</v>
      </c>
      <c r="B577" s="531" t="s">
        <v>10727</v>
      </c>
      <c r="C577" s="531" t="s">
        <v>14747</v>
      </c>
      <c r="D577" s="570">
        <v>1</v>
      </c>
      <c r="E577" s="531" t="s">
        <v>26</v>
      </c>
      <c r="F577" s="671">
        <v>1700000</v>
      </c>
      <c r="G577" s="591" t="s">
        <v>1468</v>
      </c>
      <c r="H577" s="591" t="s">
        <v>11920</v>
      </c>
    </row>
    <row r="578" spans="1:11" x14ac:dyDescent="0.25">
      <c r="A578" s="656">
        <v>578</v>
      </c>
      <c r="B578" s="531" t="s">
        <v>10727</v>
      </c>
      <c r="C578" s="531" t="s">
        <v>14748</v>
      </c>
      <c r="D578" s="570">
        <v>1</v>
      </c>
      <c r="E578" s="531" t="s">
        <v>26</v>
      </c>
      <c r="F578" s="671">
        <v>1700000</v>
      </c>
      <c r="G578" s="591" t="s">
        <v>1468</v>
      </c>
      <c r="H578" s="591" t="s">
        <v>11920</v>
      </c>
    </row>
    <row r="579" spans="1:11" x14ac:dyDescent="0.25">
      <c r="A579" s="656">
        <v>579</v>
      </c>
      <c r="B579" s="71" t="s">
        <v>3332</v>
      </c>
      <c r="C579" s="59" t="s">
        <v>11937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11920</v>
      </c>
    </row>
    <row r="580" spans="1:11" x14ac:dyDescent="0.25">
      <c r="A580" s="656">
        <v>580</v>
      </c>
      <c r="B580" s="71" t="s">
        <v>3332</v>
      </c>
      <c r="C580" s="59" t="s">
        <v>11939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11920</v>
      </c>
    </row>
    <row r="581" spans="1:11" x14ac:dyDescent="0.25">
      <c r="A581" s="656">
        <v>581</v>
      </c>
      <c r="B581" s="71" t="s">
        <v>3332</v>
      </c>
      <c r="C581" s="59" t="s">
        <v>11940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11920</v>
      </c>
    </row>
    <row r="582" spans="1:11" x14ac:dyDescent="0.25">
      <c r="A582" s="656">
        <v>582</v>
      </c>
      <c r="B582" s="71" t="s">
        <v>3332</v>
      </c>
      <c r="C582" s="59" t="s">
        <v>11940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11920</v>
      </c>
    </row>
    <row r="583" spans="1:11" x14ac:dyDescent="0.25">
      <c r="A583" s="656">
        <v>583</v>
      </c>
      <c r="B583" s="71" t="s">
        <v>3332</v>
      </c>
      <c r="C583" s="81" t="s">
        <v>14749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11920</v>
      </c>
    </row>
    <row r="584" spans="1:11" x14ac:dyDescent="0.25">
      <c r="A584" s="656">
        <v>584</v>
      </c>
      <c r="B584" s="71" t="s">
        <v>3332</v>
      </c>
      <c r="C584" s="59" t="s">
        <v>11942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11920</v>
      </c>
    </row>
    <row r="585" spans="1:11" x14ac:dyDescent="0.25">
      <c r="A585" s="656">
        <v>585</v>
      </c>
      <c r="B585" s="59" t="s">
        <v>62</v>
      </c>
      <c r="C585" s="84" t="s">
        <v>14750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11949</v>
      </c>
      <c r="I585" s="59" t="s">
        <v>11023</v>
      </c>
      <c r="J585" s="59" t="s">
        <v>14085</v>
      </c>
      <c r="K585" s="515">
        <v>44872</v>
      </c>
    </row>
    <row r="586" spans="1:11" x14ac:dyDescent="0.25">
      <c r="A586" s="656">
        <v>586</v>
      </c>
      <c r="B586" s="59" t="s">
        <v>10709</v>
      </c>
      <c r="C586" s="59" t="s">
        <v>11967</v>
      </c>
      <c r="D586" s="60">
        <v>1</v>
      </c>
      <c r="E586" s="126" t="s">
        <v>26</v>
      </c>
      <c r="F586" s="73">
        <v>1400000</v>
      </c>
      <c r="G586" s="120" t="s">
        <v>14751</v>
      </c>
      <c r="H586" s="120" t="s">
        <v>11949</v>
      </c>
    </row>
    <row r="587" spans="1:11" x14ac:dyDescent="0.25">
      <c r="A587" s="656">
        <v>587</v>
      </c>
      <c r="B587" s="59" t="s">
        <v>10709</v>
      </c>
      <c r="C587" s="59" t="s">
        <v>11968</v>
      </c>
      <c r="D587" s="60">
        <v>1</v>
      </c>
      <c r="E587" s="75" t="s">
        <v>26</v>
      </c>
      <c r="F587" s="63">
        <v>1400000</v>
      </c>
      <c r="G587" s="120" t="s">
        <v>14751</v>
      </c>
      <c r="H587" s="120" t="s">
        <v>11949</v>
      </c>
    </row>
    <row r="588" spans="1:11" x14ac:dyDescent="0.25">
      <c r="A588" s="656">
        <v>588</v>
      </c>
      <c r="B588" s="58" t="s">
        <v>11499</v>
      </c>
      <c r="C588" s="77" t="s">
        <v>11969</v>
      </c>
      <c r="D588" s="60">
        <v>1</v>
      </c>
      <c r="E588" s="75" t="s">
        <v>26</v>
      </c>
      <c r="F588" s="64">
        <v>475000</v>
      </c>
      <c r="G588" s="120" t="s">
        <v>14751</v>
      </c>
      <c r="H588" s="120" t="s">
        <v>11949</v>
      </c>
    </row>
    <row r="589" spans="1:11" x14ac:dyDescent="0.25">
      <c r="A589" s="656">
        <v>589</v>
      </c>
      <c r="B589" s="71" t="s">
        <v>3332</v>
      </c>
      <c r="C589" s="59" t="s">
        <v>11984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11982</v>
      </c>
    </row>
    <row r="590" spans="1:11" x14ac:dyDescent="0.25">
      <c r="A590" s="656">
        <v>590</v>
      </c>
      <c r="B590" s="71" t="s">
        <v>3332</v>
      </c>
      <c r="C590" s="59" t="s">
        <v>11986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11982</v>
      </c>
    </row>
    <row r="591" spans="1:11" x14ac:dyDescent="0.25">
      <c r="A591" s="656">
        <v>591</v>
      </c>
      <c r="B591" s="71" t="s">
        <v>3332</v>
      </c>
      <c r="C591" s="59" t="s">
        <v>11987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11982</v>
      </c>
    </row>
    <row r="592" spans="1:11" x14ac:dyDescent="0.25">
      <c r="A592" s="656">
        <v>592</v>
      </c>
      <c r="B592" s="71" t="s">
        <v>3332</v>
      </c>
      <c r="C592" s="83" t="s">
        <v>11988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11982</v>
      </c>
    </row>
    <row r="593" spans="1:8" x14ac:dyDescent="0.25">
      <c r="A593" s="656">
        <v>593</v>
      </c>
      <c r="B593" s="71" t="s">
        <v>3332</v>
      </c>
      <c r="C593" s="83" t="s">
        <v>11989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11982</v>
      </c>
    </row>
    <row r="594" spans="1:8" x14ac:dyDescent="0.25">
      <c r="A594" s="656">
        <v>594</v>
      </c>
      <c r="B594" s="71" t="s">
        <v>3332</v>
      </c>
      <c r="C594" s="59" t="s">
        <v>11990</v>
      </c>
      <c r="D594" s="60">
        <v>1</v>
      </c>
      <c r="E594" s="75" t="s">
        <v>26</v>
      </c>
      <c r="F594" s="210">
        <v>1650000</v>
      </c>
      <c r="G594" s="65" t="s">
        <v>14730</v>
      </c>
      <c r="H594" s="120" t="s">
        <v>11982</v>
      </c>
    </row>
    <row r="595" spans="1:8" x14ac:dyDescent="0.25">
      <c r="A595" s="656">
        <v>595</v>
      </c>
      <c r="B595" s="71" t="s">
        <v>3332</v>
      </c>
      <c r="C595" s="59" t="s">
        <v>12027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12023</v>
      </c>
    </row>
    <row r="596" spans="1:8" x14ac:dyDescent="0.25">
      <c r="A596" s="656">
        <v>596</v>
      </c>
      <c r="B596" s="71" t="s">
        <v>3332</v>
      </c>
      <c r="C596" s="59" t="s">
        <v>12029</v>
      </c>
      <c r="D596" s="141">
        <v>1</v>
      </c>
      <c r="E596" s="75" t="s">
        <v>26</v>
      </c>
      <c r="F596" s="210">
        <v>1650000</v>
      </c>
      <c r="G596" s="65" t="s">
        <v>14730</v>
      </c>
      <c r="H596" s="65" t="s">
        <v>12023</v>
      </c>
    </row>
    <row r="597" spans="1:8" x14ac:dyDescent="0.25">
      <c r="A597" s="656">
        <v>597</v>
      </c>
      <c r="B597" s="71" t="s">
        <v>3332</v>
      </c>
      <c r="C597" s="59" t="s">
        <v>12030</v>
      </c>
      <c r="D597" s="141">
        <v>1</v>
      </c>
      <c r="E597" s="75" t="s">
        <v>26</v>
      </c>
      <c r="F597" s="210">
        <v>1650000</v>
      </c>
      <c r="G597" s="65" t="s">
        <v>14730</v>
      </c>
      <c r="H597" s="65" t="s">
        <v>12023</v>
      </c>
    </row>
    <row r="598" spans="1:8" x14ac:dyDescent="0.25">
      <c r="A598" s="656">
        <v>598</v>
      </c>
      <c r="B598" s="71" t="s">
        <v>3332</v>
      </c>
      <c r="C598" s="59" t="s">
        <v>12031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12023</v>
      </c>
    </row>
    <row r="599" spans="1:8" x14ac:dyDescent="0.25">
      <c r="A599" s="656">
        <v>599</v>
      </c>
      <c r="B599" s="71" t="s">
        <v>3332</v>
      </c>
      <c r="C599" s="101" t="s">
        <v>12032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12023</v>
      </c>
    </row>
    <row r="600" spans="1:8" x14ac:dyDescent="0.25">
      <c r="A600" s="656">
        <v>600</v>
      </c>
      <c r="B600" s="71" t="s">
        <v>3332</v>
      </c>
      <c r="C600" s="85" t="s">
        <v>12033</v>
      </c>
      <c r="D600" s="60">
        <v>1</v>
      </c>
      <c r="E600" s="75" t="s">
        <v>26</v>
      </c>
      <c r="F600" s="210">
        <v>1650000</v>
      </c>
      <c r="G600" s="65" t="s">
        <v>11718</v>
      </c>
      <c r="H600" s="65" t="s">
        <v>12023</v>
      </c>
    </row>
    <row r="601" spans="1:8" x14ac:dyDescent="0.25">
      <c r="A601" s="656">
        <v>601</v>
      </c>
      <c r="B601" s="59" t="s">
        <v>62</v>
      </c>
      <c r="C601" s="59" t="s">
        <v>14752</v>
      </c>
      <c r="D601" s="60">
        <v>1</v>
      </c>
      <c r="E601" s="126" t="s">
        <v>29</v>
      </c>
      <c r="F601" s="63">
        <v>2100000</v>
      </c>
      <c r="G601" s="120" t="s">
        <v>11685</v>
      </c>
      <c r="H601" s="120" t="s">
        <v>12023</v>
      </c>
    </row>
    <row r="602" spans="1:8" x14ac:dyDescent="0.25">
      <c r="A602" s="656">
        <v>602</v>
      </c>
      <c r="B602" s="59" t="s">
        <v>62</v>
      </c>
      <c r="C602" s="59" t="s">
        <v>14753</v>
      </c>
      <c r="D602" s="60">
        <v>1</v>
      </c>
      <c r="E602" s="126" t="s">
        <v>29</v>
      </c>
      <c r="F602" s="63">
        <v>2100000</v>
      </c>
      <c r="G602" s="120" t="s">
        <v>11685</v>
      </c>
      <c r="H602" s="120" t="s">
        <v>12023</v>
      </c>
    </row>
    <row r="603" spans="1:8" x14ac:dyDescent="0.25">
      <c r="A603" s="656">
        <v>603</v>
      </c>
      <c r="B603" s="59" t="s">
        <v>62</v>
      </c>
      <c r="C603" s="59" t="s">
        <v>14754</v>
      </c>
      <c r="D603" s="60">
        <v>1</v>
      </c>
      <c r="E603" s="126" t="s">
        <v>29</v>
      </c>
      <c r="F603" s="63">
        <v>2100000</v>
      </c>
      <c r="G603" s="120" t="s">
        <v>11685</v>
      </c>
      <c r="H603" s="120" t="s">
        <v>12023</v>
      </c>
    </row>
    <row r="604" spans="1:8" x14ac:dyDescent="0.25">
      <c r="A604" s="656">
        <v>604</v>
      </c>
      <c r="B604" s="59" t="s">
        <v>62</v>
      </c>
      <c r="C604" s="59" t="s">
        <v>14755</v>
      </c>
      <c r="D604" s="60">
        <v>1</v>
      </c>
      <c r="E604" s="126" t="s">
        <v>29</v>
      </c>
      <c r="F604" s="63">
        <v>2100000</v>
      </c>
      <c r="G604" s="120" t="s">
        <v>11685</v>
      </c>
      <c r="H604" s="120" t="s">
        <v>12023</v>
      </c>
    </row>
    <row r="605" spans="1:8" x14ac:dyDescent="0.25">
      <c r="A605" s="656">
        <v>605</v>
      </c>
      <c r="B605" s="71" t="s">
        <v>3332</v>
      </c>
      <c r="C605" s="552" t="s">
        <v>12042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12041</v>
      </c>
    </row>
    <row r="606" spans="1:8" x14ac:dyDescent="0.25">
      <c r="A606" s="656">
        <v>606</v>
      </c>
      <c r="B606" s="71" t="s">
        <v>3332</v>
      </c>
      <c r="C606" s="81" t="s">
        <v>12044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12041</v>
      </c>
    </row>
    <row r="607" spans="1:8" x14ac:dyDescent="0.25">
      <c r="A607" s="656">
        <v>607</v>
      </c>
      <c r="B607" s="59" t="s">
        <v>62</v>
      </c>
      <c r="C607" s="85" t="s">
        <v>14756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12041</v>
      </c>
    </row>
    <row r="608" spans="1:8" x14ac:dyDescent="0.25">
      <c r="A608" s="656">
        <v>608</v>
      </c>
      <c r="B608" s="59" t="s">
        <v>12070</v>
      </c>
      <c r="C608" s="84" t="s">
        <v>12071</v>
      </c>
      <c r="D608" s="141">
        <v>1</v>
      </c>
      <c r="E608" s="75" t="s">
        <v>26</v>
      </c>
      <c r="F608" s="73">
        <v>1450000</v>
      </c>
      <c r="G608" s="120" t="s">
        <v>6041</v>
      </c>
      <c r="H608" s="120" t="s">
        <v>12060</v>
      </c>
    </row>
    <row r="609" spans="1:9" x14ac:dyDescent="0.25">
      <c r="A609" s="656">
        <v>609</v>
      </c>
      <c r="B609" s="59" t="s">
        <v>12070</v>
      </c>
      <c r="C609" s="84" t="s">
        <v>12072</v>
      </c>
      <c r="D609" s="141">
        <v>1</v>
      </c>
      <c r="E609" s="75" t="s">
        <v>26</v>
      </c>
      <c r="F609" s="73">
        <v>1450000</v>
      </c>
      <c r="G609" s="120" t="s">
        <v>6041</v>
      </c>
      <c r="H609" s="120" t="s">
        <v>12060</v>
      </c>
    </row>
    <row r="610" spans="1:9" x14ac:dyDescent="0.25">
      <c r="A610" s="656">
        <v>610</v>
      </c>
      <c r="B610" s="59" t="s">
        <v>12070</v>
      </c>
      <c r="C610" s="84" t="s">
        <v>12073</v>
      </c>
      <c r="D610" s="141">
        <v>1</v>
      </c>
      <c r="E610" s="75" t="s">
        <v>26</v>
      </c>
      <c r="F610" s="73">
        <v>1450000</v>
      </c>
      <c r="G610" s="120" t="s">
        <v>6041</v>
      </c>
      <c r="H610" s="120" t="s">
        <v>12060</v>
      </c>
    </row>
    <row r="611" spans="1:9" x14ac:dyDescent="0.25">
      <c r="A611" s="656">
        <v>611</v>
      </c>
      <c r="B611" s="59" t="s">
        <v>12070</v>
      </c>
      <c r="C611" s="84" t="s">
        <v>12073</v>
      </c>
      <c r="D611" s="141">
        <v>1</v>
      </c>
      <c r="E611" s="75" t="s">
        <v>26</v>
      </c>
      <c r="F611" s="73">
        <v>1450000</v>
      </c>
      <c r="G611" s="120" t="s">
        <v>6041</v>
      </c>
      <c r="H611" s="120" t="s">
        <v>12060</v>
      </c>
    </row>
    <row r="612" spans="1:9" x14ac:dyDescent="0.25">
      <c r="A612" s="656">
        <v>612</v>
      </c>
      <c r="B612" s="58" t="s">
        <v>12074</v>
      </c>
      <c r="C612" s="84" t="s">
        <v>12075</v>
      </c>
      <c r="D612" s="60">
        <v>1</v>
      </c>
      <c r="E612" s="75" t="s">
        <v>26</v>
      </c>
      <c r="F612" s="63">
        <v>775000</v>
      </c>
      <c r="G612" s="120" t="s">
        <v>6041</v>
      </c>
      <c r="H612" s="120" t="s">
        <v>12060</v>
      </c>
    </row>
    <row r="613" spans="1:9" x14ac:dyDescent="0.25">
      <c r="A613" s="656">
        <v>613</v>
      </c>
      <c r="B613" s="59" t="s">
        <v>10709</v>
      </c>
      <c r="C613" s="59" t="s">
        <v>14757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12091</v>
      </c>
      <c r="I613" s="124" t="s">
        <v>14758</v>
      </c>
    </row>
    <row r="614" spans="1:9" x14ac:dyDescent="0.25">
      <c r="A614" s="656">
        <v>614</v>
      </c>
      <c r="B614" s="59" t="s">
        <v>12095</v>
      </c>
      <c r="C614" s="81" t="s">
        <v>12096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12091</v>
      </c>
      <c r="I614" s="124"/>
    </row>
    <row r="615" spans="1:9" x14ac:dyDescent="0.25">
      <c r="A615" s="656">
        <v>615</v>
      </c>
      <c r="B615" s="59" t="s">
        <v>12095</v>
      </c>
      <c r="C615" s="81" t="s">
        <v>12098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12091</v>
      </c>
      <c r="I615" s="124"/>
    </row>
    <row r="616" spans="1:9" x14ac:dyDescent="0.25">
      <c r="A616" s="656">
        <v>616</v>
      </c>
      <c r="B616" s="59" t="s">
        <v>12095</v>
      </c>
      <c r="C616" s="81" t="s">
        <v>12099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12091</v>
      </c>
      <c r="I616" s="124"/>
    </row>
    <row r="617" spans="1:9" x14ac:dyDescent="0.25">
      <c r="A617" s="656">
        <v>617</v>
      </c>
      <c r="B617" s="59" t="s">
        <v>12095</v>
      </c>
      <c r="C617" s="81" t="s">
        <v>12100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12091</v>
      </c>
      <c r="I617" s="124"/>
    </row>
    <row r="618" spans="1:9" x14ac:dyDescent="0.25">
      <c r="A618" s="656">
        <v>618</v>
      </c>
      <c r="B618" s="59" t="s">
        <v>12095</v>
      </c>
      <c r="C618" s="81" t="s">
        <v>12101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12091</v>
      </c>
      <c r="I618" s="124"/>
    </row>
    <row r="619" spans="1:9" x14ac:dyDescent="0.25">
      <c r="A619" s="656">
        <v>619</v>
      </c>
      <c r="B619" s="59" t="s">
        <v>12095</v>
      </c>
      <c r="C619" s="81" t="s">
        <v>12102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12091</v>
      </c>
      <c r="I619" s="124"/>
    </row>
    <row r="620" spans="1:9" x14ac:dyDescent="0.25">
      <c r="A620" s="656">
        <v>620</v>
      </c>
      <c r="B620" s="71" t="s">
        <v>54</v>
      </c>
      <c r="C620" s="59" t="s">
        <v>12103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12091</v>
      </c>
      <c r="I620" s="124"/>
    </row>
    <row r="621" spans="1:9" x14ac:dyDescent="0.25">
      <c r="A621" s="656">
        <v>621</v>
      </c>
      <c r="B621" s="71" t="s">
        <v>54</v>
      </c>
      <c r="C621" s="59" t="s">
        <v>12104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12091</v>
      </c>
      <c r="I621" s="124"/>
    </row>
    <row r="622" spans="1:9" x14ac:dyDescent="0.25">
      <c r="A622" s="656">
        <v>622</v>
      </c>
      <c r="B622" s="59" t="s">
        <v>10727</v>
      </c>
      <c r="C622" s="58" t="s">
        <v>14759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12127</v>
      </c>
      <c r="I622" s="124" t="s">
        <v>14760</v>
      </c>
    </row>
    <row r="623" spans="1:9" x14ac:dyDescent="0.25">
      <c r="A623" s="656">
        <v>623</v>
      </c>
      <c r="B623" s="59" t="s">
        <v>10727</v>
      </c>
      <c r="C623" s="84" t="s">
        <v>14761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12127</v>
      </c>
      <c r="I623" s="124" t="s">
        <v>14762</v>
      </c>
    </row>
    <row r="624" spans="1:9" x14ac:dyDescent="0.25">
      <c r="A624" s="656">
        <v>624</v>
      </c>
      <c r="B624" s="59" t="s">
        <v>10727</v>
      </c>
      <c r="C624" s="92" t="s">
        <v>12129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12127</v>
      </c>
    </row>
    <row r="625" spans="1:9" x14ac:dyDescent="0.25">
      <c r="A625" s="656">
        <v>625</v>
      </c>
      <c r="B625" s="59" t="s">
        <v>10727</v>
      </c>
      <c r="C625" s="59" t="s">
        <v>12131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12127</v>
      </c>
    </row>
    <row r="626" spans="1:9" x14ac:dyDescent="0.25">
      <c r="A626" s="656">
        <v>626</v>
      </c>
      <c r="B626" s="59" t="s">
        <v>10709</v>
      </c>
      <c r="C626" s="124" t="s">
        <v>14763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12060</v>
      </c>
      <c r="I626" s="124" t="s">
        <v>14764</v>
      </c>
    </row>
    <row r="627" spans="1:9" x14ac:dyDescent="0.25">
      <c r="A627" s="656">
        <v>627</v>
      </c>
      <c r="B627" s="531" t="s">
        <v>12152</v>
      </c>
      <c r="C627" s="526">
        <v>106099870</v>
      </c>
      <c r="D627" s="526">
        <v>1</v>
      </c>
      <c r="E627" s="527" t="s">
        <v>26</v>
      </c>
      <c r="F627" s="529">
        <v>1800000</v>
      </c>
      <c r="G627" s="530" t="s">
        <v>6587</v>
      </c>
      <c r="H627" s="591" t="s">
        <v>12145</v>
      </c>
    </row>
    <row r="628" spans="1:9" x14ac:dyDescent="0.25">
      <c r="A628" s="656">
        <v>628</v>
      </c>
      <c r="B628" s="531" t="s">
        <v>12152</v>
      </c>
      <c r="C628" s="526">
        <v>106099869</v>
      </c>
      <c r="D628" s="526">
        <v>1</v>
      </c>
      <c r="E628" s="527" t="s">
        <v>26</v>
      </c>
      <c r="F628" s="529">
        <v>1800000</v>
      </c>
      <c r="G628" s="530" t="s">
        <v>6587</v>
      </c>
      <c r="H628" s="591" t="s">
        <v>12145</v>
      </c>
    </row>
    <row r="629" spans="1:9" x14ac:dyDescent="0.25">
      <c r="A629" s="656">
        <v>629</v>
      </c>
      <c r="B629" s="531" t="s">
        <v>12152</v>
      </c>
      <c r="C629" s="526">
        <v>106012818</v>
      </c>
      <c r="D629" s="526">
        <v>1</v>
      </c>
      <c r="E629" s="527" t="s">
        <v>26</v>
      </c>
      <c r="F629" s="529">
        <v>1800000</v>
      </c>
      <c r="G629" s="530" t="s">
        <v>6587</v>
      </c>
      <c r="H629" s="591" t="s">
        <v>12145</v>
      </c>
    </row>
    <row r="630" spans="1:9" x14ac:dyDescent="0.25">
      <c r="A630" s="656">
        <v>630</v>
      </c>
      <c r="B630" s="59" t="s">
        <v>12152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6587</v>
      </c>
      <c r="H630" s="120" t="s">
        <v>12145</v>
      </c>
    </row>
    <row r="631" spans="1:9" x14ac:dyDescent="0.25">
      <c r="A631" s="656">
        <v>631</v>
      </c>
      <c r="B631" s="531" t="s">
        <v>12152</v>
      </c>
      <c r="C631" s="526">
        <v>105716030</v>
      </c>
      <c r="D631" s="531">
        <v>1</v>
      </c>
      <c r="E631" s="570" t="s">
        <v>26</v>
      </c>
      <c r="F631" s="529">
        <v>1800000</v>
      </c>
      <c r="G631" s="530" t="s">
        <v>6587</v>
      </c>
      <c r="H631" s="591" t="s">
        <v>12145</v>
      </c>
    </row>
    <row r="632" spans="1:9" x14ac:dyDescent="0.25">
      <c r="A632" s="656">
        <v>632</v>
      </c>
      <c r="B632" s="662" t="s">
        <v>12152</v>
      </c>
      <c r="C632" s="672">
        <v>106099822</v>
      </c>
      <c r="D632" s="662">
        <v>1</v>
      </c>
      <c r="E632" s="673" t="s">
        <v>26</v>
      </c>
      <c r="F632" s="674">
        <v>1800000</v>
      </c>
      <c r="G632" s="663" t="s">
        <v>2916</v>
      </c>
      <c r="H632" s="663" t="s">
        <v>12145</v>
      </c>
    </row>
    <row r="633" spans="1:9" x14ac:dyDescent="0.25">
      <c r="A633" s="656">
        <v>633</v>
      </c>
      <c r="B633" s="59" t="s">
        <v>12152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12145</v>
      </c>
    </row>
    <row r="634" spans="1:9" x14ac:dyDescent="0.25">
      <c r="A634" s="656">
        <v>634</v>
      </c>
      <c r="B634" s="59" t="s">
        <v>12152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12145</v>
      </c>
    </row>
    <row r="635" spans="1:9" x14ac:dyDescent="0.25">
      <c r="A635" s="656">
        <v>635</v>
      </c>
      <c r="B635" s="59" t="s">
        <v>12152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12145</v>
      </c>
    </row>
    <row r="636" spans="1:9" x14ac:dyDescent="0.25">
      <c r="A636" s="656">
        <v>636</v>
      </c>
      <c r="B636" s="59" t="s">
        <v>12152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12145</v>
      </c>
    </row>
    <row r="637" spans="1:9" x14ac:dyDescent="0.25">
      <c r="A637" s="656">
        <v>637</v>
      </c>
      <c r="B637" s="83" t="s">
        <v>11084</v>
      </c>
      <c r="C637" s="675" t="s">
        <v>12170</v>
      </c>
      <c r="D637" s="141">
        <v>1</v>
      </c>
      <c r="E637" s="480" t="s">
        <v>26</v>
      </c>
      <c r="F637" s="64">
        <v>3700000</v>
      </c>
      <c r="G637" s="139" t="s">
        <v>535</v>
      </c>
      <c r="H637" s="139" t="s">
        <v>12169</v>
      </c>
    </row>
    <row r="638" spans="1:9" x14ac:dyDescent="0.25">
      <c r="A638" s="656">
        <v>638</v>
      </c>
      <c r="B638" s="83" t="s">
        <v>11084</v>
      </c>
      <c r="C638" s="83" t="s">
        <v>12172</v>
      </c>
      <c r="D638" s="141">
        <v>1</v>
      </c>
      <c r="E638" s="480" t="s">
        <v>26</v>
      </c>
      <c r="F638" s="562">
        <v>3700000</v>
      </c>
      <c r="G638" s="139" t="s">
        <v>14765</v>
      </c>
      <c r="H638" s="139" t="s">
        <v>12169</v>
      </c>
    </row>
    <row r="639" spans="1:9" x14ac:dyDescent="0.25">
      <c r="A639" s="656">
        <v>639</v>
      </c>
      <c r="B639" s="59" t="s">
        <v>62</v>
      </c>
      <c r="C639" s="59" t="s">
        <v>14766</v>
      </c>
      <c r="D639" s="60">
        <v>1</v>
      </c>
      <c r="E639" s="75" t="s">
        <v>29</v>
      </c>
      <c r="F639" s="73">
        <v>2100000</v>
      </c>
      <c r="G639" s="120" t="s">
        <v>1877</v>
      </c>
      <c r="H639" s="616">
        <v>44571</v>
      </c>
      <c r="I639" s="59" t="s">
        <v>10517</v>
      </c>
    </row>
    <row r="640" spans="1:9" x14ac:dyDescent="0.25">
      <c r="A640" s="656">
        <v>640</v>
      </c>
      <c r="B640" s="59" t="s">
        <v>62</v>
      </c>
      <c r="C640" s="59" t="s">
        <v>14767</v>
      </c>
      <c r="D640" s="59">
        <v>1</v>
      </c>
      <c r="E640" s="59" t="s">
        <v>29</v>
      </c>
      <c r="F640" s="73">
        <v>2100000</v>
      </c>
      <c r="G640" s="120" t="s">
        <v>1877</v>
      </c>
      <c r="H640" s="616">
        <v>44571</v>
      </c>
    </row>
    <row r="641" spans="1:11" x14ac:dyDescent="0.25">
      <c r="A641" s="656">
        <v>641</v>
      </c>
      <c r="B641" s="58" t="s">
        <v>12074</v>
      </c>
      <c r="C641" s="83" t="s">
        <v>12208</v>
      </c>
      <c r="D641" s="141">
        <v>1</v>
      </c>
      <c r="E641" s="75" t="s">
        <v>26</v>
      </c>
      <c r="F641" s="63">
        <v>775000</v>
      </c>
      <c r="G641" s="120" t="s">
        <v>522</v>
      </c>
      <c r="H641" s="616">
        <v>44571</v>
      </c>
    </row>
    <row r="642" spans="1:11" x14ac:dyDescent="0.25">
      <c r="A642" s="656">
        <v>642</v>
      </c>
      <c r="B642" s="58" t="s">
        <v>12074</v>
      </c>
      <c r="C642" s="83" t="s">
        <v>12210</v>
      </c>
      <c r="D642" s="60">
        <v>1</v>
      </c>
      <c r="E642" s="75" t="s">
        <v>26</v>
      </c>
      <c r="F642" s="63">
        <v>775000</v>
      </c>
      <c r="G642" s="120" t="s">
        <v>522</v>
      </c>
      <c r="H642" s="616">
        <v>44571</v>
      </c>
    </row>
    <row r="643" spans="1:11" x14ac:dyDescent="0.25">
      <c r="A643" s="656">
        <v>643</v>
      </c>
      <c r="B643" s="58" t="s">
        <v>12074</v>
      </c>
      <c r="C643" s="83" t="s">
        <v>12211</v>
      </c>
      <c r="D643" s="59">
        <v>1</v>
      </c>
      <c r="E643" s="75" t="s">
        <v>26</v>
      </c>
      <c r="F643" s="63">
        <v>775000</v>
      </c>
      <c r="G643" s="120" t="s">
        <v>522</v>
      </c>
      <c r="H643" s="616">
        <v>44571</v>
      </c>
    </row>
    <row r="644" spans="1:11" x14ac:dyDescent="0.25">
      <c r="A644" s="656">
        <v>644</v>
      </c>
      <c r="B644" s="58" t="s">
        <v>12074</v>
      </c>
      <c r="C644" s="83" t="s">
        <v>12212</v>
      </c>
      <c r="D644" s="141">
        <v>1</v>
      </c>
      <c r="E644" s="75" t="s">
        <v>26</v>
      </c>
      <c r="F644" s="63">
        <v>775000</v>
      </c>
      <c r="G644" s="120" t="s">
        <v>522</v>
      </c>
      <c r="H644" s="616">
        <v>44571</v>
      </c>
    </row>
    <row r="645" spans="1:11" x14ac:dyDescent="0.25">
      <c r="A645" s="656">
        <v>645</v>
      </c>
      <c r="B645" s="59" t="s">
        <v>62</v>
      </c>
      <c r="C645" s="77" t="s">
        <v>14768</v>
      </c>
      <c r="D645" s="60">
        <v>1</v>
      </c>
      <c r="E645" s="126" t="s">
        <v>29</v>
      </c>
      <c r="F645" s="73">
        <v>2100000</v>
      </c>
      <c r="G645" s="120" t="s">
        <v>953</v>
      </c>
      <c r="H645" s="616">
        <v>44630</v>
      </c>
      <c r="I645" s="59" t="s">
        <v>14769</v>
      </c>
    </row>
    <row r="646" spans="1:11" x14ac:dyDescent="0.25">
      <c r="A646" s="656">
        <v>646</v>
      </c>
      <c r="B646" s="59" t="s">
        <v>62</v>
      </c>
      <c r="C646" s="59" t="s">
        <v>14770</v>
      </c>
      <c r="D646" s="59">
        <v>1</v>
      </c>
      <c r="E646" s="59" t="s">
        <v>29</v>
      </c>
      <c r="F646" s="61">
        <v>2100000</v>
      </c>
      <c r="G646" s="120" t="s">
        <v>953</v>
      </c>
      <c r="H646" s="616">
        <v>44630</v>
      </c>
      <c r="I646" s="59" t="s">
        <v>10021</v>
      </c>
      <c r="J646" s="59" t="s">
        <v>14085</v>
      </c>
      <c r="K646" s="81" t="s">
        <v>92</v>
      </c>
    </row>
    <row r="647" spans="1:11" x14ac:dyDescent="0.25">
      <c r="A647" s="656">
        <v>647</v>
      </c>
      <c r="B647" s="59" t="s">
        <v>12070</v>
      </c>
      <c r="C647" s="60" t="s">
        <v>12244</v>
      </c>
      <c r="D647" s="60">
        <v>1</v>
      </c>
      <c r="E647" s="75" t="s">
        <v>26</v>
      </c>
      <c r="F647" s="210">
        <v>1650000</v>
      </c>
      <c r="G647" s="120" t="s">
        <v>522</v>
      </c>
      <c r="H647" s="616">
        <v>44661</v>
      </c>
    </row>
    <row r="648" spans="1:11" x14ac:dyDescent="0.25">
      <c r="A648" s="656">
        <v>648</v>
      </c>
      <c r="B648" s="59" t="s">
        <v>12070</v>
      </c>
      <c r="C648" s="60" t="s">
        <v>12246</v>
      </c>
      <c r="D648" s="59">
        <v>1</v>
      </c>
      <c r="E648" s="59" t="s">
        <v>26</v>
      </c>
      <c r="F648" s="210">
        <v>1650000</v>
      </c>
      <c r="G648" s="120" t="s">
        <v>14771</v>
      </c>
      <c r="H648" s="616">
        <v>44661</v>
      </c>
    </row>
    <row r="649" spans="1:11" x14ac:dyDescent="0.25">
      <c r="A649" s="656">
        <v>649</v>
      </c>
      <c r="B649" s="59" t="s">
        <v>12070</v>
      </c>
      <c r="C649" s="60" t="s">
        <v>12247</v>
      </c>
      <c r="D649" s="60">
        <v>1</v>
      </c>
      <c r="E649" s="75" t="s">
        <v>26</v>
      </c>
      <c r="F649" s="210">
        <v>1650000</v>
      </c>
      <c r="G649" s="120" t="s">
        <v>522</v>
      </c>
      <c r="H649" s="616">
        <v>44661</v>
      </c>
    </row>
    <row r="650" spans="1:11" x14ac:dyDescent="0.25">
      <c r="A650" s="656">
        <v>650</v>
      </c>
      <c r="B650" s="59" t="s">
        <v>12070</v>
      </c>
      <c r="C650" s="60" t="s">
        <v>12248</v>
      </c>
      <c r="D650" s="60">
        <v>1</v>
      </c>
      <c r="E650" s="75" t="s">
        <v>26</v>
      </c>
      <c r="F650" s="210">
        <v>1650000</v>
      </c>
      <c r="G650" s="120" t="s">
        <v>14771</v>
      </c>
      <c r="H650" s="616">
        <v>44661</v>
      </c>
    </row>
    <row r="651" spans="1:11" x14ac:dyDescent="0.25">
      <c r="A651" s="656">
        <v>651</v>
      </c>
      <c r="B651" s="59" t="s">
        <v>12152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5647</v>
      </c>
      <c r="H651" s="616">
        <v>44691</v>
      </c>
    </row>
    <row r="652" spans="1:11" x14ac:dyDescent="0.25">
      <c r="A652" s="656">
        <v>652</v>
      </c>
      <c r="B652" s="59" t="s">
        <v>12152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5647</v>
      </c>
      <c r="H652" s="616">
        <v>44691</v>
      </c>
    </row>
    <row r="653" spans="1:11" x14ac:dyDescent="0.25">
      <c r="A653" s="656">
        <v>653</v>
      </c>
      <c r="B653" s="59" t="s">
        <v>12152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5647</v>
      </c>
      <c r="H653" s="616">
        <v>44691</v>
      </c>
    </row>
    <row r="654" spans="1:11" x14ac:dyDescent="0.25">
      <c r="A654" s="656">
        <v>654</v>
      </c>
      <c r="B654" s="59" t="s">
        <v>12152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5647</v>
      </c>
      <c r="H654" s="616">
        <v>44691</v>
      </c>
    </row>
    <row r="655" spans="1:11" x14ac:dyDescent="0.25">
      <c r="A655" s="656">
        <v>655</v>
      </c>
      <c r="B655" s="59" t="s">
        <v>12152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5647</v>
      </c>
      <c r="H655" s="616">
        <v>44691</v>
      </c>
    </row>
    <row r="656" spans="1:11" x14ac:dyDescent="0.25">
      <c r="A656" s="656">
        <v>656</v>
      </c>
      <c r="B656" s="59" t="s">
        <v>12152</v>
      </c>
      <c r="C656" s="676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6">
        <v>44722</v>
      </c>
    </row>
    <row r="657" spans="1:11" x14ac:dyDescent="0.25">
      <c r="A657" s="656">
        <v>657</v>
      </c>
      <c r="B657" s="59" t="s">
        <v>12152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6">
        <v>44722</v>
      </c>
    </row>
    <row r="658" spans="1:11" x14ac:dyDescent="0.25">
      <c r="A658" s="656">
        <v>658</v>
      </c>
      <c r="B658" s="59" t="s">
        <v>12152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6">
        <v>44722</v>
      </c>
    </row>
    <row r="659" spans="1:11" x14ac:dyDescent="0.25">
      <c r="A659" s="656">
        <v>659</v>
      </c>
      <c r="B659" s="59" t="s">
        <v>12152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6">
        <v>44722</v>
      </c>
    </row>
    <row r="660" spans="1:11" x14ac:dyDescent="0.25">
      <c r="A660" s="656">
        <v>660</v>
      </c>
      <c r="B660" s="59" t="s">
        <v>12152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6">
        <v>44722</v>
      </c>
    </row>
    <row r="661" spans="1:11" x14ac:dyDescent="0.25">
      <c r="A661" s="656">
        <v>661</v>
      </c>
      <c r="B661" s="59" t="s">
        <v>7648</v>
      </c>
      <c r="C661" s="59" t="s">
        <v>14772</v>
      </c>
      <c r="D661" s="59">
        <v>1</v>
      </c>
      <c r="E661" s="77" t="s">
        <v>26</v>
      </c>
      <c r="F661" s="61">
        <v>1400000</v>
      </c>
      <c r="G661" s="120" t="s">
        <v>553</v>
      </c>
      <c r="H661" s="616">
        <v>44752</v>
      </c>
    </row>
    <row r="662" spans="1:11" x14ac:dyDescent="0.25">
      <c r="A662" s="656">
        <v>662</v>
      </c>
      <c r="B662" s="59" t="s">
        <v>10727</v>
      </c>
      <c r="C662" s="59" t="s">
        <v>14773</v>
      </c>
      <c r="D662" s="60">
        <v>1</v>
      </c>
      <c r="E662" s="75" t="s">
        <v>26</v>
      </c>
      <c r="F662" s="73">
        <v>1700000</v>
      </c>
      <c r="G662" s="120" t="s">
        <v>1653</v>
      </c>
      <c r="H662" s="616">
        <v>44844</v>
      </c>
      <c r="I662" s="124" t="s">
        <v>14774</v>
      </c>
      <c r="J662" s="59" t="s">
        <v>14085</v>
      </c>
      <c r="K662" s="515">
        <v>44690</v>
      </c>
    </row>
    <row r="663" spans="1:11" x14ac:dyDescent="0.25">
      <c r="A663" s="656">
        <v>663</v>
      </c>
      <c r="B663" s="59" t="s">
        <v>10727</v>
      </c>
      <c r="C663" s="59" t="s">
        <v>14775</v>
      </c>
      <c r="D663" s="60">
        <v>1</v>
      </c>
      <c r="E663" s="75" t="s">
        <v>26</v>
      </c>
      <c r="F663" s="73">
        <v>1700000</v>
      </c>
      <c r="G663" s="120" t="s">
        <v>1653</v>
      </c>
      <c r="H663" s="616">
        <v>44844</v>
      </c>
    </row>
    <row r="664" spans="1:11" x14ac:dyDescent="0.25">
      <c r="A664" s="656">
        <v>664</v>
      </c>
      <c r="B664" s="59" t="s">
        <v>7648</v>
      </c>
      <c r="C664" s="59" t="s">
        <v>14776</v>
      </c>
      <c r="D664" s="60">
        <v>1</v>
      </c>
      <c r="E664" s="126" t="s">
        <v>26</v>
      </c>
      <c r="F664" s="221">
        <v>1400000</v>
      </c>
      <c r="G664" s="120" t="s">
        <v>665</v>
      </c>
      <c r="H664" s="616">
        <v>44844</v>
      </c>
      <c r="I664" s="124" t="s">
        <v>14777</v>
      </c>
      <c r="J664" s="59" t="s">
        <v>14080</v>
      </c>
      <c r="K664" s="515">
        <v>44845</v>
      </c>
    </row>
    <row r="665" spans="1:11" x14ac:dyDescent="0.25">
      <c r="A665" s="656">
        <v>665</v>
      </c>
      <c r="B665" s="59" t="s">
        <v>7648</v>
      </c>
      <c r="C665" s="59" t="s">
        <v>14778</v>
      </c>
      <c r="D665" s="77">
        <v>1</v>
      </c>
      <c r="E665" s="59" t="s">
        <v>26</v>
      </c>
      <c r="F665" s="292">
        <v>1400000</v>
      </c>
      <c r="G665" s="120" t="s">
        <v>882</v>
      </c>
      <c r="H665" s="616">
        <v>44844</v>
      </c>
      <c r="I665" s="59" t="s">
        <v>14779</v>
      </c>
      <c r="J665" s="59" t="s">
        <v>14080</v>
      </c>
      <c r="K665" s="515">
        <v>44844</v>
      </c>
    </row>
    <row r="666" spans="1:11" x14ac:dyDescent="0.25">
      <c r="A666" s="656">
        <v>666</v>
      </c>
      <c r="B666" s="59" t="s">
        <v>10727</v>
      </c>
      <c r="C666" s="84" t="s">
        <v>14780</v>
      </c>
      <c r="D666" s="141">
        <v>1</v>
      </c>
      <c r="E666" s="75" t="s">
        <v>26</v>
      </c>
      <c r="F666" s="73">
        <v>1700000</v>
      </c>
      <c r="G666" s="120" t="s">
        <v>1873</v>
      </c>
      <c r="H666" s="616">
        <v>44844</v>
      </c>
      <c r="I666" s="124" t="s">
        <v>6796</v>
      </c>
      <c r="J666" s="59" t="s">
        <v>14080</v>
      </c>
      <c r="K666" s="81" t="s">
        <v>14781</v>
      </c>
    </row>
    <row r="667" spans="1:11" x14ac:dyDescent="0.25">
      <c r="A667" s="656">
        <v>667</v>
      </c>
      <c r="B667" s="59" t="s">
        <v>10727</v>
      </c>
      <c r="C667" s="59" t="s">
        <v>14782</v>
      </c>
      <c r="D667" s="59">
        <v>1</v>
      </c>
      <c r="E667" s="59" t="s">
        <v>26</v>
      </c>
      <c r="F667" s="73">
        <v>1700000</v>
      </c>
      <c r="G667" s="120" t="s">
        <v>1873</v>
      </c>
      <c r="H667" s="616">
        <v>44844</v>
      </c>
      <c r="I667" s="124" t="s">
        <v>14783</v>
      </c>
      <c r="J667" s="59" t="s">
        <v>14080</v>
      </c>
      <c r="K667" s="81" t="s">
        <v>14781</v>
      </c>
    </row>
    <row r="668" spans="1:11" x14ac:dyDescent="0.25">
      <c r="A668" s="656">
        <v>668</v>
      </c>
      <c r="B668" s="59" t="s">
        <v>10727</v>
      </c>
      <c r="C668" s="59" t="s">
        <v>14784</v>
      </c>
      <c r="D668" s="59">
        <v>1</v>
      </c>
      <c r="E668" s="59" t="s">
        <v>26</v>
      </c>
      <c r="F668" s="73">
        <v>1700000</v>
      </c>
      <c r="G668" s="120" t="s">
        <v>455</v>
      </c>
      <c r="H668" s="616">
        <v>44844</v>
      </c>
      <c r="I668" s="124" t="s">
        <v>14785</v>
      </c>
      <c r="J668" s="59" t="s">
        <v>14085</v>
      </c>
      <c r="K668" s="81" t="s">
        <v>14786</v>
      </c>
    </row>
    <row r="669" spans="1:11" x14ac:dyDescent="0.25">
      <c r="A669" s="656">
        <v>669</v>
      </c>
      <c r="B669" s="59" t="s">
        <v>10727</v>
      </c>
      <c r="C669" s="59" t="s">
        <v>14787</v>
      </c>
      <c r="D669" s="59">
        <v>1</v>
      </c>
      <c r="E669" s="59" t="s">
        <v>26</v>
      </c>
      <c r="F669" s="73">
        <v>1700000</v>
      </c>
      <c r="G669" s="120" t="s">
        <v>455</v>
      </c>
      <c r="H669" s="616">
        <v>44844</v>
      </c>
    </row>
    <row r="670" spans="1:11" x14ac:dyDescent="0.25">
      <c r="A670" s="656">
        <v>670</v>
      </c>
      <c r="B670" s="59" t="s">
        <v>62</v>
      </c>
      <c r="C670" s="59" t="s">
        <v>14788</v>
      </c>
      <c r="D670" s="59">
        <v>1</v>
      </c>
      <c r="E670" s="59" t="s">
        <v>29</v>
      </c>
      <c r="F670" s="61">
        <v>2100000</v>
      </c>
      <c r="G670" s="120" t="s">
        <v>2085</v>
      </c>
      <c r="H670" s="616">
        <v>44844</v>
      </c>
    </row>
    <row r="671" spans="1:11" x14ac:dyDescent="0.25">
      <c r="A671" s="656">
        <v>671</v>
      </c>
      <c r="B671" s="59" t="s">
        <v>62</v>
      </c>
      <c r="C671" s="59" t="s">
        <v>14789</v>
      </c>
      <c r="D671" s="59">
        <v>1</v>
      </c>
      <c r="E671" s="59" t="s">
        <v>29</v>
      </c>
      <c r="F671" s="61">
        <v>2100000</v>
      </c>
      <c r="G671" s="120" t="s">
        <v>2085</v>
      </c>
      <c r="H671" s="616">
        <v>44844</v>
      </c>
    </row>
    <row r="672" spans="1:11" x14ac:dyDescent="0.25">
      <c r="A672" s="656">
        <v>672</v>
      </c>
      <c r="B672" s="59" t="s">
        <v>62</v>
      </c>
      <c r="C672" s="59" t="s">
        <v>14790</v>
      </c>
      <c r="D672" s="59">
        <v>1</v>
      </c>
      <c r="E672" s="59" t="s">
        <v>29</v>
      </c>
      <c r="F672" s="61">
        <v>2100000</v>
      </c>
      <c r="G672" s="120" t="s">
        <v>1918</v>
      </c>
      <c r="H672" s="616">
        <v>44844</v>
      </c>
    </row>
    <row r="673" spans="1:8" x14ac:dyDescent="0.25">
      <c r="A673" s="656">
        <v>673</v>
      </c>
      <c r="B673" s="59" t="s">
        <v>62</v>
      </c>
      <c r="C673" s="59" t="s">
        <v>14791</v>
      </c>
      <c r="D673" s="59">
        <v>1</v>
      </c>
      <c r="E673" s="59" t="s">
        <v>29</v>
      </c>
      <c r="F673" s="61">
        <v>2100000</v>
      </c>
      <c r="G673" s="120" t="s">
        <v>1918</v>
      </c>
      <c r="H673" s="616">
        <v>44844</v>
      </c>
    </row>
    <row r="674" spans="1:8" x14ac:dyDescent="0.25">
      <c r="A674" s="656">
        <v>674</v>
      </c>
      <c r="B674" s="59" t="s">
        <v>62</v>
      </c>
      <c r="C674" s="59" t="s">
        <v>14792</v>
      </c>
      <c r="D674" s="59">
        <v>1</v>
      </c>
      <c r="E674" s="59" t="s">
        <v>29</v>
      </c>
      <c r="F674" s="61">
        <v>2100000</v>
      </c>
      <c r="G674" s="120" t="s">
        <v>1918</v>
      </c>
      <c r="H674" s="616">
        <v>44844</v>
      </c>
    </row>
    <row r="675" spans="1:8" x14ac:dyDescent="0.25">
      <c r="A675" s="656">
        <v>675</v>
      </c>
      <c r="B675" s="59" t="s">
        <v>62</v>
      </c>
      <c r="C675" s="59" t="s">
        <v>14793</v>
      </c>
      <c r="D675" s="59">
        <v>1</v>
      </c>
      <c r="E675" s="59" t="s">
        <v>29</v>
      </c>
      <c r="F675" s="61">
        <v>2100000</v>
      </c>
      <c r="G675" s="120" t="s">
        <v>1918</v>
      </c>
      <c r="H675" s="616">
        <v>44844</v>
      </c>
    </row>
    <row r="676" spans="1:8" x14ac:dyDescent="0.25">
      <c r="A676" s="656">
        <v>676</v>
      </c>
      <c r="B676" s="71" t="s">
        <v>54</v>
      </c>
      <c r="C676" s="59" t="s">
        <v>12332</v>
      </c>
      <c r="D676" s="60">
        <v>1</v>
      </c>
      <c r="E676" s="75" t="s">
        <v>26</v>
      </c>
      <c r="F676" s="61">
        <v>3400000</v>
      </c>
      <c r="G676" s="59" t="s">
        <v>12333</v>
      </c>
      <c r="H676" s="616">
        <v>44844</v>
      </c>
    </row>
    <row r="677" spans="1:8" x14ac:dyDescent="0.25">
      <c r="A677" s="656">
        <v>677</v>
      </c>
      <c r="B677" s="71" t="s">
        <v>54</v>
      </c>
      <c r="C677" s="59" t="s">
        <v>12335</v>
      </c>
      <c r="D677" s="60">
        <v>1</v>
      </c>
      <c r="E677" s="75" t="s">
        <v>26</v>
      </c>
      <c r="F677" s="61">
        <v>3400000</v>
      </c>
      <c r="G677" s="59" t="s">
        <v>12333</v>
      </c>
      <c r="H677" s="616">
        <v>44844</v>
      </c>
    </row>
    <row r="678" spans="1:8" x14ac:dyDescent="0.25">
      <c r="A678" s="656">
        <v>678</v>
      </c>
      <c r="B678" s="59" t="s">
        <v>10727</v>
      </c>
      <c r="C678" s="59" t="s">
        <v>12336</v>
      </c>
      <c r="D678" s="59">
        <v>1</v>
      </c>
      <c r="E678" s="59" t="s">
        <v>26</v>
      </c>
      <c r="F678" s="73">
        <v>1700000</v>
      </c>
      <c r="G678" s="59" t="s">
        <v>12337</v>
      </c>
      <c r="H678" s="616">
        <v>44844</v>
      </c>
    </row>
    <row r="679" spans="1:8" x14ac:dyDescent="0.25">
      <c r="A679" s="656">
        <v>679</v>
      </c>
      <c r="B679" s="59" t="s">
        <v>7648</v>
      </c>
      <c r="C679" s="59" t="s">
        <v>9676</v>
      </c>
      <c r="D679" s="59">
        <v>1</v>
      </c>
      <c r="E679" s="59" t="s">
        <v>26</v>
      </c>
      <c r="F679" s="61">
        <v>1400000</v>
      </c>
      <c r="G679" s="81" t="s">
        <v>4144</v>
      </c>
      <c r="H679" s="616">
        <v>44844</v>
      </c>
    </row>
    <row r="680" spans="1:8" x14ac:dyDescent="0.25">
      <c r="A680" s="656">
        <v>680</v>
      </c>
      <c r="B680" s="59" t="s">
        <v>7648</v>
      </c>
      <c r="C680" s="59" t="s">
        <v>6717</v>
      </c>
      <c r="D680" s="59">
        <v>1</v>
      </c>
      <c r="E680" s="59" t="s">
        <v>26</v>
      </c>
      <c r="F680" s="61">
        <v>1400000</v>
      </c>
      <c r="G680" s="81" t="s">
        <v>4144</v>
      </c>
      <c r="H680" s="616">
        <v>44844</v>
      </c>
    </row>
    <row r="681" spans="1:8" x14ac:dyDescent="0.25">
      <c r="A681" s="656">
        <v>681</v>
      </c>
      <c r="B681" s="59" t="s">
        <v>10727</v>
      </c>
      <c r="C681" s="124" t="s">
        <v>12338</v>
      </c>
      <c r="D681" s="141">
        <v>1</v>
      </c>
      <c r="E681" s="75" t="s">
        <v>26</v>
      </c>
      <c r="F681" s="73">
        <v>1700000</v>
      </c>
      <c r="G681" s="59" t="s">
        <v>1120</v>
      </c>
      <c r="H681" s="616">
        <v>44844</v>
      </c>
    </row>
    <row r="682" spans="1:8" x14ac:dyDescent="0.25">
      <c r="A682" s="656">
        <v>682</v>
      </c>
      <c r="B682" s="59" t="s">
        <v>10727</v>
      </c>
      <c r="C682" s="124" t="s">
        <v>12340</v>
      </c>
      <c r="D682" s="141">
        <v>1</v>
      </c>
      <c r="E682" s="75" t="s">
        <v>26</v>
      </c>
      <c r="F682" s="73">
        <v>1700000</v>
      </c>
      <c r="G682" s="59" t="s">
        <v>1120</v>
      </c>
      <c r="H682" s="616">
        <v>44844</v>
      </c>
    </row>
    <row r="683" spans="1:8" x14ac:dyDescent="0.25">
      <c r="A683" s="656">
        <v>683</v>
      </c>
      <c r="B683" s="59" t="s">
        <v>10727</v>
      </c>
      <c r="C683" s="124" t="s">
        <v>12341</v>
      </c>
      <c r="D683" s="141">
        <v>1</v>
      </c>
      <c r="E683" s="75" t="s">
        <v>26</v>
      </c>
      <c r="F683" s="73">
        <v>1700000</v>
      </c>
      <c r="G683" s="59" t="s">
        <v>1120</v>
      </c>
      <c r="H683" s="616">
        <v>44844</v>
      </c>
    </row>
    <row r="684" spans="1:8" x14ac:dyDescent="0.25">
      <c r="A684" s="656">
        <v>684</v>
      </c>
      <c r="B684" s="59" t="s">
        <v>10727</v>
      </c>
      <c r="C684" s="124" t="s">
        <v>12342</v>
      </c>
      <c r="D684" s="141">
        <v>1</v>
      </c>
      <c r="E684" s="75" t="s">
        <v>26</v>
      </c>
      <c r="F684" s="73">
        <v>1700000</v>
      </c>
      <c r="G684" s="59" t="s">
        <v>1120</v>
      </c>
      <c r="H684" s="616">
        <v>44844</v>
      </c>
    </row>
    <row r="685" spans="1:8" x14ac:dyDescent="0.25">
      <c r="A685" s="656">
        <v>685</v>
      </c>
      <c r="B685" s="59" t="s">
        <v>10727</v>
      </c>
      <c r="C685" s="124" t="s">
        <v>12343</v>
      </c>
      <c r="D685" s="141">
        <v>1</v>
      </c>
      <c r="E685" s="75" t="s">
        <v>26</v>
      </c>
      <c r="F685" s="73">
        <v>1700000</v>
      </c>
      <c r="G685" s="59" t="s">
        <v>1120</v>
      </c>
      <c r="H685" s="616">
        <v>44844</v>
      </c>
    </row>
    <row r="686" spans="1:8" x14ac:dyDescent="0.25">
      <c r="A686" s="656">
        <v>686</v>
      </c>
      <c r="B686" s="59" t="s">
        <v>10727</v>
      </c>
      <c r="C686" s="124" t="s">
        <v>12344</v>
      </c>
      <c r="D686" s="141">
        <v>1</v>
      </c>
      <c r="E686" s="75" t="s">
        <v>26</v>
      </c>
      <c r="F686" s="73">
        <v>1700000</v>
      </c>
      <c r="G686" s="59" t="s">
        <v>1120</v>
      </c>
      <c r="H686" s="616">
        <v>44844</v>
      </c>
    </row>
    <row r="687" spans="1:8" x14ac:dyDescent="0.25">
      <c r="A687" s="656">
        <v>687</v>
      </c>
      <c r="B687" s="59" t="s">
        <v>10727</v>
      </c>
      <c r="C687" s="124" t="s">
        <v>12345</v>
      </c>
      <c r="D687" s="141">
        <v>1</v>
      </c>
      <c r="E687" s="75" t="s">
        <v>26</v>
      </c>
      <c r="F687" s="73">
        <v>1700000</v>
      </c>
      <c r="G687" s="59" t="s">
        <v>1120</v>
      </c>
      <c r="H687" s="616">
        <v>44844</v>
      </c>
    </row>
    <row r="688" spans="1:8" x14ac:dyDescent="0.25">
      <c r="A688" s="656">
        <v>688</v>
      </c>
      <c r="B688" s="59" t="s">
        <v>10727</v>
      </c>
      <c r="C688" s="124" t="s">
        <v>12346</v>
      </c>
      <c r="D688" s="141">
        <v>1</v>
      </c>
      <c r="E688" s="75" t="s">
        <v>26</v>
      </c>
      <c r="F688" s="73">
        <v>1700000</v>
      </c>
      <c r="G688" s="59" t="s">
        <v>1120</v>
      </c>
      <c r="H688" s="616">
        <v>44844</v>
      </c>
    </row>
    <row r="689" spans="1:10" x14ac:dyDescent="0.25">
      <c r="A689" s="656">
        <v>689</v>
      </c>
      <c r="B689" s="59" t="s">
        <v>10727</v>
      </c>
      <c r="C689" s="124" t="s">
        <v>12347</v>
      </c>
      <c r="D689" s="141">
        <v>1</v>
      </c>
      <c r="E689" s="75" t="s">
        <v>26</v>
      </c>
      <c r="F689" s="73">
        <v>1700000</v>
      </c>
      <c r="G689" s="59" t="s">
        <v>1120</v>
      </c>
      <c r="H689" s="616">
        <v>44844</v>
      </c>
    </row>
    <row r="690" spans="1:10" x14ac:dyDescent="0.25">
      <c r="A690" s="656">
        <v>690</v>
      </c>
      <c r="B690" s="59" t="s">
        <v>10727</v>
      </c>
      <c r="C690" s="124" t="s">
        <v>12348</v>
      </c>
      <c r="D690" s="141">
        <v>1</v>
      </c>
      <c r="E690" s="75" t="s">
        <v>26</v>
      </c>
      <c r="F690" s="73">
        <v>1700000</v>
      </c>
      <c r="G690" s="59" t="s">
        <v>1120</v>
      </c>
      <c r="H690" s="616">
        <v>44844</v>
      </c>
    </row>
    <row r="691" spans="1:10" x14ac:dyDescent="0.25">
      <c r="A691" s="656">
        <v>691</v>
      </c>
      <c r="B691" s="59" t="s">
        <v>7648</v>
      </c>
      <c r="C691" s="59" t="s">
        <v>12350</v>
      </c>
      <c r="D691" s="59">
        <v>1</v>
      </c>
      <c r="E691" s="59" t="s">
        <v>26</v>
      </c>
      <c r="F691" s="61">
        <v>1400000</v>
      </c>
      <c r="G691" s="59" t="s">
        <v>1120</v>
      </c>
      <c r="H691" s="616">
        <v>44844</v>
      </c>
    </row>
    <row r="692" spans="1:10" x14ac:dyDescent="0.25">
      <c r="A692" s="656">
        <v>692</v>
      </c>
      <c r="B692" s="59" t="s">
        <v>7648</v>
      </c>
      <c r="C692" s="59" t="s">
        <v>7930</v>
      </c>
      <c r="D692" s="59">
        <v>1</v>
      </c>
      <c r="E692" s="59" t="s">
        <v>26</v>
      </c>
      <c r="F692" s="61">
        <v>1400000</v>
      </c>
      <c r="G692" s="59" t="s">
        <v>1120</v>
      </c>
      <c r="H692" s="616">
        <v>44844</v>
      </c>
    </row>
    <row r="693" spans="1:10" x14ac:dyDescent="0.25">
      <c r="A693" s="656">
        <v>693</v>
      </c>
      <c r="B693" s="59" t="s">
        <v>7648</v>
      </c>
      <c r="C693" s="59" t="s">
        <v>6717</v>
      </c>
      <c r="D693" s="59">
        <v>1</v>
      </c>
      <c r="E693" s="59" t="s">
        <v>26</v>
      </c>
      <c r="F693" s="61">
        <v>1400000</v>
      </c>
      <c r="G693" s="59" t="s">
        <v>1120</v>
      </c>
      <c r="H693" s="616">
        <v>44844</v>
      </c>
    </row>
    <row r="694" spans="1:10" x14ac:dyDescent="0.25">
      <c r="A694" s="656">
        <v>694</v>
      </c>
      <c r="B694" s="59" t="s">
        <v>7648</v>
      </c>
      <c r="C694" s="59" t="s">
        <v>12352</v>
      </c>
      <c r="D694" s="59">
        <v>1</v>
      </c>
      <c r="E694" s="59" t="s">
        <v>26</v>
      </c>
      <c r="F694" s="61">
        <v>1400000</v>
      </c>
      <c r="G694" s="59" t="s">
        <v>1120</v>
      </c>
      <c r="H694" s="616">
        <v>44844</v>
      </c>
    </row>
    <row r="695" spans="1:10" x14ac:dyDescent="0.25">
      <c r="A695" s="656">
        <v>695</v>
      </c>
      <c r="B695" s="59" t="s">
        <v>7648</v>
      </c>
      <c r="C695" s="59" t="s">
        <v>14794</v>
      </c>
      <c r="D695" s="60">
        <v>1</v>
      </c>
      <c r="E695" s="75" t="s">
        <v>26</v>
      </c>
      <c r="F695" s="64">
        <v>1400000</v>
      </c>
      <c r="G695" s="120" t="s">
        <v>414</v>
      </c>
      <c r="H695" s="616">
        <v>44905</v>
      </c>
      <c r="I695" s="59" t="s">
        <v>14795</v>
      </c>
      <c r="J695" s="59" t="s">
        <v>14080</v>
      </c>
    </row>
    <row r="696" spans="1:10" x14ac:dyDescent="0.25">
      <c r="A696" s="656">
        <v>696</v>
      </c>
      <c r="B696" s="59" t="s">
        <v>10727</v>
      </c>
      <c r="C696" s="59" t="s">
        <v>12382</v>
      </c>
      <c r="D696" s="141">
        <v>1</v>
      </c>
      <c r="E696" s="75" t="s">
        <v>26</v>
      </c>
      <c r="F696" s="73">
        <v>1700000</v>
      </c>
      <c r="G696" s="120" t="s">
        <v>3328</v>
      </c>
      <c r="H696" s="616">
        <v>44905</v>
      </c>
    </row>
    <row r="697" spans="1:10" x14ac:dyDescent="0.25">
      <c r="A697" s="656">
        <v>697</v>
      </c>
      <c r="B697" s="59" t="s">
        <v>12152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6767</v>
      </c>
      <c r="H697" s="81" t="s">
        <v>12387</v>
      </c>
    </row>
    <row r="698" spans="1:10" x14ac:dyDescent="0.25">
      <c r="A698" s="656">
        <v>698</v>
      </c>
      <c r="B698" s="59" t="s">
        <v>12152</v>
      </c>
      <c r="C698" s="59">
        <v>106100057</v>
      </c>
      <c r="D698" s="60">
        <v>1</v>
      </c>
      <c r="E698" s="631" t="s">
        <v>26</v>
      </c>
      <c r="F698" s="73">
        <v>1800000</v>
      </c>
      <c r="G698" s="120" t="s">
        <v>6767</v>
      </c>
      <c r="H698" s="81" t="s">
        <v>12387</v>
      </c>
    </row>
    <row r="699" spans="1:10" x14ac:dyDescent="0.25">
      <c r="A699" s="656">
        <v>699</v>
      </c>
      <c r="B699" s="59" t="s">
        <v>12152</v>
      </c>
      <c r="C699" s="59">
        <v>106100062</v>
      </c>
      <c r="D699" s="60">
        <v>1</v>
      </c>
      <c r="E699" s="631" t="s">
        <v>26</v>
      </c>
      <c r="F699" s="73">
        <v>1800000</v>
      </c>
      <c r="G699" s="120" t="s">
        <v>6767</v>
      </c>
      <c r="H699" s="81" t="s">
        <v>12387</v>
      </c>
    </row>
    <row r="700" spans="1:10" x14ac:dyDescent="0.25">
      <c r="A700" s="656">
        <v>700</v>
      </c>
      <c r="B700" s="59" t="s">
        <v>12152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6767</v>
      </c>
      <c r="H700" s="81" t="s">
        <v>12387</v>
      </c>
    </row>
    <row r="701" spans="1:10" x14ac:dyDescent="0.25">
      <c r="A701" s="656">
        <v>701</v>
      </c>
      <c r="B701" s="59" t="s">
        <v>12152</v>
      </c>
      <c r="C701" s="59">
        <v>106100166</v>
      </c>
      <c r="D701" s="60">
        <v>1</v>
      </c>
      <c r="E701" s="631" t="s">
        <v>26</v>
      </c>
      <c r="F701" s="73">
        <v>1800000</v>
      </c>
      <c r="G701" s="120" t="s">
        <v>6767</v>
      </c>
      <c r="H701" s="81" t="s">
        <v>12387</v>
      </c>
    </row>
    <row r="702" spans="1:10" x14ac:dyDescent="0.25">
      <c r="A702" s="656">
        <v>702</v>
      </c>
      <c r="B702" s="481" t="s">
        <v>62</v>
      </c>
      <c r="C702" s="481" t="s">
        <v>12414</v>
      </c>
      <c r="D702" s="482">
        <v>1</v>
      </c>
      <c r="E702" s="544" t="s">
        <v>26</v>
      </c>
      <c r="F702" s="485">
        <v>2100000</v>
      </c>
      <c r="G702" s="486" t="s">
        <v>12415</v>
      </c>
      <c r="H702" s="536" t="s">
        <v>12409</v>
      </c>
    </row>
    <row r="703" spans="1:10" x14ac:dyDescent="0.25">
      <c r="A703" s="656">
        <v>703</v>
      </c>
      <c r="B703" s="481" t="s">
        <v>62</v>
      </c>
      <c r="C703" s="481" t="s">
        <v>12417</v>
      </c>
      <c r="D703" s="482">
        <v>1</v>
      </c>
      <c r="E703" s="544" t="s">
        <v>26</v>
      </c>
      <c r="F703" s="485">
        <v>2100000</v>
      </c>
      <c r="G703" s="486" t="s">
        <v>12415</v>
      </c>
      <c r="H703" s="536" t="s">
        <v>12409</v>
      </c>
    </row>
    <row r="704" spans="1:10" x14ac:dyDescent="0.25">
      <c r="A704" s="656">
        <v>704</v>
      </c>
      <c r="B704" s="481" t="s">
        <v>62</v>
      </c>
      <c r="C704" s="481" t="s">
        <v>12418</v>
      </c>
      <c r="D704" s="482">
        <v>1</v>
      </c>
      <c r="E704" s="544" t="s">
        <v>26</v>
      </c>
      <c r="F704" s="485">
        <v>2100000</v>
      </c>
      <c r="G704" s="486" t="s">
        <v>12415</v>
      </c>
      <c r="H704" s="536" t="s">
        <v>12409</v>
      </c>
    </row>
    <row r="705" spans="1:11" x14ac:dyDescent="0.25">
      <c r="A705" s="656">
        <v>705</v>
      </c>
      <c r="B705" s="481" t="s">
        <v>62</v>
      </c>
      <c r="C705" s="481" t="s">
        <v>12216</v>
      </c>
      <c r="D705" s="482">
        <v>1</v>
      </c>
      <c r="E705" s="483" t="s">
        <v>26</v>
      </c>
      <c r="F705" s="485">
        <v>2100000</v>
      </c>
      <c r="G705" s="486" t="s">
        <v>12415</v>
      </c>
      <c r="H705" s="536" t="s">
        <v>12409</v>
      </c>
    </row>
    <row r="706" spans="1:11" x14ac:dyDescent="0.25">
      <c r="A706" s="656">
        <v>706</v>
      </c>
      <c r="B706" s="59" t="s">
        <v>62</v>
      </c>
      <c r="C706" s="83" t="s">
        <v>14796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12409</v>
      </c>
      <c r="I706" s="59" t="s">
        <v>11439</v>
      </c>
      <c r="J706" s="59" t="s">
        <v>14797</v>
      </c>
      <c r="K706" s="81" t="s">
        <v>14798</v>
      </c>
    </row>
    <row r="707" spans="1:11" x14ac:dyDescent="0.25">
      <c r="A707" s="656">
        <v>707</v>
      </c>
      <c r="B707" s="59" t="s">
        <v>62</v>
      </c>
      <c r="C707" s="84" t="s">
        <v>14799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12409</v>
      </c>
    </row>
    <row r="708" spans="1:11" x14ac:dyDescent="0.25">
      <c r="A708" s="656">
        <v>708</v>
      </c>
      <c r="B708" s="59" t="s">
        <v>7648</v>
      </c>
      <c r="C708" s="93" t="s">
        <v>12437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12409</v>
      </c>
      <c r="I708" s="124" t="s">
        <v>14800</v>
      </c>
      <c r="J708" s="59" t="s">
        <v>14666</v>
      </c>
      <c r="K708" s="81" t="s">
        <v>11172</v>
      </c>
    </row>
    <row r="709" spans="1:11" x14ac:dyDescent="0.25">
      <c r="A709" s="656">
        <v>709</v>
      </c>
      <c r="B709" s="59" t="s">
        <v>62</v>
      </c>
      <c r="C709" s="59" t="s">
        <v>12439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12409</v>
      </c>
    </row>
    <row r="710" spans="1:11" x14ac:dyDescent="0.25">
      <c r="A710" s="656">
        <v>710</v>
      </c>
      <c r="B710" s="59" t="s">
        <v>62</v>
      </c>
      <c r="C710" s="59" t="s">
        <v>12414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12409</v>
      </c>
    </row>
    <row r="711" spans="1:11" x14ac:dyDescent="0.25">
      <c r="A711" s="656">
        <v>711</v>
      </c>
      <c r="B711" s="59" t="s">
        <v>7648</v>
      </c>
      <c r="C711" s="59" t="s">
        <v>12455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12409</v>
      </c>
      <c r="I711" s="124" t="s">
        <v>14801</v>
      </c>
      <c r="J711" s="59" t="s">
        <v>14080</v>
      </c>
      <c r="K711" s="81" t="s">
        <v>14802</v>
      </c>
    </row>
    <row r="712" spans="1:11" x14ac:dyDescent="0.25">
      <c r="A712" s="656">
        <v>712</v>
      </c>
      <c r="B712" s="59" t="s">
        <v>11084</v>
      </c>
      <c r="C712" s="84" t="s">
        <v>12444</v>
      </c>
      <c r="D712" s="60">
        <v>1</v>
      </c>
      <c r="E712" s="75" t="s">
        <v>26</v>
      </c>
      <c r="F712" s="62">
        <v>3700000</v>
      </c>
      <c r="G712" s="139" t="s">
        <v>14680</v>
      </c>
      <c r="H712" s="120" t="s">
        <v>12409</v>
      </c>
    </row>
    <row r="713" spans="1:11" x14ac:dyDescent="0.25">
      <c r="A713" s="656">
        <v>713</v>
      </c>
      <c r="B713" s="59" t="s">
        <v>11084</v>
      </c>
      <c r="C713" s="77" t="s">
        <v>12447</v>
      </c>
      <c r="D713" s="60">
        <v>1</v>
      </c>
      <c r="E713" s="59" t="s">
        <v>25</v>
      </c>
      <c r="F713" s="73">
        <v>3700000</v>
      </c>
      <c r="G713" s="139" t="s">
        <v>14680</v>
      </c>
      <c r="H713" s="120" t="s">
        <v>12409</v>
      </c>
    </row>
    <row r="714" spans="1:11" x14ac:dyDescent="0.25">
      <c r="A714" s="656">
        <v>714</v>
      </c>
      <c r="B714" s="59" t="s">
        <v>7648</v>
      </c>
      <c r="C714" s="59" t="s">
        <v>14803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12456</v>
      </c>
      <c r="I714" s="124" t="s">
        <v>14804</v>
      </c>
      <c r="J714" s="59" t="s">
        <v>14080</v>
      </c>
      <c r="K714" s="515">
        <v>44564</v>
      </c>
    </row>
    <row r="715" spans="1:11" x14ac:dyDescent="0.25">
      <c r="A715" s="656">
        <v>715</v>
      </c>
      <c r="B715" s="59" t="s">
        <v>10727</v>
      </c>
      <c r="C715" s="83" t="s">
        <v>14805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12462</v>
      </c>
    </row>
    <row r="716" spans="1:11" x14ac:dyDescent="0.25">
      <c r="A716" s="656">
        <v>716</v>
      </c>
      <c r="B716" s="59" t="s">
        <v>10727</v>
      </c>
      <c r="C716" s="59" t="s">
        <v>14806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12462</v>
      </c>
    </row>
    <row r="717" spans="1:11" x14ac:dyDescent="0.25">
      <c r="A717" s="656">
        <v>717</v>
      </c>
      <c r="B717" s="59" t="s">
        <v>12070</v>
      </c>
      <c r="C717" s="81" t="s">
        <v>12465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12462</v>
      </c>
    </row>
    <row r="718" spans="1:11" x14ac:dyDescent="0.25">
      <c r="A718" s="656">
        <v>718</v>
      </c>
      <c r="B718" s="59" t="s">
        <v>12070</v>
      </c>
      <c r="C718" s="81" t="s">
        <v>12467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12462</v>
      </c>
    </row>
    <row r="719" spans="1:11" x14ac:dyDescent="0.25">
      <c r="A719" s="656">
        <v>719</v>
      </c>
      <c r="B719" s="59" t="s">
        <v>12070</v>
      </c>
      <c r="C719" s="81" t="s">
        <v>12468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12462</v>
      </c>
    </row>
    <row r="720" spans="1:11" x14ac:dyDescent="0.25">
      <c r="A720" s="656">
        <v>720</v>
      </c>
      <c r="B720" s="59" t="s">
        <v>12070</v>
      </c>
      <c r="C720" s="81" t="s">
        <v>12469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12462</v>
      </c>
    </row>
    <row r="721" spans="1:11" x14ac:dyDescent="0.25">
      <c r="A721" s="656">
        <v>721</v>
      </c>
      <c r="B721" s="59" t="s">
        <v>62</v>
      </c>
      <c r="C721" s="59" t="s">
        <v>14807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12462</v>
      </c>
      <c r="I721" s="59" t="s">
        <v>9968</v>
      </c>
      <c r="J721" s="59" t="s">
        <v>14085</v>
      </c>
      <c r="K721" s="81" t="s">
        <v>14808</v>
      </c>
    </row>
    <row r="722" spans="1:11" x14ac:dyDescent="0.25">
      <c r="A722" s="656">
        <v>722</v>
      </c>
      <c r="B722" s="59" t="s">
        <v>62</v>
      </c>
      <c r="C722" s="59" t="s">
        <v>14809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12462</v>
      </c>
    </row>
    <row r="723" spans="1:11" x14ac:dyDescent="0.25">
      <c r="A723" s="656">
        <v>723</v>
      </c>
      <c r="B723" s="59" t="s">
        <v>62</v>
      </c>
      <c r="C723" s="59" t="s">
        <v>14810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12462</v>
      </c>
    </row>
    <row r="724" spans="1:11" x14ac:dyDescent="0.25">
      <c r="A724" s="656">
        <v>724</v>
      </c>
      <c r="B724" s="59" t="s">
        <v>62</v>
      </c>
      <c r="C724" s="59" t="s">
        <v>14811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12462</v>
      </c>
    </row>
    <row r="725" spans="1:11" x14ac:dyDescent="0.25">
      <c r="A725" s="656">
        <v>725</v>
      </c>
      <c r="B725" s="59" t="s">
        <v>7648</v>
      </c>
      <c r="C725" s="59" t="s">
        <v>14812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12503</v>
      </c>
      <c r="I725" s="124" t="s">
        <v>14813</v>
      </c>
      <c r="J725" s="59" t="s">
        <v>14080</v>
      </c>
    </row>
    <row r="726" spans="1:11" x14ac:dyDescent="0.25">
      <c r="A726" s="656">
        <v>726</v>
      </c>
      <c r="B726" s="59" t="s">
        <v>10727</v>
      </c>
      <c r="C726" s="59" t="s">
        <v>14814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12503</v>
      </c>
      <c r="I726" s="124" t="s">
        <v>14815</v>
      </c>
      <c r="J726" s="59" t="s">
        <v>14105</v>
      </c>
      <c r="K726" s="81" t="s">
        <v>14816</v>
      </c>
    </row>
    <row r="727" spans="1:11" x14ac:dyDescent="0.25">
      <c r="A727" s="656">
        <v>727</v>
      </c>
      <c r="B727" s="59" t="s">
        <v>10727</v>
      </c>
      <c r="C727" s="84" t="s">
        <v>14817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12503</v>
      </c>
      <c r="I727" s="124" t="s">
        <v>14818</v>
      </c>
      <c r="J727" s="59" t="s">
        <v>14105</v>
      </c>
      <c r="K727" s="81" t="s">
        <v>14816</v>
      </c>
    </row>
    <row r="728" spans="1:11" x14ac:dyDescent="0.25">
      <c r="A728" s="656">
        <v>728</v>
      </c>
      <c r="B728" s="662" t="s">
        <v>7648</v>
      </c>
      <c r="C728" s="662" t="s">
        <v>14819</v>
      </c>
      <c r="D728" s="672">
        <v>1</v>
      </c>
      <c r="E728" s="677" t="s">
        <v>26</v>
      </c>
      <c r="F728" s="674">
        <v>1400000</v>
      </c>
      <c r="G728" s="663" t="s">
        <v>1468</v>
      </c>
      <c r="H728" s="663" t="s">
        <v>12553</v>
      </c>
    </row>
    <row r="729" spans="1:11" x14ac:dyDescent="0.25">
      <c r="A729" s="656">
        <v>729</v>
      </c>
      <c r="B729" s="59" t="s">
        <v>7486</v>
      </c>
      <c r="C729" s="124" t="s">
        <v>14820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12582</v>
      </c>
    </row>
    <row r="730" spans="1:11" x14ac:dyDescent="0.25">
      <c r="A730" s="656">
        <v>730</v>
      </c>
      <c r="B730" s="59" t="s">
        <v>7486</v>
      </c>
      <c r="C730" s="124" t="s">
        <v>14821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12582</v>
      </c>
    </row>
    <row r="731" spans="1:11" x14ac:dyDescent="0.25">
      <c r="A731" s="656">
        <v>731</v>
      </c>
      <c r="B731" s="59" t="s">
        <v>7486</v>
      </c>
      <c r="C731" s="124" t="s">
        <v>12589</v>
      </c>
      <c r="D731" s="59">
        <v>1</v>
      </c>
      <c r="E731" s="75" t="s">
        <v>26</v>
      </c>
      <c r="F731" s="274">
        <v>475000</v>
      </c>
      <c r="G731" s="65" t="s">
        <v>6149</v>
      </c>
      <c r="H731" s="120" t="s">
        <v>12582</v>
      </c>
    </row>
    <row r="732" spans="1:11" x14ac:dyDescent="0.25">
      <c r="A732" s="656">
        <v>732</v>
      </c>
      <c r="B732" s="59" t="s">
        <v>7486</v>
      </c>
      <c r="C732" s="124" t="s">
        <v>12411</v>
      </c>
      <c r="D732" s="59">
        <v>1</v>
      </c>
      <c r="E732" s="75" t="s">
        <v>26</v>
      </c>
      <c r="F732" s="274">
        <v>475000</v>
      </c>
      <c r="G732" s="65" t="s">
        <v>6149</v>
      </c>
      <c r="H732" s="120" t="s">
        <v>12582</v>
      </c>
    </row>
    <row r="733" spans="1:11" x14ac:dyDescent="0.25">
      <c r="A733" s="656">
        <v>733</v>
      </c>
      <c r="B733" s="59" t="s">
        <v>62</v>
      </c>
      <c r="C733" s="59" t="s">
        <v>14822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12582</v>
      </c>
    </row>
    <row r="734" spans="1:11" x14ac:dyDescent="0.25">
      <c r="A734" s="656">
        <v>734</v>
      </c>
      <c r="B734" s="59" t="s">
        <v>62</v>
      </c>
      <c r="C734" s="59" t="s">
        <v>14823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12582</v>
      </c>
    </row>
    <row r="735" spans="1:11" x14ac:dyDescent="0.25">
      <c r="A735" s="656">
        <v>735</v>
      </c>
      <c r="B735" s="59" t="s">
        <v>62</v>
      </c>
      <c r="C735" s="59" t="s">
        <v>14824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12582</v>
      </c>
      <c r="I735" s="59" t="s">
        <v>9961</v>
      </c>
    </row>
    <row r="736" spans="1:11" x14ac:dyDescent="0.25">
      <c r="A736" s="656">
        <v>736</v>
      </c>
      <c r="B736" s="59" t="s">
        <v>62</v>
      </c>
      <c r="C736" s="59" t="s">
        <v>14825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12582</v>
      </c>
    </row>
    <row r="737" spans="1:11" x14ac:dyDescent="0.25">
      <c r="A737" s="656">
        <v>737</v>
      </c>
      <c r="B737" s="59" t="s">
        <v>10727</v>
      </c>
      <c r="C737" s="93" t="s">
        <v>12627</v>
      </c>
      <c r="D737" s="141">
        <v>1</v>
      </c>
      <c r="E737" s="75" t="s">
        <v>26</v>
      </c>
      <c r="F737" s="497">
        <v>1700000</v>
      </c>
      <c r="G737" s="65" t="s">
        <v>12628</v>
      </c>
      <c r="H737" s="65" t="s">
        <v>296</v>
      </c>
    </row>
    <row r="738" spans="1:11" x14ac:dyDescent="0.25">
      <c r="A738" s="656">
        <v>738</v>
      </c>
      <c r="B738" s="59" t="s">
        <v>10727</v>
      </c>
      <c r="C738" s="93" t="s">
        <v>12630</v>
      </c>
      <c r="D738" s="141">
        <v>1</v>
      </c>
      <c r="E738" s="75" t="s">
        <v>26</v>
      </c>
      <c r="F738" s="497">
        <v>1700000</v>
      </c>
      <c r="G738" s="65" t="s">
        <v>12628</v>
      </c>
      <c r="H738" s="65" t="s">
        <v>296</v>
      </c>
    </row>
    <row r="739" spans="1:11" x14ac:dyDescent="0.25">
      <c r="A739" s="656">
        <v>739</v>
      </c>
      <c r="B739" s="71" t="s">
        <v>3332</v>
      </c>
      <c r="C739" s="81" t="s">
        <v>12631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12645</v>
      </c>
    </row>
    <row r="740" spans="1:11" x14ac:dyDescent="0.25">
      <c r="A740" s="656">
        <v>740</v>
      </c>
      <c r="B740" s="71" t="s">
        <v>3332</v>
      </c>
      <c r="C740" s="81" t="s">
        <v>12633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12645</v>
      </c>
    </row>
    <row r="741" spans="1:11" x14ac:dyDescent="0.25">
      <c r="A741" s="656">
        <v>741</v>
      </c>
      <c r="B741" s="71" t="s">
        <v>3332</v>
      </c>
      <c r="C741" s="81" t="s">
        <v>12634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12645</v>
      </c>
    </row>
    <row r="742" spans="1:11" x14ac:dyDescent="0.25">
      <c r="A742" s="656">
        <v>742</v>
      </c>
      <c r="B742" s="58" t="s">
        <v>12635</v>
      </c>
      <c r="C742" s="59" t="s">
        <v>12636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12645</v>
      </c>
    </row>
    <row r="743" spans="1:11" x14ac:dyDescent="0.25">
      <c r="A743" s="656">
        <v>743</v>
      </c>
      <c r="B743" s="58" t="s">
        <v>12635</v>
      </c>
      <c r="C743" s="59" t="s">
        <v>12637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12645</v>
      </c>
    </row>
    <row r="744" spans="1:11" x14ac:dyDescent="0.25">
      <c r="A744" s="656">
        <v>744</v>
      </c>
      <c r="B744" s="58" t="s">
        <v>12635</v>
      </c>
      <c r="C744" s="59" t="s">
        <v>12639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12645</v>
      </c>
    </row>
    <row r="745" spans="1:11" x14ac:dyDescent="0.25">
      <c r="A745" s="656">
        <v>745</v>
      </c>
      <c r="B745" s="58" t="s">
        <v>12635</v>
      </c>
      <c r="C745" s="77" t="s">
        <v>12640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12645</v>
      </c>
    </row>
    <row r="746" spans="1:11" x14ac:dyDescent="0.25">
      <c r="A746" s="656">
        <v>746</v>
      </c>
      <c r="B746" s="71" t="s">
        <v>54</v>
      </c>
      <c r="C746" s="59" t="s">
        <v>12656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12645</v>
      </c>
    </row>
    <row r="747" spans="1:11" x14ac:dyDescent="0.25">
      <c r="A747" s="656">
        <v>747</v>
      </c>
      <c r="B747" s="71" t="s">
        <v>54</v>
      </c>
      <c r="C747" s="59" t="s">
        <v>12658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12645</v>
      </c>
    </row>
    <row r="748" spans="1:11" x14ac:dyDescent="0.25">
      <c r="A748" s="656">
        <v>748</v>
      </c>
      <c r="B748" s="59" t="s">
        <v>7648</v>
      </c>
      <c r="C748" s="59" t="s">
        <v>14826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12645</v>
      </c>
    </row>
    <row r="749" spans="1:11" x14ac:dyDescent="0.25">
      <c r="A749" s="656">
        <v>749</v>
      </c>
      <c r="B749" s="59" t="s">
        <v>7486</v>
      </c>
      <c r="C749" s="84" t="s">
        <v>12672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12669</v>
      </c>
    </row>
    <row r="750" spans="1:11" x14ac:dyDescent="0.25">
      <c r="A750" s="656">
        <v>750</v>
      </c>
      <c r="B750" s="59" t="s">
        <v>7486</v>
      </c>
      <c r="C750" s="124" t="s">
        <v>12674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12669</v>
      </c>
    </row>
    <row r="751" spans="1:11" x14ac:dyDescent="0.25">
      <c r="A751" s="656">
        <v>751</v>
      </c>
      <c r="B751" s="59" t="s">
        <v>7648</v>
      </c>
      <c r="C751" s="59" t="s">
        <v>14827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12669</v>
      </c>
    </row>
    <row r="752" spans="1:11" x14ac:dyDescent="0.25">
      <c r="A752" s="656">
        <v>752</v>
      </c>
      <c r="B752" s="59" t="s">
        <v>62</v>
      </c>
      <c r="C752" s="59" t="s">
        <v>14828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12694</v>
      </c>
      <c r="I752" s="59" t="s">
        <v>14357</v>
      </c>
      <c r="J752" s="59" t="s">
        <v>14085</v>
      </c>
      <c r="K752" s="81" t="s">
        <v>14829</v>
      </c>
    </row>
    <row r="753" spans="1:11" x14ac:dyDescent="0.25">
      <c r="A753" s="656">
        <v>753</v>
      </c>
      <c r="B753" s="59" t="s">
        <v>62</v>
      </c>
      <c r="C753" s="59" t="s">
        <v>14830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12694</v>
      </c>
    </row>
    <row r="754" spans="1:11" x14ac:dyDescent="0.25">
      <c r="A754" s="656">
        <v>754</v>
      </c>
      <c r="B754" s="59" t="s">
        <v>10727</v>
      </c>
      <c r="C754" s="59" t="s">
        <v>14831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12694</v>
      </c>
      <c r="I754" s="124" t="s">
        <v>14832</v>
      </c>
      <c r="J754" s="59" t="s">
        <v>14105</v>
      </c>
      <c r="K754" s="81" t="s">
        <v>14833</v>
      </c>
    </row>
    <row r="755" spans="1:11" x14ac:dyDescent="0.25">
      <c r="A755" s="656">
        <v>755</v>
      </c>
      <c r="B755" s="59" t="s">
        <v>10727</v>
      </c>
      <c r="C755" s="83" t="s">
        <v>14834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12694</v>
      </c>
    </row>
    <row r="756" spans="1:11" x14ac:dyDescent="0.25">
      <c r="A756" s="656">
        <v>756</v>
      </c>
      <c r="B756" s="59" t="s">
        <v>7648</v>
      </c>
      <c r="C756" s="93" t="s">
        <v>14835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12723</v>
      </c>
      <c r="I756" s="124" t="s">
        <v>14836</v>
      </c>
    </row>
    <row r="757" spans="1:11" x14ac:dyDescent="0.25">
      <c r="A757" s="656">
        <v>757</v>
      </c>
      <c r="B757" s="59" t="s">
        <v>10727</v>
      </c>
      <c r="C757" s="93" t="s">
        <v>14837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12723</v>
      </c>
      <c r="I757" s="124" t="s">
        <v>14838</v>
      </c>
    </row>
    <row r="758" spans="1:11" x14ac:dyDescent="0.25">
      <c r="A758" s="656">
        <v>758</v>
      </c>
      <c r="B758" s="59" t="s">
        <v>10727</v>
      </c>
      <c r="C758" s="93" t="s">
        <v>14839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12723</v>
      </c>
      <c r="I758" s="124" t="s">
        <v>14840</v>
      </c>
    </row>
    <row r="759" spans="1:11" x14ac:dyDescent="0.25">
      <c r="A759" s="656">
        <v>759</v>
      </c>
      <c r="B759" s="59" t="s">
        <v>7648</v>
      </c>
      <c r="C759" s="93" t="s">
        <v>14841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12723</v>
      </c>
      <c r="I759" s="124" t="s">
        <v>14842</v>
      </c>
      <c r="J759" s="59" t="s">
        <v>14080</v>
      </c>
      <c r="K759" s="81" t="s">
        <v>14843</v>
      </c>
    </row>
    <row r="760" spans="1:11" x14ac:dyDescent="0.25">
      <c r="A760" s="656">
        <v>760</v>
      </c>
      <c r="B760" s="59" t="s">
        <v>10727</v>
      </c>
      <c r="C760" s="124" t="s">
        <v>14844</v>
      </c>
      <c r="D760" s="77">
        <v>1</v>
      </c>
      <c r="E760" s="59" t="s">
        <v>26</v>
      </c>
      <c r="F760" s="292" t="s">
        <v>14217</v>
      </c>
      <c r="G760" s="120" t="s">
        <v>1468</v>
      </c>
      <c r="H760" s="120" t="s">
        <v>12723</v>
      </c>
      <c r="I760" s="124" t="s">
        <v>14845</v>
      </c>
    </row>
    <row r="761" spans="1:11" x14ac:dyDescent="0.25">
      <c r="A761" s="656">
        <v>761</v>
      </c>
      <c r="B761" s="59" t="s">
        <v>10727</v>
      </c>
      <c r="C761" s="124" t="s">
        <v>14846</v>
      </c>
      <c r="D761" s="77">
        <v>1</v>
      </c>
      <c r="E761" s="59" t="s">
        <v>26</v>
      </c>
      <c r="F761" s="292" t="s">
        <v>14217</v>
      </c>
      <c r="G761" s="120" t="s">
        <v>1468</v>
      </c>
      <c r="H761" s="120" t="s">
        <v>12723</v>
      </c>
      <c r="I761" s="124" t="s">
        <v>14847</v>
      </c>
    </row>
    <row r="762" spans="1:11" x14ac:dyDescent="0.25">
      <c r="A762" s="656">
        <v>762</v>
      </c>
      <c r="B762" s="59" t="s">
        <v>7648</v>
      </c>
      <c r="C762" s="93" t="s">
        <v>14848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12745</v>
      </c>
      <c r="I762" s="124" t="s">
        <v>14849</v>
      </c>
      <c r="J762" s="59" t="s">
        <v>14085</v>
      </c>
      <c r="K762" s="81" t="s">
        <v>14850</v>
      </c>
    </row>
    <row r="763" spans="1:11" x14ac:dyDescent="0.25">
      <c r="A763" s="656">
        <v>763</v>
      </c>
      <c r="B763" s="71" t="s">
        <v>3332</v>
      </c>
      <c r="C763" s="59" t="s">
        <v>12770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12745</v>
      </c>
    </row>
    <row r="764" spans="1:11" x14ac:dyDescent="0.25">
      <c r="A764" s="656">
        <v>764</v>
      </c>
      <c r="B764" s="71" t="s">
        <v>3332</v>
      </c>
      <c r="C764" s="59" t="s">
        <v>12772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12745</v>
      </c>
    </row>
    <row r="765" spans="1:11" x14ac:dyDescent="0.25">
      <c r="A765" s="656">
        <v>765</v>
      </c>
      <c r="B765" s="71" t="s">
        <v>3332</v>
      </c>
      <c r="C765" s="59" t="s">
        <v>12773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12745</v>
      </c>
    </row>
    <row r="766" spans="1:11" x14ac:dyDescent="0.25">
      <c r="A766" s="656">
        <v>766</v>
      </c>
      <c r="B766" s="71" t="s">
        <v>3332</v>
      </c>
      <c r="C766" s="59" t="s">
        <v>12774</v>
      </c>
      <c r="D766" s="60">
        <v>1</v>
      </c>
      <c r="E766" s="77" t="s">
        <v>26</v>
      </c>
      <c r="F766" s="61">
        <v>1650000</v>
      </c>
      <c r="G766" s="139" t="s">
        <v>14851</v>
      </c>
      <c r="H766" s="120" t="s">
        <v>12745</v>
      </c>
    </row>
    <row r="767" spans="1:11" x14ac:dyDescent="0.25">
      <c r="A767" s="656">
        <v>767</v>
      </c>
      <c r="B767" s="71" t="s">
        <v>3332</v>
      </c>
      <c r="C767" s="59" t="s">
        <v>12775</v>
      </c>
      <c r="D767" s="60">
        <v>1</v>
      </c>
      <c r="E767" s="77" t="s">
        <v>26</v>
      </c>
      <c r="F767" s="61">
        <v>1650000</v>
      </c>
      <c r="G767" s="139" t="s">
        <v>14852</v>
      </c>
      <c r="H767" s="120" t="s">
        <v>12745</v>
      </c>
    </row>
    <row r="768" spans="1:11" x14ac:dyDescent="0.25">
      <c r="A768" s="656">
        <v>768</v>
      </c>
      <c r="B768" s="71" t="s">
        <v>3332</v>
      </c>
      <c r="C768" s="59" t="s">
        <v>12776</v>
      </c>
      <c r="D768" s="60">
        <v>1</v>
      </c>
      <c r="E768" s="77" t="s">
        <v>26</v>
      </c>
      <c r="F768" s="61">
        <v>1650000</v>
      </c>
      <c r="G768" s="139" t="s">
        <v>14853</v>
      </c>
      <c r="H768" s="120" t="s">
        <v>12745</v>
      </c>
    </row>
    <row r="769" spans="1:11" x14ac:dyDescent="0.25">
      <c r="A769" s="656">
        <v>769</v>
      </c>
      <c r="B769" s="59" t="s">
        <v>7648</v>
      </c>
      <c r="C769" s="84" t="s">
        <v>14854</v>
      </c>
      <c r="D769" s="77">
        <v>1</v>
      </c>
      <c r="E769" s="59" t="s">
        <v>26</v>
      </c>
      <c r="F769" s="73">
        <v>1400000</v>
      </c>
      <c r="G769" s="120" t="s">
        <v>665</v>
      </c>
      <c r="H769" s="616">
        <v>44572</v>
      </c>
      <c r="I769" s="59" t="s">
        <v>14855</v>
      </c>
    </row>
    <row r="770" spans="1:11" x14ac:dyDescent="0.25">
      <c r="A770" s="656">
        <v>770</v>
      </c>
      <c r="B770" s="59" t="s">
        <v>7486</v>
      </c>
      <c r="C770" s="89" t="s">
        <v>12806</v>
      </c>
      <c r="D770" s="77">
        <v>1</v>
      </c>
      <c r="E770" s="59" t="s">
        <v>26</v>
      </c>
      <c r="F770" s="221">
        <v>475000</v>
      </c>
      <c r="G770" s="120" t="s">
        <v>1161</v>
      </c>
      <c r="H770" s="616">
        <v>44603</v>
      </c>
    </row>
    <row r="771" spans="1:11" x14ac:dyDescent="0.25">
      <c r="A771" s="656">
        <v>771</v>
      </c>
      <c r="B771" s="59" t="s">
        <v>7486</v>
      </c>
      <c r="C771" s="89" t="s">
        <v>12807</v>
      </c>
      <c r="D771" s="77">
        <v>1</v>
      </c>
      <c r="E771" s="59" t="s">
        <v>26</v>
      </c>
      <c r="F771" s="221">
        <v>475000</v>
      </c>
      <c r="G771" s="120" t="s">
        <v>1161</v>
      </c>
      <c r="H771" s="616">
        <v>44603</v>
      </c>
    </row>
    <row r="772" spans="1:11" x14ac:dyDescent="0.25">
      <c r="A772" s="656">
        <v>772</v>
      </c>
      <c r="B772" s="59" t="s">
        <v>7486</v>
      </c>
      <c r="C772" s="89" t="s">
        <v>12808</v>
      </c>
      <c r="D772" s="77">
        <v>1</v>
      </c>
      <c r="E772" s="59" t="s">
        <v>26</v>
      </c>
      <c r="F772" s="221">
        <v>475000</v>
      </c>
      <c r="G772" s="120" t="s">
        <v>1161</v>
      </c>
      <c r="H772" s="616">
        <v>44603</v>
      </c>
    </row>
    <row r="773" spans="1:11" x14ac:dyDescent="0.25">
      <c r="A773" s="656">
        <v>773</v>
      </c>
      <c r="B773" s="59" t="s">
        <v>7486</v>
      </c>
      <c r="C773" s="89" t="s">
        <v>12809</v>
      </c>
      <c r="D773" s="77">
        <v>1</v>
      </c>
      <c r="E773" s="59" t="s">
        <v>26</v>
      </c>
      <c r="F773" s="221">
        <v>475000</v>
      </c>
      <c r="G773" s="120" t="s">
        <v>1161</v>
      </c>
      <c r="H773" s="616">
        <v>44603</v>
      </c>
    </row>
    <row r="774" spans="1:11" x14ac:dyDescent="0.25">
      <c r="A774" s="656">
        <v>774</v>
      </c>
      <c r="B774" s="59" t="s">
        <v>7486</v>
      </c>
      <c r="C774" s="89" t="s">
        <v>12810</v>
      </c>
      <c r="D774" s="77">
        <v>1</v>
      </c>
      <c r="E774" s="59" t="s">
        <v>26</v>
      </c>
      <c r="F774" s="221">
        <v>475000</v>
      </c>
      <c r="G774" s="120" t="s">
        <v>1161</v>
      </c>
      <c r="H774" s="616">
        <v>44603</v>
      </c>
    </row>
    <row r="775" spans="1:11" x14ac:dyDescent="0.25">
      <c r="A775" s="656">
        <v>775</v>
      </c>
      <c r="B775" s="59" t="s">
        <v>12812</v>
      </c>
      <c r="C775" s="83" t="s">
        <v>12813</v>
      </c>
      <c r="D775" s="60">
        <v>1</v>
      </c>
      <c r="E775" s="75" t="s">
        <v>26</v>
      </c>
      <c r="F775" s="64">
        <v>3750000</v>
      </c>
      <c r="G775" s="139" t="s">
        <v>14680</v>
      </c>
      <c r="H775" s="616">
        <v>44603</v>
      </c>
    </row>
    <row r="776" spans="1:11" x14ac:dyDescent="0.25">
      <c r="A776" s="656">
        <v>776</v>
      </c>
      <c r="B776" s="59" t="s">
        <v>12812</v>
      </c>
      <c r="C776" s="83" t="s">
        <v>12815</v>
      </c>
      <c r="D776" s="60">
        <v>1</v>
      </c>
      <c r="E776" s="126" t="s">
        <v>26</v>
      </c>
      <c r="F776" s="64">
        <v>3750000</v>
      </c>
      <c r="G776" s="139" t="s">
        <v>14680</v>
      </c>
      <c r="H776" s="616">
        <v>44603</v>
      </c>
    </row>
    <row r="777" spans="1:11" x14ac:dyDescent="0.25">
      <c r="A777" s="656">
        <v>777</v>
      </c>
      <c r="B777" s="59" t="s">
        <v>12812</v>
      </c>
      <c r="C777" s="59" t="s">
        <v>12816</v>
      </c>
      <c r="D777" s="60">
        <v>1</v>
      </c>
      <c r="E777" s="126" t="s">
        <v>26</v>
      </c>
      <c r="F777" s="64">
        <v>3750000</v>
      </c>
      <c r="G777" s="139" t="s">
        <v>535</v>
      </c>
      <c r="H777" s="616">
        <v>44603</v>
      </c>
    </row>
    <row r="778" spans="1:11" x14ac:dyDescent="0.25">
      <c r="A778" s="656">
        <v>778</v>
      </c>
      <c r="B778" s="59" t="s">
        <v>12812</v>
      </c>
      <c r="C778" s="59" t="s">
        <v>12817</v>
      </c>
      <c r="D778" s="60">
        <v>1</v>
      </c>
      <c r="E778" s="126" t="s">
        <v>26</v>
      </c>
      <c r="F778" s="64">
        <v>3750000</v>
      </c>
      <c r="G778" s="139" t="s">
        <v>535</v>
      </c>
      <c r="H778" s="616">
        <v>44603</v>
      </c>
    </row>
    <row r="779" spans="1:11" x14ac:dyDescent="0.25">
      <c r="A779" s="656">
        <v>779</v>
      </c>
      <c r="B779" s="59" t="s">
        <v>7648</v>
      </c>
      <c r="C779" s="83" t="s">
        <v>14856</v>
      </c>
      <c r="D779" s="60">
        <v>1</v>
      </c>
      <c r="E779" s="75" t="s">
        <v>26</v>
      </c>
      <c r="F779" s="73">
        <v>1400000</v>
      </c>
      <c r="G779" s="120" t="s">
        <v>710</v>
      </c>
      <c r="H779" s="616">
        <v>44662</v>
      </c>
      <c r="I779" s="124" t="s">
        <v>14857</v>
      </c>
      <c r="J779" s="59" t="s">
        <v>14080</v>
      </c>
    </row>
    <row r="780" spans="1:11" x14ac:dyDescent="0.25">
      <c r="A780" s="656">
        <v>780</v>
      </c>
      <c r="B780" s="59" t="s">
        <v>10727</v>
      </c>
      <c r="C780" s="59" t="s">
        <v>14858</v>
      </c>
      <c r="D780" s="60">
        <v>1</v>
      </c>
      <c r="E780" s="59" t="s">
        <v>26</v>
      </c>
      <c r="F780" s="102">
        <v>1700000</v>
      </c>
      <c r="G780" s="120" t="s">
        <v>508</v>
      </c>
      <c r="H780" s="616">
        <v>44692</v>
      </c>
    </row>
    <row r="781" spans="1:11" x14ac:dyDescent="0.25">
      <c r="A781" s="656">
        <v>781</v>
      </c>
      <c r="B781" s="59" t="s">
        <v>10727</v>
      </c>
      <c r="C781" s="59" t="s">
        <v>14859</v>
      </c>
      <c r="D781" s="60">
        <v>1</v>
      </c>
      <c r="E781" s="59" t="s">
        <v>26</v>
      </c>
      <c r="F781" s="102">
        <v>1700000</v>
      </c>
      <c r="G781" s="120" t="s">
        <v>508</v>
      </c>
      <c r="H781" s="616">
        <v>44692</v>
      </c>
    </row>
    <row r="782" spans="1:11" x14ac:dyDescent="0.25">
      <c r="A782" s="656">
        <v>782</v>
      </c>
      <c r="B782" s="59" t="s">
        <v>7648</v>
      </c>
      <c r="C782" s="59" t="s">
        <v>14860</v>
      </c>
      <c r="D782" s="60">
        <v>1</v>
      </c>
      <c r="E782" s="59" t="s">
        <v>26</v>
      </c>
      <c r="F782" s="102">
        <v>1400000</v>
      </c>
      <c r="G782" s="120" t="s">
        <v>508</v>
      </c>
      <c r="H782" s="616">
        <v>44692</v>
      </c>
      <c r="I782" s="124" t="s">
        <v>14861</v>
      </c>
      <c r="J782" s="59" t="s">
        <v>14080</v>
      </c>
      <c r="K782" s="81" t="s">
        <v>14862</v>
      </c>
    </row>
    <row r="783" spans="1:11" x14ac:dyDescent="0.25">
      <c r="A783" s="656">
        <v>783</v>
      </c>
      <c r="B783" s="59" t="s">
        <v>10727</v>
      </c>
      <c r="C783" s="59" t="s">
        <v>14863</v>
      </c>
      <c r="D783" s="77">
        <v>1</v>
      </c>
      <c r="E783" s="59" t="s">
        <v>26</v>
      </c>
      <c r="F783" s="102">
        <v>1700000</v>
      </c>
      <c r="G783" s="120" t="s">
        <v>890</v>
      </c>
      <c r="H783" s="616">
        <v>44692</v>
      </c>
      <c r="I783" s="124" t="s">
        <v>14864</v>
      </c>
      <c r="J783" s="59" t="s">
        <v>14666</v>
      </c>
      <c r="K783" s="81" t="s">
        <v>14865</v>
      </c>
    </row>
    <row r="784" spans="1:11" x14ac:dyDescent="0.25">
      <c r="A784" s="656">
        <v>784</v>
      </c>
      <c r="B784" s="59" t="s">
        <v>10727</v>
      </c>
      <c r="C784" s="59" t="s">
        <v>14866</v>
      </c>
      <c r="D784" s="77">
        <v>1</v>
      </c>
      <c r="E784" s="59" t="s">
        <v>26</v>
      </c>
      <c r="F784" s="102">
        <v>1700000</v>
      </c>
      <c r="G784" s="120" t="s">
        <v>890</v>
      </c>
      <c r="H784" s="616">
        <v>44692</v>
      </c>
      <c r="I784" s="124" t="s">
        <v>14867</v>
      </c>
      <c r="J784" s="59" t="s">
        <v>14105</v>
      </c>
      <c r="K784" s="81" t="s">
        <v>14868</v>
      </c>
    </row>
    <row r="785" spans="1:11" x14ac:dyDescent="0.25">
      <c r="A785" s="656">
        <v>785</v>
      </c>
      <c r="B785" s="59" t="s">
        <v>62</v>
      </c>
      <c r="C785" s="59" t="s">
        <v>14869</v>
      </c>
      <c r="D785" s="60">
        <v>1</v>
      </c>
      <c r="E785" s="77" t="s">
        <v>29</v>
      </c>
      <c r="F785" s="73">
        <v>2100000</v>
      </c>
      <c r="G785" s="120" t="s">
        <v>1929</v>
      </c>
      <c r="H785" s="616">
        <v>44692</v>
      </c>
    </row>
    <row r="786" spans="1:11" x14ac:dyDescent="0.25">
      <c r="A786" s="656">
        <v>786</v>
      </c>
      <c r="B786" s="59" t="s">
        <v>62</v>
      </c>
      <c r="C786" s="84" t="s">
        <v>14870</v>
      </c>
      <c r="D786" s="60">
        <v>1</v>
      </c>
      <c r="E786" s="75" t="s">
        <v>29</v>
      </c>
      <c r="F786" s="63">
        <v>2100000</v>
      </c>
      <c r="G786" s="120" t="s">
        <v>1929</v>
      </c>
      <c r="H786" s="616">
        <v>44692</v>
      </c>
    </row>
    <row r="787" spans="1:11" x14ac:dyDescent="0.25">
      <c r="A787" s="656">
        <v>787</v>
      </c>
      <c r="B787" s="59" t="s">
        <v>10727</v>
      </c>
      <c r="C787" s="124" t="s">
        <v>14871</v>
      </c>
      <c r="D787" s="60">
        <v>1</v>
      </c>
      <c r="E787" s="126" t="s">
        <v>26</v>
      </c>
      <c r="F787" s="73">
        <v>1700000</v>
      </c>
      <c r="G787" s="120" t="s">
        <v>504</v>
      </c>
      <c r="H787" s="616">
        <v>44692</v>
      </c>
      <c r="I787" s="124" t="s">
        <v>14872</v>
      </c>
      <c r="J787" s="59" t="s">
        <v>14080</v>
      </c>
      <c r="K787" s="81" t="s">
        <v>14873</v>
      </c>
    </row>
    <row r="788" spans="1:11" x14ac:dyDescent="0.25">
      <c r="A788" s="656">
        <v>788</v>
      </c>
      <c r="B788" s="59" t="s">
        <v>10727</v>
      </c>
      <c r="C788" s="124" t="s">
        <v>14874</v>
      </c>
      <c r="D788" s="59">
        <v>1</v>
      </c>
      <c r="E788" s="59" t="s">
        <v>26</v>
      </c>
      <c r="F788" s="73">
        <v>1700000</v>
      </c>
      <c r="G788" s="120" t="s">
        <v>504</v>
      </c>
      <c r="H788" s="616">
        <v>44692</v>
      </c>
      <c r="I788" s="124" t="s">
        <v>13410</v>
      </c>
      <c r="J788" s="59" t="s">
        <v>14875</v>
      </c>
      <c r="K788" s="81" t="s">
        <v>14873</v>
      </c>
    </row>
    <row r="789" spans="1:11" x14ac:dyDescent="0.25">
      <c r="A789" s="656">
        <v>789</v>
      </c>
      <c r="B789" s="59" t="s">
        <v>7648</v>
      </c>
      <c r="C789" s="59" t="s">
        <v>14876</v>
      </c>
      <c r="D789" s="60">
        <v>1</v>
      </c>
      <c r="E789" s="75" t="s">
        <v>26</v>
      </c>
      <c r="F789" s="78">
        <v>1400000</v>
      </c>
      <c r="G789" s="120" t="s">
        <v>998</v>
      </c>
      <c r="H789" s="616">
        <v>44753</v>
      </c>
      <c r="I789" s="124" t="s">
        <v>14877</v>
      </c>
      <c r="J789" s="59" t="s">
        <v>14080</v>
      </c>
      <c r="K789" s="81" t="s">
        <v>14878</v>
      </c>
    </row>
    <row r="790" spans="1:11" x14ac:dyDescent="0.25">
      <c r="A790" s="656">
        <v>790</v>
      </c>
      <c r="B790" s="59" t="s">
        <v>10727</v>
      </c>
      <c r="C790" s="59" t="s">
        <v>14879</v>
      </c>
      <c r="D790" s="77">
        <v>1</v>
      </c>
      <c r="E790" s="59" t="s">
        <v>26</v>
      </c>
      <c r="F790" s="292">
        <v>1700000</v>
      </c>
      <c r="G790" s="120" t="s">
        <v>763</v>
      </c>
      <c r="H790" s="616">
        <v>44784</v>
      </c>
    </row>
    <row r="791" spans="1:11" x14ac:dyDescent="0.25">
      <c r="A791" s="656">
        <v>791</v>
      </c>
      <c r="B791" s="66" t="s">
        <v>10727</v>
      </c>
      <c r="C791" s="89" t="s">
        <v>14880</v>
      </c>
      <c r="D791" s="77">
        <v>1</v>
      </c>
      <c r="E791" s="59" t="s">
        <v>26</v>
      </c>
      <c r="F791" s="292">
        <v>1700000</v>
      </c>
      <c r="G791" s="120" t="s">
        <v>763</v>
      </c>
      <c r="H791" s="616">
        <v>44784</v>
      </c>
    </row>
    <row r="792" spans="1:11" x14ac:dyDescent="0.25">
      <c r="A792" s="656">
        <v>792</v>
      </c>
      <c r="B792" s="71" t="s">
        <v>3332</v>
      </c>
      <c r="C792" s="81" t="s">
        <v>12912</v>
      </c>
      <c r="D792" s="60">
        <v>1</v>
      </c>
      <c r="E792" s="292" t="s">
        <v>26</v>
      </c>
      <c r="F792" s="63">
        <v>1650000</v>
      </c>
      <c r="G792" s="120" t="s">
        <v>525</v>
      </c>
      <c r="H792" s="616">
        <v>44784</v>
      </c>
    </row>
    <row r="793" spans="1:11" x14ac:dyDescent="0.25">
      <c r="A793" s="656">
        <v>793</v>
      </c>
      <c r="B793" s="71" t="s">
        <v>3332</v>
      </c>
      <c r="C793" s="81" t="s">
        <v>12913</v>
      </c>
      <c r="D793" s="60">
        <v>1</v>
      </c>
      <c r="E793" s="159" t="s">
        <v>26</v>
      </c>
      <c r="F793" s="73">
        <v>1650000</v>
      </c>
      <c r="G793" s="120" t="s">
        <v>525</v>
      </c>
      <c r="H793" s="616">
        <v>44784</v>
      </c>
    </row>
    <row r="794" spans="1:11" x14ac:dyDescent="0.25">
      <c r="A794" s="656">
        <v>794</v>
      </c>
      <c r="B794" s="59" t="s">
        <v>10727</v>
      </c>
      <c r="C794" s="59" t="s">
        <v>12918</v>
      </c>
      <c r="D794" s="59">
        <v>1</v>
      </c>
      <c r="E794" s="59" t="s">
        <v>26</v>
      </c>
      <c r="F794" s="61">
        <v>1700000</v>
      </c>
      <c r="G794" s="65" t="s">
        <v>12919</v>
      </c>
      <c r="H794" s="616">
        <v>44784</v>
      </c>
    </row>
    <row r="795" spans="1:11" x14ac:dyDescent="0.25">
      <c r="A795" s="656">
        <v>795</v>
      </c>
      <c r="B795" s="59" t="s">
        <v>10727</v>
      </c>
      <c r="C795" s="59" t="s">
        <v>12921</v>
      </c>
      <c r="D795" s="59">
        <v>1</v>
      </c>
      <c r="E795" s="59" t="s">
        <v>26</v>
      </c>
      <c r="F795" s="61">
        <v>1700000</v>
      </c>
      <c r="G795" s="120" t="s">
        <v>12919</v>
      </c>
      <c r="H795" s="616">
        <v>44784</v>
      </c>
    </row>
    <row r="796" spans="1:11" x14ac:dyDescent="0.25">
      <c r="A796" s="656">
        <v>796</v>
      </c>
      <c r="B796" s="59" t="s">
        <v>7486</v>
      </c>
      <c r="C796" s="124" t="s">
        <v>14881</v>
      </c>
      <c r="D796" s="60">
        <v>1</v>
      </c>
      <c r="E796" s="126" t="s">
        <v>26</v>
      </c>
      <c r="F796" s="73">
        <v>475000</v>
      </c>
      <c r="G796" s="120" t="s">
        <v>414</v>
      </c>
      <c r="H796" s="616">
        <v>44815</v>
      </c>
    </row>
    <row r="797" spans="1:11" x14ac:dyDescent="0.25">
      <c r="A797" s="656">
        <v>797</v>
      </c>
      <c r="B797" s="59" t="s">
        <v>7486</v>
      </c>
      <c r="C797" s="59" t="s">
        <v>14882</v>
      </c>
      <c r="D797" s="87">
        <v>1</v>
      </c>
      <c r="E797" s="77" t="s">
        <v>26</v>
      </c>
      <c r="F797" s="73">
        <v>475000</v>
      </c>
      <c r="G797" s="120" t="s">
        <v>414</v>
      </c>
      <c r="H797" s="616">
        <v>44815</v>
      </c>
    </row>
    <row r="798" spans="1:11" x14ac:dyDescent="0.25">
      <c r="A798" s="656">
        <v>798</v>
      </c>
      <c r="B798" s="59" t="s">
        <v>7648</v>
      </c>
      <c r="C798" s="84" t="s">
        <v>14883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6">
        <v>44815</v>
      </c>
    </row>
    <row r="799" spans="1:11" x14ac:dyDescent="0.25">
      <c r="A799" s="656">
        <v>799</v>
      </c>
      <c r="B799" s="59" t="s">
        <v>7486</v>
      </c>
      <c r="C799" s="83" t="s">
        <v>14884</v>
      </c>
      <c r="D799" s="60">
        <v>1</v>
      </c>
      <c r="E799" s="77" t="s">
        <v>26</v>
      </c>
      <c r="F799" s="73">
        <v>475000</v>
      </c>
      <c r="G799" s="120" t="s">
        <v>710</v>
      </c>
      <c r="H799" s="616">
        <v>44845</v>
      </c>
    </row>
    <row r="800" spans="1:11" x14ac:dyDescent="0.25">
      <c r="A800" s="656">
        <v>800</v>
      </c>
      <c r="B800" s="59" t="s">
        <v>62</v>
      </c>
      <c r="C800" s="59" t="s">
        <v>14885</v>
      </c>
      <c r="D800" s="77">
        <v>1</v>
      </c>
      <c r="E800" s="59" t="s">
        <v>26</v>
      </c>
      <c r="F800" s="292">
        <v>2100000</v>
      </c>
      <c r="G800" s="120" t="s">
        <v>957</v>
      </c>
      <c r="H800" s="616">
        <v>44845</v>
      </c>
    </row>
    <row r="801" spans="1:11" x14ac:dyDescent="0.25">
      <c r="A801" s="656">
        <v>801</v>
      </c>
      <c r="B801" s="59" t="s">
        <v>62</v>
      </c>
      <c r="C801" s="59" t="s">
        <v>14886</v>
      </c>
      <c r="D801" s="77">
        <v>1</v>
      </c>
      <c r="E801" s="59" t="s">
        <v>26</v>
      </c>
      <c r="F801" s="292">
        <v>2100000</v>
      </c>
      <c r="G801" s="120" t="s">
        <v>957</v>
      </c>
      <c r="H801" s="616">
        <v>44845</v>
      </c>
    </row>
    <row r="802" spans="1:11" x14ac:dyDescent="0.25">
      <c r="A802" s="656">
        <v>802</v>
      </c>
      <c r="B802" s="59" t="s">
        <v>10709</v>
      </c>
      <c r="C802" s="59" t="s">
        <v>12965</v>
      </c>
      <c r="D802" s="60">
        <v>1</v>
      </c>
      <c r="E802" s="126" t="s">
        <v>26</v>
      </c>
      <c r="F802" s="64">
        <v>1400000</v>
      </c>
      <c r="G802" s="120" t="s">
        <v>1120</v>
      </c>
      <c r="H802" s="616">
        <v>44845</v>
      </c>
    </row>
    <row r="803" spans="1:11" x14ac:dyDescent="0.25">
      <c r="A803" s="656">
        <v>803</v>
      </c>
      <c r="B803" s="59" t="s">
        <v>10709</v>
      </c>
      <c r="C803" s="59" t="s">
        <v>12967</v>
      </c>
      <c r="D803" s="59">
        <v>1</v>
      </c>
      <c r="E803" s="126" t="s">
        <v>26</v>
      </c>
      <c r="F803" s="64">
        <v>1400000</v>
      </c>
      <c r="G803" s="120" t="s">
        <v>1120</v>
      </c>
      <c r="H803" s="616">
        <v>44845</v>
      </c>
    </row>
    <row r="804" spans="1:11" x14ac:dyDescent="0.25">
      <c r="A804" s="656">
        <v>804</v>
      </c>
      <c r="B804" s="59" t="s">
        <v>10709</v>
      </c>
      <c r="C804" s="84" t="s">
        <v>12968</v>
      </c>
      <c r="D804" s="59">
        <v>1</v>
      </c>
      <c r="E804" s="126" t="s">
        <v>26</v>
      </c>
      <c r="F804" s="64">
        <v>1400000</v>
      </c>
      <c r="G804" s="120" t="s">
        <v>1120</v>
      </c>
      <c r="H804" s="616">
        <v>44845</v>
      </c>
    </row>
    <row r="805" spans="1:11" x14ac:dyDescent="0.25">
      <c r="A805" s="656">
        <v>805</v>
      </c>
      <c r="B805" s="59" t="s">
        <v>10709</v>
      </c>
      <c r="C805" s="83" t="s">
        <v>12969</v>
      </c>
      <c r="D805" s="59">
        <v>1</v>
      </c>
      <c r="E805" s="126" t="s">
        <v>26</v>
      </c>
      <c r="F805" s="64">
        <v>1400000</v>
      </c>
      <c r="G805" s="120" t="s">
        <v>1120</v>
      </c>
      <c r="H805" s="616">
        <v>44845</v>
      </c>
    </row>
    <row r="806" spans="1:11" x14ac:dyDescent="0.25">
      <c r="A806" s="656">
        <v>806</v>
      </c>
      <c r="B806" s="59" t="s">
        <v>10727</v>
      </c>
      <c r="C806" s="83" t="s">
        <v>12970</v>
      </c>
      <c r="D806" s="60">
        <v>1</v>
      </c>
      <c r="E806" s="126" t="s">
        <v>26</v>
      </c>
      <c r="F806" s="63">
        <v>1700000</v>
      </c>
      <c r="G806" s="120" t="s">
        <v>1120</v>
      </c>
      <c r="H806" s="616">
        <v>44845</v>
      </c>
    </row>
    <row r="807" spans="1:11" x14ac:dyDescent="0.25">
      <c r="A807" s="656">
        <v>807</v>
      </c>
      <c r="B807" s="59" t="s">
        <v>10727</v>
      </c>
      <c r="C807" s="92" t="s">
        <v>12971</v>
      </c>
      <c r="D807" s="60">
        <v>1</v>
      </c>
      <c r="E807" s="126" t="s">
        <v>26</v>
      </c>
      <c r="F807" s="63">
        <v>1700000</v>
      </c>
      <c r="G807" s="120" t="s">
        <v>1120</v>
      </c>
      <c r="H807" s="616">
        <v>44845</v>
      </c>
    </row>
    <row r="808" spans="1:11" x14ac:dyDescent="0.25">
      <c r="A808" s="656">
        <v>808</v>
      </c>
      <c r="B808" s="59" t="s">
        <v>10727</v>
      </c>
      <c r="C808" s="84" t="s">
        <v>12972</v>
      </c>
      <c r="D808" s="60">
        <v>1</v>
      </c>
      <c r="E808" s="126" t="s">
        <v>26</v>
      </c>
      <c r="F808" s="63">
        <v>1700000</v>
      </c>
      <c r="G808" s="120" t="s">
        <v>1120</v>
      </c>
      <c r="H808" s="616">
        <v>44845</v>
      </c>
    </row>
    <row r="809" spans="1:11" x14ac:dyDescent="0.25">
      <c r="A809" s="656">
        <v>809</v>
      </c>
      <c r="B809" s="59" t="s">
        <v>10727</v>
      </c>
      <c r="C809" s="59" t="s">
        <v>12973</v>
      </c>
      <c r="D809" s="59">
        <v>1</v>
      </c>
      <c r="E809" s="126" t="s">
        <v>26</v>
      </c>
      <c r="F809" s="63">
        <v>1700000</v>
      </c>
      <c r="G809" s="120" t="s">
        <v>1120</v>
      </c>
      <c r="H809" s="616">
        <v>44845</v>
      </c>
    </row>
    <row r="810" spans="1:11" x14ac:dyDescent="0.25">
      <c r="A810" s="656">
        <v>810</v>
      </c>
      <c r="B810" s="59" t="s">
        <v>10709</v>
      </c>
      <c r="C810" s="59" t="s">
        <v>14887</v>
      </c>
      <c r="D810" s="59">
        <v>1</v>
      </c>
      <c r="E810" s="77" t="s">
        <v>26</v>
      </c>
      <c r="F810" s="61">
        <v>1400000</v>
      </c>
      <c r="G810" s="120" t="s">
        <v>3126</v>
      </c>
      <c r="H810" s="616">
        <v>44876</v>
      </c>
      <c r="I810" s="124" t="s">
        <v>14888</v>
      </c>
      <c r="J810" s="59" t="s">
        <v>14080</v>
      </c>
      <c r="K810" s="81" t="s">
        <v>14889</v>
      </c>
    </row>
    <row r="811" spans="1:11" x14ac:dyDescent="0.25">
      <c r="A811" s="656">
        <v>811</v>
      </c>
      <c r="B811" s="59" t="s">
        <v>62</v>
      </c>
      <c r="C811" s="83" t="s">
        <v>14890</v>
      </c>
      <c r="D811" s="87">
        <v>1</v>
      </c>
      <c r="E811" s="159" t="s">
        <v>29</v>
      </c>
      <c r="F811" s="64">
        <v>2100000</v>
      </c>
      <c r="G811" s="120" t="s">
        <v>890</v>
      </c>
      <c r="H811" s="616">
        <v>44876</v>
      </c>
    </row>
    <row r="812" spans="1:11" x14ac:dyDescent="0.25">
      <c r="A812" s="656">
        <v>812</v>
      </c>
      <c r="B812" s="59" t="s">
        <v>62</v>
      </c>
      <c r="C812" s="83" t="s">
        <v>14891</v>
      </c>
      <c r="D812" s="60">
        <v>1</v>
      </c>
      <c r="E812" s="159" t="s">
        <v>29</v>
      </c>
      <c r="F812" s="64">
        <v>2100000</v>
      </c>
      <c r="G812" s="120" t="s">
        <v>890</v>
      </c>
      <c r="H812" s="616">
        <v>44876</v>
      </c>
    </row>
    <row r="813" spans="1:11" x14ac:dyDescent="0.25">
      <c r="A813" s="656">
        <v>813</v>
      </c>
      <c r="B813" s="59" t="s">
        <v>62</v>
      </c>
      <c r="C813" s="83" t="s">
        <v>14892</v>
      </c>
      <c r="D813" s="59">
        <v>1</v>
      </c>
      <c r="E813" s="159" t="s">
        <v>29</v>
      </c>
      <c r="F813" s="64">
        <v>2100000</v>
      </c>
      <c r="G813" s="120" t="s">
        <v>890</v>
      </c>
      <c r="H813" s="616">
        <v>44876</v>
      </c>
    </row>
    <row r="814" spans="1:11" x14ac:dyDescent="0.25">
      <c r="A814" s="656">
        <v>814</v>
      </c>
      <c r="B814" s="59" t="s">
        <v>62</v>
      </c>
      <c r="C814" s="84" t="s">
        <v>14893</v>
      </c>
      <c r="D814" s="60">
        <v>1</v>
      </c>
      <c r="E814" s="159" t="s">
        <v>29</v>
      </c>
      <c r="F814" s="64">
        <v>2100000</v>
      </c>
      <c r="G814" s="120" t="s">
        <v>890</v>
      </c>
      <c r="H814" s="616">
        <v>44876</v>
      </c>
    </row>
    <row r="815" spans="1:11" x14ac:dyDescent="0.25">
      <c r="A815" s="656">
        <v>815</v>
      </c>
      <c r="B815" s="59" t="s">
        <v>10727</v>
      </c>
      <c r="C815" s="83" t="s">
        <v>14894</v>
      </c>
      <c r="D815" s="59">
        <v>1</v>
      </c>
      <c r="E815" s="159" t="s">
        <v>26</v>
      </c>
      <c r="F815" s="64">
        <v>1700000</v>
      </c>
      <c r="G815" s="120" t="s">
        <v>427</v>
      </c>
      <c r="H815" s="616">
        <v>44906</v>
      </c>
    </row>
    <row r="816" spans="1:11" x14ac:dyDescent="0.25">
      <c r="A816" s="656">
        <v>816</v>
      </c>
      <c r="B816" s="59" t="s">
        <v>10727</v>
      </c>
      <c r="C816" s="84" t="s">
        <v>14895</v>
      </c>
      <c r="D816" s="60">
        <v>1</v>
      </c>
      <c r="E816" s="159" t="s">
        <v>26</v>
      </c>
      <c r="F816" s="64">
        <v>1700000</v>
      </c>
      <c r="G816" s="120" t="s">
        <v>427</v>
      </c>
      <c r="H816" s="616">
        <v>44906</v>
      </c>
    </row>
    <row r="817" spans="1:13" x14ac:dyDescent="0.25">
      <c r="A817" s="656">
        <v>817</v>
      </c>
      <c r="B817" s="59" t="s">
        <v>10709</v>
      </c>
      <c r="C817" s="59" t="s">
        <v>14896</v>
      </c>
      <c r="D817" s="87">
        <v>1</v>
      </c>
      <c r="E817" s="77" t="s">
        <v>26</v>
      </c>
      <c r="F817" s="73">
        <v>1400000</v>
      </c>
      <c r="G817" s="120" t="s">
        <v>427</v>
      </c>
      <c r="H817" s="616">
        <v>44906</v>
      </c>
    </row>
    <row r="818" spans="1:13" x14ac:dyDescent="0.25">
      <c r="A818" s="656">
        <v>818</v>
      </c>
      <c r="B818" s="71" t="s">
        <v>54</v>
      </c>
      <c r="C818" s="83" t="s">
        <v>13004</v>
      </c>
      <c r="D818" s="59">
        <v>1</v>
      </c>
      <c r="E818" s="159" t="s">
        <v>26</v>
      </c>
      <c r="F818" s="61">
        <v>3400000</v>
      </c>
      <c r="G818" s="65" t="s">
        <v>13005</v>
      </c>
      <c r="H818" s="616">
        <v>44906</v>
      </c>
    </row>
    <row r="819" spans="1:13" x14ac:dyDescent="0.25">
      <c r="A819" s="656">
        <v>819</v>
      </c>
      <c r="B819" s="71" t="s">
        <v>54</v>
      </c>
      <c r="C819" s="59" t="s">
        <v>13007</v>
      </c>
      <c r="D819" s="87">
        <v>1</v>
      </c>
      <c r="E819" s="77" t="s">
        <v>26</v>
      </c>
      <c r="F819" s="73">
        <v>3400000</v>
      </c>
      <c r="G819" s="65" t="s">
        <v>13005</v>
      </c>
      <c r="H819" s="616">
        <v>44906</v>
      </c>
    </row>
    <row r="820" spans="1:13" x14ac:dyDescent="0.25">
      <c r="A820" s="656">
        <v>820</v>
      </c>
      <c r="B820" s="59" t="s">
        <v>10709</v>
      </c>
      <c r="C820" s="83" t="s">
        <v>13017</v>
      </c>
      <c r="D820" s="60">
        <v>1</v>
      </c>
      <c r="E820" s="75" t="s">
        <v>26</v>
      </c>
      <c r="F820" s="73">
        <v>1400000</v>
      </c>
      <c r="G820" s="120" t="s">
        <v>13018</v>
      </c>
      <c r="H820" s="616">
        <v>44906</v>
      </c>
    </row>
    <row r="821" spans="1:13" x14ac:dyDescent="0.25">
      <c r="A821" s="656">
        <v>821</v>
      </c>
      <c r="B821" s="59" t="s">
        <v>10709</v>
      </c>
      <c r="C821" s="83" t="s">
        <v>13020</v>
      </c>
      <c r="D821" s="60">
        <v>1</v>
      </c>
      <c r="E821" s="159" t="s">
        <v>26</v>
      </c>
      <c r="F821" s="73">
        <v>1400000</v>
      </c>
      <c r="G821" s="120" t="s">
        <v>13018</v>
      </c>
      <c r="H821" s="616">
        <v>44906</v>
      </c>
    </row>
    <row r="822" spans="1:13" x14ac:dyDescent="0.25">
      <c r="A822" s="656">
        <v>822</v>
      </c>
      <c r="B822" s="59" t="s">
        <v>11084</v>
      </c>
      <c r="C822" s="83" t="s">
        <v>13021</v>
      </c>
      <c r="D822" s="59">
        <v>1</v>
      </c>
      <c r="E822" s="159" t="s">
        <v>26</v>
      </c>
      <c r="F822" s="61">
        <v>3700000</v>
      </c>
      <c r="G822" s="120" t="s">
        <v>13022</v>
      </c>
      <c r="H822" s="616">
        <v>44906</v>
      </c>
    </row>
    <row r="823" spans="1:13" x14ac:dyDescent="0.25">
      <c r="A823" s="656">
        <v>823</v>
      </c>
      <c r="B823" s="59" t="s">
        <v>11084</v>
      </c>
      <c r="C823" s="59" t="s">
        <v>13023</v>
      </c>
      <c r="D823" s="60">
        <v>1</v>
      </c>
      <c r="E823" s="126" t="s">
        <v>26</v>
      </c>
      <c r="F823" s="61">
        <v>3700000</v>
      </c>
      <c r="G823" s="120" t="s">
        <v>13022</v>
      </c>
      <c r="H823" s="616">
        <v>44906</v>
      </c>
    </row>
    <row r="824" spans="1:13" x14ac:dyDescent="0.25">
      <c r="A824" s="656">
        <v>824</v>
      </c>
      <c r="B824" s="71" t="s">
        <v>54</v>
      </c>
      <c r="C824" s="59" t="s">
        <v>13024</v>
      </c>
      <c r="D824" s="59">
        <v>1</v>
      </c>
      <c r="E824" s="126" t="s">
        <v>26</v>
      </c>
      <c r="F824" s="63">
        <v>3400000</v>
      </c>
      <c r="G824" s="120" t="s">
        <v>13025</v>
      </c>
      <c r="H824" s="616">
        <v>44906</v>
      </c>
    </row>
    <row r="825" spans="1:13" x14ac:dyDescent="0.25">
      <c r="A825" s="656">
        <v>825</v>
      </c>
      <c r="B825" s="71" t="s">
        <v>54</v>
      </c>
      <c r="C825" s="214" t="s">
        <v>13026</v>
      </c>
      <c r="D825" s="59">
        <v>1</v>
      </c>
      <c r="E825" s="126" t="s">
        <v>26</v>
      </c>
      <c r="F825" s="63">
        <v>3400000</v>
      </c>
      <c r="G825" s="120" t="s">
        <v>13025</v>
      </c>
      <c r="H825" s="616">
        <v>44906</v>
      </c>
    </row>
    <row r="826" spans="1:13" x14ac:dyDescent="0.25">
      <c r="A826" s="656">
        <v>826</v>
      </c>
      <c r="B826" s="71" t="s">
        <v>54</v>
      </c>
      <c r="C826" s="59" t="s">
        <v>13027</v>
      </c>
      <c r="D826" s="59">
        <v>1</v>
      </c>
      <c r="E826" s="59" t="s">
        <v>26</v>
      </c>
      <c r="F826" s="63">
        <v>3400000</v>
      </c>
      <c r="G826" s="139" t="s">
        <v>535</v>
      </c>
      <c r="H826" s="616">
        <v>44906</v>
      </c>
    </row>
    <row r="827" spans="1:13" x14ac:dyDescent="0.25">
      <c r="A827" s="656">
        <v>827</v>
      </c>
      <c r="B827" s="71" t="s">
        <v>3332</v>
      </c>
      <c r="C827" s="81" t="s">
        <v>13047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13029</v>
      </c>
    </row>
    <row r="828" spans="1:13" x14ac:dyDescent="0.25">
      <c r="A828" s="656">
        <v>828</v>
      </c>
      <c r="B828" s="71" t="s">
        <v>3332</v>
      </c>
      <c r="C828" s="81" t="s">
        <v>13049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13029</v>
      </c>
    </row>
    <row r="829" spans="1:13" x14ac:dyDescent="0.25">
      <c r="A829" s="656">
        <v>829</v>
      </c>
      <c r="B829" s="71" t="s">
        <v>3332</v>
      </c>
      <c r="C829" s="81" t="s">
        <v>13050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13029</v>
      </c>
      <c r="L829">
        <v>232063</v>
      </c>
      <c r="M829">
        <f>L829-194133</f>
        <v>37930</v>
      </c>
    </row>
    <row r="830" spans="1:13" x14ac:dyDescent="0.25">
      <c r="A830" s="656">
        <v>830</v>
      </c>
      <c r="B830" s="71" t="s">
        <v>3332</v>
      </c>
      <c r="C830" s="81" t="s">
        <v>13051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13029</v>
      </c>
    </row>
    <row r="831" spans="1:13" x14ac:dyDescent="0.25">
      <c r="A831" s="656">
        <v>831</v>
      </c>
      <c r="B831" s="71" t="s">
        <v>3332</v>
      </c>
      <c r="C831" s="81" t="s">
        <v>13052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13029</v>
      </c>
    </row>
    <row r="832" spans="1:13" x14ac:dyDescent="0.25">
      <c r="A832" s="656">
        <v>832</v>
      </c>
      <c r="B832" s="71" t="s">
        <v>3332</v>
      </c>
      <c r="C832" s="81" t="s">
        <v>13053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13029</v>
      </c>
    </row>
    <row r="833" spans="1:11" x14ac:dyDescent="0.25">
      <c r="A833" s="656">
        <v>833</v>
      </c>
      <c r="B833" s="71" t="s">
        <v>3332</v>
      </c>
      <c r="C833" s="81" t="s">
        <v>13034</v>
      </c>
      <c r="D833" s="77">
        <v>1</v>
      </c>
      <c r="E833" s="59" t="s">
        <v>26</v>
      </c>
      <c r="F833" s="63">
        <v>1650000</v>
      </c>
      <c r="G833" s="120" t="s">
        <v>6178</v>
      </c>
      <c r="H833" s="120" t="s">
        <v>13029</v>
      </c>
    </row>
    <row r="834" spans="1:11" x14ac:dyDescent="0.25">
      <c r="A834" s="656">
        <v>834</v>
      </c>
      <c r="B834" s="71" t="s">
        <v>3332</v>
      </c>
      <c r="C834" s="81" t="s">
        <v>13035</v>
      </c>
      <c r="D834" s="77">
        <v>1</v>
      </c>
      <c r="E834" s="59" t="s">
        <v>26</v>
      </c>
      <c r="F834" s="63">
        <v>1650000</v>
      </c>
      <c r="G834" s="120" t="s">
        <v>6178</v>
      </c>
      <c r="H834" s="120" t="s">
        <v>13029</v>
      </c>
    </row>
    <row r="835" spans="1:11" x14ac:dyDescent="0.25">
      <c r="A835" s="656">
        <v>835</v>
      </c>
      <c r="B835" s="71" t="s">
        <v>3332</v>
      </c>
      <c r="C835" s="81" t="s">
        <v>13036</v>
      </c>
      <c r="D835" s="77">
        <v>1</v>
      </c>
      <c r="E835" s="59" t="s">
        <v>26</v>
      </c>
      <c r="F835" s="63">
        <v>1650000</v>
      </c>
      <c r="G835" s="120" t="s">
        <v>6178</v>
      </c>
      <c r="H835" s="120" t="s">
        <v>13029</v>
      </c>
    </row>
    <row r="836" spans="1:11" x14ac:dyDescent="0.25">
      <c r="A836" s="656">
        <v>836</v>
      </c>
      <c r="B836" s="71" t="s">
        <v>3332</v>
      </c>
      <c r="C836" s="81" t="s">
        <v>13037</v>
      </c>
      <c r="D836" s="77">
        <v>1</v>
      </c>
      <c r="E836" s="59" t="s">
        <v>26</v>
      </c>
      <c r="F836" s="63">
        <v>1650000</v>
      </c>
      <c r="G836" s="120" t="s">
        <v>6178</v>
      </c>
      <c r="H836" s="120" t="s">
        <v>13029</v>
      </c>
    </row>
    <row r="837" spans="1:11" x14ac:dyDescent="0.25">
      <c r="A837" s="656">
        <v>837</v>
      </c>
      <c r="B837" s="71" t="s">
        <v>3332</v>
      </c>
      <c r="C837" s="81" t="s">
        <v>13038</v>
      </c>
      <c r="D837" s="77">
        <v>1</v>
      </c>
      <c r="E837" s="59" t="s">
        <v>26</v>
      </c>
      <c r="F837" s="63">
        <v>1650000</v>
      </c>
      <c r="G837" s="120" t="s">
        <v>6178</v>
      </c>
      <c r="H837" s="120" t="s">
        <v>13029</v>
      </c>
    </row>
    <row r="838" spans="1:11" x14ac:dyDescent="0.25">
      <c r="A838" s="656">
        <v>838</v>
      </c>
      <c r="B838" s="71" t="s">
        <v>3332</v>
      </c>
      <c r="C838" s="81" t="s">
        <v>13039</v>
      </c>
      <c r="D838" s="77">
        <v>1</v>
      </c>
      <c r="E838" s="59" t="s">
        <v>26</v>
      </c>
      <c r="F838" s="63">
        <v>1650000</v>
      </c>
      <c r="G838" s="120" t="s">
        <v>6178</v>
      </c>
      <c r="H838" s="120" t="s">
        <v>13029</v>
      </c>
    </row>
    <row r="839" spans="1:11" x14ac:dyDescent="0.25">
      <c r="A839" s="656">
        <v>839</v>
      </c>
      <c r="B839" s="71" t="s">
        <v>3332</v>
      </c>
      <c r="C839" s="81" t="s">
        <v>13040</v>
      </c>
      <c r="D839" s="77">
        <v>1</v>
      </c>
      <c r="E839" s="59" t="s">
        <v>26</v>
      </c>
      <c r="F839" s="63">
        <v>1650000</v>
      </c>
      <c r="G839" s="120" t="s">
        <v>6178</v>
      </c>
      <c r="H839" s="120" t="s">
        <v>13029</v>
      </c>
    </row>
    <row r="840" spans="1:11" x14ac:dyDescent="0.25">
      <c r="A840" s="656">
        <v>840</v>
      </c>
      <c r="B840" s="59" t="s">
        <v>62</v>
      </c>
      <c r="C840" s="59" t="s">
        <v>13064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13056</v>
      </c>
    </row>
    <row r="841" spans="1:11" x14ac:dyDescent="0.25">
      <c r="A841" s="656">
        <v>841</v>
      </c>
      <c r="B841" s="59" t="s">
        <v>62</v>
      </c>
      <c r="C841" s="59" t="s">
        <v>13065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13056</v>
      </c>
    </row>
    <row r="842" spans="1:11" x14ac:dyDescent="0.25">
      <c r="A842" s="656">
        <v>842</v>
      </c>
      <c r="B842" s="59" t="s">
        <v>11084</v>
      </c>
      <c r="C842" s="481" t="s">
        <v>13110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13100</v>
      </c>
    </row>
    <row r="843" spans="1:11" x14ac:dyDescent="0.25">
      <c r="A843" s="656">
        <v>843</v>
      </c>
      <c r="B843" s="59" t="s">
        <v>10727</v>
      </c>
      <c r="C843" s="124" t="s">
        <v>13130</v>
      </c>
      <c r="D843" s="77">
        <v>1</v>
      </c>
      <c r="E843" s="59" t="s">
        <v>26</v>
      </c>
      <c r="F843" s="64">
        <v>1700000</v>
      </c>
      <c r="G843" s="120" t="s">
        <v>14897</v>
      </c>
      <c r="H843" s="120" t="s">
        <v>13119</v>
      </c>
    </row>
    <row r="844" spans="1:11" x14ac:dyDescent="0.25">
      <c r="A844" s="656">
        <v>844</v>
      </c>
      <c r="B844" s="59" t="s">
        <v>10727</v>
      </c>
      <c r="C844" s="81" t="s">
        <v>13133</v>
      </c>
      <c r="D844" s="77">
        <v>1</v>
      </c>
      <c r="E844" s="59" t="s">
        <v>26</v>
      </c>
      <c r="F844" s="64">
        <v>1700000</v>
      </c>
      <c r="G844" s="120" t="s">
        <v>14897</v>
      </c>
      <c r="H844" s="120" t="s">
        <v>13119</v>
      </c>
    </row>
    <row r="845" spans="1:11" x14ac:dyDescent="0.25">
      <c r="A845" s="656">
        <v>845</v>
      </c>
      <c r="B845" s="59" t="s">
        <v>10727</v>
      </c>
      <c r="C845" s="124" t="s">
        <v>14898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13119</v>
      </c>
    </row>
    <row r="846" spans="1:11" x14ac:dyDescent="0.25">
      <c r="A846" s="656">
        <v>846</v>
      </c>
      <c r="B846" s="59" t="s">
        <v>10727</v>
      </c>
      <c r="C846" s="124" t="s">
        <v>14899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13119</v>
      </c>
    </row>
    <row r="847" spans="1:11" x14ac:dyDescent="0.25">
      <c r="A847" s="656">
        <v>847</v>
      </c>
      <c r="B847" s="59" t="s">
        <v>62</v>
      </c>
      <c r="C847" s="83" t="s">
        <v>14900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13147</v>
      </c>
      <c r="I847" s="59" t="s">
        <v>10022</v>
      </c>
      <c r="J847" s="59" t="s">
        <v>14105</v>
      </c>
      <c r="K847" s="81" t="s">
        <v>10339</v>
      </c>
    </row>
    <row r="848" spans="1:11" x14ac:dyDescent="0.25">
      <c r="A848" s="656">
        <v>848</v>
      </c>
      <c r="B848" s="59" t="s">
        <v>62</v>
      </c>
      <c r="C848" s="83" t="s">
        <v>14901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13147</v>
      </c>
      <c r="I848" s="59" t="s">
        <v>10022</v>
      </c>
      <c r="J848" s="59" t="s">
        <v>14105</v>
      </c>
      <c r="K848" s="81" t="s">
        <v>10339</v>
      </c>
    </row>
    <row r="849" spans="1:10" x14ac:dyDescent="0.25">
      <c r="A849" s="656">
        <v>849</v>
      </c>
      <c r="B849" s="58" t="s">
        <v>11541</v>
      </c>
      <c r="C849" s="192" t="s">
        <v>13177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13166</v>
      </c>
    </row>
    <row r="850" spans="1:10" x14ac:dyDescent="0.25">
      <c r="A850" s="656">
        <v>850</v>
      </c>
      <c r="B850" s="58" t="s">
        <v>11541</v>
      </c>
      <c r="C850" s="59" t="s">
        <v>13179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13166</v>
      </c>
    </row>
    <row r="851" spans="1:10" x14ac:dyDescent="0.25">
      <c r="A851" s="656">
        <v>851</v>
      </c>
      <c r="B851" s="59" t="s">
        <v>10709</v>
      </c>
      <c r="C851" s="124" t="s">
        <v>13180</v>
      </c>
      <c r="D851" s="87">
        <v>1</v>
      </c>
      <c r="E851" s="77" t="s">
        <v>26</v>
      </c>
      <c r="F851" s="73">
        <v>1400000</v>
      </c>
      <c r="G851" s="65" t="s">
        <v>13181</v>
      </c>
      <c r="H851" s="120" t="s">
        <v>13166</v>
      </c>
    </row>
    <row r="852" spans="1:10" x14ac:dyDescent="0.25">
      <c r="A852" s="656">
        <v>852</v>
      </c>
      <c r="B852" s="58" t="s">
        <v>11541</v>
      </c>
      <c r="C852" s="83" t="s">
        <v>13189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13186</v>
      </c>
    </row>
    <row r="853" spans="1:10" x14ac:dyDescent="0.25">
      <c r="A853" s="656">
        <v>853</v>
      </c>
      <c r="B853" s="58" t="s">
        <v>11541</v>
      </c>
      <c r="C853" s="84" t="s">
        <v>13191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13186</v>
      </c>
    </row>
    <row r="854" spans="1:10" x14ac:dyDescent="0.25">
      <c r="A854" s="656">
        <v>854</v>
      </c>
      <c r="B854" s="59" t="s">
        <v>62</v>
      </c>
      <c r="C854" s="59" t="s">
        <v>14902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13200</v>
      </c>
      <c r="I854" s="59" t="s">
        <v>10517</v>
      </c>
      <c r="J854" s="59" t="s">
        <v>14085</v>
      </c>
    </row>
    <row r="855" spans="1:10" x14ac:dyDescent="0.25">
      <c r="A855" s="656">
        <v>855</v>
      </c>
      <c r="B855" s="59" t="s">
        <v>62</v>
      </c>
      <c r="C855" s="59" t="s">
        <v>14903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13200</v>
      </c>
      <c r="I855" s="59" t="s">
        <v>14904</v>
      </c>
      <c r="J855" s="59" t="s">
        <v>14080</v>
      </c>
    </row>
    <row r="856" spans="1:10" x14ac:dyDescent="0.25">
      <c r="A856" s="656">
        <v>856</v>
      </c>
      <c r="B856" s="71" t="s">
        <v>3332</v>
      </c>
      <c r="C856" s="81" t="s">
        <v>13216</v>
      </c>
      <c r="D856" s="60">
        <v>1</v>
      </c>
      <c r="E856" s="159" t="s">
        <v>25</v>
      </c>
      <c r="F856" s="102">
        <v>1650000</v>
      </c>
      <c r="G856" s="65" t="s">
        <v>6175</v>
      </c>
      <c r="H856" s="120" t="s">
        <v>13215</v>
      </c>
    </row>
    <row r="857" spans="1:10" x14ac:dyDescent="0.25">
      <c r="A857" s="656">
        <v>857</v>
      </c>
      <c r="B857" s="71" t="s">
        <v>3332</v>
      </c>
      <c r="C857" s="84" t="s">
        <v>13217</v>
      </c>
      <c r="D857" s="60">
        <v>1</v>
      </c>
      <c r="E857" s="159" t="s">
        <v>25</v>
      </c>
      <c r="F857" s="63">
        <v>1650000</v>
      </c>
      <c r="G857" s="65" t="s">
        <v>6175</v>
      </c>
      <c r="H857" s="120" t="s">
        <v>13215</v>
      </c>
    </row>
    <row r="858" spans="1:10" x14ac:dyDescent="0.25">
      <c r="A858" s="656">
        <v>858</v>
      </c>
      <c r="B858" s="59" t="s">
        <v>10727</v>
      </c>
      <c r="C858" s="77" t="s">
        <v>14905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x14ac:dyDescent="0.25">
      <c r="A859" s="656">
        <v>859</v>
      </c>
      <c r="B859" s="59" t="s">
        <v>10727</v>
      </c>
      <c r="C859" s="83" t="s">
        <v>14906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x14ac:dyDescent="0.25">
      <c r="A860" s="656">
        <v>860</v>
      </c>
      <c r="B860" s="59" t="s">
        <v>62</v>
      </c>
      <c r="C860" s="83" t="s">
        <v>14907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x14ac:dyDescent="0.25">
      <c r="A861" s="656">
        <v>861</v>
      </c>
      <c r="B861" s="59" t="s">
        <v>62</v>
      </c>
      <c r="C861" s="59" t="s">
        <v>14908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x14ac:dyDescent="0.25">
      <c r="A862" s="656">
        <v>862</v>
      </c>
      <c r="B862" s="59" t="s">
        <v>62</v>
      </c>
      <c r="C862" s="59" t="s">
        <v>14909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13250</v>
      </c>
      <c r="I862" s="59" t="s">
        <v>14910</v>
      </c>
    </row>
    <row r="863" spans="1:10" x14ac:dyDescent="0.25">
      <c r="A863" s="656">
        <v>863</v>
      </c>
      <c r="B863" s="59" t="s">
        <v>62</v>
      </c>
      <c r="C863" s="59" t="s">
        <v>14911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13250</v>
      </c>
      <c r="I863" s="59" t="s">
        <v>14912</v>
      </c>
    </row>
    <row r="864" spans="1:10" x14ac:dyDescent="0.25">
      <c r="A864" s="656">
        <v>864</v>
      </c>
      <c r="B864" s="59" t="s">
        <v>10709</v>
      </c>
      <c r="C864" s="59" t="s">
        <v>14913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13250</v>
      </c>
    </row>
    <row r="865" spans="1:10" x14ac:dyDescent="0.25">
      <c r="A865" s="656">
        <v>865</v>
      </c>
      <c r="B865" s="58" t="s">
        <v>11541</v>
      </c>
      <c r="C865" s="59" t="s">
        <v>13299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13275</v>
      </c>
    </row>
    <row r="866" spans="1:10" x14ac:dyDescent="0.25">
      <c r="A866" s="656">
        <v>866</v>
      </c>
      <c r="B866" s="58" t="s">
        <v>11541</v>
      </c>
      <c r="C866" s="85" t="s">
        <v>13300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13275</v>
      </c>
    </row>
    <row r="867" spans="1:10" x14ac:dyDescent="0.25">
      <c r="A867" s="656">
        <v>867</v>
      </c>
      <c r="B867" s="58" t="s">
        <v>11541</v>
      </c>
      <c r="C867" s="84" t="s">
        <v>13269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13250</v>
      </c>
    </row>
    <row r="868" spans="1:10" x14ac:dyDescent="0.25">
      <c r="A868" s="656">
        <v>868</v>
      </c>
      <c r="B868" s="58" t="s">
        <v>11541</v>
      </c>
      <c r="C868" s="83" t="s">
        <v>13270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13250</v>
      </c>
    </row>
    <row r="869" spans="1:10" x14ac:dyDescent="0.25">
      <c r="A869" s="656">
        <v>869</v>
      </c>
      <c r="B869" s="58" t="s">
        <v>11541</v>
      </c>
      <c r="C869" s="83" t="s">
        <v>13271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13250</v>
      </c>
    </row>
    <row r="870" spans="1:10" x14ac:dyDescent="0.25">
      <c r="A870" s="656">
        <v>870</v>
      </c>
      <c r="B870" s="58" t="s">
        <v>11541</v>
      </c>
      <c r="C870" s="59" t="s">
        <v>13272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13250</v>
      </c>
    </row>
    <row r="871" spans="1:10" x14ac:dyDescent="0.25">
      <c r="A871" s="656">
        <v>871</v>
      </c>
      <c r="B871" s="58" t="s">
        <v>11541</v>
      </c>
      <c r="C871" s="192" t="s">
        <v>11740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13250</v>
      </c>
    </row>
    <row r="872" spans="1:10" x14ac:dyDescent="0.25">
      <c r="A872" s="656">
        <v>872</v>
      </c>
      <c r="B872" s="58" t="s">
        <v>11541</v>
      </c>
      <c r="C872" s="59" t="s">
        <v>13273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13250</v>
      </c>
    </row>
    <row r="873" spans="1:10" x14ac:dyDescent="0.25">
      <c r="A873" s="656">
        <v>873</v>
      </c>
      <c r="B873" s="71" t="s">
        <v>54</v>
      </c>
      <c r="C873" s="58" t="s">
        <v>13337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13316</v>
      </c>
    </row>
    <row r="874" spans="1:10" x14ac:dyDescent="0.25">
      <c r="A874" s="656">
        <v>874</v>
      </c>
      <c r="B874" s="71" t="s">
        <v>54</v>
      </c>
      <c r="C874" s="84" t="s">
        <v>13339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13316</v>
      </c>
    </row>
    <row r="875" spans="1:10" x14ac:dyDescent="0.25">
      <c r="A875" s="656">
        <v>875</v>
      </c>
      <c r="B875" s="59" t="s">
        <v>13340</v>
      </c>
      <c r="C875" s="84" t="s">
        <v>13341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13316</v>
      </c>
    </row>
    <row r="876" spans="1:10" x14ac:dyDescent="0.25">
      <c r="A876" s="656">
        <v>876</v>
      </c>
      <c r="B876" s="59" t="s">
        <v>13340</v>
      </c>
      <c r="C876" s="59" t="s">
        <v>13342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13316</v>
      </c>
    </row>
    <row r="877" spans="1:10" x14ac:dyDescent="0.25">
      <c r="A877" s="656">
        <v>877</v>
      </c>
      <c r="B877" s="59" t="s">
        <v>13340</v>
      </c>
      <c r="C877" s="84" t="s">
        <v>13343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13316</v>
      </c>
    </row>
    <row r="878" spans="1:10" x14ac:dyDescent="0.25">
      <c r="A878" s="656">
        <v>878</v>
      </c>
      <c r="B878" s="71" t="s">
        <v>54</v>
      </c>
      <c r="C878" s="83" t="s">
        <v>9383</v>
      </c>
      <c r="D878" s="60">
        <v>1</v>
      </c>
      <c r="E878" s="126" t="s">
        <v>26</v>
      </c>
      <c r="F878" s="64">
        <v>3400000</v>
      </c>
      <c r="G878" s="65" t="s">
        <v>5912</v>
      </c>
      <c r="H878" s="616">
        <v>44604</v>
      </c>
    </row>
    <row r="879" spans="1:10" x14ac:dyDescent="0.25">
      <c r="A879" s="656">
        <v>879</v>
      </c>
      <c r="B879" s="71" t="s">
        <v>54</v>
      </c>
      <c r="C879" s="83" t="s">
        <v>7641</v>
      </c>
      <c r="D879" s="87">
        <v>1</v>
      </c>
      <c r="E879" s="126" t="s">
        <v>26</v>
      </c>
      <c r="F879" s="63">
        <v>3400000</v>
      </c>
      <c r="G879" s="65" t="s">
        <v>5912</v>
      </c>
      <c r="H879" s="616">
        <v>44604</v>
      </c>
    </row>
    <row r="880" spans="1:10" x14ac:dyDescent="0.25">
      <c r="A880" s="656">
        <v>880</v>
      </c>
      <c r="B880" s="59" t="s">
        <v>13378</v>
      </c>
      <c r="C880" s="83" t="s">
        <v>14914</v>
      </c>
      <c r="D880" s="60">
        <v>1</v>
      </c>
      <c r="E880" s="126" t="s">
        <v>29</v>
      </c>
      <c r="F880" s="73">
        <v>2200000</v>
      </c>
      <c r="G880" s="120" t="s">
        <v>553</v>
      </c>
      <c r="H880" s="616">
        <v>44604</v>
      </c>
      <c r="I880" s="59" t="s">
        <v>11023</v>
      </c>
      <c r="J880" s="59" t="s">
        <v>14915</v>
      </c>
    </row>
    <row r="881" spans="1:11" x14ac:dyDescent="0.25">
      <c r="A881" s="656">
        <v>881</v>
      </c>
      <c r="B881" s="59" t="s">
        <v>62</v>
      </c>
      <c r="C881" s="92" t="s">
        <v>14916</v>
      </c>
      <c r="D881" s="87">
        <v>1</v>
      </c>
      <c r="E881" s="77" t="s">
        <v>29</v>
      </c>
      <c r="F881" s="78">
        <v>2100000</v>
      </c>
      <c r="G881" s="120" t="s">
        <v>553</v>
      </c>
      <c r="H881" s="616">
        <v>44604</v>
      </c>
      <c r="I881" s="59" t="s">
        <v>9961</v>
      </c>
      <c r="J881" s="59" t="s">
        <v>14917</v>
      </c>
      <c r="K881" s="59" t="s">
        <v>14917</v>
      </c>
    </row>
    <row r="882" spans="1:11" x14ac:dyDescent="0.25">
      <c r="A882" s="656">
        <v>882</v>
      </c>
      <c r="B882" s="59" t="s">
        <v>62</v>
      </c>
      <c r="C882" s="59" t="s">
        <v>14918</v>
      </c>
      <c r="D882" s="60">
        <v>1</v>
      </c>
      <c r="E882" s="159" t="s">
        <v>29</v>
      </c>
      <c r="F882" s="73">
        <v>2100000</v>
      </c>
      <c r="G882" s="120" t="s">
        <v>2626</v>
      </c>
      <c r="H882" s="616">
        <v>44604</v>
      </c>
      <c r="I882" s="59" t="s">
        <v>10517</v>
      </c>
      <c r="J882" s="59" t="s">
        <v>14919</v>
      </c>
      <c r="K882" s="59" t="s">
        <v>14919</v>
      </c>
    </row>
    <row r="883" spans="1:11" x14ac:dyDescent="0.25">
      <c r="A883" s="656">
        <v>883</v>
      </c>
      <c r="B883" s="59" t="s">
        <v>62</v>
      </c>
      <c r="C883" s="192" t="s">
        <v>14920</v>
      </c>
      <c r="D883" s="60">
        <v>1</v>
      </c>
      <c r="E883" s="75" t="s">
        <v>29</v>
      </c>
      <c r="F883" s="63">
        <v>2100000</v>
      </c>
      <c r="G883" s="120" t="s">
        <v>2626</v>
      </c>
      <c r="H883" s="616">
        <v>44604</v>
      </c>
      <c r="I883" s="59" t="s">
        <v>10023</v>
      </c>
      <c r="J883" s="59" t="s">
        <v>14919</v>
      </c>
      <c r="K883" s="59" t="s">
        <v>14919</v>
      </c>
    </row>
    <row r="884" spans="1:11" x14ac:dyDescent="0.25">
      <c r="A884" s="656">
        <v>884</v>
      </c>
      <c r="B884" s="59" t="s">
        <v>10709</v>
      </c>
      <c r="C884" s="59" t="s">
        <v>14921</v>
      </c>
      <c r="D884" s="60">
        <v>1</v>
      </c>
      <c r="E884" s="159" t="s">
        <v>26</v>
      </c>
      <c r="F884" s="73">
        <v>1400000</v>
      </c>
      <c r="G884" s="120" t="s">
        <v>763</v>
      </c>
      <c r="H884" s="616">
        <v>44604</v>
      </c>
      <c r="K884" s="59" t="s">
        <v>14922</v>
      </c>
    </row>
    <row r="885" spans="1:11" x14ac:dyDescent="0.25">
      <c r="A885" s="656">
        <v>885</v>
      </c>
      <c r="B885" s="59" t="s">
        <v>13408</v>
      </c>
      <c r="C885" s="264" t="s">
        <v>13409</v>
      </c>
      <c r="D885" s="60">
        <v>1</v>
      </c>
      <c r="E885" s="75" t="s">
        <v>26</v>
      </c>
      <c r="F885" s="63">
        <v>800000</v>
      </c>
      <c r="G885" s="120" t="s">
        <v>522</v>
      </c>
      <c r="H885" s="616">
        <v>44632</v>
      </c>
      <c r="K885" s="59" t="s">
        <v>14922</v>
      </c>
    </row>
    <row r="886" spans="1:11" x14ac:dyDescent="0.25">
      <c r="A886" s="656">
        <v>886</v>
      </c>
      <c r="B886" s="59" t="s">
        <v>13408</v>
      </c>
      <c r="C886" s="264" t="s">
        <v>13410</v>
      </c>
      <c r="D886" s="60">
        <v>1</v>
      </c>
      <c r="E886" s="126" t="s">
        <v>26</v>
      </c>
      <c r="F886" s="73">
        <v>800000</v>
      </c>
      <c r="G886" s="120" t="s">
        <v>522</v>
      </c>
      <c r="H886" s="616">
        <v>44632</v>
      </c>
      <c r="K886" s="59" t="s">
        <v>14923</v>
      </c>
    </row>
    <row r="887" spans="1:11" x14ac:dyDescent="0.25">
      <c r="A887" s="656">
        <v>887</v>
      </c>
      <c r="B887" s="59" t="s">
        <v>13408</v>
      </c>
      <c r="C887" s="264" t="s">
        <v>13411</v>
      </c>
      <c r="D887" s="60">
        <v>1</v>
      </c>
      <c r="E887" s="126" t="s">
        <v>26</v>
      </c>
      <c r="F887" s="73">
        <v>800000</v>
      </c>
      <c r="G887" s="120" t="s">
        <v>522</v>
      </c>
      <c r="H887" s="616">
        <v>44632</v>
      </c>
      <c r="K887" s="59" t="s">
        <v>14923</v>
      </c>
    </row>
    <row r="888" spans="1:11" x14ac:dyDescent="0.25">
      <c r="A888" s="656">
        <v>888</v>
      </c>
      <c r="B888" s="59" t="s">
        <v>8106</v>
      </c>
      <c r="C888" s="59" t="s">
        <v>13412</v>
      </c>
      <c r="D888" s="59">
        <v>1</v>
      </c>
      <c r="E888" s="126" t="s">
        <v>26</v>
      </c>
      <c r="F888" s="61">
        <v>1650000</v>
      </c>
      <c r="G888" s="120" t="s">
        <v>522</v>
      </c>
      <c r="H888" s="616">
        <v>44632</v>
      </c>
      <c r="K888" s="59" t="s">
        <v>14924</v>
      </c>
    </row>
    <row r="889" spans="1:11" x14ac:dyDescent="0.25">
      <c r="A889" s="656">
        <v>889</v>
      </c>
      <c r="B889" s="59" t="s">
        <v>8106</v>
      </c>
      <c r="C889" s="59" t="s">
        <v>13414</v>
      </c>
      <c r="D889" s="59">
        <v>1</v>
      </c>
      <c r="E889" s="126" t="s">
        <v>26</v>
      </c>
      <c r="F889" s="61">
        <v>1650000</v>
      </c>
      <c r="G889" s="120" t="s">
        <v>522</v>
      </c>
      <c r="H889" s="616">
        <v>44632</v>
      </c>
      <c r="K889" s="59" t="s">
        <v>14924</v>
      </c>
    </row>
    <row r="890" spans="1:11" x14ac:dyDescent="0.25">
      <c r="A890" s="656">
        <v>890</v>
      </c>
      <c r="B890" s="59" t="s">
        <v>8106</v>
      </c>
      <c r="C890" s="59" t="s">
        <v>13415</v>
      </c>
      <c r="D890" s="59">
        <v>1</v>
      </c>
      <c r="E890" s="126" t="s">
        <v>26</v>
      </c>
      <c r="F890" s="61">
        <v>1650000</v>
      </c>
      <c r="G890" s="120" t="s">
        <v>522</v>
      </c>
      <c r="H890" s="616">
        <v>44632</v>
      </c>
    </row>
    <row r="891" spans="1:11" x14ac:dyDescent="0.25">
      <c r="A891" s="656">
        <v>891</v>
      </c>
      <c r="B891" s="59" t="s">
        <v>8106</v>
      </c>
      <c r="C891" s="59" t="s">
        <v>13416</v>
      </c>
      <c r="D891" s="59">
        <v>1</v>
      </c>
      <c r="E891" s="126" t="s">
        <v>26</v>
      </c>
      <c r="F891" s="61">
        <v>1650000</v>
      </c>
      <c r="G891" s="120" t="s">
        <v>522</v>
      </c>
      <c r="H891" s="616">
        <v>44632</v>
      </c>
    </row>
    <row r="892" spans="1:11" x14ac:dyDescent="0.25">
      <c r="A892" s="656">
        <v>892</v>
      </c>
      <c r="B892" s="118" t="s">
        <v>13430</v>
      </c>
      <c r="C892" s="84" t="s">
        <v>13431</v>
      </c>
      <c r="D892" s="60">
        <v>1</v>
      </c>
      <c r="E892" s="75" t="s">
        <v>26</v>
      </c>
      <c r="F892" s="73">
        <v>1700000</v>
      </c>
      <c r="G892" s="120" t="s">
        <v>12628</v>
      </c>
      <c r="H892" s="616">
        <v>44632</v>
      </c>
    </row>
    <row r="893" spans="1:11" x14ac:dyDescent="0.25">
      <c r="A893" s="656">
        <v>893</v>
      </c>
      <c r="B893" s="59" t="s">
        <v>62</v>
      </c>
      <c r="C893" s="59" t="s">
        <v>13433</v>
      </c>
      <c r="D893" s="59">
        <v>1</v>
      </c>
      <c r="E893" s="59" t="s">
        <v>29</v>
      </c>
      <c r="F893" s="61">
        <v>2100000</v>
      </c>
      <c r="G893" s="120" t="s">
        <v>13434</v>
      </c>
      <c r="H893" s="616">
        <v>44632</v>
      </c>
    </row>
    <row r="894" spans="1:11" x14ac:dyDescent="0.25">
      <c r="A894" s="656">
        <v>894</v>
      </c>
      <c r="B894" s="59" t="s">
        <v>62</v>
      </c>
      <c r="C894" s="59" t="s">
        <v>13435</v>
      </c>
      <c r="D894" s="59">
        <v>1</v>
      </c>
      <c r="E894" s="59" t="s">
        <v>29</v>
      </c>
      <c r="F894" s="61">
        <v>2100000</v>
      </c>
      <c r="G894" s="120" t="s">
        <v>13434</v>
      </c>
      <c r="H894" s="616">
        <v>44632</v>
      </c>
    </row>
    <row r="895" spans="1:11" x14ac:dyDescent="0.25">
      <c r="A895" s="656">
        <v>895</v>
      </c>
      <c r="B895" s="59" t="s">
        <v>3332</v>
      </c>
      <c r="C895" s="59" t="s">
        <v>13436</v>
      </c>
      <c r="D895" s="59">
        <v>1</v>
      </c>
      <c r="E895" s="59" t="s">
        <v>26</v>
      </c>
      <c r="F895" s="61">
        <v>1650000</v>
      </c>
      <c r="G895" s="120" t="s">
        <v>535</v>
      </c>
      <c r="H895" s="616">
        <v>44632</v>
      </c>
    </row>
    <row r="896" spans="1:11" x14ac:dyDescent="0.25">
      <c r="A896" s="656">
        <v>896</v>
      </c>
      <c r="B896" s="59" t="s">
        <v>3332</v>
      </c>
      <c r="C896" s="59" t="s">
        <v>8666</v>
      </c>
      <c r="D896" s="59">
        <v>1</v>
      </c>
      <c r="E896" s="59" t="s">
        <v>26</v>
      </c>
      <c r="F896" s="61">
        <v>1650000</v>
      </c>
      <c r="G896" s="120" t="s">
        <v>535</v>
      </c>
      <c r="H896" s="616">
        <v>44632</v>
      </c>
    </row>
    <row r="897" spans="1:11" x14ac:dyDescent="0.25">
      <c r="A897" s="656">
        <v>897</v>
      </c>
      <c r="B897" s="59" t="s">
        <v>13437</v>
      </c>
      <c r="C897" s="59" t="s">
        <v>9366</v>
      </c>
      <c r="D897" s="59">
        <v>1</v>
      </c>
      <c r="E897" s="126" t="s">
        <v>26</v>
      </c>
      <c r="F897" s="61">
        <v>1050000</v>
      </c>
      <c r="G897" s="120" t="s">
        <v>535</v>
      </c>
      <c r="H897" s="616">
        <v>44632</v>
      </c>
    </row>
    <row r="898" spans="1:11" x14ac:dyDescent="0.25">
      <c r="A898" s="656">
        <v>898</v>
      </c>
      <c r="B898" s="59" t="s">
        <v>13437</v>
      </c>
      <c r="C898" s="59" t="s">
        <v>13438</v>
      </c>
      <c r="D898" s="59">
        <v>1</v>
      </c>
      <c r="E898" s="126" t="s">
        <v>26</v>
      </c>
      <c r="F898" s="61">
        <v>787500</v>
      </c>
      <c r="G898" s="120" t="s">
        <v>535</v>
      </c>
      <c r="H898" s="616">
        <v>44632</v>
      </c>
    </row>
    <row r="899" spans="1:11" x14ac:dyDescent="0.25">
      <c r="A899" s="656">
        <v>899</v>
      </c>
      <c r="B899" s="59" t="s">
        <v>13437</v>
      </c>
      <c r="C899" s="59" t="s">
        <v>8362</v>
      </c>
      <c r="D899" s="59">
        <v>1</v>
      </c>
      <c r="E899" s="126" t="s">
        <v>26</v>
      </c>
      <c r="F899" s="61">
        <v>1050000</v>
      </c>
      <c r="G899" s="120" t="s">
        <v>535</v>
      </c>
      <c r="H899" s="616">
        <v>44632</v>
      </c>
    </row>
    <row r="900" spans="1:11" x14ac:dyDescent="0.25">
      <c r="A900" s="656">
        <v>900</v>
      </c>
      <c r="B900" s="59" t="s">
        <v>13437</v>
      </c>
      <c r="C900" s="59" t="s">
        <v>13439</v>
      </c>
      <c r="D900" s="59">
        <v>1</v>
      </c>
      <c r="E900" s="126" t="s">
        <v>26</v>
      </c>
      <c r="F900" s="61">
        <v>1050000</v>
      </c>
      <c r="G900" s="120" t="s">
        <v>535</v>
      </c>
      <c r="H900" s="616">
        <v>44632</v>
      </c>
    </row>
    <row r="901" spans="1:11" x14ac:dyDescent="0.25">
      <c r="A901" s="656">
        <v>901</v>
      </c>
      <c r="B901" s="59" t="s">
        <v>10709</v>
      </c>
      <c r="C901" s="59" t="s">
        <v>14925</v>
      </c>
      <c r="D901" s="60">
        <v>1</v>
      </c>
      <c r="E901" s="126" t="s">
        <v>26</v>
      </c>
      <c r="F901" s="73">
        <v>1400000</v>
      </c>
      <c r="G901" s="120" t="s">
        <v>1656</v>
      </c>
      <c r="H901" s="616">
        <v>44693</v>
      </c>
      <c r="I901" s="124" t="s">
        <v>14926</v>
      </c>
      <c r="J901" s="59" t="s">
        <v>14927</v>
      </c>
    </row>
    <row r="902" spans="1:11" x14ac:dyDescent="0.25">
      <c r="A902" s="656">
        <v>902</v>
      </c>
      <c r="B902" s="59" t="s">
        <v>62</v>
      </c>
      <c r="C902" s="84" t="s">
        <v>14928</v>
      </c>
      <c r="D902" s="141">
        <v>1</v>
      </c>
      <c r="E902" s="75" t="s">
        <v>29</v>
      </c>
      <c r="F902" s="73">
        <v>2100000</v>
      </c>
      <c r="G902" s="120" t="s">
        <v>665</v>
      </c>
      <c r="H902" s="616">
        <v>44724</v>
      </c>
      <c r="I902" s="59" t="s">
        <v>10021</v>
      </c>
      <c r="J902" s="59" t="s">
        <v>14922</v>
      </c>
      <c r="K902" s="59" t="s">
        <v>14922</v>
      </c>
    </row>
    <row r="903" spans="1:11" x14ac:dyDescent="0.25">
      <c r="A903" s="656">
        <v>903</v>
      </c>
      <c r="B903" s="59" t="s">
        <v>62</v>
      </c>
      <c r="C903" s="84" t="s">
        <v>14929</v>
      </c>
      <c r="D903" s="60">
        <v>1</v>
      </c>
      <c r="E903" s="75" t="s">
        <v>29</v>
      </c>
      <c r="F903" s="73">
        <v>2100000</v>
      </c>
      <c r="G903" s="120" t="s">
        <v>665</v>
      </c>
      <c r="H903" s="616">
        <v>44724</v>
      </c>
      <c r="I903" s="59" t="s">
        <v>10021</v>
      </c>
      <c r="J903" s="59" t="s">
        <v>14922</v>
      </c>
      <c r="K903" s="59" t="s">
        <v>14922</v>
      </c>
    </row>
    <row r="904" spans="1:11" x14ac:dyDescent="0.25">
      <c r="A904" s="656">
        <v>904</v>
      </c>
      <c r="B904" s="59" t="s">
        <v>8106</v>
      </c>
      <c r="C904" s="59" t="s">
        <v>13499</v>
      </c>
      <c r="D904" s="60">
        <v>1</v>
      </c>
      <c r="E904" s="75" t="s">
        <v>26</v>
      </c>
      <c r="F904" s="61">
        <v>1650000</v>
      </c>
      <c r="G904" s="65" t="s">
        <v>525</v>
      </c>
      <c r="H904" s="616">
        <v>44754</v>
      </c>
    </row>
    <row r="905" spans="1:11" x14ac:dyDescent="0.25">
      <c r="A905" s="656">
        <v>905</v>
      </c>
      <c r="B905" s="59" t="s">
        <v>8106</v>
      </c>
      <c r="C905" s="59" t="s">
        <v>13500</v>
      </c>
      <c r="D905" s="60">
        <v>1</v>
      </c>
      <c r="E905" s="75" t="s">
        <v>26</v>
      </c>
      <c r="F905" s="61">
        <v>1650000</v>
      </c>
      <c r="G905" s="65" t="s">
        <v>525</v>
      </c>
      <c r="H905" s="616">
        <v>44754</v>
      </c>
    </row>
    <row r="906" spans="1:11" x14ac:dyDescent="0.25">
      <c r="A906" s="656">
        <v>906</v>
      </c>
      <c r="B906" s="59" t="s">
        <v>8106</v>
      </c>
      <c r="C906" s="59" t="s">
        <v>13501</v>
      </c>
      <c r="D906" s="60">
        <v>1</v>
      </c>
      <c r="E906" s="75" t="s">
        <v>26</v>
      </c>
      <c r="F906" s="61">
        <v>1650000</v>
      </c>
      <c r="G906" s="65" t="s">
        <v>525</v>
      </c>
      <c r="H906" s="616">
        <v>44754</v>
      </c>
    </row>
    <row r="907" spans="1:11" x14ac:dyDescent="0.25">
      <c r="A907" s="656">
        <v>907</v>
      </c>
      <c r="B907" s="59" t="s">
        <v>8106</v>
      </c>
      <c r="C907" s="59" t="s">
        <v>13502</v>
      </c>
      <c r="D907" s="60">
        <v>1</v>
      </c>
      <c r="E907" s="77" t="s">
        <v>26</v>
      </c>
      <c r="F907" s="61">
        <v>1650000</v>
      </c>
      <c r="G907" s="65" t="s">
        <v>525</v>
      </c>
      <c r="H907" s="616">
        <v>44754</v>
      </c>
    </row>
    <row r="908" spans="1:11" x14ac:dyDescent="0.25">
      <c r="A908" s="656">
        <v>908</v>
      </c>
      <c r="B908" s="59" t="s">
        <v>7486</v>
      </c>
      <c r="C908" s="59" t="s">
        <v>13508</v>
      </c>
      <c r="D908" s="87">
        <v>1</v>
      </c>
      <c r="E908" s="126" t="s">
        <v>26</v>
      </c>
      <c r="F908" s="78">
        <v>725000</v>
      </c>
      <c r="G908" s="120" t="s">
        <v>794</v>
      </c>
      <c r="H908" s="616">
        <v>44754</v>
      </c>
    </row>
    <row r="909" spans="1:11" x14ac:dyDescent="0.25">
      <c r="A909" s="656">
        <v>909</v>
      </c>
      <c r="B909" s="59" t="s">
        <v>7486</v>
      </c>
      <c r="C909" s="84" t="s">
        <v>13510</v>
      </c>
      <c r="D909" s="87">
        <v>1</v>
      </c>
      <c r="E909" s="126" t="s">
        <v>26</v>
      </c>
      <c r="F909" s="78">
        <v>725000</v>
      </c>
      <c r="G909" s="120" t="s">
        <v>794</v>
      </c>
      <c r="H909" s="616">
        <v>44754</v>
      </c>
    </row>
    <row r="910" spans="1:11" x14ac:dyDescent="0.25">
      <c r="A910" s="656">
        <v>910</v>
      </c>
      <c r="B910" s="59" t="s">
        <v>7486</v>
      </c>
      <c r="C910" s="59" t="s">
        <v>13511</v>
      </c>
      <c r="D910" s="87">
        <v>1</v>
      </c>
      <c r="E910" s="126" t="s">
        <v>26</v>
      </c>
      <c r="F910" s="78">
        <v>500000</v>
      </c>
      <c r="G910" s="120" t="s">
        <v>794</v>
      </c>
      <c r="H910" s="616">
        <v>44754</v>
      </c>
    </row>
    <row r="911" spans="1:11" x14ac:dyDescent="0.25">
      <c r="A911" s="656">
        <v>911</v>
      </c>
      <c r="B911" s="59" t="s">
        <v>7486</v>
      </c>
      <c r="C911" s="92" t="s">
        <v>13512</v>
      </c>
      <c r="D911" s="60">
        <v>1</v>
      </c>
      <c r="E911" s="126" t="s">
        <v>26</v>
      </c>
      <c r="F911" s="73">
        <v>500000</v>
      </c>
      <c r="G911" s="120" t="s">
        <v>794</v>
      </c>
      <c r="H911" s="616">
        <v>44754</v>
      </c>
    </row>
    <row r="912" spans="1:11" x14ac:dyDescent="0.25">
      <c r="A912" s="656">
        <v>912</v>
      </c>
      <c r="B912" s="59" t="s">
        <v>7486</v>
      </c>
      <c r="C912" s="83" t="s">
        <v>13513</v>
      </c>
      <c r="D912" s="60">
        <v>1</v>
      </c>
      <c r="E912" s="75" t="s">
        <v>26</v>
      </c>
      <c r="F912" s="63">
        <v>725000</v>
      </c>
      <c r="G912" s="120" t="s">
        <v>794</v>
      </c>
      <c r="H912" s="616">
        <v>44754</v>
      </c>
    </row>
    <row r="913" spans="1:11" x14ac:dyDescent="0.25">
      <c r="A913" s="656">
        <v>913</v>
      </c>
      <c r="B913" s="59" t="s">
        <v>7486</v>
      </c>
      <c r="C913" s="59" t="s">
        <v>14930</v>
      </c>
      <c r="D913" s="87">
        <v>1</v>
      </c>
      <c r="E913" s="126" t="s">
        <v>26</v>
      </c>
      <c r="F913" s="78">
        <v>725000</v>
      </c>
      <c r="G913" s="120" t="s">
        <v>414</v>
      </c>
      <c r="H913" s="616">
        <v>44754</v>
      </c>
    </row>
    <row r="914" spans="1:11" x14ac:dyDescent="0.25">
      <c r="A914" s="656">
        <v>914</v>
      </c>
      <c r="B914" s="59" t="s">
        <v>7486</v>
      </c>
      <c r="C914" s="84" t="s">
        <v>14931</v>
      </c>
      <c r="D914" s="87">
        <v>1</v>
      </c>
      <c r="E914" s="126" t="s">
        <v>26</v>
      </c>
      <c r="F914" s="78">
        <v>725000</v>
      </c>
      <c r="G914" s="120" t="s">
        <v>414</v>
      </c>
      <c r="H914" s="616">
        <v>44754</v>
      </c>
    </row>
    <row r="915" spans="1:11" x14ac:dyDescent="0.25">
      <c r="A915" s="656">
        <v>915</v>
      </c>
      <c r="B915" s="59" t="s">
        <v>62</v>
      </c>
      <c r="C915" s="84" t="s">
        <v>14932</v>
      </c>
      <c r="D915" s="141">
        <v>1</v>
      </c>
      <c r="E915" s="75" t="s">
        <v>29</v>
      </c>
      <c r="F915" s="73">
        <v>2100000</v>
      </c>
      <c r="G915" s="120" t="s">
        <v>1877</v>
      </c>
      <c r="H915" s="616">
        <v>44816</v>
      </c>
      <c r="I915" s="59" t="s">
        <v>10516</v>
      </c>
      <c r="J915" s="59" t="s">
        <v>14923</v>
      </c>
      <c r="K915" s="59" t="s">
        <v>14923</v>
      </c>
    </row>
    <row r="916" spans="1:11" x14ac:dyDescent="0.25">
      <c r="A916" s="656">
        <v>916</v>
      </c>
      <c r="B916" s="59" t="s">
        <v>62</v>
      </c>
      <c r="C916" s="84" t="s">
        <v>14933</v>
      </c>
      <c r="D916" s="60">
        <v>1</v>
      </c>
      <c r="E916" s="75" t="s">
        <v>29</v>
      </c>
      <c r="F916" s="73">
        <v>2100000</v>
      </c>
      <c r="G916" s="120" t="s">
        <v>1877</v>
      </c>
      <c r="H916" s="616">
        <v>44816</v>
      </c>
      <c r="I916" s="59" t="s">
        <v>10022</v>
      </c>
      <c r="J916" s="59" t="s">
        <v>14923</v>
      </c>
      <c r="K916" s="59" t="s">
        <v>14923</v>
      </c>
    </row>
    <row r="917" spans="1:11" x14ac:dyDescent="0.25">
      <c r="A917" s="656">
        <v>917</v>
      </c>
      <c r="B917" s="59" t="s">
        <v>10709</v>
      </c>
      <c r="C917" s="59" t="s">
        <v>14934</v>
      </c>
      <c r="D917" s="87">
        <v>1</v>
      </c>
      <c r="E917" s="77" t="s">
        <v>26</v>
      </c>
      <c r="F917" s="73">
        <v>1400000</v>
      </c>
      <c r="G917" s="120" t="s">
        <v>2145</v>
      </c>
      <c r="H917" s="616">
        <v>44816</v>
      </c>
      <c r="I917" s="124" t="s">
        <v>14935</v>
      </c>
      <c r="J917" s="59" t="s">
        <v>14936</v>
      </c>
    </row>
    <row r="918" spans="1:11" x14ac:dyDescent="0.25">
      <c r="A918" s="656">
        <v>918</v>
      </c>
      <c r="B918" s="71" t="s">
        <v>54</v>
      </c>
      <c r="C918" s="59" t="s">
        <v>13554</v>
      </c>
      <c r="D918" s="60">
        <v>1</v>
      </c>
      <c r="E918" s="126" t="s">
        <v>26</v>
      </c>
      <c r="F918" s="73">
        <v>3400000</v>
      </c>
      <c r="G918" s="65" t="s">
        <v>525</v>
      </c>
      <c r="H918" s="616">
        <v>44816</v>
      </c>
    </row>
    <row r="919" spans="1:11" x14ac:dyDescent="0.25">
      <c r="A919" s="656">
        <v>919</v>
      </c>
      <c r="B919" s="58" t="s">
        <v>6427</v>
      </c>
      <c r="C919" s="84" t="s">
        <v>14937</v>
      </c>
      <c r="D919" s="87">
        <v>1</v>
      </c>
      <c r="E919" s="77" t="s">
        <v>26</v>
      </c>
      <c r="F919" s="78">
        <v>1650000</v>
      </c>
      <c r="G919" s="65" t="s">
        <v>525</v>
      </c>
      <c r="H919" s="616">
        <v>44816</v>
      </c>
    </row>
    <row r="920" spans="1:11" x14ac:dyDescent="0.25">
      <c r="A920" s="656">
        <v>920</v>
      </c>
      <c r="B920" s="58" t="s">
        <v>6427</v>
      </c>
      <c r="C920" s="84" t="s">
        <v>14938</v>
      </c>
      <c r="D920" s="60">
        <v>1</v>
      </c>
      <c r="E920" s="126" t="s">
        <v>26</v>
      </c>
      <c r="F920" s="78">
        <v>1650000</v>
      </c>
      <c r="G920" s="65" t="s">
        <v>525</v>
      </c>
      <c r="H920" s="616">
        <v>44816</v>
      </c>
    </row>
    <row r="921" spans="1:11" x14ac:dyDescent="0.25">
      <c r="A921" s="656">
        <v>921</v>
      </c>
      <c r="B921" s="58" t="s">
        <v>6427</v>
      </c>
      <c r="C921" s="84" t="s">
        <v>14939</v>
      </c>
      <c r="D921" s="87">
        <v>1</v>
      </c>
      <c r="E921" s="77" t="s">
        <v>26</v>
      </c>
      <c r="F921" s="78">
        <v>1650000</v>
      </c>
      <c r="G921" s="65" t="s">
        <v>525</v>
      </c>
      <c r="H921" s="616">
        <v>44816</v>
      </c>
    </row>
    <row r="922" spans="1:11" x14ac:dyDescent="0.25">
      <c r="A922" s="656">
        <v>922</v>
      </c>
      <c r="B922" s="58" t="s">
        <v>6427</v>
      </c>
      <c r="C922" s="84" t="s">
        <v>14940</v>
      </c>
      <c r="D922" s="60">
        <v>1</v>
      </c>
      <c r="E922" s="126" t="s">
        <v>26</v>
      </c>
      <c r="F922" s="78">
        <v>1650000</v>
      </c>
      <c r="G922" s="65" t="s">
        <v>525</v>
      </c>
      <c r="H922" s="616">
        <v>44816</v>
      </c>
    </row>
    <row r="923" spans="1:11" x14ac:dyDescent="0.25">
      <c r="A923" s="656">
        <v>923</v>
      </c>
      <c r="B923" s="58" t="s">
        <v>6427</v>
      </c>
      <c r="C923" s="84" t="s">
        <v>14941</v>
      </c>
      <c r="D923" s="87">
        <v>1</v>
      </c>
      <c r="E923" s="77" t="s">
        <v>25</v>
      </c>
      <c r="F923" s="78">
        <v>1650000</v>
      </c>
      <c r="G923" s="65" t="s">
        <v>525</v>
      </c>
      <c r="H923" s="616">
        <v>44816</v>
      </c>
    </row>
    <row r="924" spans="1:11" x14ac:dyDescent="0.25">
      <c r="A924" s="656">
        <v>924</v>
      </c>
      <c r="B924" s="58" t="s">
        <v>6427</v>
      </c>
      <c r="C924" s="84" t="s">
        <v>14942</v>
      </c>
      <c r="D924" s="60">
        <v>1</v>
      </c>
      <c r="E924" s="75" t="s">
        <v>26</v>
      </c>
      <c r="F924" s="78">
        <v>1650000</v>
      </c>
      <c r="G924" s="65" t="s">
        <v>525</v>
      </c>
      <c r="H924" s="616">
        <v>44816</v>
      </c>
    </row>
    <row r="925" spans="1:11" x14ac:dyDescent="0.25">
      <c r="A925" s="656">
        <v>925</v>
      </c>
      <c r="B925" s="118" t="s">
        <v>939</v>
      </c>
      <c r="C925" s="83" t="s">
        <v>14943</v>
      </c>
      <c r="D925" s="60">
        <v>1</v>
      </c>
      <c r="E925" s="75" t="s">
        <v>26</v>
      </c>
      <c r="F925" s="63">
        <v>1050000</v>
      </c>
      <c r="G925" s="65" t="s">
        <v>525</v>
      </c>
      <c r="H925" s="616">
        <v>44816</v>
      </c>
    </row>
    <row r="926" spans="1:11" x14ac:dyDescent="0.25">
      <c r="A926" s="656">
        <v>926</v>
      </c>
      <c r="B926" s="118" t="s">
        <v>939</v>
      </c>
      <c r="C926" s="83" t="s">
        <v>14944</v>
      </c>
      <c r="D926" s="60">
        <v>1</v>
      </c>
      <c r="E926" s="75" t="s">
        <v>26</v>
      </c>
      <c r="F926" s="63">
        <v>1050000</v>
      </c>
      <c r="G926" s="65" t="s">
        <v>525</v>
      </c>
      <c r="H926" s="616">
        <v>44816</v>
      </c>
    </row>
    <row r="927" spans="1:11" x14ac:dyDescent="0.25">
      <c r="A927" s="656">
        <v>927</v>
      </c>
      <c r="B927" s="59" t="s">
        <v>13597</v>
      </c>
      <c r="C927" s="59" t="s">
        <v>14945</v>
      </c>
      <c r="D927" s="60">
        <v>1</v>
      </c>
      <c r="E927" s="75" t="s">
        <v>29</v>
      </c>
      <c r="F927" s="63">
        <v>2100000</v>
      </c>
      <c r="G927" s="120" t="s">
        <v>3421</v>
      </c>
      <c r="H927" s="616">
        <v>44846</v>
      </c>
    </row>
    <row r="928" spans="1:11" x14ac:dyDescent="0.25">
      <c r="A928" s="656">
        <v>928</v>
      </c>
      <c r="B928" s="59" t="s">
        <v>13597</v>
      </c>
      <c r="C928" s="59" t="s">
        <v>14946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6">
        <v>44846</v>
      </c>
    </row>
    <row r="929" spans="1:8" x14ac:dyDescent="0.25">
      <c r="A929" s="656">
        <v>929</v>
      </c>
      <c r="B929" s="59" t="s">
        <v>62</v>
      </c>
      <c r="C929" s="59" t="s">
        <v>13570</v>
      </c>
      <c r="D929" s="60">
        <v>1</v>
      </c>
      <c r="E929" s="75" t="s">
        <v>29</v>
      </c>
      <c r="F929" s="61">
        <v>2100000</v>
      </c>
      <c r="G929" s="120" t="s">
        <v>1120</v>
      </c>
      <c r="H929" s="616">
        <v>44816</v>
      </c>
    </row>
    <row r="930" spans="1:8" x14ac:dyDescent="0.25">
      <c r="A930" s="656">
        <v>930</v>
      </c>
      <c r="B930" s="59" t="s">
        <v>62</v>
      </c>
      <c r="C930" s="59" t="s">
        <v>13572</v>
      </c>
      <c r="D930" s="60">
        <v>1</v>
      </c>
      <c r="E930" s="75" t="s">
        <v>29</v>
      </c>
      <c r="F930" s="61">
        <v>2100000</v>
      </c>
      <c r="G930" s="120" t="s">
        <v>1120</v>
      </c>
      <c r="H930" s="616">
        <v>44816</v>
      </c>
    </row>
    <row r="931" spans="1:8" x14ac:dyDescent="0.25">
      <c r="A931" s="656">
        <v>931</v>
      </c>
      <c r="B931" s="59" t="s">
        <v>62</v>
      </c>
      <c r="C931" s="59" t="s">
        <v>13573</v>
      </c>
      <c r="D931" s="60">
        <v>1</v>
      </c>
      <c r="E931" s="75" t="s">
        <v>29</v>
      </c>
      <c r="F931" s="61">
        <v>2100000</v>
      </c>
      <c r="G931" s="120" t="s">
        <v>1120</v>
      </c>
      <c r="H931" s="616">
        <v>44816</v>
      </c>
    </row>
    <row r="932" spans="1:8" x14ac:dyDescent="0.25">
      <c r="A932" s="656">
        <v>932</v>
      </c>
      <c r="B932" s="59" t="s">
        <v>62</v>
      </c>
      <c r="C932" s="59" t="s">
        <v>13574</v>
      </c>
      <c r="D932" s="60">
        <v>1</v>
      </c>
      <c r="E932" s="75" t="s">
        <v>29</v>
      </c>
      <c r="F932" s="61">
        <v>2100000</v>
      </c>
      <c r="G932" s="120" t="s">
        <v>1120</v>
      </c>
      <c r="H932" s="616">
        <v>44816</v>
      </c>
    </row>
    <row r="933" spans="1:8" x14ac:dyDescent="0.25">
      <c r="A933" s="656">
        <v>933</v>
      </c>
      <c r="B933" s="118" t="s">
        <v>939</v>
      </c>
      <c r="C933" s="81" t="s">
        <v>14947</v>
      </c>
      <c r="D933" s="60">
        <v>1</v>
      </c>
      <c r="E933" s="75" t="s">
        <v>26</v>
      </c>
      <c r="F933" s="61">
        <v>1050000</v>
      </c>
      <c r="G933" s="120" t="s">
        <v>1120</v>
      </c>
      <c r="H933" s="616">
        <v>44816</v>
      </c>
    </row>
    <row r="934" spans="1:8" x14ac:dyDescent="0.25">
      <c r="A934" s="656">
        <v>934</v>
      </c>
      <c r="B934" s="118" t="s">
        <v>939</v>
      </c>
      <c r="C934" s="81" t="s">
        <v>14948</v>
      </c>
      <c r="D934" s="60">
        <v>1</v>
      </c>
      <c r="E934" s="75" t="s">
        <v>26</v>
      </c>
      <c r="F934" s="61">
        <v>1050000</v>
      </c>
      <c r="G934" s="120" t="s">
        <v>1120</v>
      </c>
      <c r="H934" s="616">
        <v>44816</v>
      </c>
    </row>
    <row r="935" spans="1:8" x14ac:dyDescent="0.25">
      <c r="A935" s="656">
        <v>935</v>
      </c>
      <c r="B935" s="118" t="s">
        <v>13576</v>
      </c>
      <c r="C935" s="81" t="s">
        <v>14949</v>
      </c>
      <c r="D935" s="60">
        <v>1</v>
      </c>
      <c r="E935" s="75" t="s">
        <v>26</v>
      </c>
      <c r="F935" s="61">
        <v>1050000</v>
      </c>
      <c r="G935" s="120" t="s">
        <v>1120</v>
      </c>
      <c r="H935" s="616">
        <v>44816</v>
      </c>
    </row>
    <row r="936" spans="1:8" x14ac:dyDescent="0.25">
      <c r="A936" s="656">
        <v>936</v>
      </c>
      <c r="B936" s="118" t="s">
        <v>13578</v>
      </c>
      <c r="C936" s="81" t="s">
        <v>14950</v>
      </c>
      <c r="D936" s="60">
        <v>1</v>
      </c>
      <c r="E936" s="75" t="s">
        <v>26</v>
      </c>
      <c r="F936" s="61">
        <v>1050000</v>
      </c>
      <c r="G936" s="120" t="s">
        <v>1120</v>
      </c>
      <c r="H936" s="616">
        <v>44816</v>
      </c>
    </row>
    <row r="937" spans="1:8" x14ac:dyDescent="0.25">
      <c r="A937" s="656">
        <v>937</v>
      </c>
      <c r="B937" s="118" t="s">
        <v>13580</v>
      </c>
      <c r="C937" s="81" t="s">
        <v>14951</v>
      </c>
      <c r="D937" s="60">
        <v>1</v>
      </c>
      <c r="E937" s="75" t="s">
        <v>26</v>
      </c>
      <c r="F937" s="61">
        <v>1050000</v>
      </c>
      <c r="G937" s="120" t="s">
        <v>1120</v>
      </c>
      <c r="H937" s="616">
        <v>44816</v>
      </c>
    </row>
    <row r="938" spans="1:8" x14ac:dyDescent="0.25">
      <c r="A938" s="656">
        <v>938</v>
      </c>
      <c r="B938" s="118" t="s">
        <v>13582</v>
      </c>
      <c r="C938" s="81" t="s">
        <v>14952</v>
      </c>
      <c r="D938" s="60">
        <v>1</v>
      </c>
      <c r="E938" s="75" t="s">
        <v>26</v>
      </c>
      <c r="F938" s="61">
        <v>1050000</v>
      </c>
      <c r="G938" s="120" t="s">
        <v>1120</v>
      </c>
      <c r="H938" s="616">
        <v>44816</v>
      </c>
    </row>
    <row r="939" spans="1:8" x14ac:dyDescent="0.25">
      <c r="A939" s="656">
        <v>939</v>
      </c>
      <c r="B939" s="118" t="s">
        <v>13584</v>
      </c>
      <c r="C939" s="81" t="s">
        <v>14953</v>
      </c>
      <c r="D939" s="60">
        <v>1</v>
      </c>
      <c r="E939" s="75" t="s">
        <v>26</v>
      </c>
      <c r="F939" s="61">
        <v>1050000</v>
      </c>
      <c r="G939" s="120" t="s">
        <v>1120</v>
      </c>
      <c r="H939" s="616">
        <v>44816</v>
      </c>
    </row>
    <row r="940" spans="1:8" x14ac:dyDescent="0.25">
      <c r="A940" s="656">
        <v>940</v>
      </c>
      <c r="B940" s="118" t="s">
        <v>13586</v>
      </c>
      <c r="C940" s="81" t="s">
        <v>14954</v>
      </c>
      <c r="D940" s="60">
        <v>1</v>
      </c>
      <c r="E940" s="75" t="s">
        <v>26</v>
      </c>
      <c r="F940" s="61">
        <v>1050000</v>
      </c>
      <c r="G940" s="120" t="s">
        <v>1120</v>
      </c>
      <c r="H940" s="616">
        <v>44816</v>
      </c>
    </row>
    <row r="941" spans="1:8" x14ac:dyDescent="0.25">
      <c r="A941" s="656">
        <v>941</v>
      </c>
      <c r="B941" s="118" t="s">
        <v>13588</v>
      </c>
      <c r="C941" s="81" t="s">
        <v>14955</v>
      </c>
      <c r="D941" s="60">
        <v>1</v>
      </c>
      <c r="E941" s="75" t="s">
        <v>26</v>
      </c>
      <c r="F941" s="61">
        <v>1050000</v>
      </c>
      <c r="G941" s="120" t="s">
        <v>1120</v>
      </c>
      <c r="H941" s="616">
        <v>44816</v>
      </c>
    </row>
    <row r="942" spans="1:8" x14ac:dyDescent="0.25">
      <c r="A942" s="656">
        <v>942</v>
      </c>
      <c r="B942" s="118" t="s">
        <v>13590</v>
      </c>
      <c r="C942" s="81" t="s">
        <v>14956</v>
      </c>
      <c r="D942" s="60">
        <v>1</v>
      </c>
      <c r="E942" s="75" t="s">
        <v>26</v>
      </c>
      <c r="F942" s="61">
        <v>1050000</v>
      </c>
      <c r="G942" s="120" t="s">
        <v>1120</v>
      </c>
      <c r="H942" s="616">
        <v>44816</v>
      </c>
    </row>
    <row r="943" spans="1:8" x14ac:dyDescent="0.25">
      <c r="A943" s="656">
        <v>943</v>
      </c>
      <c r="B943" s="118" t="s">
        <v>13562</v>
      </c>
      <c r="C943" s="59" t="s">
        <v>13615</v>
      </c>
      <c r="D943" s="59">
        <v>1</v>
      </c>
      <c r="E943" s="59" t="s">
        <v>26</v>
      </c>
      <c r="F943" s="61">
        <v>1050000</v>
      </c>
      <c r="G943" s="120" t="s">
        <v>535</v>
      </c>
      <c r="H943" s="616">
        <v>44846</v>
      </c>
    </row>
    <row r="944" spans="1:8" x14ac:dyDescent="0.25">
      <c r="A944" s="656">
        <v>944</v>
      </c>
      <c r="B944" s="118" t="s">
        <v>13576</v>
      </c>
      <c r="C944" s="59" t="s">
        <v>13617</v>
      </c>
      <c r="D944" s="59">
        <v>1</v>
      </c>
      <c r="E944" s="59" t="s">
        <v>26</v>
      </c>
      <c r="F944" s="61">
        <v>1050000</v>
      </c>
      <c r="G944" s="120" t="s">
        <v>535</v>
      </c>
      <c r="H944" s="616">
        <v>44846</v>
      </c>
    </row>
    <row r="945" spans="1:9" x14ac:dyDescent="0.25">
      <c r="A945" s="656">
        <v>945</v>
      </c>
      <c r="B945" s="118" t="s">
        <v>13576</v>
      </c>
      <c r="C945" s="59" t="s">
        <v>13618</v>
      </c>
      <c r="D945" s="59">
        <v>1</v>
      </c>
      <c r="E945" s="59" t="s">
        <v>26</v>
      </c>
      <c r="F945" s="61">
        <v>1050000</v>
      </c>
      <c r="G945" s="120" t="s">
        <v>535</v>
      </c>
      <c r="H945" s="616">
        <v>44846</v>
      </c>
    </row>
    <row r="946" spans="1:9" x14ac:dyDescent="0.25">
      <c r="A946" s="656">
        <v>946</v>
      </c>
      <c r="B946" s="118" t="s">
        <v>13576</v>
      </c>
      <c r="C946" s="59" t="s">
        <v>13619</v>
      </c>
      <c r="D946" s="59">
        <v>1</v>
      </c>
      <c r="E946" s="59" t="s">
        <v>26</v>
      </c>
      <c r="F946" s="61">
        <v>1050000</v>
      </c>
      <c r="G946" s="120" t="s">
        <v>535</v>
      </c>
      <c r="H946" s="616">
        <v>44846</v>
      </c>
    </row>
    <row r="947" spans="1:9" x14ac:dyDescent="0.25">
      <c r="A947" s="656">
        <v>947</v>
      </c>
      <c r="B947" s="59" t="s">
        <v>7486</v>
      </c>
      <c r="C947" s="59" t="s">
        <v>13620</v>
      </c>
      <c r="D947" s="59">
        <v>1</v>
      </c>
      <c r="E947" s="59" t="s">
        <v>26</v>
      </c>
      <c r="F947" s="61">
        <v>500000</v>
      </c>
      <c r="G947" s="120" t="s">
        <v>535</v>
      </c>
      <c r="H947" s="616">
        <v>44846</v>
      </c>
    </row>
    <row r="948" spans="1:9" x14ac:dyDescent="0.25">
      <c r="A948" s="656">
        <v>948</v>
      </c>
      <c r="B948" s="59" t="s">
        <v>7486</v>
      </c>
      <c r="C948" s="59" t="s">
        <v>13621</v>
      </c>
      <c r="D948" s="59">
        <v>1</v>
      </c>
      <c r="E948" s="59" t="s">
        <v>26</v>
      </c>
      <c r="F948" s="61">
        <v>500000</v>
      </c>
      <c r="G948" s="120" t="s">
        <v>535</v>
      </c>
      <c r="H948" s="616">
        <v>44846</v>
      </c>
    </row>
    <row r="949" spans="1:9" x14ac:dyDescent="0.25">
      <c r="A949" s="656">
        <v>949</v>
      </c>
      <c r="B949" s="59" t="s">
        <v>7486</v>
      </c>
      <c r="C949" s="59" t="s">
        <v>7487</v>
      </c>
      <c r="D949" s="59">
        <v>1</v>
      </c>
      <c r="E949" s="59" t="s">
        <v>26</v>
      </c>
      <c r="F949" s="61">
        <v>500000</v>
      </c>
      <c r="G949" s="120" t="s">
        <v>535</v>
      </c>
      <c r="H949" s="616">
        <v>44846</v>
      </c>
      <c r="I949" s="59" t="s">
        <v>14957</v>
      </c>
    </row>
    <row r="950" spans="1:9" x14ac:dyDescent="0.25">
      <c r="A950" s="656">
        <v>950</v>
      </c>
      <c r="B950" s="59" t="s">
        <v>7486</v>
      </c>
      <c r="C950" s="59" t="s">
        <v>13622</v>
      </c>
      <c r="D950" s="59">
        <v>1</v>
      </c>
      <c r="E950" s="59" t="s">
        <v>26</v>
      </c>
      <c r="F950" s="61">
        <v>500000</v>
      </c>
      <c r="G950" s="120" t="s">
        <v>535</v>
      </c>
      <c r="H950" s="616">
        <v>44846</v>
      </c>
    </row>
    <row r="951" spans="1:9" x14ac:dyDescent="0.25">
      <c r="A951" s="656">
        <v>951</v>
      </c>
      <c r="B951" s="59" t="s">
        <v>13623</v>
      </c>
      <c r="C951" s="59" t="s">
        <v>13624</v>
      </c>
      <c r="D951" s="59">
        <v>1</v>
      </c>
      <c r="E951" s="59" t="s">
        <v>26</v>
      </c>
      <c r="F951" s="61">
        <v>1000000</v>
      </c>
      <c r="G951" s="120" t="s">
        <v>535</v>
      </c>
      <c r="H951" s="616">
        <v>44846</v>
      </c>
    </row>
    <row r="952" spans="1:9" x14ac:dyDescent="0.25">
      <c r="A952" s="656">
        <v>952</v>
      </c>
      <c r="B952" s="59" t="s">
        <v>13626</v>
      </c>
      <c r="C952" s="59" t="s">
        <v>13624</v>
      </c>
      <c r="D952" s="59">
        <v>1</v>
      </c>
      <c r="E952" s="59" t="s">
        <v>26</v>
      </c>
      <c r="F952" s="61">
        <v>1000000</v>
      </c>
      <c r="G952" s="120" t="s">
        <v>535</v>
      </c>
      <c r="H952" s="616">
        <v>44846</v>
      </c>
    </row>
    <row r="953" spans="1:9" x14ac:dyDescent="0.25">
      <c r="A953" s="656">
        <v>953</v>
      </c>
      <c r="B953" s="59" t="s">
        <v>62</v>
      </c>
      <c r="C953" s="84" t="s">
        <v>14958</v>
      </c>
      <c r="D953" s="60">
        <v>1</v>
      </c>
      <c r="E953" s="126" t="s">
        <v>26</v>
      </c>
      <c r="F953" s="64">
        <v>2100000</v>
      </c>
      <c r="G953" s="120" t="s">
        <v>3126</v>
      </c>
      <c r="H953" s="616">
        <v>44907</v>
      </c>
    </row>
    <row r="954" spans="1:9" x14ac:dyDescent="0.25">
      <c r="A954" s="656">
        <v>954</v>
      </c>
      <c r="B954" s="59" t="s">
        <v>62</v>
      </c>
      <c r="C954" s="84" t="s">
        <v>14959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13667</v>
      </c>
      <c r="I954" s="59" t="s">
        <v>10517</v>
      </c>
    </row>
    <row r="955" spans="1:9" x14ac:dyDescent="0.25">
      <c r="A955" s="656">
        <v>955</v>
      </c>
      <c r="B955" s="59" t="s">
        <v>62</v>
      </c>
      <c r="C955" s="59" t="s">
        <v>14960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13667</v>
      </c>
      <c r="I955" s="59" t="s">
        <v>10516</v>
      </c>
    </row>
    <row r="956" spans="1:9" x14ac:dyDescent="0.25">
      <c r="A956" s="656">
        <v>956</v>
      </c>
      <c r="B956" s="71" t="s">
        <v>54</v>
      </c>
      <c r="C956" s="59" t="s">
        <v>9690</v>
      </c>
      <c r="D956" s="60">
        <v>1</v>
      </c>
      <c r="E956" s="292" t="s">
        <v>26</v>
      </c>
      <c r="F956" s="63">
        <v>3400000</v>
      </c>
      <c r="G956" s="65" t="s">
        <v>8289</v>
      </c>
      <c r="H956" s="120" t="s">
        <v>13667</v>
      </c>
    </row>
    <row r="957" spans="1:9" x14ac:dyDescent="0.25">
      <c r="A957" s="656">
        <v>957</v>
      </c>
      <c r="B957" s="71" t="s">
        <v>54</v>
      </c>
      <c r="C957" s="59" t="s">
        <v>13672</v>
      </c>
      <c r="D957" s="60">
        <v>1</v>
      </c>
      <c r="E957" s="126" t="s">
        <v>26</v>
      </c>
      <c r="F957" s="63">
        <v>3400000</v>
      </c>
      <c r="G957" s="65" t="s">
        <v>8289</v>
      </c>
      <c r="H957" s="120" t="s">
        <v>13667</v>
      </c>
    </row>
    <row r="958" spans="1:9" x14ac:dyDescent="0.25">
      <c r="A958" s="656">
        <v>958</v>
      </c>
      <c r="B958" s="71" t="s">
        <v>54</v>
      </c>
      <c r="C958" s="59" t="s">
        <v>13673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13667</v>
      </c>
    </row>
    <row r="959" spans="1:9" x14ac:dyDescent="0.25">
      <c r="A959" s="656">
        <v>959</v>
      </c>
      <c r="B959" s="71" t="s">
        <v>54</v>
      </c>
      <c r="C959" s="59" t="s">
        <v>13674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13667</v>
      </c>
    </row>
    <row r="960" spans="1:9" x14ac:dyDescent="0.25">
      <c r="A960" s="656">
        <v>960</v>
      </c>
      <c r="B960" s="59" t="s">
        <v>62</v>
      </c>
      <c r="C960" s="59" t="s">
        <v>14961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13667</v>
      </c>
      <c r="I960" s="59" t="s">
        <v>14962</v>
      </c>
    </row>
    <row r="961" spans="1:8" x14ac:dyDescent="0.25">
      <c r="A961" s="656">
        <v>961</v>
      </c>
      <c r="B961" s="59" t="s">
        <v>62</v>
      </c>
      <c r="C961" s="59" t="s">
        <v>14963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13667</v>
      </c>
    </row>
    <row r="962" spans="1:8" x14ac:dyDescent="0.25">
      <c r="A962" s="656">
        <v>962</v>
      </c>
      <c r="B962" s="59" t="s">
        <v>62</v>
      </c>
      <c r="C962" s="59" t="s">
        <v>14964</v>
      </c>
      <c r="D962" s="59">
        <v>1</v>
      </c>
      <c r="E962" s="126" t="s">
        <v>29</v>
      </c>
      <c r="F962" s="61">
        <v>2100000</v>
      </c>
      <c r="G962" s="120" t="s">
        <v>6225</v>
      </c>
      <c r="H962" s="120" t="s">
        <v>13690</v>
      </c>
    </row>
    <row r="963" spans="1:8" x14ac:dyDescent="0.25">
      <c r="A963" s="656">
        <v>963</v>
      </c>
      <c r="B963" s="59" t="s">
        <v>62</v>
      </c>
      <c r="C963" s="59" t="s">
        <v>14965</v>
      </c>
      <c r="D963" s="60">
        <v>1</v>
      </c>
      <c r="E963" s="126" t="s">
        <v>29</v>
      </c>
      <c r="F963" s="61">
        <v>2100000</v>
      </c>
      <c r="G963" s="120" t="s">
        <v>6225</v>
      </c>
      <c r="H963" s="120" t="s">
        <v>13690</v>
      </c>
    </row>
    <row r="964" spans="1:8" x14ac:dyDescent="0.25">
      <c r="A964" s="656">
        <v>964</v>
      </c>
      <c r="B964" s="59" t="s">
        <v>6808</v>
      </c>
      <c r="C964" s="59" t="s">
        <v>14966</v>
      </c>
      <c r="D964" s="60">
        <v>1</v>
      </c>
      <c r="E964" s="126" t="s">
        <v>29</v>
      </c>
      <c r="F964" s="61">
        <v>2200000</v>
      </c>
      <c r="G964" s="120" t="s">
        <v>6225</v>
      </c>
      <c r="H964" s="120" t="s">
        <v>13690</v>
      </c>
    </row>
    <row r="965" spans="1:8" x14ac:dyDescent="0.25">
      <c r="A965" s="656">
        <v>965</v>
      </c>
      <c r="B965" s="59" t="s">
        <v>6808</v>
      </c>
      <c r="C965" s="59" t="s">
        <v>14966</v>
      </c>
      <c r="D965" s="643">
        <v>1</v>
      </c>
      <c r="E965" s="126" t="s">
        <v>29</v>
      </c>
      <c r="F965" s="645">
        <v>2200000</v>
      </c>
      <c r="G965" s="120" t="s">
        <v>6225</v>
      </c>
      <c r="H965" s="120" t="s">
        <v>13690</v>
      </c>
    </row>
    <row r="966" spans="1:8" x14ac:dyDescent="0.25">
      <c r="A966" s="656">
        <v>966</v>
      </c>
      <c r="B966" s="59" t="s">
        <v>10709</v>
      </c>
      <c r="C966" s="124" t="s">
        <v>14967</v>
      </c>
      <c r="D966" s="87">
        <v>1</v>
      </c>
      <c r="E966" s="77" t="s">
        <v>26</v>
      </c>
      <c r="F966" s="73">
        <v>1400000</v>
      </c>
      <c r="G966" s="120" t="s">
        <v>6225</v>
      </c>
      <c r="H966" s="120" t="s">
        <v>13690</v>
      </c>
    </row>
    <row r="967" spans="1:8" x14ac:dyDescent="0.25">
      <c r="A967" s="656">
        <v>967</v>
      </c>
      <c r="B967" s="59" t="s">
        <v>10709</v>
      </c>
      <c r="C967" s="264" t="s">
        <v>14968</v>
      </c>
      <c r="D967" s="60">
        <v>1</v>
      </c>
      <c r="E967" s="126" t="s">
        <v>26</v>
      </c>
      <c r="F967" s="73">
        <v>1400000</v>
      </c>
      <c r="G967" s="120" t="s">
        <v>6225</v>
      </c>
      <c r="H967" s="120" t="s">
        <v>13690</v>
      </c>
    </row>
    <row r="968" spans="1:8" x14ac:dyDescent="0.25">
      <c r="A968" s="656">
        <v>968</v>
      </c>
      <c r="B968" s="59" t="s">
        <v>11084</v>
      </c>
      <c r="C968" s="59" t="s">
        <v>13731</v>
      </c>
      <c r="D968" s="141">
        <v>1</v>
      </c>
      <c r="E968" s="75" t="s">
        <v>26</v>
      </c>
      <c r="F968" s="73">
        <v>3700000</v>
      </c>
      <c r="G968" s="65" t="s">
        <v>13732</v>
      </c>
      <c r="H968" s="120" t="s">
        <v>13719</v>
      </c>
    </row>
    <row r="969" spans="1:8" x14ac:dyDescent="0.25">
      <c r="A969" s="656">
        <v>969</v>
      </c>
      <c r="B969" s="59" t="s">
        <v>11084</v>
      </c>
      <c r="C969" s="59" t="s">
        <v>13734</v>
      </c>
      <c r="D969" s="59">
        <v>1</v>
      </c>
      <c r="E969" s="126" t="s">
        <v>26</v>
      </c>
      <c r="F969" s="61">
        <v>3700000</v>
      </c>
      <c r="G969" s="65" t="s">
        <v>13732</v>
      </c>
      <c r="H969" s="120" t="s">
        <v>13719</v>
      </c>
    </row>
    <row r="970" spans="1:8" x14ac:dyDescent="0.25">
      <c r="A970" s="656">
        <v>970</v>
      </c>
      <c r="B970" s="58" t="s">
        <v>6427</v>
      </c>
      <c r="C970" s="59" t="s">
        <v>7789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13744</v>
      </c>
    </row>
    <row r="971" spans="1:8" x14ac:dyDescent="0.25">
      <c r="A971" s="656">
        <v>971</v>
      </c>
      <c r="B971" s="58" t="s">
        <v>6427</v>
      </c>
      <c r="C971" s="59" t="s">
        <v>14969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13744</v>
      </c>
    </row>
    <row r="972" spans="1:8" x14ac:dyDescent="0.25">
      <c r="A972" s="656">
        <v>972</v>
      </c>
      <c r="B972" s="58" t="s">
        <v>6427</v>
      </c>
      <c r="C972" s="59" t="s">
        <v>13771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13768</v>
      </c>
    </row>
    <row r="973" spans="1:8" x14ac:dyDescent="0.25">
      <c r="A973" s="656">
        <v>973</v>
      </c>
      <c r="B973" s="58" t="s">
        <v>6427</v>
      </c>
      <c r="C973" s="59" t="s">
        <v>13773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13768</v>
      </c>
    </row>
    <row r="974" spans="1:8" x14ac:dyDescent="0.25">
      <c r="A974" s="656">
        <v>974</v>
      </c>
      <c r="B974" s="58" t="s">
        <v>6427</v>
      </c>
      <c r="C974" s="59" t="s">
        <v>13774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13768</v>
      </c>
    </row>
    <row r="975" spans="1:8" x14ac:dyDescent="0.25">
      <c r="A975" s="656">
        <v>975</v>
      </c>
      <c r="B975" s="58" t="s">
        <v>6427</v>
      </c>
      <c r="C975" s="59" t="s">
        <v>7791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13768</v>
      </c>
    </row>
    <row r="976" spans="1:8" x14ac:dyDescent="0.25">
      <c r="A976" s="656">
        <v>976</v>
      </c>
      <c r="B976" s="58" t="s">
        <v>6427</v>
      </c>
      <c r="C976" s="59" t="s">
        <v>13802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13797</v>
      </c>
    </row>
    <row r="977" spans="1:11" x14ac:dyDescent="0.25">
      <c r="A977" s="656">
        <v>977</v>
      </c>
      <c r="B977" s="71" t="s">
        <v>6427</v>
      </c>
      <c r="C977" s="59" t="s">
        <v>13804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13797</v>
      </c>
    </row>
    <row r="978" spans="1:11" x14ac:dyDescent="0.25">
      <c r="A978" s="656">
        <v>978</v>
      </c>
      <c r="B978" s="59" t="s">
        <v>6808</v>
      </c>
      <c r="C978" s="93" t="s">
        <v>14970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13820</v>
      </c>
      <c r="I978" s="59" t="s">
        <v>9996</v>
      </c>
      <c r="J978" s="59" t="s">
        <v>14971</v>
      </c>
    </row>
    <row r="979" spans="1:11" x14ac:dyDescent="0.25">
      <c r="A979" s="656">
        <v>979</v>
      </c>
      <c r="B979" s="59" t="s">
        <v>6808</v>
      </c>
      <c r="C979" s="93" t="s">
        <v>14972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13820</v>
      </c>
      <c r="I979" s="59" t="s">
        <v>9996</v>
      </c>
      <c r="J979" s="59" t="s">
        <v>14971</v>
      </c>
    </row>
    <row r="980" spans="1:11" x14ac:dyDescent="0.25">
      <c r="A980" s="656">
        <v>980</v>
      </c>
      <c r="B980" s="58" t="s">
        <v>6427</v>
      </c>
      <c r="C980" s="84" t="s">
        <v>8365</v>
      </c>
      <c r="D980" s="60">
        <v>1</v>
      </c>
      <c r="E980" s="75" t="s">
        <v>26</v>
      </c>
      <c r="F980" s="63">
        <v>1650000</v>
      </c>
      <c r="G980" s="65" t="s">
        <v>6231</v>
      </c>
      <c r="H980" s="120" t="s">
        <v>13852</v>
      </c>
    </row>
    <row r="981" spans="1:11" x14ac:dyDescent="0.25">
      <c r="A981" s="656">
        <v>981</v>
      </c>
      <c r="B981" s="58" t="s">
        <v>6427</v>
      </c>
      <c r="C981" s="84" t="s">
        <v>13867</v>
      </c>
      <c r="D981" s="60">
        <v>1</v>
      </c>
      <c r="E981" s="75" t="s">
        <v>26</v>
      </c>
      <c r="F981" s="63">
        <v>1650000</v>
      </c>
      <c r="G981" s="65" t="s">
        <v>6231</v>
      </c>
      <c r="H981" s="120" t="s">
        <v>13852</v>
      </c>
    </row>
    <row r="982" spans="1:11" x14ac:dyDescent="0.25">
      <c r="A982" s="656">
        <v>982</v>
      </c>
      <c r="B982" s="524" t="s">
        <v>6427</v>
      </c>
      <c r="C982" s="589" t="s">
        <v>7361</v>
      </c>
      <c r="D982" s="531">
        <v>1</v>
      </c>
      <c r="E982" s="614" t="s">
        <v>26</v>
      </c>
      <c r="F982" s="528">
        <v>1650000</v>
      </c>
      <c r="G982" s="530" t="s">
        <v>6231</v>
      </c>
      <c r="H982" s="591" t="s">
        <v>13852</v>
      </c>
    </row>
    <row r="983" spans="1:11" x14ac:dyDescent="0.25">
      <c r="A983" s="656">
        <v>983</v>
      </c>
      <c r="B983" s="58" t="s">
        <v>6427</v>
      </c>
      <c r="C983" s="84" t="s">
        <v>8008</v>
      </c>
      <c r="D983" s="60">
        <v>1</v>
      </c>
      <c r="E983" s="126" t="s">
        <v>26</v>
      </c>
      <c r="F983" s="63">
        <v>1650000</v>
      </c>
      <c r="G983" s="65" t="s">
        <v>6231</v>
      </c>
      <c r="H983" s="120" t="s">
        <v>13852</v>
      </c>
    </row>
    <row r="984" spans="1:11" x14ac:dyDescent="0.25">
      <c r="A984" s="656">
        <v>984</v>
      </c>
      <c r="B984" s="71" t="s">
        <v>54</v>
      </c>
      <c r="C984" s="83" t="s">
        <v>13868</v>
      </c>
      <c r="D984" s="60">
        <v>1</v>
      </c>
      <c r="E984" s="126" t="s">
        <v>26</v>
      </c>
      <c r="F984" s="73">
        <v>3400000</v>
      </c>
      <c r="G984" s="65" t="s">
        <v>6231</v>
      </c>
      <c r="H984" s="120" t="s">
        <v>13852</v>
      </c>
    </row>
    <row r="985" spans="1:11" x14ac:dyDescent="0.25">
      <c r="A985" s="656">
        <v>985</v>
      </c>
      <c r="B985" s="71" t="s">
        <v>54</v>
      </c>
      <c r="C985" s="83" t="s">
        <v>9691</v>
      </c>
      <c r="D985" s="60">
        <v>1</v>
      </c>
      <c r="E985" s="126" t="s">
        <v>26</v>
      </c>
      <c r="F985" s="73">
        <v>3400000</v>
      </c>
      <c r="G985" s="65" t="s">
        <v>6231</v>
      </c>
      <c r="H985" s="120" t="s">
        <v>13852</v>
      </c>
    </row>
    <row r="986" spans="1:11" x14ac:dyDescent="0.25">
      <c r="A986" s="656">
        <v>986</v>
      </c>
      <c r="B986" s="59" t="s">
        <v>62</v>
      </c>
      <c r="C986" s="59" t="s">
        <v>14973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13878</v>
      </c>
      <c r="I986" s="59" t="s">
        <v>11027</v>
      </c>
      <c r="J986" s="59" t="s">
        <v>14924</v>
      </c>
      <c r="K986" s="59" t="s">
        <v>14924</v>
      </c>
    </row>
    <row r="987" spans="1:11" x14ac:dyDescent="0.25">
      <c r="A987" s="656">
        <v>987</v>
      </c>
      <c r="B987" s="59" t="s">
        <v>62</v>
      </c>
      <c r="C987" s="59" t="s">
        <v>14974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13878</v>
      </c>
      <c r="I987" s="59" t="s">
        <v>11027</v>
      </c>
      <c r="J987" s="59" t="s">
        <v>14924</v>
      </c>
      <c r="K987" s="59" t="s">
        <v>14924</v>
      </c>
    </row>
    <row r="988" spans="1:11" x14ac:dyDescent="0.25">
      <c r="A988" s="656">
        <v>988</v>
      </c>
      <c r="B988" s="58" t="s">
        <v>6427</v>
      </c>
      <c r="C988" s="83" t="s">
        <v>13915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x14ac:dyDescent="0.25">
      <c r="A989" s="656">
        <v>989</v>
      </c>
      <c r="B989" s="58" t="s">
        <v>6427</v>
      </c>
      <c r="C989" s="83" t="s">
        <v>13917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x14ac:dyDescent="0.25">
      <c r="A990" s="656">
        <v>990</v>
      </c>
      <c r="B990" s="59" t="s">
        <v>13926</v>
      </c>
      <c r="C990" s="59" t="s">
        <v>13927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x14ac:dyDescent="0.25">
      <c r="A991" s="656">
        <v>991</v>
      </c>
      <c r="B991" s="59" t="s">
        <v>13926</v>
      </c>
      <c r="C991" s="59" t="s">
        <v>13928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x14ac:dyDescent="0.25">
      <c r="A992" s="656">
        <v>992</v>
      </c>
      <c r="B992" s="59" t="s">
        <v>13926</v>
      </c>
      <c r="C992" s="59" t="s">
        <v>9368</v>
      </c>
      <c r="D992" s="643">
        <v>1</v>
      </c>
      <c r="E992" s="644" t="s">
        <v>26</v>
      </c>
      <c r="F992" s="62">
        <v>1450000</v>
      </c>
      <c r="G992" s="120" t="s">
        <v>525</v>
      </c>
      <c r="H992" s="120" t="s">
        <v>233</v>
      </c>
    </row>
    <row r="993" spans="1:8" x14ac:dyDescent="0.25">
      <c r="A993" s="656">
        <v>993</v>
      </c>
      <c r="B993" s="59" t="s">
        <v>13926</v>
      </c>
      <c r="C993" s="59" t="s">
        <v>9652</v>
      </c>
      <c r="D993" s="60">
        <v>1</v>
      </c>
      <c r="E993" s="644" t="s">
        <v>26</v>
      </c>
      <c r="F993" s="62">
        <v>1450000</v>
      </c>
      <c r="G993" s="120" t="s">
        <v>525</v>
      </c>
      <c r="H993" s="120" t="s">
        <v>233</v>
      </c>
    </row>
    <row r="994" spans="1:8" x14ac:dyDescent="0.25">
      <c r="A994" s="656">
        <v>994</v>
      </c>
      <c r="B994" s="59" t="s">
        <v>62</v>
      </c>
      <c r="C994" s="59" t="s">
        <v>14975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x14ac:dyDescent="0.25">
      <c r="A995" s="656">
        <v>995</v>
      </c>
      <c r="B995" s="59" t="s">
        <v>62</v>
      </c>
      <c r="C995" s="59" t="s">
        <v>14976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x14ac:dyDescent="0.25">
      <c r="A996" s="656">
        <v>996</v>
      </c>
      <c r="B996" s="59" t="s">
        <v>62</v>
      </c>
      <c r="C996" s="59" t="s">
        <v>14977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x14ac:dyDescent="0.25">
      <c r="A997" s="656">
        <v>997</v>
      </c>
      <c r="B997" s="59" t="s">
        <v>62</v>
      </c>
      <c r="C997" s="59" t="s">
        <v>14978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x14ac:dyDescent="0.25">
      <c r="A998" s="656">
        <v>998</v>
      </c>
      <c r="B998" s="59" t="s">
        <v>11084</v>
      </c>
      <c r="C998" s="93" t="s">
        <v>13922</v>
      </c>
      <c r="D998" s="60">
        <v>1</v>
      </c>
      <c r="E998" s="75" t="s">
        <v>26</v>
      </c>
      <c r="F998" s="63">
        <v>3700000</v>
      </c>
      <c r="G998" s="120" t="s">
        <v>13923</v>
      </c>
      <c r="H998" s="120" t="s">
        <v>233</v>
      </c>
    </row>
    <row r="999" spans="1:8" x14ac:dyDescent="0.25">
      <c r="A999" s="656">
        <v>999</v>
      </c>
      <c r="B999" s="59" t="s">
        <v>13924</v>
      </c>
      <c r="C999" s="59" t="s">
        <v>13925</v>
      </c>
      <c r="D999" s="60">
        <v>1</v>
      </c>
      <c r="E999" s="126" t="s">
        <v>26</v>
      </c>
      <c r="F999" s="73">
        <v>3000000</v>
      </c>
      <c r="G999" s="120" t="s">
        <v>13923</v>
      </c>
      <c r="H999" s="120" t="s">
        <v>233</v>
      </c>
    </row>
    <row r="1000" spans="1:8" x14ac:dyDescent="0.25">
      <c r="A1000" s="656">
        <v>1000</v>
      </c>
      <c r="B1000" s="59" t="s">
        <v>13926</v>
      </c>
      <c r="C1000" s="83" t="s">
        <v>13941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13934</v>
      </c>
    </row>
    <row r="1001" spans="1:8" x14ac:dyDescent="0.25">
      <c r="A1001" s="656">
        <v>1001</v>
      </c>
      <c r="B1001" s="59" t="s">
        <v>13926</v>
      </c>
      <c r="C1001" s="83" t="s">
        <v>13943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13934</v>
      </c>
    </row>
    <row r="1002" spans="1:8" x14ac:dyDescent="0.25">
      <c r="A1002" s="656">
        <v>1002</v>
      </c>
      <c r="B1002" s="59" t="s">
        <v>13926</v>
      </c>
      <c r="C1002" s="83" t="s">
        <v>13944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13934</v>
      </c>
    </row>
    <row r="1003" spans="1:8" x14ac:dyDescent="0.25">
      <c r="A1003" s="656">
        <v>1003</v>
      </c>
      <c r="B1003" s="59" t="s">
        <v>13926</v>
      </c>
      <c r="C1003" s="83" t="s">
        <v>13946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13934</v>
      </c>
    </row>
    <row r="1004" spans="1:8" x14ac:dyDescent="0.25">
      <c r="A1004" s="656">
        <v>1004</v>
      </c>
      <c r="B1004" s="59" t="s">
        <v>13926</v>
      </c>
      <c r="C1004" s="83" t="s">
        <v>13947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13934</v>
      </c>
    </row>
    <row r="1005" spans="1:8" x14ac:dyDescent="0.25">
      <c r="A1005" s="656">
        <v>1005</v>
      </c>
      <c r="B1005" s="59" t="s">
        <v>13926</v>
      </c>
      <c r="C1005" s="83" t="s">
        <v>13948</v>
      </c>
      <c r="D1005" s="643">
        <v>1</v>
      </c>
      <c r="E1005" s="644" t="s">
        <v>26</v>
      </c>
      <c r="F1005" s="62">
        <v>1450000</v>
      </c>
      <c r="G1005" s="120" t="s">
        <v>535</v>
      </c>
      <c r="H1005" s="120" t="s">
        <v>13934</v>
      </c>
    </row>
    <row r="1006" spans="1:8" x14ac:dyDescent="0.25">
      <c r="A1006" s="656">
        <v>1006</v>
      </c>
      <c r="B1006" s="59" t="s">
        <v>13926</v>
      </c>
      <c r="C1006" s="83" t="s">
        <v>13949</v>
      </c>
      <c r="D1006" s="60">
        <v>1</v>
      </c>
      <c r="E1006" s="644" t="s">
        <v>26</v>
      </c>
      <c r="F1006" s="62">
        <v>1450000</v>
      </c>
      <c r="G1006" s="120" t="s">
        <v>535</v>
      </c>
      <c r="H1006" s="120" t="s">
        <v>13934</v>
      </c>
    </row>
    <row r="1007" spans="1:8" x14ac:dyDescent="0.25">
      <c r="A1007" s="656">
        <v>1007</v>
      </c>
      <c r="B1007" s="59" t="s">
        <v>13926</v>
      </c>
      <c r="C1007" s="83" t="s">
        <v>13950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13934</v>
      </c>
    </row>
    <row r="1008" spans="1:8" x14ac:dyDescent="0.25">
      <c r="A1008" s="656">
        <v>1008</v>
      </c>
      <c r="B1008" s="59" t="s">
        <v>7486</v>
      </c>
      <c r="C1008" s="83" t="s">
        <v>13972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13959</v>
      </c>
    </row>
    <row r="1009" spans="1:11" x14ac:dyDescent="0.25">
      <c r="A1009" s="656">
        <v>1009</v>
      </c>
      <c r="B1009" s="59" t="s">
        <v>7486</v>
      </c>
      <c r="C1009" s="83" t="s">
        <v>13513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13959</v>
      </c>
    </row>
    <row r="1010" spans="1:11" x14ac:dyDescent="0.25">
      <c r="A1010" s="656">
        <v>1010</v>
      </c>
      <c r="B1010" s="59" t="s">
        <v>62</v>
      </c>
      <c r="C1010" s="90" t="s">
        <v>14979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13959</v>
      </c>
    </row>
    <row r="1011" spans="1:11" x14ac:dyDescent="0.25">
      <c r="A1011" s="656">
        <v>1011</v>
      </c>
      <c r="B1011" s="59" t="s">
        <v>62</v>
      </c>
      <c r="C1011" s="90" t="s">
        <v>14980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13959</v>
      </c>
    </row>
    <row r="1012" spans="1:11" x14ac:dyDescent="0.25">
      <c r="A1012" s="656">
        <v>1012</v>
      </c>
      <c r="B1012" s="58" t="s">
        <v>6427</v>
      </c>
      <c r="C1012" s="84" t="s">
        <v>14000</v>
      </c>
      <c r="D1012" s="60">
        <v>1</v>
      </c>
      <c r="E1012" s="75" t="s">
        <v>26</v>
      </c>
      <c r="F1012" s="63">
        <v>1650000</v>
      </c>
      <c r="G1012" s="65" t="s">
        <v>5830</v>
      </c>
      <c r="H1012" s="120" t="s">
        <v>13992</v>
      </c>
    </row>
    <row r="1013" spans="1:11" x14ac:dyDescent="0.25">
      <c r="A1013" s="656">
        <v>1013</v>
      </c>
      <c r="B1013" s="58" t="s">
        <v>6427</v>
      </c>
      <c r="C1013" s="84" t="s">
        <v>14002</v>
      </c>
      <c r="D1013" s="60">
        <v>1</v>
      </c>
      <c r="E1013" s="75" t="s">
        <v>26</v>
      </c>
      <c r="F1013" s="63">
        <v>1650000</v>
      </c>
      <c r="G1013" s="65" t="s">
        <v>5830</v>
      </c>
      <c r="H1013" s="120" t="s">
        <v>13992</v>
      </c>
    </row>
    <row r="1014" spans="1:11" x14ac:dyDescent="0.25">
      <c r="A1014" s="656">
        <v>1014</v>
      </c>
      <c r="B1014" s="58" t="s">
        <v>6427</v>
      </c>
      <c r="C1014" s="84" t="s">
        <v>14003</v>
      </c>
      <c r="D1014" s="60">
        <v>1</v>
      </c>
      <c r="E1014" s="75" t="s">
        <v>26</v>
      </c>
      <c r="F1014" s="63">
        <v>1650000</v>
      </c>
      <c r="G1014" s="65" t="s">
        <v>5830</v>
      </c>
      <c r="H1014" s="120" t="s">
        <v>13992</v>
      </c>
    </row>
    <row r="1015" spans="1:11" x14ac:dyDescent="0.25">
      <c r="A1015" s="656">
        <v>1015</v>
      </c>
      <c r="B1015" s="58" t="s">
        <v>6427</v>
      </c>
      <c r="C1015" s="84" t="s">
        <v>14004</v>
      </c>
      <c r="D1015" s="60">
        <v>1</v>
      </c>
      <c r="E1015" s="75" t="s">
        <v>26</v>
      </c>
      <c r="F1015" s="63">
        <v>1650000</v>
      </c>
      <c r="G1015" s="65" t="s">
        <v>5830</v>
      </c>
      <c r="H1015" s="120" t="s">
        <v>13992</v>
      </c>
    </row>
    <row r="1016" spans="1:11" x14ac:dyDescent="0.25">
      <c r="A1016" s="656">
        <v>1016</v>
      </c>
      <c r="B1016" s="58" t="s">
        <v>6427</v>
      </c>
      <c r="C1016" s="84" t="s">
        <v>14005</v>
      </c>
      <c r="D1016" s="60">
        <v>1</v>
      </c>
      <c r="E1016" s="75" t="s">
        <v>26</v>
      </c>
      <c r="F1016" s="63">
        <v>1650000</v>
      </c>
      <c r="G1016" s="65" t="s">
        <v>5830</v>
      </c>
      <c r="H1016" s="120" t="s">
        <v>13992</v>
      </c>
    </row>
    <row r="1017" spans="1:11" x14ac:dyDescent="0.25">
      <c r="A1017" s="656">
        <v>1017</v>
      </c>
      <c r="B1017" s="58" t="s">
        <v>6427</v>
      </c>
      <c r="C1017" s="84" t="s">
        <v>14006</v>
      </c>
      <c r="D1017" s="60">
        <v>1</v>
      </c>
      <c r="E1017" s="75" t="s">
        <v>26</v>
      </c>
      <c r="F1017" s="63">
        <v>1650000</v>
      </c>
      <c r="G1017" s="65" t="s">
        <v>5830</v>
      </c>
      <c r="H1017" s="120" t="s">
        <v>13992</v>
      </c>
    </row>
    <row r="1018" spans="1:11" x14ac:dyDescent="0.25">
      <c r="A1018" s="656">
        <v>1018</v>
      </c>
      <c r="B1018" s="58" t="s">
        <v>6427</v>
      </c>
      <c r="C1018" s="84" t="s">
        <v>14008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13992</v>
      </c>
    </row>
    <row r="1019" spans="1:11" x14ac:dyDescent="0.25">
      <c r="A1019" s="656">
        <v>1019</v>
      </c>
      <c r="B1019" s="58" t="s">
        <v>6427</v>
      </c>
      <c r="C1019" s="84" t="s">
        <v>9609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13992</v>
      </c>
    </row>
    <row r="1020" spans="1:11" x14ac:dyDescent="0.25">
      <c r="A1020" s="656">
        <v>1020</v>
      </c>
      <c r="B1020" s="59" t="s">
        <v>879</v>
      </c>
      <c r="C1020" s="59" t="s">
        <v>14010</v>
      </c>
      <c r="D1020" s="60">
        <v>1</v>
      </c>
      <c r="E1020" s="75" t="s">
        <v>25</v>
      </c>
      <c r="F1020" s="73">
        <v>1620000</v>
      </c>
      <c r="G1020" s="65" t="s">
        <v>6210</v>
      </c>
      <c r="H1020" s="120" t="s">
        <v>13992</v>
      </c>
    </row>
    <row r="1021" spans="1:11" x14ac:dyDescent="0.25">
      <c r="A1021" s="656">
        <v>1021</v>
      </c>
      <c r="B1021" s="59" t="s">
        <v>62</v>
      </c>
      <c r="C1021" s="59" t="s">
        <v>14011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13992</v>
      </c>
      <c r="I1021" s="59" t="s">
        <v>14357</v>
      </c>
      <c r="K1021" s="81" t="s">
        <v>14981</v>
      </c>
    </row>
    <row r="1022" spans="1:11" x14ac:dyDescent="0.25">
      <c r="A1022" s="656">
        <v>1022</v>
      </c>
      <c r="B1022" s="59" t="s">
        <v>62</v>
      </c>
      <c r="C1022" s="59" t="s">
        <v>14013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13992</v>
      </c>
      <c r="I1022" s="59" t="s">
        <v>14982</v>
      </c>
      <c r="K1022" s="81" t="s">
        <v>14981</v>
      </c>
    </row>
    <row r="1023" spans="1:11" x14ac:dyDescent="0.25">
      <c r="A1023" s="656">
        <v>1023</v>
      </c>
      <c r="B1023" s="59" t="s">
        <v>879</v>
      </c>
      <c r="C1023" s="59" t="s">
        <v>14983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13992</v>
      </c>
      <c r="I1023" s="124" t="s">
        <v>14984</v>
      </c>
      <c r="K1023" s="81" t="s">
        <v>14985</v>
      </c>
    </row>
    <row r="1024" spans="1:11" x14ac:dyDescent="0.25">
      <c r="A1024" s="656">
        <v>1024</v>
      </c>
      <c r="B1024" s="118" t="s">
        <v>939</v>
      </c>
      <c r="C1024" s="59" t="s">
        <v>7672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14035</v>
      </c>
    </row>
    <row r="1025" spans="1:11" x14ac:dyDescent="0.25">
      <c r="A1025" s="656">
        <v>1025</v>
      </c>
      <c r="B1025" s="118" t="s">
        <v>939</v>
      </c>
      <c r="C1025" s="59" t="s">
        <v>7640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14035</v>
      </c>
    </row>
    <row r="1026" spans="1:11" x14ac:dyDescent="0.25">
      <c r="A1026" s="656">
        <v>1026</v>
      </c>
      <c r="B1026" s="118" t="s">
        <v>939</v>
      </c>
      <c r="C1026" s="59" t="s">
        <v>8006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14035</v>
      </c>
    </row>
    <row r="1027" spans="1:11" x14ac:dyDescent="0.25">
      <c r="A1027" s="656">
        <v>1027</v>
      </c>
      <c r="B1027" s="118" t="s">
        <v>939</v>
      </c>
      <c r="C1027" s="59" t="s">
        <v>8007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14035</v>
      </c>
    </row>
    <row r="1028" spans="1:11" x14ac:dyDescent="0.25">
      <c r="A1028" s="656">
        <v>1028</v>
      </c>
      <c r="B1028" s="85" t="s">
        <v>939</v>
      </c>
      <c r="C1028" s="59" t="s">
        <v>14056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14035</v>
      </c>
    </row>
    <row r="1029" spans="1:11" x14ac:dyDescent="0.25">
      <c r="A1029" s="656">
        <v>1029</v>
      </c>
      <c r="B1029" s="59" t="s">
        <v>425</v>
      </c>
      <c r="C1029" s="83" t="s">
        <v>14986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6">
        <v>44986</v>
      </c>
      <c r="I1029" s="124" t="s">
        <v>14987</v>
      </c>
      <c r="K1029" s="81" t="s">
        <v>14988</v>
      </c>
    </row>
    <row r="1030" spans="1:11" x14ac:dyDescent="0.25">
      <c r="A1030" s="656">
        <v>1030</v>
      </c>
      <c r="B1030" s="59" t="s">
        <v>425</v>
      </c>
      <c r="C1030" s="59" t="s">
        <v>14989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6">
        <v>44986</v>
      </c>
      <c r="I1030" s="124" t="s">
        <v>14990</v>
      </c>
      <c r="K1030" s="81" t="s">
        <v>14988</v>
      </c>
    </row>
    <row r="1031" spans="1:11" x14ac:dyDescent="0.25">
      <c r="A1031" s="656">
        <v>1031</v>
      </c>
      <c r="B1031" s="59" t="s">
        <v>879</v>
      </c>
      <c r="C1031" s="59" t="s">
        <v>14991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6">
        <v>44986</v>
      </c>
      <c r="I1031" s="124" t="s">
        <v>14992</v>
      </c>
      <c r="K1031" s="81" t="s">
        <v>14993</v>
      </c>
    </row>
    <row r="1032" spans="1:11" x14ac:dyDescent="0.25">
      <c r="A1032" s="656">
        <v>1032</v>
      </c>
      <c r="B1032" s="71" t="s">
        <v>58</v>
      </c>
      <c r="C1032" s="59" t="s">
        <v>14994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6">
        <v>44986</v>
      </c>
    </row>
    <row r="1033" spans="1:11" x14ac:dyDescent="0.25">
      <c r="A1033" s="656">
        <v>1033</v>
      </c>
      <c r="B1033" s="71" t="s">
        <v>58</v>
      </c>
      <c r="C1033" s="59" t="s">
        <v>9768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6">
        <v>44986</v>
      </c>
    </row>
    <row r="1034" spans="1:11" x14ac:dyDescent="0.25">
      <c r="A1034" s="656">
        <v>1034</v>
      </c>
      <c r="B1034" s="59" t="s">
        <v>62</v>
      </c>
      <c r="C1034" s="59" t="s">
        <v>6295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6">
        <v>44986</v>
      </c>
    </row>
    <row r="1035" spans="1:11" x14ac:dyDescent="0.25">
      <c r="A1035" s="656">
        <v>1035</v>
      </c>
      <c r="B1035" s="59" t="s">
        <v>62</v>
      </c>
      <c r="C1035" s="59" t="s">
        <v>6296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6">
        <v>44986</v>
      </c>
    </row>
    <row r="1036" spans="1:11" x14ac:dyDescent="0.25">
      <c r="A1036" s="656">
        <v>1036</v>
      </c>
      <c r="B1036" s="59" t="s">
        <v>3714</v>
      </c>
      <c r="C1036" s="59" t="s">
        <v>14995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6">
        <v>44986</v>
      </c>
    </row>
    <row r="1037" spans="1:11" x14ac:dyDescent="0.25">
      <c r="A1037" s="656">
        <v>1037</v>
      </c>
      <c r="B1037" s="59" t="s">
        <v>3714</v>
      </c>
      <c r="C1037" s="59" t="s">
        <v>14996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6">
        <v>44986</v>
      </c>
    </row>
    <row r="1038" spans="1:11" x14ac:dyDescent="0.25">
      <c r="A1038" s="656">
        <v>1038</v>
      </c>
      <c r="B1038" s="59" t="s">
        <v>3714</v>
      </c>
      <c r="C1038" s="59" t="s">
        <v>14997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6">
        <v>44986</v>
      </c>
    </row>
    <row r="1039" spans="1:11" x14ac:dyDescent="0.25">
      <c r="A1039" s="656">
        <v>1039</v>
      </c>
      <c r="B1039" s="59" t="s">
        <v>3714</v>
      </c>
      <c r="C1039" s="59" t="s">
        <v>14998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6">
        <v>44986</v>
      </c>
    </row>
    <row r="1040" spans="1:11" x14ac:dyDescent="0.25">
      <c r="A1040" s="656">
        <v>1040</v>
      </c>
      <c r="B1040" s="59" t="s">
        <v>3714</v>
      </c>
      <c r="C1040" s="59" t="s">
        <v>14999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6">
        <v>44986</v>
      </c>
    </row>
    <row r="1041" spans="1:11" x14ac:dyDescent="0.25">
      <c r="A1041" s="656">
        <v>1041</v>
      </c>
      <c r="B1041" s="59" t="s">
        <v>3714</v>
      </c>
      <c r="C1041" s="59" t="s">
        <v>9516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6">
        <v>44986</v>
      </c>
    </row>
    <row r="1042" spans="1:11" x14ac:dyDescent="0.25">
      <c r="A1042" s="656">
        <v>1042</v>
      </c>
      <c r="B1042" s="59" t="s">
        <v>3714</v>
      </c>
      <c r="C1042" s="59" t="s">
        <v>15000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6">
        <v>44986</v>
      </c>
    </row>
    <row r="1043" spans="1:11" x14ac:dyDescent="0.25">
      <c r="A1043" s="656">
        <v>1043</v>
      </c>
      <c r="B1043" s="59" t="s">
        <v>3714</v>
      </c>
      <c r="C1043" s="59" t="s">
        <v>15001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6">
        <v>44986</v>
      </c>
    </row>
    <row r="1044" spans="1:11" x14ac:dyDescent="0.25">
      <c r="A1044" s="656">
        <v>1044</v>
      </c>
      <c r="B1044" s="59" t="s">
        <v>3714</v>
      </c>
      <c r="C1044" s="59" t="s">
        <v>15002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6">
        <v>44986</v>
      </c>
    </row>
    <row r="1045" spans="1:11" x14ac:dyDescent="0.25">
      <c r="A1045" s="656">
        <v>1045</v>
      </c>
      <c r="B1045" s="59" t="s">
        <v>3714</v>
      </c>
      <c r="C1045" s="61" t="s">
        <v>15003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6">
        <v>44986</v>
      </c>
    </row>
    <row r="1046" spans="1:11" x14ac:dyDescent="0.25">
      <c r="A1046" s="656">
        <v>1046</v>
      </c>
      <c r="B1046" s="59" t="s">
        <v>3714</v>
      </c>
      <c r="C1046" s="61" t="s">
        <v>15004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6">
        <v>44986</v>
      </c>
    </row>
    <row r="1047" spans="1:11" x14ac:dyDescent="0.25">
      <c r="A1047" s="656">
        <v>1047</v>
      </c>
      <c r="B1047" s="59" t="s">
        <v>3714</v>
      </c>
      <c r="C1047" s="61" t="s">
        <v>15005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6">
        <v>44986</v>
      </c>
    </row>
    <row r="1048" spans="1:11" x14ac:dyDescent="0.25">
      <c r="A1048" s="656">
        <v>1048</v>
      </c>
      <c r="B1048" s="85" t="s">
        <v>15006</v>
      </c>
      <c r="C1048" s="59" t="s">
        <v>15007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6">
        <v>44986</v>
      </c>
      <c r="I1048" s="124" t="s">
        <v>15008</v>
      </c>
    </row>
    <row r="1049" spans="1:11" x14ac:dyDescent="0.25">
      <c r="A1049" s="656">
        <v>1049</v>
      </c>
      <c r="B1049" s="85" t="s">
        <v>15006</v>
      </c>
      <c r="C1049" s="59" t="s">
        <v>15009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6">
        <v>44986</v>
      </c>
      <c r="I1049" s="124" t="s">
        <v>14861</v>
      </c>
    </row>
    <row r="1050" spans="1:11" x14ac:dyDescent="0.25">
      <c r="A1050" s="656">
        <v>1050</v>
      </c>
      <c r="B1050" s="59" t="s">
        <v>464</v>
      </c>
      <c r="C1050" s="84" t="s">
        <v>6310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6">
        <v>44986</v>
      </c>
      <c r="I1050" s="124" t="s">
        <v>15010</v>
      </c>
    </row>
    <row r="1051" spans="1:11" x14ac:dyDescent="0.25">
      <c r="A1051" s="656">
        <v>1051</v>
      </c>
      <c r="B1051" s="59" t="s">
        <v>464</v>
      </c>
      <c r="C1051" s="83" t="s">
        <v>6312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6">
        <v>44986</v>
      </c>
      <c r="I1051" s="124" t="s">
        <v>15011</v>
      </c>
    </row>
    <row r="1052" spans="1:11" x14ac:dyDescent="0.25">
      <c r="A1052" s="656">
        <v>1052</v>
      </c>
      <c r="B1052" s="118" t="s">
        <v>939</v>
      </c>
      <c r="C1052" s="84" t="s">
        <v>6328</v>
      </c>
      <c r="D1052" s="60">
        <v>1</v>
      </c>
      <c r="E1052" s="126" t="s">
        <v>26</v>
      </c>
      <c r="F1052" s="73">
        <v>1050000</v>
      </c>
      <c r="G1052" s="120" t="s">
        <v>6429</v>
      </c>
      <c r="H1052" s="616">
        <v>45047</v>
      </c>
    </row>
    <row r="1053" spans="1:11" x14ac:dyDescent="0.25">
      <c r="A1053" s="656">
        <v>1053</v>
      </c>
      <c r="B1053" s="118" t="s">
        <v>939</v>
      </c>
      <c r="C1053" s="84" t="s">
        <v>6330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6">
        <v>45047</v>
      </c>
    </row>
    <row r="1054" spans="1:11" x14ac:dyDescent="0.25">
      <c r="A1054" s="656">
        <v>1054</v>
      </c>
      <c r="B1054" s="59" t="s">
        <v>503</v>
      </c>
      <c r="C1054" s="83" t="s">
        <v>15012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6">
        <v>45047</v>
      </c>
      <c r="I1054" s="124" t="s">
        <v>15013</v>
      </c>
      <c r="K1054" s="81" t="s">
        <v>15014</v>
      </c>
    </row>
    <row r="1055" spans="1:11" x14ac:dyDescent="0.25">
      <c r="A1055" s="656">
        <v>1055</v>
      </c>
      <c r="B1055" s="59" t="s">
        <v>503</v>
      </c>
      <c r="C1055" s="89" t="s">
        <v>15015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6">
        <v>45047</v>
      </c>
      <c r="I1055" s="124" t="s">
        <v>15016</v>
      </c>
      <c r="K1055" s="81" t="s">
        <v>15014</v>
      </c>
    </row>
    <row r="1056" spans="1:11" x14ac:dyDescent="0.25">
      <c r="A1056" s="656">
        <v>1056</v>
      </c>
      <c r="B1056" s="118" t="s">
        <v>939</v>
      </c>
      <c r="C1056" s="83" t="s">
        <v>6354</v>
      </c>
      <c r="D1056" s="60">
        <v>1</v>
      </c>
      <c r="E1056" s="126" t="s">
        <v>26</v>
      </c>
      <c r="F1056" s="73">
        <v>1050000</v>
      </c>
      <c r="G1056" s="120" t="s">
        <v>6429</v>
      </c>
      <c r="H1056" s="616">
        <v>45078</v>
      </c>
    </row>
    <row r="1057" spans="1:11" x14ac:dyDescent="0.25">
      <c r="A1057" s="656">
        <v>1057</v>
      </c>
      <c r="B1057" s="118" t="s">
        <v>939</v>
      </c>
      <c r="C1057" s="59" t="s">
        <v>6356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6">
        <v>45078</v>
      </c>
    </row>
    <row r="1058" spans="1:11" x14ac:dyDescent="0.25">
      <c r="A1058" s="656">
        <v>1058</v>
      </c>
      <c r="B1058" s="59" t="s">
        <v>62</v>
      </c>
      <c r="C1058" s="59" t="s">
        <v>15017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6">
        <v>45078</v>
      </c>
      <c r="I1058" s="59" t="s">
        <v>15018</v>
      </c>
      <c r="K1058" s="81" t="s">
        <v>15019</v>
      </c>
    </row>
    <row r="1059" spans="1:11" x14ac:dyDescent="0.25">
      <c r="A1059" s="656">
        <v>1059</v>
      </c>
      <c r="B1059" s="59" t="s">
        <v>62</v>
      </c>
      <c r="C1059" s="59" t="s">
        <v>15020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6">
        <v>45078</v>
      </c>
      <c r="I1059" s="59" t="s">
        <v>15021</v>
      </c>
      <c r="K1059" s="81" t="s">
        <v>15019</v>
      </c>
    </row>
    <row r="1060" spans="1:11" x14ac:dyDescent="0.25">
      <c r="A1060" s="656">
        <v>1060</v>
      </c>
      <c r="B1060" s="59" t="s">
        <v>62</v>
      </c>
      <c r="C1060" s="59" t="s">
        <v>15022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6">
        <v>45078</v>
      </c>
      <c r="I1060" s="59" t="s">
        <v>10516</v>
      </c>
    </row>
    <row r="1061" spans="1:11" x14ac:dyDescent="0.25">
      <c r="A1061" s="656">
        <v>1061</v>
      </c>
      <c r="B1061" s="59" t="s">
        <v>62</v>
      </c>
      <c r="C1061" s="59" t="s">
        <v>15023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6">
        <v>45078</v>
      </c>
      <c r="I1061" s="59" t="s">
        <v>10516</v>
      </c>
    </row>
    <row r="1062" spans="1:11" x14ac:dyDescent="0.25">
      <c r="A1062" s="656">
        <v>1062</v>
      </c>
      <c r="B1062" s="59" t="s">
        <v>879</v>
      </c>
      <c r="C1062" s="59" t="s">
        <v>15024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8">
        <v>45108</v>
      </c>
      <c r="I1062" s="124" t="s">
        <v>15025</v>
      </c>
      <c r="K1062" s="81" t="s">
        <v>15026</v>
      </c>
    </row>
    <row r="1063" spans="1:11" x14ac:dyDescent="0.25">
      <c r="A1063" s="656">
        <v>1063</v>
      </c>
      <c r="B1063" s="58" t="s">
        <v>15027</v>
      </c>
      <c r="C1063" s="59" t="s">
        <v>15028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6">
        <v>45170</v>
      </c>
      <c r="I1063" s="124"/>
    </row>
    <row r="1064" spans="1:11" x14ac:dyDescent="0.25">
      <c r="A1064" s="656">
        <v>1064</v>
      </c>
      <c r="B1064" s="59" t="s">
        <v>15027</v>
      </c>
      <c r="C1064" s="59" t="s">
        <v>15029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6">
        <v>45170</v>
      </c>
      <c r="I1064" s="124"/>
    </row>
    <row r="1065" spans="1:11" x14ac:dyDescent="0.25">
      <c r="A1065" s="656">
        <v>1065</v>
      </c>
      <c r="B1065" s="59" t="s">
        <v>62</v>
      </c>
      <c r="C1065" s="59" t="s">
        <v>15030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6">
        <v>45200</v>
      </c>
    </row>
    <row r="1066" spans="1:11" x14ac:dyDescent="0.25">
      <c r="A1066" s="656">
        <v>1066</v>
      </c>
      <c r="B1066" s="59" t="s">
        <v>62</v>
      </c>
      <c r="C1066" s="84" t="s">
        <v>15031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6">
        <v>45200</v>
      </c>
    </row>
    <row r="1067" spans="1:11" x14ac:dyDescent="0.25">
      <c r="A1067" s="656">
        <v>1067</v>
      </c>
      <c r="B1067" s="59" t="s">
        <v>62</v>
      </c>
      <c r="C1067" s="84" t="s">
        <v>15032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6">
        <v>45200</v>
      </c>
    </row>
    <row r="1068" spans="1:11" x14ac:dyDescent="0.25">
      <c r="A1068" s="656">
        <v>1068</v>
      </c>
      <c r="B1068" s="59" t="s">
        <v>62</v>
      </c>
      <c r="C1068" s="59" t="s">
        <v>15033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6">
        <v>45200</v>
      </c>
    </row>
    <row r="1069" spans="1:11" x14ac:dyDescent="0.25">
      <c r="A1069" s="656">
        <v>1069</v>
      </c>
      <c r="B1069" s="58" t="s">
        <v>6427</v>
      </c>
      <c r="C1069" s="59" t="s">
        <v>6428</v>
      </c>
      <c r="D1069" s="60">
        <v>1</v>
      </c>
      <c r="E1069" s="77" t="s">
        <v>26</v>
      </c>
      <c r="F1069" s="63">
        <v>165000</v>
      </c>
      <c r="G1069" s="65" t="s">
        <v>6429</v>
      </c>
      <c r="H1069" s="616">
        <v>45231</v>
      </c>
    </row>
    <row r="1070" spans="1:11" x14ac:dyDescent="0.25">
      <c r="A1070" s="656">
        <v>1070</v>
      </c>
      <c r="B1070" s="58" t="s">
        <v>6427</v>
      </c>
      <c r="C1070" s="59" t="s">
        <v>6431</v>
      </c>
      <c r="D1070" s="60">
        <v>1</v>
      </c>
      <c r="E1070" s="126" t="s">
        <v>26</v>
      </c>
      <c r="F1070" s="63">
        <v>165000</v>
      </c>
      <c r="G1070" s="65" t="s">
        <v>6429</v>
      </c>
      <c r="H1070" s="616">
        <v>45231</v>
      </c>
    </row>
    <row r="1071" spans="1:11" x14ac:dyDescent="0.25">
      <c r="A1071" s="656">
        <v>1071</v>
      </c>
      <c r="B1071" s="58" t="s">
        <v>6427</v>
      </c>
      <c r="C1071" s="93" t="s">
        <v>6432</v>
      </c>
      <c r="D1071" s="60">
        <v>1</v>
      </c>
      <c r="E1071" s="126" t="s">
        <v>25</v>
      </c>
      <c r="F1071" s="63">
        <v>165000</v>
      </c>
      <c r="G1071" s="65" t="s">
        <v>6429</v>
      </c>
      <c r="H1071" s="616">
        <v>45231</v>
      </c>
    </row>
    <row r="1072" spans="1:11" x14ac:dyDescent="0.25">
      <c r="A1072" s="656">
        <v>1072</v>
      </c>
      <c r="B1072" s="58" t="s">
        <v>6427</v>
      </c>
      <c r="C1072" s="59" t="s">
        <v>6433</v>
      </c>
      <c r="D1072" s="72">
        <v>1</v>
      </c>
      <c r="E1072" s="123" t="s">
        <v>26</v>
      </c>
      <c r="F1072" s="63">
        <v>165000</v>
      </c>
      <c r="G1072" s="65" t="s">
        <v>6429</v>
      </c>
      <c r="H1072" s="616">
        <v>45231</v>
      </c>
    </row>
    <row r="1073" spans="1:8" x14ac:dyDescent="0.25">
      <c r="A1073" s="656">
        <v>1073</v>
      </c>
      <c r="B1073" s="58" t="s">
        <v>6427</v>
      </c>
      <c r="C1073" s="93" t="s">
        <v>6434</v>
      </c>
      <c r="D1073" s="60">
        <v>1</v>
      </c>
      <c r="E1073" s="126" t="s">
        <v>25</v>
      </c>
      <c r="F1073" s="63">
        <v>165000</v>
      </c>
      <c r="G1073" s="65" t="s">
        <v>6429</v>
      </c>
      <c r="H1073" s="616">
        <v>45231</v>
      </c>
    </row>
    <row r="1074" spans="1:8" x14ac:dyDescent="0.25">
      <c r="A1074" s="656">
        <v>1074</v>
      </c>
      <c r="B1074" s="58" t="s">
        <v>6427</v>
      </c>
      <c r="C1074" s="59" t="s">
        <v>6435</v>
      </c>
      <c r="D1074" s="60">
        <v>1</v>
      </c>
      <c r="E1074" s="126" t="s">
        <v>26</v>
      </c>
      <c r="F1074" s="63">
        <v>165000</v>
      </c>
      <c r="G1074" s="65" t="s">
        <v>6429</v>
      </c>
      <c r="H1074" s="616">
        <v>45231</v>
      </c>
    </row>
    <row r="1075" spans="1:8" x14ac:dyDescent="0.25">
      <c r="A1075" s="656">
        <v>1075</v>
      </c>
      <c r="B1075" s="59" t="s">
        <v>879</v>
      </c>
      <c r="C1075" s="83" t="s">
        <v>15034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x14ac:dyDescent="0.25">
      <c r="A1076" s="656">
        <v>1076</v>
      </c>
      <c r="B1076" s="59" t="s">
        <v>879</v>
      </c>
      <c r="C1076" s="59" t="s">
        <v>15035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x14ac:dyDescent="0.25">
      <c r="A1077" s="656">
        <v>1077</v>
      </c>
      <c r="B1077" s="59" t="s">
        <v>575</v>
      </c>
      <c r="C1077" s="59" t="s">
        <v>6503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x14ac:dyDescent="0.25">
      <c r="A1078" s="656">
        <v>1078</v>
      </c>
      <c r="B1078" s="59" t="s">
        <v>575</v>
      </c>
      <c r="C1078" s="59" t="s">
        <v>6505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x14ac:dyDescent="0.25">
      <c r="A1079" s="656">
        <v>1079</v>
      </c>
      <c r="B1079" s="59" t="s">
        <v>575</v>
      </c>
      <c r="C1079" s="59" t="s">
        <v>6506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x14ac:dyDescent="0.25">
      <c r="A1080" s="656">
        <v>1080</v>
      </c>
      <c r="B1080" s="59" t="s">
        <v>575</v>
      </c>
      <c r="C1080" s="59" t="s">
        <v>6507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x14ac:dyDescent="0.25">
      <c r="A1081" s="656">
        <v>1081</v>
      </c>
      <c r="B1081" s="59" t="s">
        <v>575</v>
      </c>
      <c r="C1081" s="59" t="s">
        <v>6508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x14ac:dyDescent="0.25">
      <c r="A1082" s="656">
        <v>1082</v>
      </c>
      <c r="B1082" s="59" t="s">
        <v>575</v>
      </c>
      <c r="C1082" s="59" t="s">
        <v>6509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x14ac:dyDescent="0.25">
      <c r="A1083" s="656">
        <v>1083</v>
      </c>
      <c r="B1083" s="59" t="s">
        <v>575</v>
      </c>
      <c r="C1083" s="59" t="s">
        <v>6510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x14ac:dyDescent="0.25">
      <c r="A1084" s="656">
        <v>1084</v>
      </c>
      <c r="B1084" s="71" t="s">
        <v>54</v>
      </c>
      <c r="C1084" s="59" t="s">
        <v>6511</v>
      </c>
      <c r="D1084" s="60">
        <v>1</v>
      </c>
      <c r="E1084" s="126" t="s">
        <v>26</v>
      </c>
      <c r="F1084" s="73">
        <v>3400000</v>
      </c>
      <c r="G1084" s="65" t="s">
        <v>6512</v>
      </c>
      <c r="H1084" s="120" t="s">
        <v>830</v>
      </c>
    </row>
    <row r="1085" spans="1:8" x14ac:dyDescent="0.25">
      <c r="A1085" s="656">
        <v>1085</v>
      </c>
      <c r="B1085" s="71" t="s">
        <v>58</v>
      </c>
      <c r="C1085" s="93" t="s">
        <v>6513</v>
      </c>
      <c r="D1085" s="87">
        <v>1</v>
      </c>
      <c r="E1085" s="77" t="s">
        <v>26</v>
      </c>
      <c r="F1085" s="63">
        <v>4100000</v>
      </c>
      <c r="G1085" s="65" t="s">
        <v>6514</v>
      </c>
      <c r="H1085" s="120" t="s">
        <v>830</v>
      </c>
    </row>
    <row r="1086" spans="1:8" x14ac:dyDescent="0.25">
      <c r="A1086" s="656">
        <v>1086</v>
      </c>
      <c r="B1086" s="59" t="s">
        <v>6515</v>
      </c>
      <c r="C1086" s="59" t="s">
        <v>6516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x14ac:dyDescent="0.25">
      <c r="A1087" s="656">
        <v>1087</v>
      </c>
      <c r="B1087" s="59" t="s">
        <v>6515</v>
      </c>
      <c r="C1087" s="83" t="s">
        <v>6517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x14ac:dyDescent="0.25">
      <c r="A1088" s="656">
        <v>1088</v>
      </c>
      <c r="B1088" s="59" t="s">
        <v>6523</v>
      </c>
      <c r="C1088" s="59" t="s">
        <v>6524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x14ac:dyDescent="0.25">
      <c r="A1089" s="656">
        <v>1089</v>
      </c>
      <c r="B1089" s="59" t="s">
        <v>575</v>
      </c>
      <c r="C1089" s="59" t="s">
        <v>6540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x14ac:dyDescent="0.25">
      <c r="A1090" s="656">
        <v>1090</v>
      </c>
      <c r="B1090" s="59" t="s">
        <v>575</v>
      </c>
      <c r="C1090" s="59" t="s">
        <v>6542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x14ac:dyDescent="0.25">
      <c r="A1091" s="656">
        <v>1091</v>
      </c>
      <c r="B1091" s="59" t="s">
        <v>575</v>
      </c>
      <c r="C1091" s="59" t="s">
        <v>6543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x14ac:dyDescent="0.25">
      <c r="A1092" s="656">
        <v>1092</v>
      </c>
      <c r="B1092" s="59" t="s">
        <v>575</v>
      </c>
      <c r="C1092" s="59" t="s">
        <v>6544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x14ac:dyDescent="0.25">
      <c r="A1093" s="656">
        <v>1093</v>
      </c>
      <c r="B1093" s="59" t="s">
        <v>575</v>
      </c>
      <c r="C1093" s="59" t="s">
        <v>6545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x14ac:dyDescent="0.25">
      <c r="A1094" s="656">
        <v>1094</v>
      </c>
      <c r="B1094" s="59" t="s">
        <v>62</v>
      </c>
      <c r="C1094" s="59" t="s">
        <v>15036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15037</v>
      </c>
    </row>
    <row r="1095" spans="1:12" x14ac:dyDescent="0.25">
      <c r="A1095" s="656">
        <v>1095</v>
      </c>
      <c r="B1095" s="59" t="s">
        <v>62</v>
      </c>
      <c r="C1095" s="59" t="s">
        <v>15038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15039</v>
      </c>
      <c r="L1095">
        <v>382353</v>
      </c>
    </row>
    <row r="1096" spans="1:12" x14ac:dyDescent="0.25">
      <c r="A1096" s="656">
        <v>1096</v>
      </c>
      <c r="B1096" s="59" t="s">
        <v>62</v>
      </c>
      <c r="C1096" s="59" t="s">
        <v>15040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15041</v>
      </c>
    </row>
    <row r="1097" spans="1:12" x14ac:dyDescent="0.25">
      <c r="A1097" s="656">
        <v>1097</v>
      </c>
      <c r="B1097" s="59" t="s">
        <v>62</v>
      </c>
      <c r="C1097" s="59" t="s">
        <v>15042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15043</v>
      </c>
    </row>
    <row r="1098" spans="1:12" x14ac:dyDescent="0.25">
      <c r="A1098" s="656">
        <v>1098</v>
      </c>
      <c r="B1098" s="59" t="s">
        <v>62</v>
      </c>
      <c r="C1098" s="59" t="s">
        <v>15044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x14ac:dyDescent="0.25">
      <c r="A1099" s="656">
        <v>1099</v>
      </c>
      <c r="B1099" s="59" t="s">
        <v>879</v>
      </c>
      <c r="C1099" s="58" t="s">
        <v>15045</v>
      </c>
      <c r="D1099" s="60">
        <v>1</v>
      </c>
      <c r="E1099" s="489" t="s">
        <v>26</v>
      </c>
      <c r="F1099" s="73">
        <v>1620000</v>
      </c>
      <c r="G1099" s="120" t="s">
        <v>749</v>
      </c>
      <c r="H1099" s="120" t="s">
        <v>907</v>
      </c>
      <c r="I1099" s="124" t="s">
        <v>15046</v>
      </c>
      <c r="K1099" s="81" t="s">
        <v>15047</v>
      </c>
    </row>
    <row r="1100" spans="1:12" x14ac:dyDescent="0.25">
      <c r="A1100" s="656">
        <v>1100</v>
      </c>
      <c r="B1100" s="59" t="s">
        <v>879</v>
      </c>
      <c r="C1100" s="83" t="s">
        <v>15048</v>
      </c>
      <c r="D1100" s="60">
        <v>1</v>
      </c>
      <c r="E1100" s="490" t="s">
        <v>26</v>
      </c>
      <c r="F1100" s="63">
        <v>1620000</v>
      </c>
      <c r="G1100" s="120" t="s">
        <v>953</v>
      </c>
      <c r="H1100" s="120" t="s">
        <v>920</v>
      </c>
      <c r="I1100" s="124" t="s">
        <v>15049</v>
      </c>
      <c r="K1100" s="81" t="s">
        <v>15050</v>
      </c>
    </row>
    <row r="1101" spans="1:12" x14ac:dyDescent="0.25">
      <c r="A1101" s="656">
        <v>1101</v>
      </c>
      <c r="B1101" s="59" t="s">
        <v>879</v>
      </c>
      <c r="C1101" s="59" t="s">
        <v>15051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x14ac:dyDescent="0.25">
      <c r="A1102" s="656">
        <v>1102</v>
      </c>
      <c r="B1102" s="59" t="s">
        <v>879</v>
      </c>
      <c r="C1102" s="59" t="s">
        <v>15052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x14ac:dyDescent="0.25">
      <c r="A1103" s="656">
        <v>1103</v>
      </c>
      <c r="B1103" s="71" t="s">
        <v>58</v>
      </c>
      <c r="C1103" s="59" t="s">
        <v>6615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x14ac:dyDescent="0.25">
      <c r="A1104" s="656">
        <v>1104</v>
      </c>
      <c r="B1104" s="59" t="s">
        <v>6612</v>
      </c>
      <c r="C1104" s="59" t="s">
        <v>15053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x14ac:dyDescent="0.25">
      <c r="A1105" s="656">
        <v>1105</v>
      </c>
      <c r="B1105" s="59" t="s">
        <v>62</v>
      </c>
      <c r="C1105" s="59" t="s">
        <v>15054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13237</v>
      </c>
      <c r="K1105" s="81" t="s">
        <v>15055</v>
      </c>
    </row>
    <row r="1106" spans="1:11" x14ac:dyDescent="0.25">
      <c r="A1106" s="656">
        <v>1106</v>
      </c>
      <c r="B1106" s="59" t="s">
        <v>575</v>
      </c>
      <c r="C1106" s="59" t="s">
        <v>6650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x14ac:dyDescent="0.25">
      <c r="A1107" s="656">
        <v>1107</v>
      </c>
      <c r="B1107" s="59" t="s">
        <v>575</v>
      </c>
      <c r="C1107" s="59" t="s">
        <v>6652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x14ac:dyDescent="0.25">
      <c r="A1108" s="656">
        <v>1108</v>
      </c>
      <c r="B1108" s="59" t="s">
        <v>822</v>
      </c>
      <c r="C1108" s="59" t="s">
        <v>6653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x14ac:dyDescent="0.25">
      <c r="A1109" s="656">
        <v>1109</v>
      </c>
      <c r="B1109" s="59" t="s">
        <v>822</v>
      </c>
      <c r="C1109" s="59" t="s">
        <v>6654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x14ac:dyDescent="0.25">
      <c r="A1110" s="656">
        <v>1110</v>
      </c>
      <c r="B1110" s="59" t="s">
        <v>822</v>
      </c>
      <c r="C1110" s="59" t="s">
        <v>6655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x14ac:dyDescent="0.25">
      <c r="A1111" s="656">
        <v>1111</v>
      </c>
      <c r="B1111" s="59" t="s">
        <v>62</v>
      </c>
      <c r="C1111" s="59" t="s">
        <v>6656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x14ac:dyDescent="0.25">
      <c r="A1112" s="656">
        <v>1112</v>
      </c>
      <c r="B1112" s="59" t="s">
        <v>62</v>
      </c>
      <c r="C1112" s="59" t="s">
        <v>6657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x14ac:dyDescent="0.25">
      <c r="A1113" s="656">
        <v>1113</v>
      </c>
      <c r="B1113" s="59" t="s">
        <v>62</v>
      </c>
      <c r="C1113" s="59" t="s">
        <v>6658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x14ac:dyDescent="0.25">
      <c r="A1114" s="656">
        <v>1114</v>
      </c>
      <c r="B1114" s="59" t="s">
        <v>62</v>
      </c>
      <c r="C1114" s="59" t="s">
        <v>6659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x14ac:dyDescent="0.25">
      <c r="A1115" s="656">
        <v>1115</v>
      </c>
      <c r="B1115" s="59" t="s">
        <v>62</v>
      </c>
      <c r="C1115" s="83" t="s">
        <v>15056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11602</v>
      </c>
      <c r="K1115" s="81" t="s">
        <v>15057</v>
      </c>
    </row>
    <row r="1116" spans="1:11" x14ac:dyDescent="0.25">
      <c r="A1116" s="656">
        <v>1116</v>
      </c>
      <c r="B1116" s="59" t="s">
        <v>62</v>
      </c>
      <c r="C1116" s="59" t="s">
        <v>15058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11602</v>
      </c>
      <c r="K1116" s="81" t="s">
        <v>15057</v>
      </c>
    </row>
    <row r="1117" spans="1:11" x14ac:dyDescent="0.25">
      <c r="A1117" s="656">
        <v>1117</v>
      </c>
      <c r="B1117" s="59" t="s">
        <v>15059</v>
      </c>
      <c r="C1117" s="59" t="s">
        <v>15060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x14ac:dyDescent="0.25">
      <c r="A1118" s="656">
        <v>1118</v>
      </c>
      <c r="B1118" s="59" t="s">
        <v>15059</v>
      </c>
      <c r="C1118" s="59" t="s">
        <v>15061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x14ac:dyDescent="0.25">
      <c r="A1119" s="656">
        <v>1119</v>
      </c>
      <c r="B1119" s="59" t="s">
        <v>15059</v>
      </c>
      <c r="C1119" s="59" t="s">
        <v>15062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x14ac:dyDescent="0.25">
      <c r="A1120" s="656">
        <v>1120</v>
      </c>
      <c r="B1120" s="59" t="s">
        <v>822</v>
      </c>
      <c r="C1120" s="58" t="s">
        <v>6691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x14ac:dyDescent="0.25">
      <c r="A1121" s="656">
        <v>1121</v>
      </c>
      <c r="B1121" s="59" t="s">
        <v>822</v>
      </c>
      <c r="C1121" s="59" t="s">
        <v>6693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x14ac:dyDescent="0.25">
      <c r="A1122" s="656">
        <v>1122</v>
      </c>
      <c r="B1122" s="71" t="s">
        <v>58</v>
      </c>
      <c r="C1122" s="59" t="s">
        <v>6703</v>
      </c>
      <c r="D1122" s="59">
        <v>1</v>
      </c>
      <c r="E1122" s="126" t="s">
        <v>26</v>
      </c>
      <c r="F1122" s="73">
        <v>4095560</v>
      </c>
      <c r="G1122" s="120" t="s">
        <v>7028</v>
      </c>
      <c r="H1122" s="120" t="s">
        <v>1252</v>
      </c>
    </row>
    <row r="1123" spans="1:8" x14ac:dyDescent="0.25">
      <c r="A1123" s="656">
        <v>1123</v>
      </c>
      <c r="B1123" s="71" t="s">
        <v>58</v>
      </c>
      <c r="C1123" s="59" t="s">
        <v>6705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x14ac:dyDescent="0.25">
      <c r="A1124" s="656">
        <v>1124</v>
      </c>
      <c r="B1124" s="71" t="s">
        <v>58</v>
      </c>
      <c r="C1124" s="59" t="s">
        <v>6706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x14ac:dyDescent="0.25">
      <c r="A1125" s="656">
        <v>1125</v>
      </c>
      <c r="B1125" s="71" t="s">
        <v>58</v>
      </c>
      <c r="C1125" s="59" t="s">
        <v>6707</v>
      </c>
      <c r="D1125" s="60">
        <v>1</v>
      </c>
      <c r="E1125" s="126" t="s">
        <v>26</v>
      </c>
      <c r="F1125" s="73">
        <v>4095560</v>
      </c>
      <c r="G1125" s="120" t="s">
        <v>7028</v>
      </c>
      <c r="H1125" s="120" t="s">
        <v>1252</v>
      </c>
    </row>
    <row r="1126" spans="1:8" x14ac:dyDescent="0.25">
      <c r="A1126" s="656">
        <v>1126</v>
      </c>
      <c r="B1126" s="118" t="s">
        <v>939</v>
      </c>
      <c r="C1126" s="59" t="s">
        <v>6712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x14ac:dyDescent="0.25">
      <c r="A1127" s="656">
        <v>1127</v>
      </c>
      <c r="B1127" s="118" t="s">
        <v>939</v>
      </c>
      <c r="C1127" s="59" t="s">
        <v>6713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x14ac:dyDescent="0.25">
      <c r="A1128" s="656">
        <v>1128</v>
      </c>
      <c r="B1128" s="118" t="s">
        <v>939</v>
      </c>
      <c r="C1128" s="59" t="s">
        <v>6714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x14ac:dyDescent="0.25">
      <c r="A1129" s="656">
        <v>1129</v>
      </c>
      <c r="B1129" s="118" t="s">
        <v>939</v>
      </c>
      <c r="C1129" s="59" t="s">
        <v>6715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x14ac:dyDescent="0.25">
      <c r="A1130" s="656">
        <v>1130</v>
      </c>
      <c r="B1130" s="118" t="s">
        <v>939</v>
      </c>
      <c r="C1130" s="59" t="s">
        <v>6716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x14ac:dyDescent="0.25">
      <c r="A1131" s="656">
        <v>1131</v>
      </c>
      <c r="B1131" s="59" t="s">
        <v>879</v>
      </c>
      <c r="C1131" s="59" t="s">
        <v>6717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x14ac:dyDescent="0.25">
      <c r="A1132" s="656">
        <v>1132</v>
      </c>
      <c r="B1132" s="71" t="s">
        <v>58</v>
      </c>
      <c r="C1132" s="59" t="s">
        <v>6744</v>
      </c>
      <c r="D1132" s="59">
        <v>1</v>
      </c>
      <c r="E1132" s="488" t="s">
        <v>26</v>
      </c>
      <c r="F1132" s="73">
        <v>4095560</v>
      </c>
      <c r="G1132" s="65" t="s">
        <v>6742</v>
      </c>
      <c r="H1132" s="616">
        <v>44987</v>
      </c>
    </row>
    <row r="1133" spans="1:8" x14ac:dyDescent="0.25">
      <c r="A1133" s="656">
        <v>1133</v>
      </c>
      <c r="B1133" s="59" t="s">
        <v>6745</v>
      </c>
      <c r="C1133" s="59" t="s">
        <v>6746</v>
      </c>
      <c r="D1133" s="59">
        <v>1</v>
      </c>
      <c r="E1133" s="488" t="s">
        <v>26</v>
      </c>
      <c r="F1133" s="63">
        <v>900000</v>
      </c>
      <c r="G1133" s="120" t="s">
        <v>522</v>
      </c>
      <c r="H1133" s="616">
        <v>44987</v>
      </c>
    </row>
    <row r="1134" spans="1:8" x14ac:dyDescent="0.25">
      <c r="A1134" s="656">
        <v>1134</v>
      </c>
      <c r="B1134" s="59" t="s">
        <v>6745</v>
      </c>
      <c r="C1134" s="59" t="s">
        <v>6747</v>
      </c>
      <c r="D1134" s="59">
        <v>1</v>
      </c>
      <c r="E1134" s="488" t="s">
        <v>26</v>
      </c>
      <c r="F1134" s="63">
        <v>900000</v>
      </c>
      <c r="G1134" s="120" t="s">
        <v>522</v>
      </c>
      <c r="H1134" s="616">
        <v>44987</v>
      </c>
    </row>
    <row r="1135" spans="1:8" x14ac:dyDescent="0.25">
      <c r="A1135" s="656">
        <v>1135</v>
      </c>
      <c r="B1135" s="118" t="s">
        <v>6748</v>
      </c>
      <c r="C1135" s="59" t="s">
        <v>6749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6">
        <v>44987</v>
      </c>
    </row>
    <row r="1136" spans="1:8" x14ac:dyDescent="0.25">
      <c r="A1136" s="656">
        <v>1136</v>
      </c>
      <c r="B1136" s="59" t="s">
        <v>822</v>
      </c>
      <c r="C1136" s="59" t="s">
        <v>6784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6">
        <v>45079</v>
      </c>
    </row>
    <row r="1137" spans="1:12" x14ac:dyDescent="0.25">
      <c r="A1137" s="656">
        <v>1137</v>
      </c>
      <c r="B1137" s="59" t="s">
        <v>822</v>
      </c>
      <c r="C1137" s="59" t="s">
        <v>6786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6">
        <v>45079</v>
      </c>
    </row>
    <row r="1138" spans="1:12" x14ac:dyDescent="0.25">
      <c r="A1138" s="656">
        <v>1138</v>
      </c>
      <c r="B1138" s="59" t="s">
        <v>6792</v>
      </c>
      <c r="C1138" s="59" t="s">
        <v>6793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6">
        <v>45079</v>
      </c>
    </row>
    <row r="1139" spans="1:12" x14ac:dyDescent="0.25">
      <c r="A1139" s="656">
        <v>1139</v>
      </c>
      <c r="B1139" s="85" t="s">
        <v>1432</v>
      </c>
      <c r="C1139" s="124" t="s">
        <v>6795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6">
        <v>45079</v>
      </c>
    </row>
    <row r="1140" spans="1:12" x14ac:dyDescent="0.25">
      <c r="A1140" s="656">
        <v>1140</v>
      </c>
      <c r="B1140" s="85" t="s">
        <v>1432</v>
      </c>
      <c r="C1140" s="124" t="s">
        <v>6796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6">
        <v>45079</v>
      </c>
    </row>
    <row r="1141" spans="1:12" x14ac:dyDescent="0.25">
      <c r="A1141" s="656">
        <v>1141</v>
      </c>
      <c r="B1141" s="58" t="s">
        <v>6798</v>
      </c>
      <c r="C1141" s="59" t="s">
        <v>6799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6">
        <v>45079</v>
      </c>
    </row>
    <row r="1142" spans="1:12" x14ac:dyDescent="0.25">
      <c r="A1142" s="656">
        <v>1142</v>
      </c>
      <c r="B1142" s="59" t="s">
        <v>62</v>
      </c>
      <c r="C1142" s="59" t="s">
        <v>15063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6">
        <v>45079</v>
      </c>
    </row>
    <row r="1143" spans="1:12" x14ac:dyDescent="0.25">
      <c r="A1143" s="656">
        <v>1143</v>
      </c>
      <c r="B1143" s="59" t="s">
        <v>6808</v>
      </c>
      <c r="C1143" s="59" t="s">
        <v>15064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6">
        <v>45140</v>
      </c>
    </row>
    <row r="1144" spans="1:12" x14ac:dyDescent="0.25">
      <c r="A1144" s="656">
        <v>1144</v>
      </c>
      <c r="B1144" s="59" t="s">
        <v>62</v>
      </c>
      <c r="C1144" s="59" t="s">
        <v>15065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6">
        <v>45140</v>
      </c>
    </row>
    <row r="1145" spans="1:12" x14ac:dyDescent="0.25">
      <c r="A1145" s="656">
        <v>1145</v>
      </c>
      <c r="B1145" s="59" t="s">
        <v>6745</v>
      </c>
      <c r="C1145" s="110" t="s">
        <v>6842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6">
        <v>45232</v>
      </c>
    </row>
    <row r="1146" spans="1:12" x14ac:dyDescent="0.25">
      <c r="A1146" s="656">
        <v>1146</v>
      </c>
      <c r="B1146" s="59" t="s">
        <v>6745</v>
      </c>
      <c r="C1146" s="83" t="s">
        <v>6844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6">
        <v>45232</v>
      </c>
    </row>
    <row r="1147" spans="1:12" x14ac:dyDescent="0.25">
      <c r="A1147" s="656">
        <v>1147</v>
      </c>
      <c r="B1147" s="58" t="s">
        <v>6845</v>
      </c>
      <c r="C1147" s="110" t="s">
        <v>6846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6">
        <v>45232</v>
      </c>
    </row>
    <row r="1148" spans="1:12" x14ac:dyDescent="0.25">
      <c r="A1148" s="656">
        <v>1148</v>
      </c>
      <c r="B1148" s="118" t="s">
        <v>6748</v>
      </c>
      <c r="C1148" s="83" t="s">
        <v>6847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6">
        <v>45232</v>
      </c>
    </row>
    <row r="1149" spans="1:12" x14ac:dyDescent="0.25">
      <c r="A1149" s="656">
        <v>1149</v>
      </c>
      <c r="B1149" s="59" t="s">
        <v>14630</v>
      </c>
      <c r="C1149" s="59" t="s">
        <v>15066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6">
        <v>45140</v>
      </c>
    </row>
    <row r="1150" spans="1:12" x14ac:dyDescent="0.25">
      <c r="A1150" s="656">
        <v>1150</v>
      </c>
      <c r="B1150" s="59" t="s">
        <v>14630</v>
      </c>
      <c r="C1150" s="59" t="s">
        <v>15067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6">
        <v>45140</v>
      </c>
    </row>
    <row r="1151" spans="1:12" x14ac:dyDescent="0.25">
      <c r="A1151" s="656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x14ac:dyDescent="0.25">
      <c r="A1152" s="656">
        <v>1152</v>
      </c>
      <c r="B1152" s="71" t="s">
        <v>54</v>
      </c>
      <c r="C1152" s="59" t="s">
        <v>6875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x14ac:dyDescent="0.25">
      <c r="A1153" s="656">
        <v>1153</v>
      </c>
      <c r="B1153" s="58" t="s">
        <v>1430</v>
      </c>
      <c r="C1153" s="59" t="s">
        <v>6876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x14ac:dyDescent="0.25">
      <c r="A1154" s="656">
        <v>1154</v>
      </c>
      <c r="B1154" s="58" t="s">
        <v>1430</v>
      </c>
      <c r="C1154" s="59" t="s">
        <v>6877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x14ac:dyDescent="0.25">
      <c r="A1155" s="656">
        <v>1155</v>
      </c>
      <c r="B1155" s="58" t="s">
        <v>1430</v>
      </c>
      <c r="C1155" s="59" t="s">
        <v>6878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x14ac:dyDescent="0.25">
      <c r="A1156" s="656">
        <v>1156</v>
      </c>
      <c r="B1156" s="58" t="s">
        <v>1430</v>
      </c>
      <c r="C1156" s="59" t="s">
        <v>6879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x14ac:dyDescent="0.25">
      <c r="A1157" s="656">
        <v>1157</v>
      </c>
      <c r="B1157" s="71" t="s">
        <v>54</v>
      </c>
      <c r="C1157" s="59" t="s">
        <v>6881</v>
      </c>
      <c r="D1157" s="60">
        <v>1</v>
      </c>
      <c r="E1157" s="126" t="s">
        <v>26</v>
      </c>
      <c r="F1157" s="73">
        <v>3400000</v>
      </c>
      <c r="G1157" s="65" t="s">
        <v>6882</v>
      </c>
      <c r="H1157" s="120" t="s">
        <v>1616</v>
      </c>
    </row>
    <row r="1158" spans="1:9" x14ac:dyDescent="0.25">
      <c r="A1158" s="656">
        <v>1158</v>
      </c>
      <c r="B1158" s="85" t="s">
        <v>1432</v>
      </c>
      <c r="C1158" s="192" t="s">
        <v>6883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x14ac:dyDescent="0.25">
      <c r="A1159" s="656">
        <v>1159</v>
      </c>
      <c r="B1159" s="59" t="s">
        <v>15068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x14ac:dyDescent="0.25">
      <c r="A1160" s="656">
        <v>1160</v>
      </c>
      <c r="B1160" s="59" t="s">
        <v>6905</v>
      </c>
      <c r="C1160" s="110" t="s">
        <v>15069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15070</v>
      </c>
    </row>
    <row r="1161" spans="1:9" x14ac:dyDescent="0.25">
      <c r="A1161" s="656">
        <v>1161</v>
      </c>
      <c r="B1161" s="59" t="s">
        <v>6905</v>
      </c>
      <c r="C1161" s="110" t="s">
        <v>15071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15072</v>
      </c>
    </row>
    <row r="1162" spans="1:9" x14ac:dyDescent="0.25">
      <c r="A1162" s="656">
        <v>1162</v>
      </c>
      <c r="B1162" s="58" t="s">
        <v>1430</v>
      </c>
      <c r="C1162" s="59" t="s">
        <v>6899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x14ac:dyDescent="0.25">
      <c r="A1163" s="656">
        <v>1163</v>
      </c>
      <c r="B1163" s="59" t="s">
        <v>1621</v>
      </c>
      <c r="C1163" s="83" t="s">
        <v>15073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15074</v>
      </c>
    </row>
    <row r="1164" spans="1:9" x14ac:dyDescent="0.25">
      <c r="A1164" s="656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12337</v>
      </c>
      <c r="H1164" s="120" t="s">
        <v>1707</v>
      </c>
    </row>
    <row r="1165" spans="1:9" x14ac:dyDescent="0.25">
      <c r="A1165" s="656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12337</v>
      </c>
      <c r="H1165" s="120" t="s">
        <v>1707</v>
      </c>
    </row>
    <row r="1166" spans="1:9" x14ac:dyDescent="0.25">
      <c r="A1166" s="656">
        <v>1166</v>
      </c>
      <c r="B1166" s="59" t="s">
        <v>6937</v>
      </c>
      <c r="C1166" s="110" t="s">
        <v>15075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14992</v>
      </c>
    </row>
    <row r="1167" spans="1:9" x14ac:dyDescent="0.25">
      <c r="A1167" s="656">
        <v>1167</v>
      </c>
      <c r="B1167" s="59" t="s">
        <v>6937</v>
      </c>
      <c r="C1167" s="59" t="s">
        <v>15076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15077</v>
      </c>
    </row>
    <row r="1168" spans="1:9" x14ac:dyDescent="0.25">
      <c r="A1168" s="656">
        <v>1168</v>
      </c>
      <c r="B1168" s="59" t="s">
        <v>2367</v>
      </c>
      <c r="C1168" s="192" t="s">
        <v>6951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15078</v>
      </c>
    </row>
    <row r="1169" spans="1:11" x14ac:dyDescent="0.25">
      <c r="A1169" s="656">
        <v>1169</v>
      </c>
      <c r="B1169" s="59" t="s">
        <v>323</v>
      </c>
      <c r="C1169" s="59" t="s">
        <v>15079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72">
        <v>106099822</v>
      </c>
      <c r="J1169" s="59" t="s">
        <v>15080</v>
      </c>
      <c r="K1169" s="59" t="s">
        <v>15080</v>
      </c>
    </row>
    <row r="1170" spans="1:11" x14ac:dyDescent="0.25">
      <c r="A1170" s="656">
        <v>1170</v>
      </c>
      <c r="B1170" s="59" t="s">
        <v>1769</v>
      </c>
      <c r="C1170" s="110" t="s">
        <v>15081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7376</v>
      </c>
      <c r="K1170" s="81" t="s">
        <v>15082</v>
      </c>
    </row>
    <row r="1171" spans="1:11" x14ac:dyDescent="0.25">
      <c r="A1171" s="656">
        <v>1171</v>
      </c>
      <c r="B1171" s="85" t="s">
        <v>6969</v>
      </c>
      <c r="C1171" s="89" t="s">
        <v>6970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x14ac:dyDescent="0.25">
      <c r="A1172" s="656">
        <v>1172</v>
      </c>
      <c r="B1172" s="85" t="s">
        <v>6969</v>
      </c>
      <c r="C1172" s="110" t="s">
        <v>6972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x14ac:dyDescent="0.25">
      <c r="A1173" s="656">
        <v>1173</v>
      </c>
      <c r="B1173" s="85" t="s">
        <v>6969</v>
      </c>
      <c r="C1173" s="89" t="s">
        <v>6973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x14ac:dyDescent="0.25">
      <c r="A1174" s="656">
        <v>1174</v>
      </c>
      <c r="B1174" s="59" t="s">
        <v>323</v>
      </c>
      <c r="C1174" s="84" t="s">
        <v>6974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x14ac:dyDescent="0.25">
      <c r="A1175" s="656">
        <v>1175</v>
      </c>
      <c r="B1175" s="59" t="s">
        <v>323</v>
      </c>
      <c r="C1175" s="192" t="s">
        <v>6975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x14ac:dyDescent="0.25">
      <c r="A1176" s="656">
        <v>1176</v>
      </c>
      <c r="B1176" s="59" t="s">
        <v>323</v>
      </c>
      <c r="C1176" s="110" t="s">
        <v>6976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x14ac:dyDescent="0.25">
      <c r="A1177" s="656">
        <v>1177</v>
      </c>
      <c r="B1177" s="59" t="s">
        <v>323</v>
      </c>
      <c r="C1177" s="59" t="s">
        <v>6977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x14ac:dyDescent="0.25">
      <c r="A1178" s="656">
        <v>1178</v>
      </c>
      <c r="B1178" s="59" t="s">
        <v>323</v>
      </c>
      <c r="C1178" s="110" t="s">
        <v>6978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x14ac:dyDescent="0.25">
      <c r="A1179" s="656">
        <v>1179</v>
      </c>
      <c r="B1179" s="59" t="s">
        <v>1799</v>
      </c>
      <c r="C1179" s="245" t="s">
        <v>15083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15084</v>
      </c>
      <c r="K1179" s="81" t="s">
        <v>15085</v>
      </c>
    </row>
    <row r="1180" spans="1:11" x14ac:dyDescent="0.25">
      <c r="A1180" s="656">
        <v>1180</v>
      </c>
      <c r="B1180" s="59" t="s">
        <v>1799</v>
      </c>
      <c r="C1180" s="245" t="s">
        <v>15086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15087</v>
      </c>
      <c r="K1180" s="81" t="s">
        <v>15085</v>
      </c>
    </row>
    <row r="1181" spans="1:11" x14ac:dyDescent="0.25">
      <c r="A1181" s="656">
        <v>1181</v>
      </c>
      <c r="B1181" s="59" t="s">
        <v>1799</v>
      </c>
      <c r="C1181" s="223" t="s">
        <v>15088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15089</v>
      </c>
      <c r="K1181" s="81" t="s">
        <v>15090</v>
      </c>
    </row>
    <row r="1182" spans="1:11" x14ac:dyDescent="0.25">
      <c r="A1182" s="656">
        <v>1182</v>
      </c>
      <c r="B1182" s="59" t="s">
        <v>1799</v>
      </c>
      <c r="C1182" s="223" t="s">
        <v>15091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15092</v>
      </c>
      <c r="K1182" s="81" t="s">
        <v>15090</v>
      </c>
    </row>
    <row r="1183" spans="1:11" x14ac:dyDescent="0.25">
      <c r="A1183" s="656">
        <v>1183</v>
      </c>
      <c r="B1183" s="71" t="s">
        <v>7024</v>
      </c>
      <c r="C1183" s="59" t="s">
        <v>7025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x14ac:dyDescent="0.25">
      <c r="A1184" s="656">
        <v>1184</v>
      </c>
      <c r="B1184" s="71" t="s">
        <v>7024</v>
      </c>
      <c r="C1184" s="59" t="s">
        <v>7027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x14ac:dyDescent="0.25">
      <c r="A1185" s="656">
        <v>1185</v>
      </c>
      <c r="B1185" s="71" t="s">
        <v>7008</v>
      </c>
      <c r="C1185" s="59" t="s">
        <v>7009</v>
      </c>
      <c r="D1185" s="60">
        <v>1</v>
      </c>
      <c r="E1185" s="126" t="s">
        <v>26</v>
      </c>
      <c r="F1185" s="73">
        <v>3425000</v>
      </c>
      <c r="G1185" s="120" t="s">
        <v>7714</v>
      </c>
      <c r="H1185" s="120" t="s">
        <v>1795</v>
      </c>
    </row>
    <row r="1186" spans="1:11" x14ac:dyDescent="0.25">
      <c r="A1186" s="656">
        <v>1186</v>
      </c>
      <c r="B1186" s="71" t="s">
        <v>7008</v>
      </c>
      <c r="C1186" s="59" t="s">
        <v>7029</v>
      </c>
      <c r="D1186" s="60">
        <v>1</v>
      </c>
      <c r="E1186" s="126" t="s">
        <v>26</v>
      </c>
      <c r="F1186" s="73">
        <v>3425000</v>
      </c>
      <c r="G1186" s="120" t="s">
        <v>7714</v>
      </c>
      <c r="H1186" s="120" t="s">
        <v>1869</v>
      </c>
    </row>
    <row r="1187" spans="1:11" x14ac:dyDescent="0.25">
      <c r="A1187" s="656">
        <v>1187</v>
      </c>
      <c r="B1187" s="59" t="s">
        <v>1712</v>
      </c>
      <c r="C1187" s="83" t="s">
        <v>7011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x14ac:dyDescent="0.25">
      <c r="A1188" s="656">
        <v>1188</v>
      </c>
      <c r="B1188" s="59" t="s">
        <v>1712</v>
      </c>
      <c r="C1188" s="59" t="s">
        <v>7014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x14ac:dyDescent="0.25">
      <c r="A1189" s="656">
        <v>1189</v>
      </c>
      <c r="B1189" s="59" t="s">
        <v>1712</v>
      </c>
      <c r="C1189" s="59" t="s">
        <v>7015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x14ac:dyDescent="0.25">
      <c r="A1190" s="656">
        <v>1190</v>
      </c>
      <c r="B1190" s="59" t="s">
        <v>1712</v>
      </c>
      <c r="C1190" s="59" t="s">
        <v>7016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x14ac:dyDescent="0.25">
      <c r="A1191" s="656">
        <v>1191</v>
      </c>
      <c r="B1191" s="59" t="s">
        <v>1710</v>
      </c>
      <c r="C1191" s="171" t="s">
        <v>7050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x14ac:dyDescent="0.25">
      <c r="A1192" s="656">
        <v>1192</v>
      </c>
      <c r="B1192" s="59" t="s">
        <v>1710</v>
      </c>
      <c r="C1192" s="501" t="s">
        <v>7051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x14ac:dyDescent="0.25">
      <c r="A1193" s="656">
        <v>1193</v>
      </c>
      <c r="B1193" s="59" t="s">
        <v>1710</v>
      </c>
      <c r="C1193" s="678" t="s">
        <v>7052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x14ac:dyDescent="0.25">
      <c r="A1194" s="656">
        <v>1194</v>
      </c>
      <c r="B1194" s="59" t="s">
        <v>1710</v>
      </c>
      <c r="C1194" s="276" t="s">
        <v>7053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x14ac:dyDescent="0.25">
      <c r="A1195" s="656">
        <v>1195</v>
      </c>
      <c r="B1195" s="59" t="s">
        <v>1710</v>
      </c>
      <c r="C1195" s="276" t="s">
        <v>7054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x14ac:dyDescent="0.25">
      <c r="A1196" s="656">
        <v>1196</v>
      </c>
      <c r="B1196" s="59" t="s">
        <v>7040</v>
      </c>
      <c r="C1196" s="110" t="s">
        <v>15093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7353</v>
      </c>
      <c r="K1196" s="81" t="s">
        <v>15094</v>
      </c>
    </row>
    <row r="1197" spans="1:11" x14ac:dyDescent="0.25">
      <c r="A1197" s="656">
        <v>1197</v>
      </c>
      <c r="B1197" s="59" t="s">
        <v>7040</v>
      </c>
      <c r="C1197" s="110" t="s">
        <v>15095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7352</v>
      </c>
      <c r="K1197" s="81" t="s">
        <v>15096</v>
      </c>
    </row>
    <row r="1198" spans="1:11" x14ac:dyDescent="0.25">
      <c r="A1198" s="656">
        <v>1198</v>
      </c>
      <c r="B1198" s="59" t="s">
        <v>1927</v>
      </c>
      <c r="C1198" s="83" t="s">
        <v>15097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15098</v>
      </c>
    </row>
    <row r="1199" spans="1:11" x14ac:dyDescent="0.25">
      <c r="A1199" s="656">
        <v>1199</v>
      </c>
      <c r="B1199" s="59" t="s">
        <v>1927</v>
      </c>
      <c r="C1199" s="83" t="s">
        <v>15099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7351</v>
      </c>
    </row>
    <row r="1200" spans="1:11" x14ac:dyDescent="0.25">
      <c r="A1200" s="656">
        <v>1200</v>
      </c>
      <c r="B1200" s="59" t="s">
        <v>323</v>
      </c>
      <c r="C1200" s="59" t="s">
        <v>15100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15101</v>
      </c>
    </row>
    <row r="1201" spans="1:11" x14ac:dyDescent="0.25">
      <c r="A1201" s="656">
        <v>1201</v>
      </c>
      <c r="B1201" s="59" t="s">
        <v>323</v>
      </c>
      <c r="C1201" s="59" t="s">
        <v>15102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15103</v>
      </c>
    </row>
    <row r="1202" spans="1:11" x14ac:dyDescent="0.25">
      <c r="A1202" s="656">
        <v>1202</v>
      </c>
      <c r="B1202" s="59" t="s">
        <v>323</v>
      </c>
      <c r="C1202" s="92" t="s">
        <v>15104</v>
      </c>
      <c r="D1202" s="60">
        <v>1</v>
      </c>
      <c r="E1202" s="114" t="s">
        <v>29</v>
      </c>
      <c r="F1202" s="111">
        <v>2050000</v>
      </c>
      <c r="G1202" s="536" t="s">
        <v>665</v>
      </c>
      <c r="H1202" s="120" t="s">
        <v>1953</v>
      </c>
    </row>
    <row r="1203" spans="1:11" x14ac:dyDescent="0.25">
      <c r="A1203" s="656">
        <v>1203</v>
      </c>
      <c r="B1203" s="59" t="s">
        <v>323</v>
      </c>
      <c r="C1203" s="92" t="s">
        <v>15105</v>
      </c>
      <c r="D1203" s="60">
        <v>1</v>
      </c>
      <c r="E1203" s="114" t="s">
        <v>29</v>
      </c>
      <c r="F1203" s="111">
        <v>2050000</v>
      </c>
      <c r="G1203" s="536" t="s">
        <v>665</v>
      </c>
      <c r="H1203" s="120" t="s">
        <v>1953</v>
      </c>
    </row>
    <row r="1204" spans="1:11" x14ac:dyDescent="0.25">
      <c r="A1204" s="656">
        <v>1204</v>
      </c>
      <c r="B1204" s="59" t="s">
        <v>6612</v>
      </c>
      <c r="C1204" s="59" t="s">
        <v>15106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6">
        <v>44929</v>
      </c>
      <c r="I1204" s="59" t="s">
        <v>9962</v>
      </c>
      <c r="K1204" s="81" t="s">
        <v>15107</v>
      </c>
    </row>
    <row r="1205" spans="1:11" x14ac:dyDescent="0.25">
      <c r="A1205" s="656">
        <v>1205</v>
      </c>
      <c r="B1205" s="59" t="s">
        <v>7090</v>
      </c>
      <c r="C1205" s="264" t="s">
        <v>15108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6">
        <v>44929</v>
      </c>
    </row>
    <row r="1206" spans="1:11" x14ac:dyDescent="0.25">
      <c r="A1206" s="656">
        <v>1206</v>
      </c>
      <c r="B1206" s="71" t="s">
        <v>54</v>
      </c>
      <c r="C1206" s="59" t="s">
        <v>7112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6">
        <v>44960</v>
      </c>
    </row>
    <row r="1207" spans="1:11" x14ac:dyDescent="0.25">
      <c r="A1207" s="656">
        <v>1207</v>
      </c>
      <c r="B1207" s="71" t="s">
        <v>54</v>
      </c>
      <c r="C1207" s="59" t="s">
        <v>7114</v>
      </c>
      <c r="D1207" s="60">
        <v>1</v>
      </c>
      <c r="E1207" s="77" t="s">
        <v>26</v>
      </c>
      <c r="F1207" s="78">
        <v>3425000</v>
      </c>
      <c r="G1207" s="120" t="s">
        <v>5912</v>
      </c>
      <c r="H1207" s="616">
        <v>44960</v>
      </c>
    </row>
    <row r="1208" spans="1:11" x14ac:dyDescent="0.25">
      <c r="A1208" s="656">
        <v>1208</v>
      </c>
      <c r="B1208" s="59" t="s">
        <v>7103</v>
      </c>
      <c r="C1208" s="264" t="s">
        <v>15109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6">
        <v>44960</v>
      </c>
    </row>
    <row r="1209" spans="1:11" x14ac:dyDescent="0.25">
      <c r="A1209" s="656">
        <v>1209</v>
      </c>
      <c r="B1209" s="59" t="s">
        <v>7103</v>
      </c>
      <c r="C1209" s="264" t="s">
        <v>15110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6">
        <v>44960</v>
      </c>
    </row>
    <row r="1210" spans="1:11" x14ac:dyDescent="0.25">
      <c r="A1210" s="656">
        <v>1210</v>
      </c>
      <c r="B1210" s="59" t="s">
        <v>7103</v>
      </c>
      <c r="C1210" s="84" t="s">
        <v>15111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6">
        <v>44960</v>
      </c>
    </row>
    <row r="1211" spans="1:11" x14ac:dyDescent="0.25">
      <c r="A1211" s="656">
        <v>1211</v>
      </c>
      <c r="B1211" s="59" t="s">
        <v>7116</v>
      </c>
      <c r="C1211" s="59" t="s">
        <v>7117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6">
        <v>44960</v>
      </c>
    </row>
    <row r="1212" spans="1:11" x14ac:dyDescent="0.25">
      <c r="A1212" s="656">
        <v>1212</v>
      </c>
      <c r="B1212" s="59" t="s">
        <v>7116</v>
      </c>
      <c r="C1212" s="59" t="s">
        <v>7118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6">
        <v>44960</v>
      </c>
    </row>
    <row r="1213" spans="1:11" x14ac:dyDescent="0.25">
      <c r="A1213" s="656">
        <v>1213</v>
      </c>
      <c r="B1213" s="59" t="s">
        <v>7116</v>
      </c>
      <c r="C1213" s="59" t="s">
        <v>7119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6">
        <v>44960</v>
      </c>
    </row>
    <row r="1214" spans="1:11" x14ac:dyDescent="0.25">
      <c r="A1214" s="656">
        <v>1214</v>
      </c>
      <c r="B1214" s="59" t="s">
        <v>7116</v>
      </c>
      <c r="C1214" s="59" t="s">
        <v>7120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6">
        <v>44960</v>
      </c>
    </row>
    <row r="1215" spans="1:11" x14ac:dyDescent="0.25">
      <c r="A1215" s="656">
        <v>1215</v>
      </c>
      <c r="B1215" s="59" t="s">
        <v>7116</v>
      </c>
      <c r="C1215" s="59" t="s">
        <v>7122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6">
        <v>44960</v>
      </c>
    </row>
    <row r="1216" spans="1:11" x14ac:dyDescent="0.25">
      <c r="A1216" s="656">
        <v>1216</v>
      </c>
      <c r="B1216" s="59" t="s">
        <v>7116</v>
      </c>
      <c r="C1216" s="59" t="s">
        <v>7123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6">
        <v>44960</v>
      </c>
    </row>
    <row r="1217" spans="1:11" x14ac:dyDescent="0.25">
      <c r="A1217" s="656">
        <v>1217</v>
      </c>
      <c r="B1217" s="59" t="s">
        <v>7116</v>
      </c>
      <c r="C1217" s="59" t="s">
        <v>7124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6">
        <v>44960</v>
      </c>
    </row>
    <row r="1218" spans="1:11" x14ac:dyDescent="0.25">
      <c r="A1218" s="656">
        <v>1218</v>
      </c>
      <c r="B1218" s="59" t="s">
        <v>7116</v>
      </c>
      <c r="C1218" s="59" t="s">
        <v>7125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6">
        <v>44960</v>
      </c>
    </row>
    <row r="1219" spans="1:11" x14ac:dyDescent="0.25">
      <c r="A1219" s="656">
        <v>1219</v>
      </c>
      <c r="B1219" s="59" t="s">
        <v>7170</v>
      </c>
      <c r="C1219" s="223" t="s">
        <v>7171</v>
      </c>
      <c r="D1219" s="59">
        <v>1</v>
      </c>
      <c r="E1219" s="77" t="s">
        <v>26</v>
      </c>
      <c r="F1219" s="61">
        <v>925000</v>
      </c>
      <c r="G1219" s="120" t="s">
        <v>6314</v>
      </c>
      <c r="H1219" s="616">
        <v>45110</v>
      </c>
    </row>
    <row r="1220" spans="1:11" x14ac:dyDescent="0.25">
      <c r="A1220" s="656">
        <v>1220</v>
      </c>
      <c r="B1220" s="59" t="s">
        <v>2093</v>
      </c>
      <c r="C1220" s="252" t="s">
        <v>15112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6">
        <v>45110</v>
      </c>
      <c r="I1220" s="124" t="s">
        <v>15113</v>
      </c>
      <c r="K1220" s="81" t="s">
        <v>15114</v>
      </c>
    </row>
    <row r="1221" spans="1:11" x14ac:dyDescent="0.25">
      <c r="A1221" s="656">
        <v>1221</v>
      </c>
      <c r="B1221" s="59" t="s">
        <v>2089</v>
      </c>
      <c r="C1221" s="124" t="s">
        <v>15115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6">
        <v>45110</v>
      </c>
      <c r="I1221" s="124" t="s">
        <v>15116</v>
      </c>
      <c r="K1221" s="81" t="s">
        <v>15117</v>
      </c>
    </row>
    <row r="1222" spans="1:11" x14ac:dyDescent="0.25">
      <c r="A1222" s="656">
        <v>1222</v>
      </c>
      <c r="B1222" s="59" t="s">
        <v>2089</v>
      </c>
      <c r="C1222" s="252" t="s">
        <v>15118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6">
        <v>45110</v>
      </c>
      <c r="I1222" s="124" t="s">
        <v>15119</v>
      </c>
      <c r="K1222" s="81" t="s">
        <v>15117</v>
      </c>
    </row>
    <row r="1223" spans="1:11" x14ac:dyDescent="0.25">
      <c r="A1223" s="656">
        <v>1223</v>
      </c>
      <c r="B1223" s="59" t="s">
        <v>7165</v>
      </c>
      <c r="C1223" s="83" t="s">
        <v>15120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6">
        <v>45080</v>
      </c>
      <c r="I1223" s="59" t="s">
        <v>12988</v>
      </c>
      <c r="K1223" s="81" t="s">
        <v>15121</v>
      </c>
    </row>
    <row r="1224" spans="1:11" x14ac:dyDescent="0.25">
      <c r="A1224" s="656">
        <v>1224</v>
      </c>
      <c r="B1224" s="59" t="s">
        <v>7165</v>
      </c>
      <c r="C1224" s="83" t="s">
        <v>15122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6">
        <v>45080</v>
      </c>
      <c r="I1224" s="59" t="s">
        <v>12989</v>
      </c>
      <c r="K1224" s="81" t="s">
        <v>15121</v>
      </c>
    </row>
    <row r="1225" spans="1:11" x14ac:dyDescent="0.25">
      <c r="A1225" s="656">
        <v>1225</v>
      </c>
      <c r="B1225" s="71" t="s">
        <v>58</v>
      </c>
      <c r="C1225" s="59" t="s">
        <v>7198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6">
        <v>45172</v>
      </c>
    </row>
    <row r="1226" spans="1:11" x14ac:dyDescent="0.25">
      <c r="A1226" s="656">
        <v>1226</v>
      </c>
      <c r="B1226" s="71" t="s">
        <v>58</v>
      </c>
      <c r="C1226" s="59" t="s">
        <v>7200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6">
        <v>45172</v>
      </c>
    </row>
    <row r="1227" spans="1:11" x14ac:dyDescent="0.25">
      <c r="A1227" s="656">
        <v>1227</v>
      </c>
      <c r="B1227" s="71" t="s">
        <v>58</v>
      </c>
      <c r="C1227" s="59" t="s">
        <v>7201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6">
        <v>45172</v>
      </c>
    </row>
    <row r="1228" spans="1:11" x14ac:dyDescent="0.25">
      <c r="A1228" s="656">
        <v>1228</v>
      </c>
      <c r="B1228" s="59" t="s">
        <v>7116</v>
      </c>
      <c r="C1228" s="59" t="s">
        <v>7187</v>
      </c>
      <c r="D1228">
        <v>1</v>
      </c>
      <c r="E1228" s="77" t="s">
        <v>26</v>
      </c>
      <c r="F1228" s="63">
        <v>1650000</v>
      </c>
      <c r="G1228" s="120" t="s">
        <v>6429</v>
      </c>
      <c r="H1228" s="616">
        <v>45172</v>
      </c>
    </row>
    <row r="1229" spans="1:11" x14ac:dyDescent="0.25">
      <c r="A1229" s="656">
        <v>1229</v>
      </c>
      <c r="B1229" s="59" t="s">
        <v>7116</v>
      </c>
      <c r="C1229" s="59" t="s">
        <v>7189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6">
        <v>45172</v>
      </c>
    </row>
    <row r="1230" spans="1:11" x14ac:dyDescent="0.25">
      <c r="A1230" s="656" t="s">
        <v>15123</v>
      </c>
      <c r="B1230" s="59" t="s">
        <v>62</v>
      </c>
      <c r="C1230" s="59" t="s">
        <v>15124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6">
        <v>45202</v>
      </c>
      <c r="I1230" s="59" t="s">
        <v>11602</v>
      </c>
      <c r="K1230" s="81" t="s">
        <v>15125</v>
      </c>
    </row>
    <row r="1231" spans="1:11" x14ac:dyDescent="0.25">
      <c r="A1231" s="656">
        <v>1231</v>
      </c>
      <c r="B1231" s="59" t="s">
        <v>62</v>
      </c>
      <c r="C1231" s="59" t="s">
        <v>15126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6">
        <v>45202</v>
      </c>
      <c r="I1231" s="59" t="s">
        <v>11603</v>
      </c>
      <c r="K1231" s="81" t="s">
        <v>15127</v>
      </c>
    </row>
    <row r="1232" spans="1:11" x14ac:dyDescent="0.25">
      <c r="A1232" s="656">
        <v>1232</v>
      </c>
      <c r="B1232" s="59" t="s">
        <v>879</v>
      </c>
      <c r="C1232" s="59" t="s">
        <v>15128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6">
        <v>45233</v>
      </c>
      <c r="I1232" s="124" t="s">
        <v>15129</v>
      </c>
      <c r="K1232" s="81" t="s">
        <v>15130</v>
      </c>
    </row>
    <row r="1233" spans="1:11" x14ac:dyDescent="0.25">
      <c r="A1233" s="656">
        <v>1233</v>
      </c>
      <c r="B1233" s="59" t="s">
        <v>7230</v>
      </c>
      <c r="C1233" s="59" t="s">
        <v>7239</v>
      </c>
      <c r="D1233" s="87">
        <v>1</v>
      </c>
      <c r="E1233" s="77" t="s">
        <v>26</v>
      </c>
      <c r="F1233" s="63">
        <v>1</v>
      </c>
      <c r="G1233" s="120" t="s">
        <v>522</v>
      </c>
      <c r="H1233" s="616">
        <v>45233</v>
      </c>
    </row>
    <row r="1234" spans="1:11" x14ac:dyDescent="0.25">
      <c r="A1234" s="656">
        <v>1234</v>
      </c>
      <c r="B1234" s="59" t="s">
        <v>7230</v>
      </c>
      <c r="C1234" s="59" t="s">
        <v>7240</v>
      </c>
      <c r="D1234" s="87">
        <v>1</v>
      </c>
      <c r="E1234" s="77" t="s">
        <v>26</v>
      </c>
      <c r="F1234" s="63">
        <v>1</v>
      </c>
      <c r="G1234" s="120" t="s">
        <v>522</v>
      </c>
      <c r="H1234" s="616">
        <v>45233</v>
      </c>
    </row>
    <row r="1235" spans="1:11" x14ac:dyDescent="0.25">
      <c r="A1235" s="656">
        <v>1235</v>
      </c>
      <c r="B1235" s="59" t="s">
        <v>7230</v>
      </c>
      <c r="C1235" s="59" t="s">
        <v>7241</v>
      </c>
      <c r="D1235" s="87">
        <v>1</v>
      </c>
      <c r="E1235" s="77" t="s">
        <v>26</v>
      </c>
      <c r="F1235" s="63">
        <v>1</v>
      </c>
      <c r="G1235" s="120" t="s">
        <v>522</v>
      </c>
      <c r="H1235" s="616">
        <v>45233</v>
      </c>
    </row>
    <row r="1236" spans="1:11" x14ac:dyDescent="0.25">
      <c r="A1236" s="656">
        <v>1236</v>
      </c>
      <c r="B1236" s="59" t="s">
        <v>7230</v>
      </c>
      <c r="C1236" s="83" t="s">
        <v>7231</v>
      </c>
      <c r="D1236" s="141">
        <v>1</v>
      </c>
      <c r="E1236" s="77" t="s">
        <v>26</v>
      </c>
      <c r="F1236" s="73">
        <v>1</v>
      </c>
      <c r="G1236" s="120" t="s">
        <v>525</v>
      </c>
      <c r="H1236" s="616">
        <v>45233</v>
      </c>
    </row>
    <row r="1237" spans="1:11" x14ac:dyDescent="0.25">
      <c r="A1237" s="656">
        <v>1237</v>
      </c>
      <c r="B1237" s="59" t="s">
        <v>7230</v>
      </c>
      <c r="C1237" s="83" t="s">
        <v>7233</v>
      </c>
      <c r="D1237" s="87">
        <v>1</v>
      </c>
      <c r="E1237" s="77" t="s">
        <v>26</v>
      </c>
      <c r="F1237" s="63">
        <v>1</v>
      </c>
      <c r="G1237" s="120" t="s">
        <v>525</v>
      </c>
      <c r="H1237" s="616">
        <v>45233</v>
      </c>
    </row>
    <row r="1238" spans="1:11" x14ac:dyDescent="0.25">
      <c r="A1238" s="656">
        <v>1238</v>
      </c>
      <c r="B1238" s="59" t="s">
        <v>7230</v>
      </c>
      <c r="C1238" s="83" t="s">
        <v>7234</v>
      </c>
      <c r="D1238" s="141">
        <v>1</v>
      </c>
      <c r="E1238" s="77" t="s">
        <v>26</v>
      </c>
      <c r="F1238" s="73">
        <v>1</v>
      </c>
      <c r="G1238" s="120" t="s">
        <v>525</v>
      </c>
      <c r="H1238" s="616">
        <v>45233</v>
      </c>
    </row>
    <row r="1239" spans="1:11" x14ac:dyDescent="0.25">
      <c r="A1239" s="656">
        <v>1239</v>
      </c>
      <c r="B1239" s="59" t="s">
        <v>7230</v>
      </c>
      <c r="C1239" s="83" t="s">
        <v>7235</v>
      </c>
      <c r="D1239" s="60">
        <v>1</v>
      </c>
      <c r="E1239" s="77" t="s">
        <v>26</v>
      </c>
      <c r="F1239" s="73">
        <v>1</v>
      </c>
      <c r="G1239" s="120" t="s">
        <v>525</v>
      </c>
      <c r="H1239" s="616">
        <v>45233</v>
      </c>
    </row>
    <row r="1240" spans="1:11" x14ac:dyDescent="0.25">
      <c r="A1240" s="656">
        <v>1240</v>
      </c>
      <c r="B1240" s="59" t="s">
        <v>7230</v>
      </c>
      <c r="C1240" s="83" t="s">
        <v>7236</v>
      </c>
      <c r="D1240" s="60">
        <v>1</v>
      </c>
      <c r="E1240" s="77" t="s">
        <v>26</v>
      </c>
      <c r="F1240" s="102">
        <v>1</v>
      </c>
      <c r="G1240" s="120" t="s">
        <v>525</v>
      </c>
      <c r="H1240" s="616">
        <v>45233</v>
      </c>
    </row>
    <row r="1241" spans="1:11" x14ac:dyDescent="0.25">
      <c r="A1241" s="656">
        <v>1241</v>
      </c>
      <c r="B1241" s="59" t="s">
        <v>7230</v>
      </c>
      <c r="C1241" s="83" t="s">
        <v>7237</v>
      </c>
      <c r="D1241" s="60">
        <v>1</v>
      </c>
      <c r="E1241" s="77" t="s">
        <v>26</v>
      </c>
      <c r="F1241" s="73">
        <v>1</v>
      </c>
      <c r="G1241" s="120" t="s">
        <v>525</v>
      </c>
      <c r="H1241" s="616">
        <v>45233</v>
      </c>
    </row>
    <row r="1242" spans="1:11" x14ac:dyDescent="0.25">
      <c r="A1242" s="656">
        <v>1242</v>
      </c>
      <c r="B1242" s="59" t="s">
        <v>879</v>
      </c>
      <c r="C1242" s="59" t="s">
        <v>15131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6">
        <v>45233</v>
      </c>
      <c r="I1242" s="124" t="s">
        <v>15132</v>
      </c>
      <c r="K1242" s="81" t="s">
        <v>15133</v>
      </c>
    </row>
    <row r="1243" spans="1:11" x14ac:dyDescent="0.25">
      <c r="A1243" s="656">
        <v>1243</v>
      </c>
      <c r="B1243" s="59" t="s">
        <v>62</v>
      </c>
      <c r="C1243" s="59" t="s">
        <v>15134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6">
        <v>45233</v>
      </c>
      <c r="I1243" s="59" t="s">
        <v>7247</v>
      </c>
      <c r="J1243" s="59" t="s">
        <v>15135</v>
      </c>
      <c r="K1243" s="81" t="s">
        <v>15136</v>
      </c>
    </row>
    <row r="1244" spans="1:11" x14ac:dyDescent="0.25">
      <c r="A1244" s="656">
        <v>1244</v>
      </c>
      <c r="B1244" s="59" t="s">
        <v>62</v>
      </c>
      <c r="C1244" s="59" t="s">
        <v>15137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6">
        <v>45233</v>
      </c>
      <c r="I1244" s="59" t="s">
        <v>14904</v>
      </c>
      <c r="J1244" s="59" t="s">
        <v>15135</v>
      </c>
      <c r="K1244" s="81" t="s">
        <v>15136</v>
      </c>
    </row>
    <row r="1245" spans="1:11" x14ac:dyDescent="0.25">
      <c r="A1245" s="656">
        <v>1245</v>
      </c>
      <c r="B1245" s="59" t="s">
        <v>879</v>
      </c>
      <c r="C1245" s="59" t="s">
        <v>15138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6">
        <v>45233</v>
      </c>
      <c r="I1245" s="124" t="s">
        <v>15139</v>
      </c>
      <c r="K1245" s="81" t="s">
        <v>15140</v>
      </c>
    </row>
    <row r="1246" spans="1:11" x14ac:dyDescent="0.25">
      <c r="A1246" s="656">
        <v>1246</v>
      </c>
      <c r="B1246" s="59" t="s">
        <v>62</v>
      </c>
      <c r="C1246" s="59" t="s">
        <v>15141</v>
      </c>
      <c r="D1246" s="59">
        <v>1</v>
      </c>
      <c r="E1246" s="59" t="s">
        <v>29</v>
      </c>
      <c r="F1246" s="61">
        <v>2175000</v>
      </c>
      <c r="G1246" s="120" t="s">
        <v>5647</v>
      </c>
      <c r="H1246" s="120" t="s">
        <v>2232</v>
      </c>
      <c r="I1246" s="59">
        <v>106100045</v>
      </c>
      <c r="K1246" s="81" t="s">
        <v>15142</v>
      </c>
    </row>
    <row r="1247" spans="1:11" x14ac:dyDescent="0.25">
      <c r="A1247" s="656">
        <v>1247</v>
      </c>
      <c r="B1247" s="59" t="s">
        <v>62</v>
      </c>
      <c r="C1247" s="59" t="s">
        <v>15143</v>
      </c>
      <c r="D1247" s="59">
        <v>1</v>
      </c>
      <c r="E1247" s="59" t="s">
        <v>29</v>
      </c>
      <c r="F1247" s="61">
        <v>2175000</v>
      </c>
      <c r="G1247" s="120" t="s">
        <v>5647</v>
      </c>
      <c r="H1247" s="120" t="s">
        <v>2232</v>
      </c>
      <c r="I1247" s="59">
        <v>106100060</v>
      </c>
      <c r="K1247" s="81" t="s">
        <v>15142</v>
      </c>
    </row>
    <row r="1248" spans="1:11" x14ac:dyDescent="0.25">
      <c r="A1248" s="656">
        <v>1248</v>
      </c>
      <c r="B1248" s="59" t="s">
        <v>879</v>
      </c>
      <c r="C1248" s="84" t="s">
        <v>15144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15145</v>
      </c>
      <c r="K1248" s="81" t="s">
        <v>15146</v>
      </c>
    </row>
    <row r="1249" spans="1:9" x14ac:dyDescent="0.25">
      <c r="A1249" s="656">
        <v>1249</v>
      </c>
      <c r="B1249" s="59" t="s">
        <v>7289</v>
      </c>
      <c r="C1249" s="223" t="s">
        <v>7290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x14ac:dyDescent="0.25">
      <c r="A1250" s="656">
        <v>1250</v>
      </c>
      <c r="B1250" s="59" t="s">
        <v>7289</v>
      </c>
      <c r="C1250" s="223" t="s">
        <v>7292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x14ac:dyDescent="0.25">
      <c r="A1251" s="656">
        <v>1251</v>
      </c>
      <c r="B1251" s="59" t="s">
        <v>7289</v>
      </c>
      <c r="C1251" s="223" t="s">
        <v>7293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x14ac:dyDescent="0.25">
      <c r="A1252" s="656">
        <v>1252</v>
      </c>
      <c r="B1252" s="59" t="s">
        <v>7289</v>
      </c>
      <c r="C1252" s="59" t="s">
        <v>7294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x14ac:dyDescent="0.25">
      <c r="A1253" s="656">
        <v>1253</v>
      </c>
      <c r="B1253" s="71" t="s">
        <v>58</v>
      </c>
      <c r="C1253" s="59" t="s">
        <v>7295</v>
      </c>
      <c r="D1253" s="141">
        <v>1</v>
      </c>
      <c r="E1253" s="77" t="s">
        <v>26</v>
      </c>
      <c r="F1253" s="78">
        <v>4100000</v>
      </c>
      <c r="G1253" s="65" t="s">
        <v>7296</v>
      </c>
      <c r="H1253" s="120" t="s">
        <v>2297</v>
      </c>
    </row>
    <row r="1254" spans="1:9" x14ac:dyDescent="0.25">
      <c r="A1254" s="656">
        <v>1254</v>
      </c>
      <c r="B1254" s="59" t="s">
        <v>879</v>
      </c>
      <c r="C1254" s="84" t="s">
        <v>7298</v>
      </c>
      <c r="D1254" s="60">
        <v>1</v>
      </c>
      <c r="E1254" s="75" t="s">
        <v>26</v>
      </c>
      <c r="F1254" s="73">
        <v>1700000</v>
      </c>
      <c r="G1254" s="65" t="s">
        <v>7299</v>
      </c>
      <c r="H1254" s="120" t="s">
        <v>2297</v>
      </c>
    </row>
    <row r="1255" spans="1:9" x14ac:dyDescent="0.25">
      <c r="A1255" s="656">
        <v>1255</v>
      </c>
      <c r="B1255" s="118" t="s">
        <v>15147</v>
      </c>
      <c r="C1255" s="83" t="s">
        <v>15148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6">
        <v>45172</v>
      </c>
      <c r="I1255" s="124" t="s">
        <v>15149</v>
      </c>
    </row>
    <row r="1256" spans="1:9" x14ac:dyDescent="0.25">
      <c r="A1256" s="656">
        <v>1256</v>
      </c>
      <c r="B1256" s="59" t="s">
        <v>7289</v>
      </c>
      <c r="C1256" s="223" t="s">
        <v>7302</v>
      </c>
      <c r="D1256" s="60">
        <v>1</v>
      </c>
      <c r="E1256" s="77" t="s">
        <v>26</v>
      </c>
      <c r="F1256" s="73">
        <v>1150000</v>
      </c>
      <c r="G1256" s="65" t="s">
        <v>7303</v>
      </c>
      <c r="H1256" s="120" t="s">
        <v>2297</v>
      </c>
    </row>
    <row r="1257" spans="1:9" x14ac:dyDescent="0.25">
      <c r="A1257" s="656">
        <v>1257</v>
      </c>
      <c r="B1257" s="59" t="s">
        <v>7289</v>
      </c>
      <c r="C1257" s="223" t="s">
        <v>7305</v>
      </c>
      <c r="D1257" s="60">
        <v>1</v>
      </c>
      <c r="E1257" s="77" t="s">
        <v>26</v>
      </c>
      <c r="F1257" s="73">
        <v>1150000</v>
      </c>
      <c r="G1257" s="65" t="s">
        <v>7178</v>
      </c>
      <c r="H1257" s="120" t="s">
        <v>2297</v>
      </c>
    </row>
    <row r="1258" spans="1:9" x14ac:dyDescent="0.25">
      <c r="A1258" s="656">
        <v>1258</v>
      </c>
      <c r="B1258" s="59" t="s">
        <v>1708</v>
      </c>
      <c r="C1258" s="59" t="s">
        <v>7308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x14ac:dyDescent="0.25">
      <c r="A1259" s="656">
        <v>1259</v>
      </c>
      <c r="B1259" s="59" t="s">
        <v>1708</v>
      </c>
      <c r="C1259" s="59" t="s">
        <v>7310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x14ac:dyDescent="0.25">
      <c r="A1260" s="656">
        <v>1260</v>
      </c>
      <c r="B1260" s="59" t="s">
        <v>7311</v>
      </c>
      <c r="C1260" s="67" t="s">
        <v>7312</v>
      </c>
      <c r="D1260" s="60">
        <v>1</v>
      </c>
      <c r="E1260" s="77" t="s">
        <v>26</v>
      </c>
      <c r="F1260" s="102">
        <v>1</v>
      </c>
      <c r="G1260" s="120" t="s">
        <v>15150</v>
      </c>
      <c r="H1260" s="120" t="s">
        <v>2297</v>
      </c>
    </row>
    <row r="1261" spans="1:9" x14ac:dyDescent="0.25">
      <c r="A1261" s="656">
        <v>1261</v>
      </c>
      <c r="B1261" s="59" t="s">
        <v>7321</v>
      </c>
      <c r="C1261" s="67" t="s">
        <v>7322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x14ac:dyDescent="0.25">
      <c r="A1262" s="656">
        <v>1262</v>
      </c>
      <c r="B1262" s="58" t="s">
        <v>7324</v>
      </c>
      <c r="C1262" s="59" t="s">
        <v>7325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x14ac:dyDescent="0.25">
      <c r="A1263" s="656">
        <v>1263</v>
      </c>
      <c r="B1263" s="58" t="s">
        <v>7324</v>
      </c>
      <c r="C1263" s="59" t="s">
        <v>7326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x14ac:dyDescent="0.25">
      <c r="A1264" s="656">
        <v>1264</v>
      </c>
      <c r="B1264" s="58" t="s">
        <v>7324</v>
      </c>
      <c r="C1264" s="59" t="s">
        <v>7327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x14ac:dyDescent="0.25">
      <c r="A1265" s="656">
        <v>1265</v>
      </c>
      <c r="B1265" s="58" t="s">
        <v>7324</v>
      </c>
      <c r="C1265" s="59" t="s">
        <v>7328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x14ac:dyDescent="0.25">
      <c r="A1266" s="656">
        <v>1266</v>
      </c>
      <c r="B1266" s="59" t="s">
        <v>7341</v>
      </c>
      <c r="C1266" s="84" t="s">
        <v>7346</v>
      </c>
      <c r="D1266" s="60">
        <v>1</v>
      </c>
      <c r="E1266" s="77" t="s">
        <v>29</v>
      </c>
      <c r="F1266" s="73">
        <v>1925000</v>
      </c>
      <c r="G1266" s="120" t="s">
        <v>7299</v>
      </c>
      <c r="H1266" s="120" t="s">
        <v>2382</v>
      </c>
    </row>
    <row r="1267" spans="1:11" x14ac:dyDescent="0.25">
      <c r="A1267" s="656">
        <v>1267</v>
      </c>
      <c r="B1267" s="59" t="s">
        <v>7341</v>
      </c>
      <c r="C1267" s="84" t="s">
        <v>7349</v>
      </c>
      <c r="D1267" s="60">
        <v>1</v>
      </c>
      <c r="E1267" s="77" t="s">
        <v>29</v>
      </c>
      <c r="F1267" s="73">
        <v>1925000</v>
      </c>
      <c r="G1267" s="120" t="s">
        <v>7299</v>
      </c>
      <c r="H1267" s="120" t="s">
        <v>2382</v>
      </c>
    </row>
    <row r="1268" spans="1:11" x14ac:dyDescent="0.25">
      <c r="A1268" s="656">
        <v>1268</v>
      </c>
      <c r="B1268" s="59" t="s">
        <v>2367</v>
      </c>
      <c r="C1268" s="59" t="s">
        <v>7251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x14ac:dyDescent="0.25">
      <c r="A1269" s="656">
        <v>1269</v>
      </c>
      <c r="B1269" s="59" t="s">
        <v>2367</v>
      </c>
      <c r="C1269" s="124" t="s">
        <v>7351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x14ac:dyDescent="0.25">
      <c r="A1270" s="656">
        <v>1270</v>
      </c>
      <c r="B1270" s="59" t="s">
        <v>2367</v>
      </c>
      <c r="C1270" s="124" t="s">
        <v>7352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x14ac:dyDescent="0.25">
      <c r="A1271" s="656">
        <v>1271</v>
      </c>
      <c r="B1271" s="59" t="s">
        <v>2367</v>
      </c>
      <c r="C1271" s="124" t="s">
        <v>7353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x14ac:dyDescent="0.25">
      <c r="A1272" s="656">
        <v>1272</v>
      </c>
      <c r="B1272" s="58" t="s">
        <v>7354</v>
      </c>
      <c r="C1272" s="84" t="s">
        <v>7355</v>
      </c>
      <c r="D1272" s="60">
        <v>1</v>
      </c>
      <c r="E1272" s="75" t="s">
        <v>26</v>
      </c>
      <c r="F1272" s="73">
        <v>1725000</v>
      </c>
      <c r="G1272" s="120" t="s">
        <v>7356</v>
      </c>
      <c r="H1272" s="120" t="s">
        <v>2382</v>
      </c>
    </row>
    <row r="1273" spans="1:11" x14ac:dyDescent="0.25">
      <c r="A1273" s="656">
        <v>1273</v>
      </c>
      <c r="B1273" s="58" t="s">
        <v>7354</v>
      </c>
      <c r="C1273" s="84" t="s">
        <v>7357</v>
      </c>
      <c r="D1273" s="60">
        <v>1</v>
      </c>
      <c r="E1273" s="75" t="s">
        <v>26</v>
      </c>
      <c r="F1273" s="73">
        <v>1725000</v>
      </c>
      <c r="G1273" s="120" t="s">
        <v>7356</v>
      </c>
      <c r="H1273" s="120" t="s">
        <v>2382</v>
      </c>
    </row>
    <row r="1274" spans="1:11" x14ac:dyDescent="0.25">
      <c r="A1274" s="656">
        <v>1274</v>
      </c>
      <c r="B1274" s="71" t="s">
        <v>54</v>
      </c>
      <c r="C1274" s="89" t="s">
        <v>7359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x14ac:dyDescent="0.25">
      <c r="A1275" s="656">
        <v>1275</v>
      </c>
      <c r="B1275" s="71" t="s">
        <v>54</v>
      </c>
      <c r="C1275" s="59" t="s">
        <v>7360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x14ac:dyDescent="0.25">
      <c r="A1276" s="656">
        <v>1276</v>
      </c>
      <c r="B1276" s="59" t="s">
        <v>2368</v>
      </c>
      <c r="C1276" s="84" t="s">
        <v>7361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x14ac:dyDescent="0.25">
      <c r="A1277" s="656">
        <v>1277</v>
      </c>
      <c r="B1277" s="59" t="s">
        <v>2368</v>
      </c>
      <c r="C1277" s="59" t="s">
        <v>7362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x14ac:dyDescent="0.25">
      <c r="A1278" s="656">
        <v>1278</v>
      </c>
      <c r="B1278" s="59" t="s">
        <v>2368</v>
      </c>
      <c r="C1278" s="59" t="s">
        <v>7363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x14ac:dyDescent="0.25">
      <c r="A1279" s="656">
        <v>1279</v>
      </c>
      <c r="B1279" s="59" t="s">
        <v>2368</v>
      </c>
      <c r="C1279" s="59" t="s">
        <v>7364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x14ac:dyDescent="0.25">
      <c r="A1280" s="656">
        <v>1280</v>
      </c>
      <c r="B1280" s="59" t="s">
        <v>323</v>
      </c>
      <c r="C1280" s="110" t="s">
        <v>15151</v>
      </c>
      <c r="D1280" s="60">
        <v>1</v>
      </c>
      <c r="E1280" s="126" t="s">
        <v>29</v>
      </c>
      <c r="F1280" s="292" t="s">
        <v>15152</v>
      </c>
      <c r="G1280" s="120" t="s">
        <v>1877</v>
      </c>
      <c r="H1280" s="120" t="s">
        <v>2342</v>
      </c>
      <c r="I1280" s="59" t="s">
        <v>10516</v>
      </c>
      <c r="K1280" s="81" t="s">
        <v>15153</v>
      </c>
    </row>
    <row r="1281" spans="1:11" x14ac:dyDescent="0.25">
      <c r="A1281" s="656">
        <v>1281</v>
      </c>
      <c r="B1281" s="59" t="s">
        <v>323</v>
      </c>
      <c r="C1281" s="192" t="s">
        <v>15154</v>
      </c>
      <c r="D1281" s="87">
        <v>1</v>
      </c>
      <c r="E1281" s="126" t="s">
        <v>29</v>
      </c>
      <c r="F1281" s="292" t="s">
        <v>15152</v>
      </c>
      <c r="G1281" s="120" t="s">
        <v>1877</v>
      </c>
      <c r="H1281" s="120" t="s">
        <v>2342</v>
      </c>
      <c r="I1281" s="59" t="s">
        <v>15155</v>
      </c>
      <c r="K1281" s="81" t="s">
        <v>15153</v>
      </c>
    </row>
    <row r="1282" spans="1:11" x14ac:dyDescent="0.25">
      <c r="A1282" s="656">
        <v>1282</v>
      </c>
      <c r="B1282" s="59" t="s">
        <v>7341</v>
      </c>
      <c r="C1282" s="84" t="s">
        <v>15156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12481</v>
      </c>
      <c r="K1282" s="81" t="s">
        <v>15157</v>
      </c>
    </row>
    <row r="1283" spans="1:11" x14ac:dyDescent="0.25">
      <c r="A1283" s="656">
        <v>1283</v>
      </c>
      <c r="B1283" s="59" t="s">
        <v>7341</v>
      </c>
      <c r="C1283" s="84" t="s">
        <v>15158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12479</v>
      </c>
      <c r="K1283" s="81" t="s">
        <v>15157</v>
      </c>
    </row>
    <row r="1284" spans="1:11" x14ac:dyDescent="0.25">
      <c r="A1284" s="656">
        <v>1284</v>
      </c>
      <c r="B1284" s="59" t="s">
        <v>7341</v>
      </c>
      <c r="C1284" s="84" t="s">
        <v>15159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x14ac:dyDescent="0.25">
      <c r="A1285" s="656">
        <v>1285</v>
      </c>
      <c r="B1285" s="59" t="s">
        <v>7341</v>
      </c>
      <c r="C1285" s="84" t="s">
        <v>15160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x14ac:dyDescent="0.25">
      <c r="A1286" s="656">
        <v>1286</v>
      </c>
      <c r="B1286" s="59" t="s">
        <v>2367</v>
      </c>
      <c r="C1286" s="84" t="s">
        <v>7374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x14ac:dyDescent="0.25">
      <c r="A1287" s="656">
        <v>1287</v>
      </c>
      <c r="B1287" s="59" t="s">
        <v>2367</v>
      </c>
      <c r="C1287" s="59" t="s">
        <v>7375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x14ac:dyDescent="0.25">
      <c r="A1288" s="656">
        <v>1288</v>
      </c>
      <c r="B1288" s="59" t="s">
        <v>2367</v>
      </c>
      <c r="C1288" s="59" t="s">
        <v>7376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x14ac:dyDescent="0.25">
      <c r="A1289" s="656">
        <v>1289</v>
      </c>
      <c r="B1289" s="59" t="s">
        <v>2367</v>
      </c>
      <c r="C1289" s="59" t="s">
        <v>15161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x14ac:dyDescent="0.25">
      <c r="A1290" s="656">
        <v>1290</v>
      </c>
      <c r="B1290" s="59" t="s">
        <v>2367</v>
      </c>
      <c r="C1290" s="124" t="s">
        <v>15162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x14ac:dyDescent="0.25">
      <c r="A1291" s="656">
        <v>1291</v>
      </c>
      <c r="B1291" s="59" t="s">
        <v>62</v>
      </c>
      <c r="C1291" s="59" t="s">
        <v>15163</v>
      </c>
      <c r="D1291" s="60">
        <v>1</v>
      </c>
      <c r="E1291" s="75" t="s">
        <v>29</v>
      </c>
      <c r="F1291" s="73">
        <v>2175000</v>
      </c>
      <c r="G1291" s="120" t="s">
        <v>6767</v>
      </c>
      <c r="H1291" s="120" t="s">
        <v>2409</v>
      </c>
    </row>
    <row r="1292" spans="1:11" x14ac:dyDescent="0.25">
      <c r="A1292" s="656">
        <v>1292</v>
      </c>
      <c r="B1292" s="59" t="s">
        <v>62</v>
      </c>
      <c r="C1292" s="59" t="s">
        <v>15164</v>
      </c>
      <c r="D1292" s="60">
        <v>1</v>
      </c>
      <c r="E1292" s="75" t="s">
        <v>29</v>
      </c>
      <c r="F1292" s="63" t="s">
        <v>15152</v>
      </c>
      <c r="G1292" s="120" t="s">
        <v>6767</v>
      </c>
      <c r="H1292" s="616">
        <v>45172</v>
      </c>
      <c r="I1292" s="59">
        <v>106100057</v>
      </c>
      <c r="K1292" s="81" t="s">
        <v>15165</v>
      </c>
    </row>
    <row r="1293" spans="1:11" x14ac:dyDescent="0.25">
      <c r="A1293" s="656">
        <v>1293</v>
      </c>
      <c r="B1293" s="59" t="s">
        <v>2368</v>
      </c>
      <c r="C1293" s="84" t="s">
        <v>9441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x14ac:dyDescent="0.25">
      <c r="A1294" s="656">
        <v>1294</v>
      </c>
      <c r="B1294" s="59" t="s">
        <v>2368</v>
      </c>
      <c r="C1294" s="59" t="s">
        <v>7408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x14ac:dyDescent="0.25">
      <c r="A1295" s="656">
        <v>1295</v>
      </c>
      <c r="B1295" s="59" t="s">
        <v>1708</v>
      </c>
      <c r="C1295" s="59" t="s">
        <v>7429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x14ac:dyDescent="0.25">
      <c r="A1296" s="656">
        <v>1296</v>
      </c>
      <c r="B1296" s="59" t="s">
        <v>1708</v>
      </c>
      <c r="C1296" s="59" t="s">
        <v>7431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x14ac:dyDescent="0.25">
      <c r="A1297" s="656">
        <v>1297</v>
      </c>
      <c r="B1297" s="59" t="s">
        <v>879</v>
      </c>
      <c r="C1297" s="59" t="s">
        <v>15166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15167</v>
      </c>
      <c r="K1297" s="81" t="s">
        <v>15168</v>
      </c>
    </row>
    <row r="1298" spans="1:11" x14ac:dyDescent="0.25">
      <c r="A1298" s="656">
        <v>1298</v>
      </c>
      <c r="B1298" s="59" t="s">
        <v>7414</v>
      </c>
      <c r="C1298" s="110" t="s">
        <v>15169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12235</v>
      </c>
      <c r="K1298" s="81" t="s">
        <v>15170</v>
      </c>
    </row>
    <row r="1299" spans="1:11" x14ac:dyDescent="0.25">
      <c r="A1299" s="656">
        <v>1299</v>
      </c>
      <c r="B1299" s="59" t="s">
        <v>7414</v>
      </c>
      <c r="C1299" s="89" t="s">
        <v>15171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12236</v>
      </c>
      <c r="K1299" s="81" t="s">
        <v>15170</v>
      </c>
    </row>
    <row r="1300" spans="1:11" x14ac:dyDescent="0.25">
      <c r="A1300" s="656">
        <v>1300</v>
      </c>
      <c r="B1300" s="59" t="s">
        <v>7414</v>
      </c>
      <c r="C1300" s="110" t="s">
        <v>15172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14357</v>
      </c>
      <c r="K1300" s="81" t="s">
        <v>15173</v>
      </c>
    </row>
    <row r="1301" spans="1:11" x14ac:dyDescent="0.25">
      <c r="A1301" s="656">
        <v>1301</v>
      </c>
      <c r="B1301" s="59" t="s">
        <v>7414</v>
      </c>
      <c r="C1301" s="89" t="s">
        <v>15174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9996</v>
      </c>
      <c r="K1301" s="81" t="s">
        <v>15173</v>
      </c>
    </row>
    <row r="1302" spans="1:11" x14ac:dyDescent="0.25">
      <c r="A1302" s="656">
        <v>1302</v>
      </c>
      <c r="B1302" s="59" t="s">
        <v>1916</v>
      </c>
      <c r="C1302" s="245" t="s">
        <v>15175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15176</v>
      </c>
      <c r="K1302" s="81" t="s">
        <v>15177</v>
      </c>
    </row>
    <row r="1303" spans="1:11" x14ac:dyDescent="0.25">
      <c r="A1303" s="656">
        <v>1303</v>
      </c>
      <c r="B1303" s="59" t="s">
        <v>1916</v>
      </c>
      <c r="C1303" s="245" t="s">
        <v>15178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15179</v>
      </c>
      <c r="K1303" s="81" t="s">
        <v>15180</v>
      </c>
    </row>
    <row r="1304" spans="1:11" x14ac:dyDescent="0.25">
      <c r="A1304" s="656">
        <v>1304</v>
      </c>
      <c r="B1304" s="59" t="s">
        <v>3882</v>
      </c>
      <c r="C1304" s="59" t="s">
        <v>7459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x14ac:dyDescent="0.25">
      <c r="A1305" s="656">
        <v>1305</v>
      </c>
      <c r="B1305" s="59" t="s">
        <v>3882</v>
      </c>
      <c r="C1305" s="59" t="s">
        <v>7461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x14ac:dyDescent="0.25">
      <c r="A1306" s="656">
        <v>1306</v>
      </c>
      <c r="B1306" s="59" t="s">
        <v>3882</v>
      </c>
      <c r="C1306" s="59" t="s">
        <v>7462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x14ac:dyDescent="0.25">
      <c r="A1307" s="656">
        <v>1307</v>
      </c>
      <c r="B1307" s="59" t="s">
        <v>3882</v>
      </c>
      <c r="C1307" s="59" t="s">
        <v>7463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x14ac:dyDescent="0.25">
      <c r="A1308" s="656">
        <v>1308</v>
      </c>
      <c r="B1308" s="59" t="s">
        <v>3882</v>
      </c>
      <c r="C1308" s="59" t="s">
        <v>7464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x14ac:dyDescent="0.25">
      <c r="A1309" s="656">
        <v>1309</v>
      </c>
      <c r="B1309" s="59" t="s">
        <v>3882</v>
      </c>
      <c r="C1309" s="59" t="s">
        <v>7465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x14ac:dyDescent="0.25">
      <c r="A1310" s="656">
        <v>1310</v>
      </c>
      <c r="B1310" s="58" t="s">
        <v>7466</v>
      </c>
      <c r="C1310" s="84" t="s">
        <v>15181</v>
      </c>
      <c r="D1310" s="60">
        <v>1</v>
      </c>
      <c r="E1310" s="75" t="s">
        <v>26</v>
      </c>
      <c r="F1310" s="73">
        <v>675000</v>
      </c>
      <c r="G1310" s="120" t="s">
        <v>15182</v>
      </c>
      <c r="H1310" s="120" t="s">
        <v>2517</v>
      </c>
    </row>
    <row r="1311" spans="1:11" x14ac:dyDescent="0.25">
      <c r="A1311" s="679">
        <v>1311</v>
      </c>
      <c r="B1311" s="71" t="s">
        <v>7477</v>
      </c>
      <c r="C1311" s="59" t="s">
        <v>7478</v>
      </c>
      <c r="D1311" s="59">
        <v>1</v>
      </c>
      <c r="E1311" s="77" t="s">
        <v>26</v>
      </c>
      <c r="F1311" s="61">
        <v>1712500</v>
      </c>
      <c r="G1311" s="65" t="s">
        <v>7479</v>
      </c>
      <c r="H1311" s="120" t="s">
        <v>2517</v>
      </c>
    </row>
    <row r="1312" spans="1:11" x14ac:dyDescent="0.25">
      <c r="A1312" s="679">
        <v>1312</v>
      </c>
      <c r="B1312" s="71" t="s">
        <v>7480</v>
      </c>
      <c r="C1312" s="59" t="s">
        <v>7481</v>
      </c>
      <c r="D1312" s="59">
        <v>1</v>
      </c>
      <c r="E1312" s="77" t="s">
        <v>26</v>
      </c>
      <c r="F1312" s="61">
        <v>1370000</v>
      </c>
      <c r="G1312" s="65" t="s">
        <v>7479</v>
      </c>
      <c r="H1312" s="120" t="s">
        <v>2517</v>
      </c>
    </row>
    <row r="1313" spans="1:11" x14ac:dyDescent="0.25">
      <c r="A1313" s="679">
        <v>1313</v>
      </c>
      <c r="B1313" s="71" t="s">
        <v>58</v>
      </c>
      <c r="C1313" s="59" t="s">
        <v>7482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x14ac:dyDescent="0.25">
      <c r="A1314" s="679">
        <v>1314</v>
      </c>
      <c r="B1314" s="71" t="s">
        <v>58</v>
      </c>
      <c r="C1314" s="59" t="s">
        <v>7483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x14ac:dyDescent="0.25">
      <c r="A1315" s="679">
        <v>1315</v>
      </c>
      <c r="B1315" s="71" t="s">
        <v>58</v>
      </c>
      <c r="C1315" s="59" t="s">
        <v>7484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x14ac:dyDescent="0.25">
      <c r="A1316" s="679">
        <v>1316</v>
      </c>
      <c r="B1316" s="59" t="s">
        <v>7453</v>
      </c>
      <c r="C1316" s="514" t="s">
        <v>15183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15184</v>
      </c>
      <c r="K1316" s="81" t="s">
        <v>15185</v>
      </c>
    </row>
    <row r="1317" spans="1:11" x14ac:dyDescent="0.25">
      <c r="A1317" s="679">
        <v>1317</v>
      </c>
      <c r="B1317" s="59" t="s">
        <v>7449</v>
      </c>
      <c r="C1317" s="514" t="s">
        <v>15186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15187</v>
      </c>
      <c r="K1317" s="81" t="s">
        <v>15188</v>
      </c>
    </row>
    <row r="1318" spans="1:11" x14ac:dyDescent="0.25">
      <c r="A1318" s="679">
        <v>1318</v>
      </c>
      <c r="B1318" s="59" t="s">
        <v>7449</v>
      </c>
      <c r="C1318" s="514" t="s">
        <v>15189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15190</v>
      </c>
      <c r="K1318" s="81" t="s">
        <v>15188</v>
      </c>
    </row>
    <row r="1319" spans="1:11" x14ac:dyDescent="0.25">
      <c r="A1319" s="679">
        <v>1319</v>
      </c>
      <c r="B1319" s="59" t="s">
        <v>7449</v>
      </c>
      <c r="C1319" s="514" t="s">
        <v>15191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15192</v>
      </c>
      <c r="K1319" s="81" t="s">
        <v>15193</v>
      </c>
    </row>
    <row r="1320" spans="1:11" x14ac:dyDescent="0.25">
      <c r="A1320" s="679">
        <v>1320</v>
      </c>
      <c r="B1320" s="59" t="s">
        <v>7449</v>
      </c>
      <c r="C1320" s="514" t="s">
        <v>15194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12346</v>
      </c>
      <c r="K1320" s="81" t="s">
        <v>15193</v>
      </c>
    </row>
    <row r="1321" spans="1:11" x14ac:dyDescent="0.25">
      <c r="A1321" s="679">
        <v>1321</v>
      </c>
      <c r="B1321" s="59" t="s">
        <v>62</v>
      </c>
      <c r="C1321" s="253" t="s">
        <v>15195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15196</v>
      </c>
    </row>
    <row r="1322" spans="1:11" x14ac:dyDescent="0.25">
      <c r="A1322" s="679">
        <v>1322</v>
      </c>
      <c r="B1322" s="59" t="s">
        <v>62</v>
      </c>
      <c r="C1322" s="253" t="s">
        <v>15197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6">
        <v>106099817</v>
      </c>
      <c r="K1322" s="81" t="s">
        <v>15198</v>
      </c>
    </row>
    <row r="1323" spans="1:11" x14ac:dyDescent="0.25">
      <c r="A1323" s="679">
        <v>1323</v>
      </c>
      <c r="B1323" s="59" t="s">
        <v>7490</v>
      </c>
      <c r="C1323" s="245" t="s">
        <v>15199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15200</v>
      </c>
      <c r="K1323" s="81" t="s">
        <v>15201</v>
      </c>
    </row>
    <row r="1324" spans="1:11" x14ac:dyDescent="0.25">
      <c r="A1324" s="679">
        <v>1324</v>
      </c>
      <c r="B1324" s="59" t="s">
        <v>7490</v>
      </c>
      <c r="C1324" s="245" t="s">
        <v>15202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15203</v>
      </c>
      <c r="K1324" s="81" t="s">
        <v>15201</v>
      </c>
    </row>
    <row r="1325" spans="1:11" x14ac:dyDescent="0.25">
      <c r="A1325" s="679">
        <v>1325</v>
      </c>
      <c r="B1325" s="59" t="s">
        <v>7453</v>
      </c>
      <c r="C1325" s="514" t="s">
        <v>7501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x14ac:dyDescent="0.25">
      <c r="A1326" s="679">
        <v>1326</v>
      </c>
      <c r="B1326" s="59" t="s">
        <v>62</v>
      </c>
      <c r="C1326" s="59" t="s">
        <v>15204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15205</v>
      </c>
      <c r="K1326" s="81" t="s">
        <v>15206</v>
      </c>
    </row>
    <row r="1327" spans="1:11" x14ac:dyDescent="0.25">
      <c r="A1327" s="679">
        <v>1327</v>
      </c>
      <c r="B1327" s="59" t="s">
        <v>62</v>
      </c>
      <c r="C1327" s="84" t="s">
        <v>15207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15041</v>
      </c>
      <c r="K1327" s="81" t="s">
        <v>15208</v>
      </c>
    </row>
    <row r="1328" spans="1:11" x14ac:dyDescent="0.25">
      <c r="A1328" s="679">
        <v>1328</v>
      </c>
      <c r="B1328" s="59" t="s">
        <v>62</v>
      </c>
      <c r="C1328" s="84" t="s">
        <v>15209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15210</v>
      </c>
      <c r="K1328" s="81" t="s">
        <v>15211</v>
      </c>
    </row>
    <row r="1329" spans="1:11" x14ac:dyDescent="0.25">
      <c r="A1329" s="679">
        <v>1329</v>
      </c>
      <c r="B1329" s="59" t="s">
        <v>62</v>
      </c>
      <c r="C1329" s="201" t="s">
        <v>15212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15043</v>
      </c>
      <c r="K1329" s="81" t="s">
        <v>15208</v>
      </c>
    </row>
    <row r="1330" spans="1:11" x14ac:dyDescent="0.25">
      <c r="A1330" s="679">
        <v>1330</v>
      </c>
      <c r="B1330" s="59" t="s">
        <v>62</v>
      </c>
      <c r="C1330" s="59" t="s">
        <v>7268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6">
        <v>44930</v>
      </c>
    </row>
    <row r="1331" spans="1:11" x14ac:dyDescent="0.25">
      <c r="A1331" s="679">
        <v>1331</v>
      </c>
      <c r="B1331" s="59" t="s">
        <v>62</v>
      </c>
      <c r="C1331" s="59" t="s">
        <v>7511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6">
        <v>44930</v>
      </c>
    </row>
    <row r="1332" spans="1:11" x14ac:dyDescent="0.25">
      <c r="A1332" s="679">
        <v>1332</v>
      </c>
      <c r="B1332" s="59" t="s">
        <v>62</v>
      </c>
      <c r="C1332" s="59" t="s">
        <v>7268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6">
        <v>44930</v>
      </c>
    </row>
    <row r="1333" spans="1:11" x14ac:dyDescent="0.25">
      <c r="A1333" s="679">
        <v>1333</v>
      </c>
      <c r="B1333" s="59" t="s">
        <v>62</v>
      </c>
      <c r="C1333" s="59" t="s">
        <v>7247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6">
        <v>44930</v>
      </c>
    </row>
    <row r="1334" spans="1:11" x14ac:dyDescent="0.25">
      <c r="A1334" s="679">
        <v>1334</v>
      </c>
      <c r="B1334" s="59" t="s">
        <v>2224</v>
      </c>
      <c r="C1334" s="59" t="s">
        <v>7538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6">
        <v>44989</v>
      </c>
    </row>
    <row r="1335" spans="1:11" x14ac:dyDescent="0.25">
      <c r="A1335" s="679">
        <v>1335</v>
      </c>
      <c r="B1335" s="59" t="s">
        <v>2224</v>
      </c>
      <c r="C1335" s="59" t="s">
        <v>7540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6">
        <v>44989</v>
      </c>
    </row>
    <row r="1336" spans="1:11" x14ac:dyDescent="0.25">
      <c r="A1336" s="679">
        <v>1336</v>
      </c>
      <c r="B1336" s="59" t="s">
        <v>2368</v>
      </c>
      <c r="C1336" s="59" t="s">
        <v>7541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6">
        <v>44989</v>
      </c>
    </row>
    <row r="1337" spans="1:11" x14ac:dyDescent="0.25">
      <c r="A1337" s="679">
        <v>1337</v>
      </c>
      <c r="B1337" s="59" t="s">
        <v>2368</v>
      </c>
      <c r="C1337" s="59" t="s">
        <v>7542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6">
        <v>44989</v>
      </c>
    </row>
    <row r="1338" spans="1:11" x14ac:dyDescent="0.25">
      <c r="A1338" s="679">
        <v>1338</v>
      </c>
      <c r="B1338" s="59" t="s">
        <v>2224</v>
      </c>
      <c r="C1338" s="59" t="s">
        <v>7543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6">
        <v>44989</v>
      </c>
    </row>
    <row r="1339" spans="1:11" x14ac:dyDescent="0.25">
      <c r="A1339" s="679">
        <v>1339</v>
      </c>
      <c r="B1339" s="59" t="s">
        <v>2224</v>
      </c>
      <c r="C1339" s="59" t="s">
        <v>7544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6">
        <v>44989</v>
      </c>
    </row>
    <row r="1340" spans="1:11" x14ac:dyDescent="0.25">
      <c r="A1340" s="679">
        <v>1340</v>
      </c>
      <c r="B1340" s="59" t="s">
        <v>62</v>
      </c>
      <c r="C1340" s="59" t="s">
        <v>15213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6">
        <v>44930</v>
      </c>
      <c r="I1340" s="81">
        <v>106100138</v>
      </c>
      <c r="K1340" s="81" t="s">
        <v>405</v>
      </c>
    </row>
    <row r="1341" spans="1:11" x14ac:dyDescent="0.25">
      <c r="A1341" s="679">
        <v>1341</v>
      </c>
      <c r="B1341" s="59" t="s">
        <v>62</v>
      </c>
      <c r="C1341" s="201" t="s">
        <v>15214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6">
        <v>44930</v>
      </c>
      <c r="I1341" s="59" t="s">
        <v>11603</v>
      </c>
      <c r="K1341" s="81" t="s">
        <v>15215</v>
      </c>
    </row>
    <row r="1342" spans="1:11" x14ac:dyDescent="0.25">
      <c r="A1342" s="679">
        <v>1342</v>
      </c>
      <c r="B1342" s="59" t="s">
        <v>62</v>
      </c>
      <c r="C1342" s="59" t="s">
        <v>15214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6">
        <v>44930</v>
      </c>
      <c r="I1342" s="59" t="s">
        <v>12488</v>
      </c>
      <c r="K1342" s="81" t="s">
        <v>15216</v>
      </c>
    </row>
    <row r="1343" spans="1:11" x14ac:dyDescent="0.25">
      <c r="A1343" s="679">
        <v>1343</v>
      </c>
      <c r="B1343" s="59" t="s">
        <v>62</v>
      </c>
      <c r="C1343" s="59" t="s">
        <v>15217</v>
      </c>
      <c r="D1343" s="60">
        <v>1</v>
      </c>
      <c r="E1343" s="77" t="s">
        <v>29</v>
      </c>
      <c r="F1343" s="102">
        <v>2175000</v>
      </c>
      <c r="G1343" s="120" t="s">
        <v>6587</v>
      </c>
      <c r="H1343" s="616">
        <v>45020</v>
      </c>
      <c r="I1343" s="59">
        <v>106099869</v>
      </c>
    </row>
    <row r="1344" spans="1:11" x14ac:dyDescent="0.25">
      <c r="A1344" s="679">
        <v>1344</v>
      </c>
      <c r="B1344" s="59" t="s">
        <v>62</v>
      </c>
      <c r="C1344" s="59" t="s">
        <v>15218</v>
      </c>
      <c r="D1344" s="87">
        <v>1</v>
      </c>
      <c r="E1344" s="126" t="s">
        <v>29</v>
      </c>
      <c r="F1344" s="63">
        <v>2175000</v>
      </c>
      <c r="G1344" s="120" t="s">
        <v>6587</v>
      </c>
      <c r="H1344" s="616">
        <v>45020</v>
      </c>
      <c r="I1344" s="59">
        <v>106012818</v>
      </c>
    </row>
    <row r="1345" spans="1:11" x14ac:dyDescent="0.25">
      <c r="A1345" s="679">
        <v>1345</v>
      </c>
      <c r="B1345" s="59" t="s">
        <v>2224</v>
      </c>
      <c r="C1345" s="59" t="s">
        <v>7575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6">
        <v>45050</v>
      </c>
    </row>
    <row r="1346" spans="1:11" x14ac:dyDescent="0.25">
      <c r="A1346" s="679">
        <v>1346</v>
      </c>
      <c r="B1346" s="59" t="s">
        <v>2224</v>
      </c>
      <c r="C1346" s="59" t="s">
        <v>7578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6">
        <v>45050</v>
      </c>
    </row>
    <row r="1347" spans="1:11" x14ac:dyDescent="0.25">
      <c r="A1347" s="679">
        <v>1347</v>
      </c>
      <c r="B1347" s="59" t="s">
        <v>2224</v>
      </c>
      <c r="C1347" s="59" t="s">
        <v>7579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6">
        <v>45050</v>
      </c>
    </row>
    <row r="1348" spans="1:11" x14ac:dyDescent="0.25">
      <c r="A1348" s="656">
        <v>1348</v>
      </c>
      <c r="B1348" s="59" t="s">
        <v>2224</v>
      </c>
      <c r="C1348" s="59" t="s">
        <v>7580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6">
        <v>45050</v>
      </c>
    </row>
    <row r="1349" spans="1:11" x14ac:dyDescent="0.25">
      <c r="A1349" s="679">
        <v>1349</v>
      </c>
      <c r="B1349" s="59" t="s">
        <v>2224</v>
      </c>
      <c r="C1349" s="59" t="s">
        <v>7581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6">
        <v>45050</v>
      </c>
    </row>
    <row r="1350" spans="1:11" x14ac:dyDescent="0.25">
      <c r="A1350" s="679">
        <v>1350</v>
      </c>
      <c r="B1350" s="71" t="s">
        <v>54</v>
      </c>
      <c r="C1350" s="59" t="s">
        <v>7582</v>
      </c>
      <c r="D1350" s="59">
        <v>1</v>
      </c>
      <c r="E1350" s="59" t="s">
        <v>26</v>
      </c>
      <c r="F1350" s="61">
        <v>3575000</v>
      </c>
      <c r="G1350" s="120" t="s">
        <v>15219</v>
      </c>
      <c r="H1350" s="616">
        <v>45050</v>
      </c>
    </row>
    <row r="1351" spans="1:11" x14ac:dyDescent="0.25">
      <c r="A1351" s="656">
        <v>1351</v>
      </c>
      <c r="B1351" s="83" t="s">
        <v>1927</v>
      </c>
      <c r="C1351" s="59" t="s">
        <v>15220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6">
        <v>45081</v>
      </c>
      <c r="I1351" s="59" t="s">
        <v>15221</v>
      </c>
      <c r="K1351" s="81" t="s">
        <v>15222</v>
      </c>
    </row>
    <row r="1352" spans="1:11" x14ac:dyDescent="0.25">
      <c r="A1352" s="679">
        <v>1352</v>
      </c>
      <c r="B1352" s="59" t="s">
        <v>2675</v>
      </c>
      <c r="C1352" s="67" t="s">
        <v>7591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6">
        <v>45111</v>
      </c>
    </row>
    <row r="1353" spans="1:11" x14ac:dyDescent="0.25">
      <c r="A1353" s="679">
        <v>1353</v>
      </c>
      <c r="B1353" s="59" t="s">
        <v>2675</v>
      </c>
      <c r="C1353" s="67" t="s">
        <v>7593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6">
        <v>45111</v>
      </c>
    </row>
    <row r="1354" spans="1:11" x14ac:dyDescent="0.25">
      <c r="A1354" s="656">
        <v>1354</v>
      </c>
      <c r="B1354" s="83" t="s">
        <v>1927</v>
      </c>
      <c r="C1354" s="59" t="s">
        <v>7596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6">
        <v>45111</v>
      </c>
    </row>
    <row r="1355" spans="1:11" x14ac:dyDescent="0.25">
      <c r="A1355" s="679">
        <v>1355</v>
      </c>
      <c r="B1355" s="83" t="s">
        <v>1927</v>
      </c>
      <c r="C1355" s="59" t="s">
        <v>7597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6">
        <v>45111</v>
      </c>
    </row>
    <row r="1356" spans="1:11" x14ac:dyDescent="0.25">
      <c r="A1356" s="679">
        <v>1356</v>
      </c>
      <c r="B1356" s="58" t="s">
        <v>7606</v>
      </c>
      <c r="C1356" s="59" t="s">
        <v>7607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6">
        <v>45203</v>
      </c>
    </row>
    <row r="1357" spans="1:11" x14ac:dyDescent="0.25">
      <c r="A1357" s="656">
        <v>1357</v>
      </c>
      <c r="B1357" s="58" t="s">
        <v>7606</v>
      </c>
      <c r="C1357" s="67" t="s">
        <v>7609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6">
        <v>45203</v>
      </c>
    </row>
    <row r="1358" spans="1:11" x14ac:dyDescent="0.25">
      <c r="A1358" s="679">
        <v>1358</v>
      </c>
      <c r="B1358" s="58" t="s">
        <v>7606</v>
      </c>
      <c r="C1358" s="59" t="s">
        <v>7610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6">
        <v>45203</v>
      </c>
    </row>
    <row r="1359" spans="1:11" x14ac:dyDescent="0.25">
      <c r="A1359" s="679">
        <v>1359</v>
      </c>
      <c r="B1359" s="71" t="s">
        <v>54</v>
      </c>
      <c r="C1359" s="59" t="s">
        <v>7611</v>
      </c>
      <c r="D1359" s="680">
        <v>1</v>
      </c>
      <c r="E1359" s="77" t="s">
        <v>26</v>
      </c>
      <c r="F1359" s="73">
        <v>3575000</v>
      </c>
      <c r="G1359" s="65" t="s">
        <v>6882</v>
      </c>
      <c r="H1359" s="616">
        <v>45203</v>
      </c>
    </row>
    <row r="1360" spans="1:11" x14ac:dyDescent="0.25">
      <c r="A1360" s="656">
        <v>1360</v>
      </c>
      <c r="B1360" s="71" t="s">
        <v>54</v>
      </c>
      <c r="C1360" s="59" t="s">
        <v>7612</v>
      </c>
      <c r="D1360" s="77">
        <v>1</v>
      </c>
      <c r="E1360" s="75" t="s">
        <v>25</v>
      </c>
      <c r="F1360" s="63">
        <v>3575000</v>
      </c>
      <c r="G1360" s="65" t="s">
        <v>7613</v>
      </c>
      <c r="H1360" s="616">
        <v>45203</v>
      </c>
    </row>
    <row r="1361" spans="1:11" x14ac:dyDescent="0.25">
      <c r="A1361" s="679">
        <v>1361</v>
      </c>
      <c r="B1361" s="59" t="s">
        <v>2707</v>
      </c>
      <c r="C1361" s="523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6">
        <v>45234</v>
      </c>
    </row>
    <row r="1362" spans="1:11" x14ac:dyDescent="0.25">
      <c r="A1362" s="679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6">
        <v>45234</v>
      </c>
    </row>
    <row r="1363" spans="1:11" x14ac:dyDescent="0.25">
      <c r="A1363" s="656">
        <v>1363</v>
      </c>
      <c r="B1363" s="59" t="s">
        <v>2571</v>
      </c>
      <c r="C1363" s="59" t="s">
        <v>15223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6">
        <v>45234</v>
      </c>
    </row>
    <row r="1364" spans="1:11" x14ac:dyDescent="0.25">
      <c r="A1364" s="679">
        <v>1364</v>
      </c>
      <c r="B1364" s="59" t="s">
        <v>2571</v>
      </c>
      <c r="C1364" s="522" t="s">
        <v>15224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6">
        <v>45234</v>
      </c>
    </row>
    <row r="1365" spans="1:11" x14ac:dyDescent="0.25">
      <c r="A1365" s="679">
        <v>1365</v>
      </c>
      <c r="B1365" s="59" t="s">
        <v>2571</v>
      </c>
      <c r="C1365" s="59" t="s">
        <v>7511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6">
        <v>45234</v>
      </c>
      <c r="I1365" s="59" t="s">
        <v>12327</v>
      </c>
      <c r="K1365" s="81" t="s">
        <v>15225</v>
      </c>
    </row>
    <row r="1366" spans="1:11" x14ac:dyDescent="0.25">
      <c r="A1366" s="656">
        <v>1366</v>
      </c>
      <c r="B1366" s="59" t="s">
        <v>2571</v>
      </c>
      <c r="C1366" s="522" t="s">
        <v>7625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6">
        <v>45234</v>
      </c>
      <c r="I1366" s="59" t="s">
        <v>15226</v>
      </c>
      <c r="K1366" s="81" t="s">
        <v>15225</v>
      </c>
    </row>
    <row r="1367" spans="1:11" x14ac:dyDescent="0.25">
      <c r="A1367" s="679">
        <v>1367</v>
      </c>
      <c r="B1367" s="59" t="s">
        <v>2571</v>
      </c>
      <c r="C1367" s="59" t="s">
        <v>15227</v>
      </c>
      <c r="D1367" s="87">
        <v>1</v>
      </c>
      <c r="E1367" s="77" t="s">
        <v>29</v>
      </c>
      <c r="F1367" s="73">
        <v>2175000</v>
      </c>
      <c r="G1367" s="65" t="s">
        <v>7631</v>
      </c>
      <c r="H1367" s="616">
        <v>45234</v>
      </c>
    </row>
    <row r="1368" spans="1:11" x14ac:dyDescent="0.25">
      <c r="A1368" s="679">
        <v>1368</v>
      </c>
      <c r="B1368" s="59" t="s">
        <v>2571</v>
      </c>
      <c r="C1368" s="59" t="s">
        <v>15228</v>
      </c>
      <c r="D1368" s="87">
        <v>1</v>
      </c>
      <c r="E1368" s="77" t="s">
        <v>29</v>
      </c>
      <c r="F1368" s="73">
        <v>2175000</v>
      </c>
      <c r="G1368" s="65" t="s">
        <v>7631</v>
      </c>
      <c r="H1368" s="616">
        <v>45234</v>
      </c>
    </row>
    <row r="1369" spans="1:11" x14ac:dyDescent="0.25">
      <c r="A1369" s="656">
        <v>1369</v>
      </c>
      <c r="B1369" s="59" t="s">
        <v>2571</v>
      </c>
      <c r="C1369" s="59" t="s">
        <v>15229</v>
      </c>
      <c r="D1369" s="87">
        <v>1</v>
      </c>
      <c r="E1369" s="77" t="s">
        <v>29</v>
      </c>
      <c r="F1369" s="73">
        <v>2175000</v>
      </c>
      <c r="G1369" s="65" t="s">
        <v>7631</v>
      </c>
      <c r="H1369" s="616">
        <v>45234</v>
      </c>
    </row>
    <row r="1370" spans="1:11" x14ac:dyDescent="0.25">
      <c r="A1370" s="679">
        <v>1370</v>
      </c>
      <c r="B1370" s="59" t="s">
        <v>2571</v>
      </c>
      <c r="C1370" s="59" t="s">
        <v>15230</v>
      </c>
      <c r="D1370" s="87">
        <v>1</v>
      </c>
      <c r="E1370" s="77" t="s">
        <v>29</v>
      </c>
      <c r="F1370" s="73">
        <v>2175000</v>
      </c>
      <c r="G1370" s="65" t="s">
        <v>7631</v>
      </c>
      <c r="H1370" s="616">
        <v>45234</v>
      </c>
    </row>
    <row r="1371" spans="1:11" x14ac:dyDescent="0.25">
      <c r="A1371" s="679">
        <v>1371</v>
      </c>
      <c r="B1371" s="59" t="s">
        <v>2571</v>
      </c>
      <c r="C1371" s="59" t="s">
        <v>15231</v>
      </c>
      <c r="D1371" s="87">
        <v>1</v>
      </c>
      <c r="E1371" s="77" t="s">
        <v>29</v>
      </c>
      <c r="F1371" s="73">
        <v>2175000</v>
      </c>
      <c r="G1371" s="65" t="s">
        <v>7631</v>
      </c>
      <c r="H1371" s="616">
        <v>45234</v>
      </c>
    </row>
    <row r="1372" spans="1:11" x14ac:dyDescent="0.25">
      <c r="A1372" s="656">
        <v>1372</v>
      </c>
      <c r="B1372" s="59" t="s">
        <v>2571</v>
      </c>
      <c r="C1372" s="59" t="s">
        <v>15232</v>
      </c>
      <c r="D1372" s="87">
        <v>1</v>
      </c>
      <c r="E1372" s="77" t="s">
        <v>29</v>
      </c>
      <c r="F1372" s="73">
        <v>2175000</v>
      </c>
      <c r="G1372" s="65" t="s">
        <v>7634</v>
      </c>
      <c r="H1372" s="616">
        <v>45234</v>
      </c>
    </row>
    <row r="1373" spans="1:11" x14ac:dyDescent="0.25">
      <c r="A1373" s="679">
        <v>1373</v>
      </c>
      <c r="B1373" s="59" t="s">
        <v>2571</v>
      </c>
      <c r="C1373" s="59" t="s">
        <v>15233</v>
      </c>
      <c r="D1373" s="87">
        <v>1</v>
      </c>
      <c r="E1373" s="77" t="s">
        <v>29</v>
      </c>
      <c r="F1373" s="73">
        <v>2175000</v>
      </c>
      <c r="G1373" s="65" t="s">
        <v>7634</v>
      </c>
      <c r="H1373" s="616">
        <v>45234</v>
      </c>
    </row>
    <row r="1374" spans="1:11" x14ac:dyDescent="0.25">
      <c r="A1374" s="679">
        <v>1374</v>
      </c>
      <c r="B1374" s="59" t="s">
        <v>2571</v>
      </c>
      <c r="C1374" s="59" t="s">
        <v>15234</v>
      </c>
      <c r="D1374" s="87">
        <v>1</v>
      </c>
      <c r="E1374" s="77" t="s">
        <v>29</v>
      </c>
      <c r="F1374" s="73">
        <v>2175000</v>
      </c>
      <c r="G1374" s="65" t="s">
        <v>7634</v>
      </c>
      <c r="H1374" s="616">
        <v>45234</v>
      </c>
    </row>
    <row r="1375" spans="1:11" x14ac:dyDescent="0.25">
      <c r="A1375" s="656">
        <v>1375</v>
      </c>
      <c r="B1375" s="59" t="s">
        <v>2571</v>
      </c>
      <c r="C1375" s="59" t="s">
        <v>15233</v>
      </c>
      <c r="D1375" s="87">
        <v>1</v>
      </c>
      <c r="E1375" s="77" t="s">
        <v>29</v>
      </c>
      <c r="F1375" s="73">
        <v>2175000</v>
      </c>
      <c r="G1375" s="65" t="s">
        <v>7634</v>
      </c>
      <c r="H1375" s="616">
        <v>45234</v>
      </c>
    </row>
    <row r="1376" spans="1:11" x14ac:dyDescent="0.25">
      <c r="A1376" s="679">
        <v>1376</v>
      </c>
      <c r="B1376" s="59" t="s">
        <v>2571</v>
      </c>
      <c r="C1376" s="59" t="s">
        <v>15235</v>
      </c>
      <c r="D1376" s="87">
        <v>1</v>
      </c>
      <c r="E1376" s="77" t="s">
        <v>29</v>
      </c>
      <c r="F1376" s="73">
        <v>2175000</v>
      </c>
      <c r="G1376" s="65" t="s">
        <v>7634</v>
      </c>
      <c r="H1376" s="616">
        <v>45234</v>
      </c>
    </row>
    <row r="1377" spans="1:8" x14ac:dyDescent="0.25">
      <c r="A1377" s="679">
        <v>1377</v>
      </c>
      <c r="B1377" s="59" t="s">
        <v>2571</v>
      </c>
      <c r="C1377" s="59" t="s">
        <v>15228</v>
      </c>
      <c r="D1377" s="87">
        <v>1</v>
      </c>
      <c r="E1377" s="77" t="s">
        <v>29</v>
      </c>
      <c r="F1377" s="73">
        <v>2175000</v>
      </c>
      <c r="G1377" s="65" t="s">
        <v>7642</v>
      </c>
      <c r="H1377" s="616">
        <v>45264</v>
      </c>
    </row>
    <row r="1378" spans="1:8" x14ac:dyDescent="0.25">
      <c r="A1378" s="656">
        <v>1378</v>
      </c>
      <c r="B1378" s="59" t="s">
        <v>2571</v>
      </c>
      <c r="C1378" s="59" t="s">
        <v>15236</v>
      </c>
      <c r="D1378" s="87">
        <v>1</v>
      </c>
      <c r="E1378" s="77" t="s">
        <v>29</v>
      </c>
      <c r="F1378" s="73">
        <v>2175000</v>
      </c>
      <c r="G1378" s="65" t="s">
        <v>7642</v>
      </c>
      <c r="H1378" s="616">
        <v>45264</v>
      </c>
    </row>
    <row r="1379" spans="1:8" x14ac:dyDescent="0.25">
      <c r="A1379" s="679">
        <v>1379</v>
      </c>
      <c r="B1379" s="59" t="s">
        <v>2571</v>
      </c>
      <c r="C1379" s="59" t="s">
        <v>15235</v>
      </c>
      <c r="D1379" s="87">
        <v>1</v>
      </c>
      <c r="E1379" s="77" t="s">
        <v>29</v>
      </c>
      <c r="F1379" s="73">
        <v>2175000</v>
      </c>
      <c r="G1379" s="65" t="s">
        <v>7642</v>
      </c>
      <c r="H1379" s="616">
        <v>45264</v>
      </c>
    </row>
    <row r="1380" spans="1:8" x14ac:dyDescent="0.25">
      <c r="A1380" s="679">
        <v>1380</v>
      </c>
      <c r="B1380" s="59" t="s">
        <v>2571</v>
      </c>
      <c r="C1380" s="59" t="s">
        <v>15234</v>
      </c>
      <c r="D1380" s="87">
        <v>1</v>
      </c>
      <c r="E1380" s="77" t="s">
        <v>29</v>
      </c>
      <c r="F1380" s="73">
        <v>2175000</v>
      </c>
      <c r="G1380" s="65" t="s">
        <v>7642</v>
      </c>
      <c r="H1380" s="616">
        <v>45264</v>
      </c>
    </row>
    <row r="1381" spans="1:8" x14ac:dyDescent="0.25">
      <c r="A1381" s="656">
        <v>1381</v>
      </c>
      <c r="B1381" s="59" t="s">
        <v>2571</v>
      </c>
      <c r="C1381" s="59" t="s">
        <v>15236</v>
      </c>
      <c r="D1381" s="87">
        <v>1</v>
      </c>
      <c r="E1381" s="77" t="s">
        <v>29</v>
      </c>
      <c r="F1381" s="73">
        <v>2175000</v>
      </c>
      <c r="G1381" s="65" t="s">
        <v>7642</v>
      </c>
      <c r="H1381" s="616">
        <v>45264</v>
      </c>
    </row>
    <row r="1382" spans="1:8" x14ac:dyDescent="0.25">
      <c r="A1382" s="679">
        <v>1382</v>
      </c>
      <c r="B1382" s="59" t="s">
        <v>2224</v>
      </c>
      <c r="C1382" s="223" t="s">
        <v>7615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6">
        <v>45203</v>
      </c>
    </row>
    <row r="1383" spans="1:8" x14ac:dyDescent="0.25">
      <c r="A1383" s="679">
        <v>1383</v>
      </c>
      <c r="B1383" s="58" t="s">
        <v>7606</v>
      </c>
      <c r="C1383" s="59" t="s">
        <v>7617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6">
        <v>45203</v>
      </c>
    </row>
    <row r="1384" spans="1:8" x14ac:dyDescent="0.25">
      <c r="A1384" s="656">
        <v>1384</v>
      </c>
      <c r="B1384" s="58" t="s">
        <v>7606</v>
      </c>
      <c r="C1384" s="59" t="s">
        <v>7618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6">
        <v>45203</v>
      </c>
    </row>
    <row r="1385" spans="1:8" x14ac:dyDescent="0.25">
      <c r="A1385" s="679">
        <v>1385</v>
      </c>
      <c r="B1385" s="71" t="s">
        <v>54</v>
      </c>
      <c r="C1385" s="59" t="s">
        <v>7619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6">
        <v>45203</v>
      </c>
    </row>
    <row r="1386" spans="1:8" x14ac:dyDescent="0.25">
      <c r="A1386" s="656">
        <v>1386</v>
      </c>
      <c r="B1386" s="59" t="s">
        <v>3882</v>
      </c>
      <c r="C1386" s="67" t="s">
        <v>7640</v>
      </c>
      <c r="D1386" s="73">
        <v>1</v>
      </c>
      <c r="E1386" t="s">
        <v>26</v>
      </c>
      <c r="F1386" s="73">
        <v>1450000</v>
      </c>
      <c r="G1386" s="65" t="s">
        <v>522</v>
      </c>
      <c r="H1386" s="616">
        <v>45264</v>
      </c>
    </row>
    <row r="1387" spans="1:8" x14ac:dyDescent="0.25">
      <c r="A1387" s="679">
        <v>1387</v>
      </c>
      <c r="B1387" s="59" t="s">
        <v>3882</v>
      </c>
      <c r="C1387" s="67" t="s">
        <v>7641</v>
      </c>
      <c r="D1387" s="73">
        <v>1</v>
      </c>
      <c r="E1387" t="s">
        <v>26</v>
      </c>
      <c r="F1387" s="73">
        <v>1450000</v>
      </c>
      <c r="G1387" s="65" t="s">
        <v>522</v>
      </c>
      <c r="H1387" s="616">
        <v>45264</v>
      </c>
    </row>
    <row r="1388" spans="1:8" x14ac:dyDescent="0.25">
      <c r="A1388" s="656">
        <v>1388</v>
      </c>
      <c r="B1388" s="83" t="s">
        <v>1927</v>
      </c>
      <c r="C1388" s="59" t="s">
        <v>7652</v>
      </c>
      <c r="D1388" s="60">
        <v>1</v>
      </c>
      <c r="E1388" s="77" t="s">
        <v>26</v>
      </c>
      <c r="F1388" s="73">
        <v>1425000</v>
      </c>
      <c r="G1388" s="120" t="s">
        <v>6225</v>
      </c>
      <c r="H1388" s="120" t="s">
        <v>2761</v>
      </c>
    </row>
    <row r="1389" spans="1:8" x14ac:dyDescent="0.25">
      <c r="A1389" s="679">
        <v>1389</v>
      </c>
      <c r="B1389" s="59" t="s">
        <v>2367</v>
      </c>
      <c r="C1389" s="59" t="s">
        <v>7654</v>
      </c>
      <c r="D1389" s="87">
        <v>1</v>
      </c>
      <c r="E1389" s="77" t="s">
        <v>26</v>
      </c>
      <c r="F1389" s="73">
        <v>725000</v>
      </c>
      <c r="G1389" s="120" t="s">
        <v>6225</v>
      </c>
      <c r="H1389" s="120" t="s">
        <v>2761</v>
      </c>
    </row>
    <row r="1390" spans="1:8" x14ac:dyDescent="0.25">
      <c r="A1390" s="656">
        <v>1390</v>
      </c>
      <c r="B1390" s="59" t="s">
        <v>2367</v>
      </c>
      <c r="C1390" s="59" t="s">
        <v>7655</v>
      </c>
      <c r="D1390" s="87">
        <v>1</v>
      </c>
      <c r="E1390" s="77" t="s">
        <v>26</v>
      </c>
      <c r="F1390" s="73">
        <v>725000</v>
      </c>
      <c r="G1390" s="120" t="s">
        <v>6225</v>
      </c>
      <c r="H1390" s="120" t="s">
        <v>2761</v>
      </c>
    </row>
    <row r="1391" spans="1:8" x14ac:dyDescent="0.25">
      <c r="A1391" s="679">
        <v>1391</v>
      </c>
      <c r="B1391" s="59" t="s">
        <v>2368</v>
      </c>
      <c r="C1391" s="84" t="s">
        <v>7672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x14ac:dyDescent="0.25">
      <c r="A1392" s="656">
        <v>1392</v>
      </c>
      <c r="B1392" s="59" t="s">
        <v>2368</v>
      </c>
      <c r="C1392" s="84" t="s">
        <v>7673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x14ac:dyDescent="0.25">
      <c r="A1393" s="679">
        <v>1393</v>
      </c>
      <c r="B1393" s="59" t="s">
        <v>2368</v>
      </c>
      <c r="C1393" s="84" t="s">
        <v>7674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x14ac:dyDescent="0.25">
      <c r="A1394" s="656">
        <v>1394</v>
      </c>
      <c r="B1394" s="59" t="s">
        <v>62</v>
      </c>
      <c r="C1394" s="83" t="s">
        <v>7268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x14ac:dyDescent="0.25">
      <c r="A1395" s="679">
        <v>1395</v>
      </c>
      <c r="B1395" s="59" t="s">
        <v>62</v>
      </c>
      <c r="C1395" s="59" t="s">
        <v>7511</v>
      </c>
      <c r="D1395" s="59">
        <v>1</v>
      </c>
      <c r="E1395" s="59" t="s">
        <v>29</v>
      </c>
      <c r="F1395" s="61">
        <v>2175000</v>
      </c>
      <c r="G1395" s="65" t="s">
        <v>7299</v>
      </c>
      <c r="H1395" s="120" t="s">
        <v>2811</v>
      </c>
    </row>
    <row r="1396" spans="1:11" x14ac:dyDescent="0.25">
      <c r="A1396" s="656">
        <v>1396</v>
      </c>
      <c r="B1396" s="59" t="s">
        <v>2734</v>
      </c>
      <c r="C1396" s="59" t="s">
        <v>7663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x14ac:dyDescent="0.25">
      <c r="A1397" s="679">
        <v>1397</v>
      </c>
      <c r="B1397" s="59" t="s">
        <v>2734</v>
      </c>
      <c r="C1397" s="59" t="s">
        <v>7664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x14ac:dyDescent="0.25">
      <c r="A1398" s="656">
        <v>1398</v>
      </c>
      <c r="B1398" s="59" t="s">
        <v>2734</v>
      </c>
      <c r="C1398" s="59" t="s">
        <v>7665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x14ac:dyDescent="0.25">
      <c r="A1399" s="679">
        <v>1399</v>
      </c>
      <c r="B1399" s="59" t="s">
        <v>2734</v>
      </c>
      <c r="C1399" s="59" t="s">
        <v>7666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x14ac:dyDescent="0.25">
      <c r="A1400" s="656">
        <v>1400</v>
      </c>
      <c r="B1400" s="59" t="s">
        <v>2734</v>
      </c>
      <c r="C1400" s="59" t="s">
        <v>7667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x14ac:dyDescent="0.25">
      <c r="A1401" s="679">
        <v>1401</v>
      </c>
      <c r="B1401" s="59" t="s">
        <v>2734</v>
      </c>
      <c r="C1401" s="59" t="s">
        <v>7668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x14ac:dyDescent="0.25">
      <c r="A1402" s="656">
        <v>1402</v>
      </c>
      <c r="B1402" s="59" t="s">
        <v>2734</v>
      </c>
      <c r="C1402" s="59" t="s">
        <v>7669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x14ac:dyDescent="0.25">
      <c r="A1403" s="679">
        <v>1403</v>
      </c>
      <c r="B1403" s="59" t="s">
        <v>2734</v>
      </c>
      <c r="C1403" s="59" t="s">
        <v>7670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x14ac:dyDescent="0.25">
      <c r="A1404" s="656">
        <v>1404</v>
      </c>
      <c r="B1404" s="59" t="s">
        <v>7648</v>
      </c>
      <c r="C1404" s="67" t="s">
        <v>15237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15238</v>
      </c>
      <c r="K1404" s="81" t="s">
        <v>15239</v>
      </c>
    </row>
    <row r="1405" spans="1:11" x14ac:dyDescent="0.25">
      <c r="A1405" s="679">
        <v>1405</v>
      </c>
      <c r="B1405" s="59" t="s">
        <v>2367</v>
      </c>
      <c r="C1405" s="223" t="s">
        <v>15240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15241</v>
      </c>
      <c r="K1405" s="81" t="s">
        <v>15242</v>
      </c>
    </row>
    <row r="1406" spans="1:11" x14ac:dyDescent="0.25">
      <c r="A1406" s="656">
        <v>1406</v>
      </c>
      <c r="B1406" s="59" t="s">
        <v>2367</v>
      </c>
      <c r="C1406" s="67" t="s">
        <v>15243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15244</v>
      </c>
      <c r="K1406" s="81" t="s">
        <v>15242</v>
      </c>
    </row>
    <row r="1407" spans="1:11" x14ac:dyDescent="0.25">
      <c r="A1407" s="679">
        <v>1407</v>
      </c>
      <c r="B1407" s="59" t="s">
        <v>7648</v>
      </c>
      <c r="C1407" s="67" t="s">
        <v>15245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15246</v>
      </c>
      <c r="K1407" s="81" t="s">
        <v>15247</v>
      </c>
    </row>
    <row r="1408" spans="1:11" x14ac:dyDescent="0.25">
      <c r="A1408" s="656">
        <v>1408</v>
      </c>
      <c r="B1408" s="59" t="s">
        <v>62</v>
      </c>
      <c r="C1408" s="67" t="s">
        <v>15248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11602</v>
      </c>
      <c r="K1408" s="81" t="s">
        <v>15249</v>
      </c>
    </row>
    <row r="1409" spans="1:11" x14ac:dyDescent="0.25">
      <c r="A1409" s="679">
        <v>1409</v>
      </c>
      <c r="B1409" s="59" t="s">
        <v>62</v>
      </c>
      <c r="C1409" s="128" t="s">
        <v>15250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11603</v>
      </c>
      <c r="K1409" s="81" t="s">
        <v>15249</v>
      </c>
    </row>
    <row r="1410" spans="1:11" x14ac:dyDescent="0.25">
      <c r="A1410" s="656">
        <v>1410</v>
      </c>
      <c r="B1410" s="71" t="s">
        <v>54</v>
      </c>
      <c r="C1410" s="59" t="s">
        <v>7713</v>
      </c>
      <c r="D1410" s="120">
        <v>1</v>
      </c>
      <c r="E1410" s="77" t="s">
        <v>26</v>
      </c>
      <c r="F1410" s="73">
        <v>3575000</v>
      </c>
      <c r="G1410" s="65" t="s">
        <v>15251</v>
      </c>
      <c r="H1410" s="616">
        <v>44990</v>
      </c>
    </row>
    <row r="1411" spans="1:11" x14ac:dyDescent="0.25">
      <c r="A1411" s="679">
        <v>1411</v>
      </c>
      <c r="B1411" s="71" t="s">
        <v>54</v>
      </c>
      <c r="C1411" s="59" t="s">
        <v>7716</v>
      </c>
      <c r="D1411" s="120">
        <v>1</v>
      </c>
      <c r="E1411" s="77" t="s">
        <v>26</v>
      </c>
      <c r="F1411" s="73">
        <v>3575000</v>
      </c>
      <c r="G1411" s="65" t="s">
        <v>15251</v>
      </c>
      <c r="H1411" s="616">
        <v>44990</v>
      </c>
    </row>
    <row r="1412" spans="1:11" x14ac:dyDescent="0.25">
      <c r="A1412" s="656">
        <v>1412</v>
      </c>
      <c r="B1412" s="71" t="s">
        <v>54</v>
      </c>
      <c r="C1412" s="59" t="s">
        <v>7717</v>
      </c>
      <c r="D1412" s="120">
        <v>1</v>
      </c>
      <c r="E1412" s="77" t="s">
        <v>26</v>
      </c>
      <c r="F1412" s="73">
        <v>3575000</v>
      </c>
      <c r="G1412" s="65" t="s">
        <v>15251</v>
      </c>
      <c r="H1412" s="616">
        <v>44990</v>
      </c>
    </row>
    <row r="1413" spans="1:11" x14ac:dyDescent="0.25">
      <c r="A1413" s="679">
        <v>1413</v>
      </c>
      <c r="B1413" s="71" t="s">
        <v>54</v>
      </c>
      <c r="C1413" s="59" t="s">
        <v>7718</v>
      </c>
      <c r="D1413" s="120">
        <v>1</v>
      </c>
      <c r="E1413" s="77" t="s">
        <v>26</v>
      </c>
      <c r="F1413" s="73">
        <v>3575000</v>
      </c>
      <c r="G1413" s="65" t="s">
        <v>15251</v>
      </c>
      <c r="H1413" s="616">
        <v>44990</v>
      </c>
    </row>
    <row r="1414" spans="1:11" x14ac:dyDescent="0.25">
      <c r="A1414" s="656">
        <v>1414</v>
      </c>
      <c r="B1414" s="59" t="s">
        <v>62</v>
      </c>
      <c r="C1414" s="59" t="s">
        <v>15252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6">
        <v>44990</v>
      </c>
      <c r="I1414" s="59" t="s">
        <v>9962</v>
      </c>
      <c r="K1414" s="81" t="s">
        <v>15253</v>
      </c>
    </row>
    <row r="1415" spans="1:11" x14ac:dyDescent="0.25">
      <c r="A1415" s="679">
        <v>1415</v>
      </c>
      <c r="B1415" s="59" t="s">
        <v>62</v>
      </c>
      <c r="C1415" s="59" t="s">
        <v>15252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6">
        <v>44990</v>
      </c>
      <c r="I1415" s="59" t="s">
        <v>11603</v>
      </c>
      <c r="K1415" s="81" t="s">
        <v>15253</v>
      </c>
    </row>
    <row r="1416" spans="1:11" x14ac:dyDescent="0.25">
      <c r="A1416" s="656">
        <v>1416</v>
      </c>
      <c r="B1416" s="59" t="s">
        <v>62</v>
      </c>
      <c r="C1416" s="59" t="s">
        <v>15254</v>
      </c>
      <c r="D1416" s="262" t="s">
        <v>1838</v>
      </c>
      <c r="E1416" s="77" t="s">
        <v>29</v>
      </c>
      <c r="F1416" s="73">
        <v>2175000</v>
      </c>
      <c r="G1416" s="120" t="s">
        <v>6587</v>
      </c>
      <c r="H1416" s="616">
        <v>44990</v>
      </c>
      <c r="I1416" s="59">
        <v>106099870</v>
      </c>
      <c r="K1416" s="81" t="s">
        <v>15255</v>
      </c>
    </row>
    <row r="1417" spans="1:11" x14ac:dyDescent="0.25">
      <c r="A1417" s="679">
        <v>1417</v>
      </c>
      <c r="B1417" s="59" t="s">
        <v>62</v>
      </c>
      <c r="C1417" s="59" t="s">
        <v>15256</v>
      </c>
      <c r="D1417" s="262" t="s">
        <v>1838</v>
      </c>
      <c r="E1417" s="77" t="s">
        <v>29</v>
      </c>
      <c r="F1417" s="73">
        <v>2175000</v>
      </c>
      <c r="G1417" s="120" t="s">
        <v>6587</v>
      </c>
      <c r="H1417" s="616">
        <v>44990</v>
      </c>
      <c r="I1417" s="59">
        <v>105716030</v>
      </c>
      <c r="K1417" s="81" t="s">
        <v>15255</v>
      </c>
    </row>
    <row r="1418" spans="1:11" x14ac:dyDescent="0.25">
      <c r="A1418" s="656">
        <v>1418</v>
      </c>
      <c r="B1418" s="58" t="s">
        <v>7728</v>
      </c>
      <c r="C1418" s="84" t="s">
        <v>15257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6">
        <v>45051</v>
      </c>
      <c r="I1418" s="59" t="s">
        <v>12600</v>
      </c>
      <c r="K1418" s="81" t="s">
        <v>15258</v>
      </c>
    </row>
    <row r="1419" spans="1:11" x14ac:dyDescent="0.25">
      <c r="A1419" s="679">
        <v>1419</v>
      </c>
      <c r="B1419" s="58" t="s">
        <v>7728</v>
      </c>
      <c r="C1419" s="84" t="s">
        <v>15259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6">
        <v>45051</v>
      </c>
      <c r="I1419" s="59" t="s">
        <v>13398</v>
      </c>
      <c r="K1419" s="81" t="s">
        <v>15260</v>
      </c>
    </row>
    <row r="1420" spans="1:11" x14ac:dyDescent="0.25">
      <c r="A1420" s="656">
        <v>1420</v>
      </c>
      <c r="B1420" s="59" t="s">
        <v>7648</v>
      </c>
      <c r="C1420" s="59" t="s">
        <v>15261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6">
        <v>45051</v>
      </c>
      <c r="I1420" s="124" t="s">
        <v>15262</v>
      </c>
      <c r="K1420" s="81" t="s">
        <v>15263</v>
      </c>
    </row>
    <row r="1421" spans="1:11" x14ac:dyDescent="0.25">
      <c r="A1421" s="120">
        <v>1421</v>
      </c>
      <c r="B1421" s="71" t="s">
        <v>54</v>
      </c>
      <c r="C1421" s="59" t="s">
        <v>7750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6">
        <v>45082</v>
      </c>
    </row>
    <row r="1422" spans="1:11" x14ac:dyDescent="0.25">
      <c r="A1422" s="120">
        <v>1422</v>
      </c>
      <c r="B1422" s="71" t="s">
        <v>54</v>
      </c>
      <c r="C1422" s="59" t="s">
        <v>7752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6">
        <v>45082</v>
      </c>
    </row>
    <row r="1423" spans="1:11" x14ac:dyDescent="0.25">
      <c r="A1423" s="120">
        <v>1423</v>
      </c>
      <c r="B1423" s="59" t="s">
        <v>7648</v>
      </c>
      <c r="C1423" s="59" t="s">
        <v>15264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6">
        <v>45143</v>
      </c>
      <c r="I1423" s="124" t="s">
        <v>15265</v>
      </c>
      <c r="K1423" s="81" t="s">
        <v>15266</v>
      </c>
    </row>
    <row r="1424" spans="1:11" x14ac:dyDescent="0.25">
      <c r="A1424" s="120">
        <v>1424</v>
      </c>
      <c r="B1424" s="59" t="s">
        <v>7772</v>
      </c>
      <c r="C1424" s="59" t="s">
        <v>7773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6">
        <v>45143</v>
      </c>
      <c r="K1424" s="81" t="s">
        <v>2</v>
      </c>
    </row>
    <row r="1425" spans="1:8" x14ac:dyDescent="0.25">
      <c r="A1425" s="120">
        <v>1425</v>
      </c>
      <c r="B1425" s="59" t="s">
        <v>7772</v>
      </c>
      <c r="C1425" s="59" t="s">
        <v>7774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6">
        <v>45143</v>
      </c>
    </row>
    <row r="1426" spans="1:8" x14ac:dyDescent="0.25">
      <c r="A1426" s="120">
        <v>1426</v>
      </c>
      <c r="B1426" s="59" t="s">
        <v>7772</v>
      </c>
      <c r="C1426" s="59" t="s">
        <v>7775</v>
      </c>
      <c r="D1426" s="59">
        <v>1</v>
      </c>
      <c r="E1426" s="59" t="s">
        <v>26</v>
      </c>
      <c r="F1426" s="63">
        <v>900000</v>
      </c>
      <c r="G1426" s="120" t="s">
        <v>15267</v>
      </c>
      <c r="H1426" s="616">
        <v>45143</v>
      </c>
    </row>
    <row r="1427" spans="1:8" x14ac:dyDescent="0.25">
      <c r="A1427" s="120">
        <v>1427</v>
      </c>
      <c r="B1427" s="59" t="s">
        <v>7772</v>
      </c>
      <c r="C1427" s="59" t="s">
        <v>7776</v>
      </c>
      <c r="D1427" s="59">
        <v>1</v>
      </c>
      <c r="E1427" s="59" t="s">
        <v>26</v>
      </c>
      <c r="F1427" s="73">
        <v>400000</v>
      </c>
      <c r="G1427" s="120" t="s">
        <v>15267</v>
      </c>
      <c r="H1427" s="616">
        <v>45143</v>
      </c>
    </row>
    <row r="1428" spans="1:8" x14ac:dyDescent="0.25">
      <c r="A1428" s="120">
        <v>1428</v>
      </c>
      <c r="B1428" s="58" t="s">
        <v>7778</v>
      </c>
      <c r="C1428" s="59" t="s">
        <v>7779</v>
      </c>
      <c r="D1428" s="151" t="s">
        <v>1838</v>
      </c>
      <c r="E1428" s="77" t="s">
        <v>26</v>
      </c>
      <c r="F1428" s="102">
        <v>825000</v>
      </c>
      <c r="G1428" s="120" t="s">
        <v>7780</v>
      </c>
      <c r="H1428" s="616">
        <v>45143</v>
      </c>
    </row>
    <row r="1429" spans="1:8" x14ac:dyDescent="0.25">
      <c r="A1429" s="120">
        <v>1429</v>
      </c>
      <c r="B1429" s="58" t="s">
        <v>7778</v>
      </c>
      <c r="C1429" s="59" t="s">
        <v>7781</v>
      </c>
      <c r="D1429" s="60">
        <v>1</v>
      </c>
      <c r="E1429" s="77" t="s">
        <v>26</v>
      </c>
      <c r="F1429" s="102">
        <v>825000</v>
      </c>
      <c r="G1429" s="120" t="s">
        <v>7780</v>
      </c>
      <c r="H1429" s="616">
        <v>45143</v>
      </c>
    </row>
    <row r="1430" spans="1:8" x14ac:dyDescent="0.25">
      <c r="A1430" s="120">
        <v>1430</v>
      </c>
      <c r="B1430" s="58" t="s">
        <v>7778</v>
      </c>
      <c r="C1430" s="59" t="s">
        <v>7782</v>
      </c>
      <c r="D1430" s="60">
        <v>1</v>
      </c>
      <c r="E1430" s="77" t="s">
        <v>26</v>
      </c>
      <c r="F1430" s="102">
        <v>825000</v>
      </c>
      <c r="G1430" s="120" t="s">
        <v>7780</v>
      </c>
      <c r="H1430" s="616">
        <v>45143</v>
      </c>
    </row>
    <row r="1431" spans="1:8" x14ac:dyDescent="0.25">
      <c r="A1431" s="120">
        <v>1431</v>
      </c>
      <c r="B1431" s="58" t="s">
        <v>7778</v>
      </c>
      <c r="C1431" s="59" t="s">
        <v>7783</v>
      </c>
      <c r="D1431" s="162" t="s">
        <v>1838</v>
      </c>
      <c r="E1431" s="77" t="s">
        <v>26</v>
      </c>
      <c r="F1431" s="102">
        <v>825000</v>
      </c>
      <c r="G1431" s="120" t="s">
        <v>7780</v>
      </c>
      <c r="H1431" s="616">
        <v>45143</v>
      </c>
    </row>
    <row r="1432" spans="1:8" x14ac:dyDescent="0.25">
      <c r="A1432" s="120">
        <v>1432</v>
      </c>
      <c r="B1432" s="58" t="s">
        <v>7778</v>
      </c>
      <c r="C1432" s="59" t="s">
        <v>7784</v>
      </c>
      <c r="D1432" s="60">
        <v>1</v>
      </c>
      <c r="E1432" s="77" t="s">
        <v>26</v>
      </c>
      <c r="F1432" s="102">
        <v>825000</v>
      </c>
      <c r="G1432" s="120" t="s">
        <v>7780</v>
      </c>
      <c r="H1432" s="616">
        <v>45143</v>
      </c>
    </row>
    <row r="1433" spans="1:8" x14ac:dyDescent="0.25">
      <c r="A1433" s="120">
        <v>1433</v>
      </c>
      <c r="B1433" s="58" t="s">
        <v>7778</v>
      </c>
      <c r="C1433" s="59" t="s">
        <v>7785</v>
      </c>
      <c r="D1433" s="60">
        <v>1</v>
      </c>
      <c r="E1433" s="77" t="s">
        <v>26</v>
      </c>
      <c r="F1433" s="102">
        <v>825000</v>
      </c>
      <c r="G1433" s="120" t="s">
        <v>7780</v>
      </c>
      <c r="H1433" s="616">
        <v>45143</v>
      </c>
    </row>
    <row r="1434" spans="1:8" x14ac:dyDescent="0.25">
      <c r="A1434" s="120">
        <v>1434</v>
      </c>
      <c r="B1434" s="58" t="s">
        <v>7778</v>
      </c>
      <c r="C1434" s="59" t="s">
        <v>7786</v>
      </c>
      <c r="D1434" s="60">
        <v>1</v>
      </c>
      <c r="E1434" s="75" t="s">
        <v>25</v>
      </c>
      <c r="F1434" s="102">
        <v>825000</v>
      </c>
      <c r="G1434" s="120" t="s">
        <v>7780</v>
      </c>
      <c r="H1434" s="616">
        <v>45143</v>
      </c>
    </row>
    <row r="1435" spans="1:8" x14ac:dyDescent="0.25">
      <c r="A1435" s="120">
        <v>1435</v>
      </c>
      <c r="B1435" s="58" t="s">
        <v>7778</v>
      </c>
      <c r="C1435" s="59" t="s">
        <v>7787</v>
      </c>
      <c r="D1435" s="162" t="s">
        <v>1838</v>
      </c>
      <c r="E1435" s="77" t="s">
        <v>26</v>
      </c>
      <c r="F1435" s="102">
        <v>825000</v>
      </c>
      <c r="G1435" s="120" t="s">
        <v>7780</v>
      </c>
      <c r="H1435" s="616">
        <v>45143</v>
      </c>
    </row>
    <row r="1436" spans="1:8" x14ac:dyDescent="0.25">
      <c r="A1436" s="120">
        <v>1436</v>
      </c>
      <c r="B1436" s="59" t="s">
        <v>2734</v>
      </c>
      <c r="C1436" s="128" t="s">
        <v>7788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6">
        <v>45143</v>
      </c>
    </row>
    <row r="1437" spans="1:8" x14ac:dyDescent="0.25">
      <c r="A1437" s="120">
        <v>1437</v>
      </c>
      <c r="B1437" s="58" t="s">
        <v>7778</v>
      </c>
      <c r="C1437" s="535" t="s">
        <v>7789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6">
        <v>45143</v>
      </c>
    </row>
    <row r="1438" spans="1:8" x14ac:dyDescent="0.25">
      <c r="A1438" s="120">
        <v>1438</v>
      </c>
      <c r="B1438" s="58" t="s">
        <v>7778</v>
      </c>
      <c r="C1438" s="261" t="s">
        <v>6432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6">
        <v>45143</v>
      </c>
    </row>
    <row r="1439" spans="1:8" x14ac:dyDescent="0.25">
      <c r="A1439" s="120">
        <v>1439</v>
      </c>
      <c r="B1439" s="58" t="s">
        <v>7778</v>
      </c>
      <c r="C1439" s="59" t="s">
        <v>7790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6">
        <v>45143</v>
      </c>
    </row>
    <row r="1440" spans="1:8" x14ac:dyDescent="0.25">
      <c r="A1440" s="120">
        <v>1440</v>
      </c>
      <c r="B1440" s="58" t="s">
        <v>7778</v>
      </c>
      <c r="C1440" s="59" t="s">
        <v>7791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6">
        <v>45143</v>
      </c>
    </row>
    <row r="1441" spans="1:11" x14ac:dyDescent="0.25">
      <c r="A1441" s="120">
        <v>1441</v>
      </c>
      <c r="B1441" s="58" t="s">
        <v>7778</v>
      </c>
      <c r="C1441" s="59" t="s">
        <v>7792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6">
        <v>45143</v>
      </c>
    </row>
    <row r="1442" spans="1:11" x14ac:dyDescent="0.25">
      <c r="A1442" s="120">
        <v>1442</v>
      </c>
      <c r="B1442" s="58" t="s">
        <v>7778</v>
      </c>
      <c r="C1442" s="59" t="s">
        <v>7793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6">
        <v>45143</v>
      </c>
    </row>
    <row r="1443" spans="1:11" x14ac:dyDescent="0.25">
      <c r="A1443" s="120">
        <v>1443</v>
      </c>
      <c r="B1443" s="58" t="s">
        <v>7778</v>
      </c>
      <c r="C1443" s="59" t="s">
        <v>7794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6">
        <v>45143</v>
      </c>
    </row>
    <row r="1444" spans="1:11" x14ac:dyDescent="0.25">
      <c r="A1444" s="120">
        <v>1444</v>
      </c>
      <c r="B1444" s="118" t="s">
        <v>7798</v>
      </c>
      <c r="C1444" s="84" t="s">
        <v>15268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6">
        <v>45174</v>
      </c>
      <c r="I1444" s="59">
        <v>106100065</v>
      </c>
      <c r="K1444" s="81" t="s">
        <v>15269</v>
      </c>
    </row>
    <row r="1445" spans="1:11" x14ac:dyDescent="0.25">
      <c r="A1445" s="120">
        <v>1445</v>
      </c>
      <c r="B1445" s="118" t="s">
        <v>7798</v>
      </c>
      <c r="C1445" s="84" t="s">
        <v>15270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6">
        <v>45174</v>
      </c>
      <c r="I1445" s="59">
        <v>106099828</v>
      </c>
      <c r="K1445" s="81" t="s">
        <v>15269</v>
      </c>
    </row>
    <row r="1446" spans="1:11" x14ac:dyDescent="0.25">
      <c r="A1446" s="120">
        <v>1446</v>
      </c>
      <c r="B1446" s="118" t="s">
        <v>7798</v>
      </c>
      <c r="C1446" s="59" t="s">
        <v>15271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6">
        <v>45174</v>
      </c>
      <c r="I1446" s="59">
        <v>106100044</v>
      </c>
      <c r="K1446" s="81" t="s">
        <v>15272</v>
      </c>
    </row>
    <row r="1447" spans="1:11" x14ac:dyDescent="0.25">
      <c r="A1447" s="120">
        <v>1447</v>
      </c>
      <c r="B1447" s="118" t="s">
        <v>7798</v>
      </c>
      <c r="C1447" s="59" t="s">
        <v>15273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6">
        <v>45174</v>
      </c>
      <c r="I1447" s="59">
        <v>106090823</v>
      </c>
      <c r="K1447" s="81" t="s">
        <v>15272</v>
      </c>
    </row>
    <row r="1448" spans="1:11" x14ac:dyDescent="0.25">
      <c r="A1448" s="120">
        <v>1448</v>
      </c>
      <c r="B1448" s="59" t="s">
        <v>62</v>
      </c>
      <c r="C1448" s="59" t="s">
        <v>15274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6">
        <v>45235</v>
      </c>
      <c r="I1448" s="59" t="s">
        <v>9964</v>
      </c>
      <c r="K1448" s="81" t="s">
        <v>14330</v>
      </c>
    </row>
    <row r="1449" spans="1:11" x14ac:dyDescent="0.25">
      <c r="A1449" s="120">
        <v>1449</v>
      </c>
      <c r="B1449" s="59" t="s">
        <v>62</v>
      </c>
      <c r="C1449" s="59" t="s">
        <v>15275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6">
        <v>45235</v>
      </c>
      <c r="I1449" s="59" t="s">
        <v>13235</v>
      </c>
      <c r="K1449" s="81" t="s">
        <v>15276</v>
      </c>
    </row>
    <row r="1450" spans="1:11" x14ac:dyDescent="0.25">
      <c r="A1450" s="120">
        <v>1450</v>
      </c>
      <c r="B1450" s="71" t="s">
        <v>58</v>
      </c>
      <c r="C1450" s="59" t="s">
        <v>7841</v>
      </c>
      <c r="D1450" s="72">
        <v>1</v>
      </c>
      <c r="E1450" s="88" t="s">
        <v>25</v>
      </c>
      <c r="F1450" s="73">
        <v>4250000</v>
      </c>
      <c r="G1450" s="120" t="s">
        <v>6084</v>
      </c>
      <c r="H1450" s="616">
        <v>45235</v>
      </c>
      <c r="K1450" s="81" t="s">
        <v>15277</v>
      </c>
    </row>
    <row r="1451" spans="1:11" x14ac:dyDescent="0.25">
      <c r="A1451" s="120">
        <v>1451</v>
      </c>
      <c r="B1451" s="71" t="s">
        <v>58</v>
      </c>
      <c r="C1451" s="59" t="s">
        <v>7843</v>
      </c>
      <c r="D1451" s="72">
        <v>1</v>
      </c>
      <c r="E1451" s="88" t="s">
        <v>25</v>
      </c>
      <c r="F1451" s="73">
        <v>4250000</v>
      </c>
      <c r="G1451" s="120" t="s">
        <v>6084</v>
      </c>
      <c r="H1451" s="616">
        <v>45235</v>
      </c>
    </row>
    <row r="1452" spans="1:11" x14ac:dyDescent="0.25">
      <c r="A1452" s="59">
        <v>1452</v>
      </c>
      <c r="B1452" s="71" t="s">
        <v>58</v>
      </c>
      <c r="C1452" s="59" t="s">
        <v>7844</v>
      </c>
      <c r="D1452" s="72">
        <v>1</v>
      </c>
      <c r="E1452" s="88" t="s">
        <v>25</v>
      </c>
      <c r="F1452" s="73">
        <v>4250000</v>
      </c>
      <c r="G1452" s="120" t="s">
        <v>6084</v>
      </c>
      <c r="H1452" s="616">
        <v>45235</v>
      </c>
    </row>
    <row r="1453" spans="1:11" x14ac:dyDescent="0.25">
      <c r="A1453" s="59">
        <v>1453</v>
      </c>
      <c r="B1453" s="71" t="s">
        <v>58</v>
      </c>
      <c r="C1453" s="59" t="s">
        <v>7845</v>
      </c>
      <c r="D1453" s="72">
        <v>1</v>
      </c>
      <c r="E1453" s="88" t="s">
        <v>25</v>
      </c>
      <c r="F1453" s="73">
        <v>4250000</v>
      </c>
      <c r="G1453" s="120" t="s">
        <v>6084</v>
      </c>
      <c r="H1453" s="616">
        <v>45235</v>
      </c>
    </row>
    <row r="1454" spans="1:11" x14ac:dyDescent="0.25">
      <c r="A1454" s="59">
        <v>1454</v>
      </c>
      <c r="B1454" s="59" t="s">
        <v>7824</v>
      </c>
      <c r="C1454" s="84" t="s">
        <v>7825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6">
        <v>45204</v>
      </c>
    </row>
    <row r="1455" spans="1:11" x14ac:dyDescent="0.25">
      <c r="A1455" s="59">
        <v>1455</v>
      </c>
      <c r="B1455" s="59" t="s">
        <v>7824</v>
      </c>
      <c r="C1455" s="59" t="s">
        <v>7827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6">
        <v>45204</v>
      </c>
    </row>
    <row r="1456" spans="1:11" x14ac:dyDescent="0.25">
      <c r="A1456" s="59">
        <v>1456</v>
      </c>
      <c r="B1456" s="59" t="s">
        <v>7828</v>
      </c>
      <c r="C1456" s="59" t="s">
        <v>7829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6">
        <v>45204</v>
      </c>
    </row>
    <row r="1457" spans="1:11" x14ac:dyDescent="0.25">
      <c r="A1457" s="59">
        <v>1457</v>
      </c>
      <c r="B1457" s="59" t="s">
        <v>7824</v>
      </c>
      <c r="C1457" s="59" t="s">
        <v>7830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6">
        <v>45204</v>
      </c>
    </row>
    <row r="1458" spans="1:11" x14ac:dyDescent="0.25">
      <c r="A1458" s="59">
        <v>1458</v>
      </c>
      <c r="B1458" s="59" t="s">
        <v>7831</v>
      </c>
      <c r="C1458" s="59" t="s">
        <v>7832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6">
        <v>45204</v>
      </c>
    </row>
    <row r="1459" spans="1:11" x14ac:dyDescent="0.25">
      <c r="A1459" s="59">
        <v>1459</v>
      </c>
      <c r="B1459" s="59" t="s">
        <v>7831</v>
      </c>
      <c r="C1459" s="59" t="s">
        <v>7833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6">
        <v>45204</v>
      </c>
    </row>
    <row r="1460" spans="1:11" x14ac:dyDescent="0.25">
      <c r="A1460" s="59">
        <v>1459</v>
      </c>
      <c r="B1460" s="59" t="s">
        <v>7824</v>
      </c>
      <c r="C1460" s="59" t="s">
        <v>7834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6">
        <v>45204</v>
      </c>
    </row>
    <row r="1461" spans="1:11" x14ac:dyDescent="0.25">
      <c r="A1461" s="59">
        <v>1460</v>
      </c>
      <c r="B1461" s="59" t="s">
        <v>7648</v>
      </c>
      <c r="C1461" s="59" t="s">
        <v>7298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6">
        <v>45265</v>
      </c>
    </row>
    <row r="1462" spans="1:11" x14ac:dyDescent="0.25">
      <c r="A1462" s="59">
        <v>1461</v>
      </c>
      <c r="B1462" s="59" t="s">
        <v>7648</v>
      </c>
      <c r="C1462" s="59" t="s">
        <v>7856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6">
        <v>45265</v>
      </c>
    </row>
    <row r="1463" spans="1:11" x14ac:dyDescent="0.25">
      <c r="A1463" s="59">
        <v>1462</v>
      </c>
      <c r="B1463" s="59" t="s">
        <v>7648</v>
      </c>
      <c r="C1463" s="59" t="s">
        <v>7858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6">
        <v>45265</v>
      </c>
    </row>
    <row r="1464" spans="1:11" x14ac:dyDescent="0.25">
      <c r="A1464" s="59">
        <v>1463</v>
      </c>
      <c r="B1464" s="118" t="s">
        <v>7798</v>
      </c>
      <c r="C1464" s="84" t="s">
        <v>7859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6">
        <v>45265</v>
      </c>
    </row>
    <row r="1465" spans="1:11" x14ac:dyDescent="0.25">
      <c r="A1465" s="59">
        <v>1464</v>
      </c>
      <c r="B1465" s="118" t="s">
        <v>7798</v>
      </c>
      <c r="C1465" s="124" t="s">
        <v>7860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6">
        <v>45265</v>
      </c>
    </row>
    <row r="1466" spans="1:11" x14ac:dyDescent="0.25">
      <c r="A1466" s="59">
        <v>1465</v>
      </c>
      <c r="B1466" s="59" t="s">
        <v>62</v>
      </c>
      <c r="C1466" s="253" t="s">
        <v>15278</v>
      </c>
      <c r="D1466" s="60">
        <v>1</v>
      </c>
      <c r="E1466" s="77" t="s">
        <v>29</v>
      </c>
      <c r="F1466" s="73">
        <v>2175000</v>
      </c>
      <c r="G1466" s="120" t="s">
        <v>6767</v>
      </c>
      <c r="H1466" s="120" t="s">
        <v>3065</v>
      </c>
      <c r="I1466" s="59">
        <v>106100062</v>
      </c>
      <c r="K1466" s="81" t="s">
        <v>15279</v>
      </c>
    </row>
    <row r="1467" spans="1:11" x14ac:dyDescent="0.25">
      <c r="A1467" s="59">
        <v>1466</v>
      </c>
      <c r="B1467" s="59" t="s">
        <v>62</v>
      </c>
      <c r="C1467" s="253" t="s">
        <v>15280</v>
      </c>
      <c r="D1467" s="60">
        <v>1</v>
      </c>
      <c r="E1467" s="77" t="s">
        <v>29</v>
      </c>
      <c r="F1467" s="73">
        <v>2175000</v>
      </c>
      <c r="G1467" s="120" t="s">
        <v>6767</v>
      </c>
      <c r="H1467" s="120" t="s">
        <v>3065</v>
      </c>
      <c r="I1467" s="59">
        <v>106099293</v>
      </c>
      <c r="K1467" s="81" t="s">
        <v>15279</v>
      </c>
    </row>
    <row r="1468" spans="1:11" x14ac:dyDescent="0.25">
      <c r="A1468" s="59">
        <v>1467</v>
      </c>
      <c r="B1468" s="59" t="s">
        <v>7847</v>
      </c>
      <c r="C1468" s="89" t="s">
        <v>7848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6">
        <v>45265</v>
      </c>
      <c r="I1468" s="59" t="s">
        <v>7310</v>
      </c>
    </row>
    <row r="1469" spans="1:11" x14ac:dyDescent="0.25">
      <c r="A1469" s="59">
        <v>1468</v>
      </c>
      <c r="B1469" s="59" t="s">
        <v>7847</v>
      </c>
      <c r="C1469" s="59" t="s">
        <v>7850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6">
        <v>45265</v>
      </c>
      <c r="I1469" s="124" t="s">
        <v>15281</v>
      </c>
    </row>
    <row r="1470" spans="1:11" x14ac:dyDescent="0.25">
      <c r="A1470" s="59">
        <v>1469</v>
      </c>
      <c r="B1470" s="59" t="s">
        <v>3068</v>
      </c>
      <c r="C1470" s="84" t="s">
        <v>15282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15283</v>
      </c>
      <c r="K1470" s="81" t="s">
        <v>15284</v>
      </c>
    </row>
    <row r="1471" spans="1:11" x14ac:dyDescent="0.25">
      <c r="A1471" s="59">
        <v>1470</v>
      </c>
      <c r="B1471" s="59" t="s">
        <v>3068</v>
      </c>
      <c r="C1471" s="84" t="s">
        <v>15285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15286</v>
      </c>
      <c r="K1471" s="81" t="s">
        <v>15284</v>
      </c>
    </row>
    <row r="1472" spans="1:11" x14ac:dyDescent="0.25">
      <c r="A1472" s="59">
        <v>1471</v>
      </c>
      <c r="B1472" s="71" t="s">
        <v>3118</v>
      </c>
      <c r="C1472" s="128" t="s">
        <v>15287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7089</v>
      </c>
      <c r="K1472" s="81" t="s">
        <v>15288</v>
      </c>
    </row>
    <row r="1473" spans="1:11" x14ac:dyDescent="0.25">
      <c r="A1473" s="59">
        <v>1472</v>
      </c>
      <c r="B1473" s="71" t="s">
        <v>3118</v>
      </c>
      <c r="C1473" s="128" t="s">
        <v>15289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7091</v>
      </c>
      <c r="K1473" s="81" t="s">
        <v>15288</v>
      </c>
    </row>
    <row r="1474" spans="1:11" x14ac:dyDescent="0.25">
      <c r="A1474" s="59">
        <v>1473</v>
      </c>
      <c r="B1474" s="59" t="s">
        <v>62</v>
      </c>
      <c r="C1474" s="59" t="s">
        <v>15290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13201</v>
      </c>
      <c r="K1474" s="81" t="s">
        <v>15291</v>
      </c>
    </row>
    <row r="1475" spans="1:11" x14ac:dyDescent="0.25">
      <c r="A1475" s="59">
        <v>1474</v>
      </c>
      <c r="B1475" s="59" t="s">
        <v>62</v>
      </c>
      <c r="C1475" s="59" t="s">
        <v>15292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13203</v>
      </c>
      <c r="K1475" s="81" t="s">
        <v>15291</v>
      </c>
    </row>
    <row r="1476" spans="1:11" x14ac:dyDescent="0.25">
      <c r="A1476" s="59">
        <v>1475</v>
      </c>
      <c r="B1476" s="59" t="s">
        <v>1799</v>
      </c>
      <c r="C1476" s="84" t="s">
        <v>15293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7897</v>
      </c>
      <c r="K1476" s="81" t="s">
        <v>15294</v>
      </c>
    </row>
    <row r="1477" spans="1:11" x14ac:dyDescent="0.25">
      <c r="A1477" s="59">
        <v>1476</v>
      </c>
      <c r="B1477" s="59" t="s">
        <v>1799</v>
      </c>
      <c r="C1477" s="84" t="s">
        <v>15295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7899</v>
      </c>
      <c r="K1477" s="81" t="s">
        <v>15294</v>
      </c>
    </row>
    <row r="1478" spans="1:11" x14ac:dyDescent="0.25">
      <c r="A1478" s="59">
        <v>1477</v>
      </c>
      <c r="B1478" s="59" t="s">
        <v>62</v>
      </c>
      <c r="C1478" s="59" t="s">
        <v>15296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12417</v>
      </c>
      <c r="K1478" s="81" t="s">
        <v>15297</v>
      </c>
    </row>
    <row r="1479" spans="1:11" x14ac:dyDescent="0.25">
      <c r="A1479" s="59">
        <v>1478</v>
      </c>
      <c r="B1479" s="59" t="s">
        <v>62</v>
      </c>
      <c r="C1479" s="59" t="s">
        <v>7270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12216</v>
      </c>
      <c r="K1479" s="81" t="s">
        <v>15297</v>
      </c>
    </row>
    <row r="1480" spans="1:11" x14ac:dyDescent="0.25">
      <c r="A1480" s="59">
        <v>1479</v>
      </c>
      <c r="B1480" s="59" t="s">
        <v>7648</v>
      </c>
      <c r="C1480" s="59" t="s">
        <v>15298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15299</v>
      </c>
      <c r="K1480" s="81" t="s">
        <v>15300</v>
      </c>
    </row>
    <row r="1481" spans="1:11" x14ac:dyDescent="0.25">
      <c r="A1481" s="59">
        <v>1480</v>
      </c>
      <c r="B1481" s="59" t="s">
        <v>62</v>
      </c>
      <c r="C1481" s="59" t="s">
        <v>15301</v>
      </c>
      <c r="D1481" s="141">
        <v>1</v>
      </c>
      <c r="E1481" s="77" t="s">
        <v>29</v>
      </c>
      <c r="F1481" s="73">
        <v>2175000</v>
      </c>
      <c r="G1481" s="120" t="s">
        <v>5647</v>
      </c>
      <c r="H1481" s="120" t="s">
        <v>3112</v>
      </c>
      <c r="I1481" s="81">
        <v>106100066</v>
      </c>
      <c r="K1481" s="81" t="s">
        <v>15302</v>
      </c>
    </row>
    <row r="1482" spans="1:11" x14ac:dyDescent="0.25">
      <c r="A1482" s="59">
        <v>1481</v>
      </c>
      <c r="B1482" s="59" t="s">
        <v>62</v>
      </c>
      <c r="C1482" s="59" t="s">
        <v>15303</v>
      </c>
      <c r="D1482" s="60">
        <v>1</v>
      </c>
      <c r="E1482" s="126" t="s">
        <v>29</v>
      </c>
      <c r="F1482" s="73">
        <v>2175000</v>
      </c>
      <c r="G1482" s="120" t="s">
        <v>5647</v>
      </c>
      <c r="H1482" s="120" t="s">
        <v>3112</v>
      </c>
      <c r="I1482" s="81">
        <v>105658652</v>
      </c>
      <c r="K1482" s="81" t="s">
        <v>15302</v>
      </c>
    </row>
    <row r="1483" spans="1:11" x14ac:dyDescent="0.25">
      <c r="A1483" s="59">
        <v>1482</v>
      </c>
      <c r="B1483" s="59" t="s">
        <v>7933</v>
      </c>
      <c r="C1483" s="83" t="s">
        <v>7934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x14ac:dyDescent="0.25">
      <c r="A1484" s="59">
        <v>1483</v>
      </c>
      <c r="B1484" s="59" t="s">
        <v>7933</v>
      </c>
      <c r="C1484" s="83" t="s">
        <v>7936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x14ac:dyDescent="0.25">
      <c r="A1485" s="59">
        <v>1484</v>
      </c>
      <c r="B1485" s="59" t="s">
        <v>7933</v>
      </c>
      <c r="C1485" s="83" t="s">
        <v>7937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x14ac:dyDescent="0.25">
      <c r="A1486" s="59">
        <v>1485</v>
      </c>
      <c r="B1486" s="59" t="s">
        <v>7933</v>
      </c>
      <c r="C1486" s="83" t="s">
        <v>7938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x14ac:dyDescent="0.25">
      <c r="A1487" s="59">
        <v>1486</v>
      </c>
      <c r="B1487" s="59" t="s">
        <v>7933</v>
      </c>
      <c r="C1487" s="83" t="s">
        <v>7939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x14ac:dyDescent="0.25">
      <c r="A1488" s="59">
        <v>1487</v>
      </c>
      <c r="B1488" s="59" t="s">
        <v>7933</v>
      </c>
      <c r="C1488" s="83" t="s">
        <v>7940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x14ac:dyDescent="0.25">
      <c r="A1489" s="59">
        <v>1488</v>
      </c>
      <c r="B1489" s="58" t="s">
        <v>2996</v>
      </c>
      <c r="C1489" s="84" t="s">
        <v>7941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x14ac:dyDescent="0.25">
      <c r="A1490" s="59">
        <v>1489</v>
      </c>
      <c r="B1490" s="58" t="s">
        <v>2996</v>
      </c>
      <c r="C1490" s="84" t="s">
        <v>7942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x14ac:dyDescent="0.25">
      <c r="A1491" s="59">
        <v>1490</v>
      </c>
      <c r="B1491" s="58" t="s">
        <v>2996</v>
      </c>
      <c r="C1491" s="84" t="s">
        <v>7943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x14ac:dyDescent="0.25">
      <c r="A1492" s="59">
        <v>1491</v>
      </c>
      <c r="B1492" s="59" t="s">
        <v>3166</v>
      </c>
      <c r="C1492" s="59" t="s">
        <v>7930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x14ac:dyDescent="0.25">
      <c r="A1493" s="59">
        <v>1492</v>
      </c>
      <c r="B1493" s="59" t="s">
        <v>3166</v>
      </c>
      <c r="C1493" s="59" t="s">
        <v>7858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x14ac:dyDescent="0.25">
      <c r="A1494" s="59">
        <v>1493</v>
      </c>
      <c r="B1494" s="59" t="s">
        <v>425</v>
      </c>
      <c r="C1494" s="83" t="s">
        <v>15304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15305</v>
      </c>
      <c r="K1494" s="81" t="s">
        <v>15306</v>
      </c>
    </row>
    <row r="1495" spans="1:11" x14ac:dyDescent="0.25">
      <c r="A1495" s="59">
        <v>1494</v>
      </c>
      <c r="B1495" s="59" t="s">
        <v>425</v>
      </c>
      <c r="C1495" s="83" t="s">
        <v>15307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15308</v>
      </c>
      <c r="K1495" s="81" t="s">
        <v>15306</v>
      </c>
    </row>
    <row r="1496" spans="1:11" x14ac:dyDescent="0.25">
      <c r="A1496" s="59">
        <v>1495</v>
      </c>
      <c r="B1496" s="71" t="s">
        <v>58</v>
      </c>
      <c r="C1496" s="59" t="s">
        <v>7885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x14ac:dyDescent="0.25">
      <c r="A1497" s="59">
        <v>1496</v>
      </c>
      <c r="B1497" s="59" t="s">
        <v>15309</v>
      </c>
      <c r="C1497" s="59" t="s">
        <v>15310</v>
      </c>
      <c r="D1497" s="77">
        <v>1</v>
      </c>
      <c r="E1497" s="59" t="s">
        <v>26</v>
      </c>
      <c r="F1497" s="111" t="s">
        <v>14217</v>
      </c>
      <c r="G1497" s="120" t="s">
        <v>427</v>
      </c>
      <c r="H1497" s="616">
        <v>45174</v>
      </c>
      <c r="I1497" s="124" t="s">
        <v>15311</v>
      </c>
      <c r="K1497" s="81" t="s">
        <v>15312</v>
      </c>
    </row>
    <row r="1498" spans="1:11" x14ac:dyDescent="0.25">
      <c r="A1498" s="59">
        <v>1497</v>
      </c>
      <c r="B1498" s="59" t="s">
        <v>15309</v>
      </c>
      <c r="C1498" s="59" t="s">
        <v>15313</v>
      </c>
      <c r="D1498" s="77">
        <v>1</v>
      </c>
      <c r="E1498" s="59" t="s">
        <v>25</v>
      </c>
      <c r="F1498" s="111" t="s">
        <v>14217</v>
      </c>
      <c r="G1498" s="120" t="s">
        <v>427</v>
      </c>
      <c r="H1498" s="616">
        <v>45174</v>
      </c>
      <c r="I1498" s="124" t="s">
        <v>15314</v>
      </c>
      <c r="K1498" s="81" t="s">
        <v>15312</v>
      </c>
    </row>
    <row r="1499" spans="1:11" x14ac:dyDescent="0.25">
      <c r="A1499" s="59">
        <v>1498</v>
      </c>
      <c r="B1499" s="59" t="s">
        <v>62</v>
      </c>
      <c r="C1499" s="59" t="s">
        <v>15315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9964</v>
      </c>
      <c r="K1499" s="81" t="s">
        <v>15316</v>
      </c>
    </row>
    <row r="1500" spans="1:11" x14ac:dyDescent="0.25">
      <c r="A1500" s="59">
        <v>1499</v>
      </c>
      <c r="B1500" s="59" t="s">
        <v>62</v>
      </c>
      <c r="C1500" s="59" t="s">
        <v>15317</v>
      </c>
      <c r="D1500" s="162" t="s">
        <v>1838</v>
      </c>
      <c r="E1500" s="488" t="s">
        <v>29</v>
      </c>
      <c r="F1500" s="78">
        <v>2175000</v>
      </c>
      <c r="G1500" s="120" t="s">
        <v>1929</v>
      </c>
      <c r="H1500" s="120" t="s">
        <v>3226</v>
      </c>
      <c r="I1500" s="59" t="s">
        <v>15318</v>
      </c>
      <c r="K1500" s="81" t="s">
        <v>15316</v>
      </c>
    </row>
    <row r="1501" spans="1:11" ht="15.75" x14ac:dyDescent="0.25">
      <c r="A1501" s="59">
        <v>1500</v>
      </c>
      <c r="B1501" s="524" t="s">
        <v>7972</v>
      </c>
      <c r="C1501" s="589" t="s">
        <v>15319</v>
      </c>
      <c r="D1501" s="526">
        <v>1</v>
      </c>
      <c r="E1501" s="570" t="s">
        <v>26</v>
      </c>
      <c r="F1501" s="681">
        <v>1</v>
      </c>
      <c r="G1501" s="591" t="s">
        <v>522</v>
      </c>
      <c r="H1501" s="591" t="s">
        <v>3226</v>
      </c>
    </row>
    <row r="1502" spans="1:11" ht="15.75" x14ac:dyDescent="0.25">
      <c r="A1502" s="59">
        <v>1501</v>
      </c>
      <c r="B1502" s="524" t="s">
        <v>7778</v>
      </c>
      <c r="C1502" s="589" t="s">
        <v>15320</v>
      </c>
      <c r="D1502" s="526">
        <v>1</v>
      </c>
      <c r="E1502" s="570" t="s">
        <v>26</v>
      </c>
      <c r="F1502" s="681">
        <v>1</v>
      </c>
      <c r="G1502" s="591" t="s">
        <v>522</v>
      </c>
      <c r="H1502" s="591" t="s">
        <v>3226</v>
      </c>
    </row>
    <row r="1503" spans="1:11" x14ac:dyDescent="0.25">
      <c r="A1503" s="59">
        <v>1502</v>
      </c>
      <c r="B1503" s="59" t="s">
        <v>7976</v>
      </c>
      <c r="C1503" s="83" t="s">
        <v>7977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x14ac:dyDescent="0.25">
      <c r="A1504" s="59">
        <v>1503</v>
      </c>
      <c r="B1504" s="59" t="s">
        <v>7976</v>
      </c>
      <c r="C1504" s="83" t="s">
        <v>7978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x14ac:dyDescent="0.25">
      <c r="A1505" s="59">
        <v>1504</v>
      </c>
      <c r="B1505" s="59" t="s">
        <v>7959</v>
      </c>
      <c r="C1505" s="84" t="s">
        <v>7960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x14ac:dyDescent="0.25">
      <c r="A1506" s="59">
        <v>1505</v>
      </c>
      <c r="B1506" s="59" t="s">
        <v>7959</v>
      </c>
      <c r="C1506" s="84" t="s">
        <v>7961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x14ac:dyDescent="0.25">
      <c r="A1507" s="59">
        <v>1506</v>
      </c>
      <c r="B1507" s="59" t="s">
        <v>7959</v>
      </c>
      <c r="C1507" s="84" t="s">
        <v>7962</v>
      </c>
      <c r="D1507" s="141">
        <v>1</v>
      </c>
      <c r="E1507" s="77" t="s">
        <v>26</v>
      </c>
      <c r="F1507" s="73">
        <v>1650000</v>
      </c>
      <c r="G1507" s="120" t="s">
        <v>15321</v>
      </c>
      <c r="H1507" s="120" t="s">
        <v>389</v>
      </c>
    </row>
    <row r="1508" spans="1:8" x14ac:dyDescent="0.25">
      <c r="A1508" s="59">
        <v>1507</v>
      </c>
      <c r="B1508" s="59" t="s">
        <v>7959</v>
      </c>
      <c r="C1508" s="84" t="s">
        <v>7963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x14ac:dyDescent="0.25">
      <c r="A1509" s="59">
        <v>1508</v>
      </c>
      <c r="B1509" s="85" t="s">
        <v>2570</v>
      </c>
      <c r="C1509" s="59" t="s">
        <v>7884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x14ac:dyDescent="0.25">
      <c r="A1510" s="59">
        <v>1509</v>
      </c>
      <c r="B1510" s="71" t="s">
        <v>58</v>
      </c>
      <c r="C1510" s="59" t="s">
        <v>7990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x14ac:dyDescent="0.25">
      <c r="A1511" s="59">
        <v>1510</v>
      </c>
      <c r="B1511" s="71" t="s">
        <v>58</v>
      </c>
      <c r="C1511" s="59" t="s">
        <v>7992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x14ac:dyDescent="0.25">
      <c r="A1512" s="59">
        <v>1511</v>
      </c>
      <c r="B1512" s="58" t="s">
        <v>7996</v>
      </c>
      <c r="C1512" s="84" t="s">
        <v>7997</v>
      </c>
      <c r="D1512" s="60">
        <v>1</v>
      </c>
      <c r="E1512" s="126" t="s">
        <v>29</v>
      </c>
      <c r="F1512" s="63">
        <v>1809286</v>
      </c>
      <c r="G1512" s="65" t="s">
        <v>7998</v>
      </c>
      <c r="H1512" s="120" t="s">
        <v>3248</v>
      </c>
    </row>
    <row r="1513" spans="1:8" x14ac:dyDescent="0.25">
      <c r="A1513" s="59">
        <v>1512</v>
      </c>
      <c r="B1513" s="58" t="s">
        <v>7996</v>
      </c>
      <c r="C1513" s="59" t="s">
        <v>7999</v>
      </c>
      <c r="D1513" s="141">
        <v>1</v>
      </c>
      <c r="E1513" s="75" t="s">
        <v>29</v>
      </c>
      <c r="F1513" s="63">
        <v>1809286</v>
      </c>
      <c r="G1513" s="65" t="s">
        <v>7998</v>
      </c>
      <c r="H1513" s="120" t="s">
        <v>3248</v>
      </c>
    </row>
    <row r="1514" spans="1:8" x14ac:dyDescent="0.25">
      <c r="A1514" s="59">
        <v>1513</v>
      </c>
      <c r="B1514" s="118" t="s">
        <v>15322</v>
      </c>
      <c r="C1514" s="128" t="s">
        <v>7649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x14ac:dyDescent="0.25">
      <c r="A1515" s="59">
        <v>1514</v>
      </c>
      <c r="B1515" s="118" t="s">
        <v>15322</v>
      </c>
      <c r="C1515" s="128" t="s">
        <v>7969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x14ac:dyDescent="0.25">
      <c r="A1516" s="59">
        <v>1515</v>
      </c>
      <c r="B1516" s="58" t="s">
        <v>7972</v>
      </c>
      <c r="C1516" s="83" t="s">
        <v>8006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x14ac:dyDescent="0.25">
      <c r="A1517" s="59">
        <v>1516</v>
      </c>
      <c r="B1517" s="58" t="s">
        <v>7972</v>
      </c>
      <c r="C1517" s="128" t="s">
        <v>8007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x14ac:dyDescent="0.25">
      <c r="A1518" s="59">
        <v>1517</v>
      </c>
      <c r="B1518" s="58" t="s">
        <v>7972</v>
      </c>
      <c r="C1518" s="128" t="s">
        <v>6431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x14ac:dyDescent="0.25">
      <c r="A1519" s="59">
        <v>1518</v>
      </c>
      <c r="B1519" s="58" t="s">
        <v>7972</v>
      </c>
      <c r="C1519" s="59" t="s">
        <v>8008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x14ac:dyDescent="0.25">
      <c r="A1520" s="59">
        <v>1519</v>
      </c>
      <c r="B1520" s="58" t="s">
        <v>7972</v>
      </c>
      <c r="C1520" s="223" t="s">
        <v>8009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x14ac:dyDescent="0.25">
      <c r="A1521" s="59">
        <v>1520</v>
      </c>
      <c r="B1521" s="58" t="s">
        <v>7972</v>
      </c>
      <c r="C1521" s="59" t="s">
        <v>8010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x14ac:dyDescent="0.25">
      <c r="A1522" s="59">
        <v>1521</v>
      </c>
      <c r="B1522" s="58" t="s">
        <v>7972</v>
      </c>
      <c r="C1522" s="83" t="s">
        <v>8011</v>
      </c>
      <c r="D1522" s="125" t="s">
        <v>1838</v>
      </c>
      <c r="E1522" s="480" t="s">
        <v>26</v>
      </c>
      <c r="F1522" s="210">
        <v>1</v>
      </c>
      <c r="G1522" s="65" t="s">
        <v>3307</v>
      </c>
      <c r="H1522" s="120" t="s">
        <v>3290</v>
      </c>
    </row>
    <row r="1523" spans="1:11" x14ac:dyDescent="0.25">
      <c r="A1523" s="59">
        <v>1522</v>
      </c>
      <c r="B1523" s="58" t="s">
        <v>7972</v>
      </c>
      <c r="C1523" s="264" t="s">
        <v>8012</v>
      </c>
      <c r="D1523" s="60">
        <v>1</v>
      </c>
      <c r="E1523" s="480" t="s">
        <v>26</v>
      </c>
      <c r="F1523" s="73">
        <v>1</v>
      </c>
      <c r="G1523" s="65" t="s">
        <v>3307</v>
      </c>
      <c r="H1523" s="120" t="s">
        <v>3290</v>
      </c>
    </row>
    <row r="1524" spans="1:11" x14ac:dyDescent="0.25">
      <c r="A1524" s="59">
        <v>1523</v>
      </c>
      <c r="B1524" s="58" t="s">
        <v>7972</v>
      </c>
      <c r="C1524" s="535" t="s">
        <v>8013</v>
      </c>
      <c r="D1524" s="162" t="s">
        <v>1838</v>
      </c>
      <c r="E1524" s="75" t="s">
        <v>26</v>
      </c>
      <c r="F1524" s="63">
        <v>1</v>
      </c>
      <c r="G1524" s="120" t="s">
        <v>8014</v>
      </c>
      <c r="H1524" s="120" t="s">
        <v>3290</v>
      </c>
    </row>
    <row r="1525" spans="1:11" x14ac:dyDescent="0.25">
      <c r="A1525" s="59">
        <v>1524</v>
      </c>
      <c r="B1525" s="59" t="s">
        <v>7648</v>
      </c>
      <c r="C1525" s="84" t="s">
        <v>15323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15324</v>
      </c>
      <c r="K1525" s="81" t="s">
        <v>15325</v>
      </c>
    </row>
    <row r="1526" spans="1:11" x14ac:dyDescent="0.25">
      <c r="A1526" s="59">
        <v>1525</v>
      </c>
      <c r="B1526" s="71" t="s">
        <v>58</v>
      </c>
      <c r="C1526" s="84" t="s">
        <v>8037</v>
      </c>
      <c r="D1526" s="141">
        <v>1</v>
      </c>
      <c r="E1526" s="77" t="s">
        <v>26</v>
      </c>
      <c r="F1526" s="73">
        <v>4250000</v>
      </c>
      <c r="G1526" s="65" t="s">
        <v>8038</v>
      </c>
      <c r="H1526" s="120" t="s">
        <v>3335</v>
      </c>
    </row>
    <row r="1527" spans="1:11" x14ac:dyDescent="0.25">
      <c r="A1527" s="59">
        <v>1526</v>
      </c>
      <c r="B1527" s="71" t="s">
        <v>58</v>
      </c>
      <c r="C1527" s="84" t="s">
        <v>8039</v>
      </c>
      <c r="D1527" s="141">
        <v>1</v>
      </c>
      <c r="E1527" s="77" t="s">
        <v>26</v>
      </c>
      <c r="F1527" s="73">
        <v>4250000</v>
      </c>
      <c r="G1527" s="65" t="s">
        <v>8038</v>
      </c>
      <c r="H1527" s="120" t="s">
        <v>3335</v>
      </c>
    </row>
    <row r="1528" spans="1:11" x14ac:dyDescent="0.25">
      <c r="A1528" s="59">
        <v>1527</v>
      </c>
      <c r="B1528" s="59" t="s">
        <v>62</v>
      </c>
      <c r="C1528" s="84" t="s">
        <v>7505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x14ac:dyDescent="0.25">
      <c r="A1529" s="59">
        <v>1528</v>
      </c>
      <c r="B1529" s="59" t="s">
        <v>62</v>
      </c>
      <c r="C1529" s="84" t="s">
        <v>7625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x14ac:dyDescent="0.25">
      <c r="A1530" s="59">
        <v>1529</v>
      </c>
      <c r="B1530" s="58" t="s">
        <v>8027</v>
      </c>
      <c r="C1530" s="84" t="s">
        <v>8028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x14ac:dyDescent="0.25">
      <c r="A1531" s="59">
        <v>1530</v>
      </c>
      <c r="B1531" s="58" t="s">
        <v>8027</v>
      </c>
      <c r="C1531" s="84" t="s">
        <v>8029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x14ac:dyDescent="0.25">
      <c r="A1532" s="59">
        <v>1531</v>
      </c>
      <c r="B1532" s="58" t="s">
        <v>8027</v>
      </c>
      <c r="C1532" s="84" t="s">
        <v>8030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x14ac:dyDescent="0.25">
      <c r="A1533" s="59">
        <v>1532</v>
      </c>
      <c r="B1533" s="58" t="s">
        <v>8027</v>
      </c>
      <c r="C1533" s="84" t="s">
        <v>8031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x14ac:dyDescent="0.25">
      <c r="A1534" s="59">
        <v>1533</v>
      </c>
      <c r="B1534" s="59" t="s">
        <v>62</v>
      </c>
      <c r="C1534" s="84" t="s">
        <v>7505</v>
      </c>
      <c r="D1534" s="141">
        <v>1</v>
      </c>
      <c r="E1534" s="77" t="s">
        <v>29</v>
      </c>
      <c r="F1534" s="73">
        <v>2175000</v>
      </c>
      <c r="G1534" s="120" t="s">
        <v>8051</v>
      </c>
      <c r="H1534" s="120" t="s">
        <v>66</v>
      </c>
    </row>
    <row r="1535" spans="1:11" x14ac:dyDescent="0.25">
      <c r="A1535" s="59">
        <v>1534</v>
      </c>
      <c r="B1535" s="59" t="s">
        <v>62</v>
      </c>
      <c r="C1535" s="84" t="s">
        <v>7505</v>
      </c>
      <c r="D1535" s="141">
        <v>1</v>
      </c>
      <c r="E1535" s="77" t="s">
        <v>29</v>
      </c>
      <c r="F1535" s="73">
        <v>2175000</v>
      </c>
      <c r="G1535" s="120" t="s">
        <v>8051</v>
      </c>
      <c r="H1535" s="120" t="s">
        <v>66</v>
      </c>
    </row>
    <row r="1536" spans="1:11" x14ac:dyDescent="0.25">
      <c r="A1536" s="59">
        <v>1535</v>
      </c>
      <c r="B1536" s="59" t="s">
        <v>62</v>
      </c>
      <c r="C1536" s="59" t="s">
        <v>7511</v>
      </c>
      <c r="D1536" s="141">
        <v>1</v>
      </c>
      <c r="E1536" s="77" t="s">
        <v>29</v>
      </c>
      <c r="F1536" s="73">
        <v>2175000</v>
      </c>
      <c r="G1536" s="120" t="s">
        <v>8051</v>
      </c>
      <c r="H1536" s="120" t="s">
        <v>66</v>
      </c>
    </row>
    <row r="1537" spans="1:11" x14ac:dyDescent="0.25">
      <c r="A1537" s="59">
        <v>1536</v>
      </c>
      <c r="B1537" s="59" t="s">
        <v>62</v>
      </c>
      <c r="C1537" s="59" t="s">
        <v>7505</v>
      </c>
      <c r="D1537" s="141">
        <v>1</v>
      </c>
      <c r="E1537" s="77" t="s">
        <v>29</v>
      </c>
      <c r="F1537" s="73">
        <v>2175000</v>
      </c>
      <c r="G1537" s="120" t="s">
        <v>8051</v>
      </c>
      <c r="H1537" s="120" t="s">
        <v>66</v>
      </c>
    </row>
    <row r="1538" spans="1:11" x14ac:dyDescent="0.25">
      <c r="A1538" s="59">
        <v>1537</v>
      </c>
      <c r="B1538" s="59" t="s">
        <v>62</v>
      </c>
      <c r="C1538" s="59" t="s">
        <v>7503</v>
      </c>
      <c r="D1538" s="141">
        <v>1</v>
      </c>
      <c r="E1538" s="77" t="s">
        <v>29</v>
      </c>
      <c r="F1538" s="73">
        <v>2175000</v>
      </c>
      <c r="G1538" s="120" t="s">
        <v>8051</v>
      </c>
      <c r="H1538" s="120" t="s">
        <v>66</v>
      </c>
    </row>
    <row r="1539" spans="1:11" x14ac:dyDescent="0.25">
      <c r="A1539" s="59">
        <v>1538</v>
      </c>
      <c r="B1539" s="59" t="s">
        <v>62</v>
      </c>
      <c r="C1539" s="59" t="s">
        <v>15326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12599</v>
      </c>
      <c r="K1539" s="81" t="s">
        <v>15327</v>
      </c>
    </row>
    <row r="1540" spans="1:11" x14ac:dyDescent="0.25">
      <c r="A1540" s="59">
        <v>1539</v>
      </c>
      <c r="B1540" s="59" t="s">
        <v>62</v>
      </c>
      <c r="C1540" s="84" t="s">
        <v>15328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13400</v>
      </c>
      <c r="K1540" s="81" t="s">
        <v>15329</v>
      </c>
    </row>
    <row r="1541" spans="1:11" x14ac:dyDescent="0.25">
      <c r="A1541" s="59">
        <v>1540</v>
      </c>
      <c r="B1541" s="59" t="s">
        <v>15330</v>
      </c>
      <c r="C1541" s="124" t="s">
        <v>15331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8776</v>
      </c>
      <c r="K1541" s="81" t="s">
        <v>15332</v>
      </c>
    </row>
    <row r="1542" spans="1:11" x14ac:dyDescent="0.25">
      <c r="A1542" s="59">
        <v>1541</v>
      </c>
      <c r="B1542" s="59" t="s">
        <v>15330</v>
      </c>
      <c r="C1542" s="84" t="s">
        <v>15333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15334</v>
      </c>
      <c r="K1542" s="81" t="s">
        <v>15332</v>
      </c>
    </row>
    <row r="1543" spans="1:11" x14ac:dyDescent="0.25">
      <c r="A1543" s="59">
        <v>1542</v>
      </c>
      <c r="B1543" s="58" t="s">
        <v>7972</v>
      </c>
      <c r="C1543" s="84" t="s">
        <v>7973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6">
        <v>44991</v>
      </c>
    </row>
    <row r="1544" spans="1:11" x14ac:dyDescent="0.25">
      <c r="A1544" s="59">
        <v>1543</v>
      </c>
      <c r="B1544" s="58" t="s">
        <v>7972</v>
      </c>
      <c r="C1544" s="84" t="s">
        <v>7975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6">
        <v>44991</v>
      </c>
    </row>
    <row r="1545" spans="1:11" x14ac:dyDescent="0.25">
      <c r="A1545" s="59">
        <v>1544</v>
      </c>
      <c r="B1545" s="58" t="s">
        <v>7972</v>
      </c>
      <c r="C1545" s="84" t="s">
        <v>8084</v>
      </c>
      <c r="D1545" s="141">
        <v>1</v>
      </c>
      <c r="E1545" s="77" t="s">
        <v>26</v>
      </c>
      <c r="F1545" s="73">
        <v>1</v>
      </c>
      <c r="G1545" s="120" t="s">
        <v>2312</v>
      </c>
      <c r="H1545" s="616">
        <v>44991</v>
      </c>
    </row>
    <row r="1546" spans="1:11" x14ac:dyDescent="0.25">
      <c r="A1546" s="59">
        <v>1545</v>
      </c>
      <c r="B1546" s="71" t="s">
        <v>3333</v>
      </c>
      <c r="C1546" s="128" t="s">
        <v>8099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6">
        <v>45052</v>
      </c>
    </row>
    <row r="1547" spans="1:11" x14ac:dyDescent="0.25">
      <c r="A1547" s="59">
        <v>1546</v>
      </c>
      <c r="B1547" s="71" t="s">
        <v>3333</v>
      </c>
      <c r="C1547" s="128" t="s">
        <v>8101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6">
        <v>45052</v>
      </c>
    </row>
    <row r="1548" spans="1:11" x14ac:dyDescent="0.25">
      <c r="A1548" s="59">
        <v>1547</v>
      </c>
      <c r="B1548" s="71" t="s">
        <v>3333</v>
      </c>
      <c r="C1548" s="128" t="s">
        <v>8102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6">
        <v>45052</v>
      </c>
    </row>
    <row r="1549" spans="1:11" x14ac:dyDescent="0.25">
      <c r="A1549" s="59">
        <v>1548</v>
      </c>
      <c r="B1549" s="71" t="s">
        <v>3333</v>
      </c>
      <c r="C1549" s="128" t="s">
        <v>8103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6">
        <v>45052</v>
      </c>
    </row>
    <row r="1550" spans="1:11" x14ac:dyDescent="0.25">
      <c r="A1550" s="59">
        <v>1549</v>
      </c>
      <c r="B1550" s="71" t="s">
        <v>3333</v>
      </c>
      <c r="C1550" s="128" t="s">
        <v>8104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6">
        <v>45052</v>
      </c>
    </row>
    <row r="1551" spans="1:11" x14ac:dyDescent="0.25">
      <c r="A1551" s="59">
        <v>1550</v>
      </c>
      <c r="B1551" s="71" t="s">
        <v>3333</v>
      </c>
      <c r="C1551" s="128" t="s">
        <v>8105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6">
        <v>45052</v>
      </c>
    </row>
    <row r="1552" spans="1:11" x14ac:dyDescent="0.25">
      <c r="A1552" s="59">
        <v>1551</v>
      </c>
      <c r="B1552" s="58" t="s">
        <v>8106</v>
      </c>
      <c r="C1552" s="128" t="s">
        <v>8107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6">
        <v>45052</v>
      </c>
    </row>
    <row r="1553" spans="1:11" x14ac:dyDescent="0.25">
      <c r="A1553" s="59">
        <v>1552</v>
      </c>
      <c r="B1553" s="58" t="s">
        <v>8106</v>
      </c>
      <c r="C1553" s="128" t="s">
        <v>8108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6">
        <v>45052</v>
      </c>
    </row>
    <row r="1554" spans="1:11" x14ac:dyDescent="0.25">
      <c r="A1554" s="59">
        <v>1553</v>
      </c>
      <c r="B1554" s="58" t="s">
        <v>2996</v>
      </c>
      <c r="C1554" s="84" t="s">
        <v>8109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6">
        <v>45052</v>
      </c>
    </row>
    <row r="1555" spans="1:11" x14ac:dyDescent="0.25">
      <c r="A1555" s="59">
        <v>1554</v>
      </c>
      <c r="B1555" s="58" t="s">
        <v>2996</v>
      </c>
      <c r="C1555" s="84" t="s">
        <v>8110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6">
        <v>45052</v>
      </c>
    </row>
    <row r="1556" spans="1:11" x14ac:dyDescent="0.25">
      <c r="A1556" s="59">
        <v>1555</v>
      </c>
      <c r="B1556" s="59" t="s">
        <v>2571</v>
      </c>
      <c r="C1556" s="59" t="s">
        <v>7505</v>
      </c>
      <c r="D1556" s="87">
        <v>1</v>
      </c>
      <c r="E1556" s="77" t="s">
        <v>29</v>
      </c>
      <c r="F1556" s="73">
        <v>2175000</v>
      </c>
      <c r="G1556" s="120" t="s">
        <v>15335</v>
      </c>
      <c r="H1556" s="616">
        <v>45052</v>
      </c>
    </row>
    <row r="1557" spans="1:11" x14ac:dyDescent="0.25">
      <c r="A1557" s="59">
        <v>1556</v>
      </c>
      <c r="B1557" s="58" t="s">
        <v>2996</v>
      </c>
      <c r="C1557" s="84" t="s">
        <v>8115</v>
      </c>
      <c r="D1557" s="60">
        <v>1</v>
      </c>
      <c r="E1557" s="126" t="s">
        <v>26</v>
      </c>
      <c r="F1557" s="78">
        <v>3575000</v>
      </c>
      <c r="G1557" s="120" t="s">
        <v>15336</v>
      </c>
      <c r="H1557" s="616">
        <v>45052</v>
      </c>
    </row>
    <row r="1558" spans="1:11" x14ac:dyDescent="0.25">
      <c r="A1558" s="59">
        <v>1557</v>
      </c>
      <c r="B1558" s="58" t="s">
        <v>2996</v>
      </c>
      <c r="C1558" s="84" t="s">
        <v>8117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6">
        <v>45052</v>
      </c>
    </row>
    <row r="1559" spans="1:11" x14ac:dyDescent="0.25">
      <c r="A1559" s="59">
        <v>1558</v>
      </c>
      <c r="B1559" s="59" t="s">
        <v>3334</v>
      </c>
      <c r="C1559" s="223" t="s">
        <v>15337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6">
        <v>45052</v>
      </c>
      <c r="I1559" s="124" t="s">
        <v>14591</v>
      </c>
      <c r="K1559" s="81" t="s">
        <v>15338</v>
      </c>
    </row>
    <row r="1560" spans="1:11" x14ac:dyDescent="0.25">
      <c r="A1560" s="59">
        <v>1559</v>
      </c>
      <c r="B1560" s="118" t="s">
        <v>385</v>
      </c>
      <c r="C1560" s="59" t="s">
        <v>15339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6">
        <v>45113</v>
      </c>
      <c r="I1560" s="59" t="s">
        <v>12331</v>
      </c>
      <c r="K1560" s="81" t="s">
        <v>15340</v>
      </c>
    </row>
    <row r="1561" spans="1:11" x14ac:dyDescent="0.25">
      <c r="A1561" s="59">
        <v>1560</v>
      </c>
      <c r="B1561" s="118" t="s">
        <v>385</v>
      </c>
      <c r="C1561" s="59" t="s">
        <v>15341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6">
        <v>45113</v>
      </c>
      <c r="I1561" s="59" t="s">
        <v>12329</v>
      </c>
      <c r="K1561" s="81" t="s">
        <v>15340</v>
      </c>
    </row>
    <row r="1562" spans="1:11" x14ac:dyDescent="0.25">
      <c r="A1562" s="59">
        <v>1561</v>
      </c>
      <c r="B1562" s="59" t="s">
        <v>8129</v>
      </c>
      <c r="C1562" s="128" t="s">
        <v>15342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6">
        <v>45113</v>
      </c>
      <c r="I1562" s="124" t="s">
        <v>15343</v>
      </c>
      <c r="K1562" s="81" t="s">
        <v>15344</v>
      </c>
    </row>
    <row r="1563" spans="1:11" x14ac:dyDescent="0.25">
      <c r="A1563" s="59">
        <v>1562</v>
      </c>
      <c r="B1563" s="59" t="s">
        <v>8129</v>
      </c>
      <c r="C1563" s="128" t="s">
        <v>15345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6">
        <v>45113</v>
      </c>
      <c r="I1563" s="59" t="s">
        <v>15346</v>
      </c>
      <c r="K1563" s="81" t="s">
        <v>15347</v>
      </c>
    </row>
    <row r="1564" spans="1:11" x14ac:dyDescent="0.25">
      <c r="A1564" s="59">
        <v>1563</v>
      </c>
      <c r="B1564" s="118" t="s">
        <v>385</v>
      </c>
      <c r="C1564" s="81" t="s">
        <v>15348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6">
        <v>45144</v>
      </c>
      <c r="I1564" s="264" t="s">
        <v>7450</v>
      </c>
      <c r="K1564" s="682">
        <v>0.65</v>
      </c>
    </row>
    <row r="1565" spans="1:11" x14ac:dyDescent="0.25">
      <c r="A1565" s="59">
        <v>1564</v>
      </c>
      <c r="B1565" s="118" t="s">
        <v>385</v>
      </c>
      <c r="C1565" s="93" t="s">
        <v>15349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6">
        <v>45144</v>
      </c>
      <c r="I1565" s="264" t="s">
        <v>7452</v>
      </c>
      <c r="K1565" s="682">
        <v>0.65</v>
      </c>
    </row>
    <row r="1566" spans="1:11" x14ac:dyDescent="0.25">
      <c r="A1566" s="59">
        <v>1565</v>
      </c>
      <c r="B1566" s="59" t="s">
        <v>62</v>
      </c>
      <c r="C1566" s="59" t="s">
        <v>15350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6">
        <v>45144</v>
      </c>
      <c r="I1566" s="81">
        <v>5618307</v>
      </c>
      <c r="K1566" s="81" t="s">
        <v>15351</v>
      </c>
    </row>
    <row r="1567" spans="1:11" x14ac:dyDescent="0.25">
      <c r="A1567" s="59">
        <v>1566</v>
      </c>
      <c r="B1567" s="59" t="s">
        <v>62</v>
      </c>
      <c r="C1567" s="59" t="s">
        <v>15352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6">
        <v>45144</v>
      </c>
      <c r="I1567" s="81">
        <v>5610306</v>
      </c>
      <c r="K1567" s="81" t="s">
        <v>15351</v>
      </c>
    </row>
    <row r="1568" spans="1:11" x14ac:dyDescent="0.25">
      <c r="A1568" s="59">
        <v>1567</v>
      </c>
      <c r="B1568" s="71" t="s">
        <v>58</v>
      </c>
      <c r="C1568" s="59" t="s">
        <v>8133</v>
      </c>
      <c r="D1568" s="77">
        <v>1</v>
      </c>
      <c r="E1568" s="59" t="s">
        <v>26</v>
      </c>
      <c r="F1568" s="292">
        <v>4250000</v>
      </c>
      <c r="G1568" s="120" t="s">
        <v>15353</v>
      </c>
      <c r="H1568" s="616">
        <v>45113</v>
      </c>
    </row>
    <row r="1569" spans="1:11" x14ac:dyDescent="0.25">
      <c r="A1569" s="59">
        <v>1568</v>
      </c>
      <c r="B1569" s="71" t="s">
        <v>58</v>
      </c>
      <c r="C1569" s="59" t="s">
        <v>8134</v>
      </c>
      <c r="D1569" s="77">
        <v>1</v>
      </c>
      <c r="E1569" s="59" t="s">
        <v>26</v>
      </c>
      <c r="F1569" s="292">
        <v>4250000</v>
      </c>
      <c r="G1569" s="120" t="s">
        <v>15353</v>
      </c>
      <c r="H1569" s="616">
        <v>45113</v>
      </c>
    </row>
    <row r="1570" spans="1:11" x14ac:dyDescent="0.25">
      <c r="A1570" s="59">
        <v>1569</v>
      </c>
      <c r="B1570" s="59" t="s">
        <v>62</v>
      </c>
      <c r="C1570" s="59" t="s">
        <v>15354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6">
        <v>45205</v>
      </c>
      <c r="I1570" s="59" t="s">
        <v>12874</v>
      </c>
      <c r="K1570" s="81" t="s">
        <v>15355</v>
      </c>
    </row>
    <row r="1571" spans="1:11" x14ac:dyDescent="0.25">
      <c r="A1571" s="59">
        <v>1570</v>
      </c>
      <c r="B1571" s="59" t="s">
        <v>62</v>
      </c>
      <c r="C1571" s="58" t="s">
        <v>15356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6">
        <v>45205</v>
      </c>
      <c r="I1571" s="59" t="s">
        <v>12875</v>
      </c>
      <c r="K1571" s="81" t="s">
        <v>15355</v>
      </c>
    </row>
    <row r="1572" spans="1:11" x14ac:dyDescent="0.25">
      <c r="A1572" s="59">
        <v>1571</v>
      </c>
      <c r="B1572" s="59" t="s">
        <v>62</v>
      </c>
      <c r="C1572" s="59" t="s">
        <v>15357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6">
        <v>45205</v>
      </c>
      <c r="I1572" s="59" t="s">
        <v>13381</v>
      </c>
      <c r="K1572" s="81" t="s">
        <v>15358</v>
      </c>
    </row>
    <row r="1573" spans="1:11" x14ac:dyDescent="0.25">
      <c r="A1573" s="59">
        <v>1572</v>
      </c>
      <c r="B1573" s="59" t="s">
        <v>62</v>
      </c>
      <c r="C1573" s="59" t="s">
        <v>15359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6">
        <v>45205</v>
      </c>
      <c r="I1573" s="59" t="s">
        <v>13379</v>
      </c>
      <c r="K1573" s="81" t="s">
        <v>15358</v>
      </c>
    </row>
    <row r="1574" spans="1:11" x14ac:dyDescent="0.25">
      <c r="A1574" s="59">
        <v>1573</v>
      </c>
      <c r="B1574" s="59" t="s">
        <v>7648</v>
      </c>
      <c r="C1574" s="84" t="s">
        <v>15360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6">
        <v>45205</v>
      </c>
      <c r="I1574" s="59" t="s">
        <v>7930</v>
      </c>
      <c r="K1574" s="81" t="s">
        <v>15361</v>
      </c>
    </row>
    <row r="1575" spans="1:11" x14ac:dyDescent="0.25">
      <c r="A1575" s="59">
        <v>1574</v>
      </c>
      <c r="B1575" s="58" t="s">
        <v>3332</v>
      </c>
      <c r="C1575" s="59" t="s">
        <v>8173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6">
        <v>45266</v>
      </c>
    </row>
    <row r="1576" spans="1:11" x14ac:dyDescent="0.25">
      <c r="A1576" s="59">
        <v>1575</v>
      </c>
      <c r="B1576" s="58" t="s">
        <v>3332</v>
      </c>
      <c r="C1576" s="59" t="s">
        <v>8174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6">
        <v>45266</v>
      </c>
    </row>
    <row r="1577" spans="1:11" x14ac:dyDescent="0.25">
      <c r="A1577" s="59">
        <v>1576</v>
      </c>
      <c r="B1577" s="58" t="s">
        <v>3518</v>
      </c>
      <c r="C1577" s="83" t="s">
        <v>8175</v>
      </c>
      <c r="D1577" s="60">
        <v>1</v>
      </c>
      <c r="E1577" s="77" t="s">
        <v>26</v>
      </c>
      <c r="F1577" s="73">
        <v>1</v>
      </c>
      <c r="G1577" s="120" t="s">
        <v>522</v>
      </c>
      <c r="H1577" s="616">
        <v>45266</v>
      </c>
    </row>
    <row r="1578" spans="1:11" x14ac:dyDescent="0.25">
      <c r="A1578" s="59">
        <v>1577</v>
      </c>
      <c r="B1578" s="58" t="s">
        <v>3518</v>
      </c>
      <c r="C1578" s="128" t="s">
        <v>8176</v>
      </c>
      <c r="D1578" s="60">
        <v>1</v>
      </c>
      <c r="E1578" s="77" t="s">
        <v>26</v>
      </c>
      <c r="F1578" s="63">
        <v>1</v>
      </c>
      <c r="G1578" s="120" t="s">
        <v>522</v>
      </c>
      <c r="H1578" s="616">
        <v>45266</v>
      </c>
    </row>
    <row r="1579" spans="1:11" x14ac:dyDescent="0.25">
      <c r="A1579" s="59">
        <v>1578</v>
      </c>
      <c r="B1579" s="58" t="s">
        <v>3518</v>
      </c>
      <c r="C1579" s="128" t="s">
        <v>6435</v>
      </c>
      <c r="D1579" s="60">
        <v>1</v>
      </c>
      <c r="E1579" s="77" t="s">
        <v>26</v>
      </c>
      <c r="F1579" s="78">
        <v>1</v>
      </c>
      <c r="G1579" s="120" t="s">
        <v>522</v>
      </c>
      <c r="H1579" s="616">
        <v>45266</v>
      </c>
    </row>
    <row r="1580" spans="1:11" x14ac:dyDescent="0.25">
      <c r="A1580" s="59">
        <v>1579</v>
      </c>
      <c r="B1580" s="71" t="s">
        <v>58</v>
      </c>
      <c r="C1580" s="59" t="s">
        <v>8181</v>
      </c>
      <c r="D1580" s="120">
        <v>1</v>
      </c>
      <c r="E1580" s="75" t="s">
        <v>26</v>
      </c>
      <c r="F1580" s="73">
        <v>3828829</v>
      </c>
      <c r="G1580" s="65" t="s">
        <v>8182</v>
      </c>
      <c r="H1580" s="616">
        <v>45266</v>
      </c>
    </row>
    <row r="1581" spans="1:11" x14ac:dyDescent="0.25">
      <c r="A1581" s="59">
        <v>1580</v>
      </c>
      <c r="B1581" s="71" t="s">
        <v>58</v>
      </c>
      <c r="C1581" s="59" t="s">
        <v>8183</v>
      </c>
      <c r="D1581" s="120">
        <v>1</v>
      </c>
      <c r="E1581" s="75" t="s">
        <v>26</v>
      </c>
      <c r="F1581" s="73">
        <v>3828829</v>
      </c>
      <c r="G1581" s="65" t="s">
        <v>8182</v>
      </c>
      <c r="H1581" s="616">
        <v>45266</v>
      </c>
    </row>
    <row r="1582" spans="1:11" x14ac:dyDescent="0.25">
      <c r="A1582" s="59">
        <v>1581</v>
      </c>
      <c r="B1582" s="85" t="s">
        <v>3532</v>
      </c>
      <c r="C1582" s="59" t="s">
        <v>15362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6">
        <v>45266</v>
      </c>
      <c r="I1582" s="124" t="s">
        <v>15363</v>
      </c>
      <c r="K1582" s="81" t="s">
        <v>15364</v>
      </c>
    </row>
    <row r="1583" spans="1:11" x14ac:dyDescent="0.25">
      <c r="A1583" s="59">
        <v>1582</v>
      </c>
      <c r="B1583" s="85" t="s">
        <v>3532</v>
      </c>
      <c r="C1583" s="59" t="s">
        <v>15365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6">
        <v>45266</v>
      </c>
      <c r="I1583" s="124" t="s">
        <v>15366</v>
      </c>
      <c r="K1583" s="81" t="s">
        <v>15364</v>
      </c>
    </row>
    <row r="1584" spans="1:11" x14ac:dyDescent="0.25">
      <c r="A1584" s="59">
        <v>1583</v>
      </c>
      <c r="B1584" s="59" t="s">
        <v>8129</v>
      </c>
      <c r="C1584" s="59" t="s">
        <v>15367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15368</v>
      </c>
      <c r="K1584" s="81" t="s">
        <v>15369</v>
      </c>
    </row>
    <row r="1585" spans="1:11" x14ac:dyDescent="0.25">
      <c r="A1585" s="59">
        <v>1584</v>
      </c>
      <c r="B1585" s="58" t="s">
        <v>2959</v>
      </c>
      <c r="C1585" s="84" t="s">
        <v>8206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x14ac:dyDescent="0.25">
      <c r="A1586" s="59">
        <v>1585</v>
      </c>
      <c r="B1586" s="58" t="s">
        <v>2959</v>
      </c>
      <c r="C1586" s="84" t="s">
        <v>8207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x14ac:dyDescent="0.25">
      <c r="A1587" s="59">
        <v>1586</v>
      </c>
      <c r="B1587" s="59" t="s">
        <v>8129</v>
      </c>
      <c r="C1587" s="100" t="s">
        <v>8208</v>
      </c>
      <c r="D1587" s="60">
        <v>1</v>
      </c>
      <c r="E1587" s="77" t="s">
        <v>26</v>
      </c>
      <c r="F1587" s="63">
        <v>1300000</v>
      </c>
      <c r="G1587" s="120" t="s">
        <v>8209</v>
      </c>
      <c r="H1587" s="120" t="s">
        <v>3577</v>
      </c>
    </row>
    <row r="1588" spans="1:11" x14ac:dyDescent="0.25">
      <c r="A1588" s="59">
        <v>1587</v>
      </c>
      <c r="B1588" s="59" t="s">
        <v>8229</v>
      </c>
      <c r="C1588" s="83" t="s">
        <v>8230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x14ac:dyDescent="0.25">
      <c r="A1589" s="59">
        <v>1588</v>
      </c>
      <c r="B1589" s="59" t="s">
        <v>8229</v>
      </c>
      <c r="C1589" s="83" t="s">
        <v>8232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x14ac:dyDescent="0.25">
      <c r="A1590" s="59">
        <v>1589</v>
      </c>
      <c r="B1590" s="59" t="s">
        <v>8229</v>
      </c>
      <c r="C1590" s="83" t="s">
        <v>8233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x14ac:dyDescent="0.25">
      <c r="A1591" s="59">
        <v>1590</v>
      </c>
      <c r="B1591" s="59" t="s">
        <v>8229</v>
      </c>
      <c r="C1591" s="83" t="s">
        <v>8234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x14ac:dyDescent="0.25">
      <c r="A1592" s="59">
        <v>1591</v>
      </c>
      <c r="B1592" s="59" t="s">
        <v>8229</v>
      </c>
      <c r="C1592" s="83" t="s">
        <v>8235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x14ac:dyDescent="0.25">
      <c r="A1593" s="59">
        <v>1592</v>
      </c>
      <c r="B1593" s="59" t="s">
        <v>8229</v>
      </c>
      <c r="C1593" s="83" t="s">
        <v>8236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x14ac:dyDescent="0.25">
      <c r="A1594" s="59">
        <v>1593</v>
      </c>
      <c r="B1594" s="59" t="s">
        <v>8229</v>
      </c>
      <c r="C1594" s="83" t="s">
        <v>8237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x14ac:dyDescent="0.25">
      <c r="A1595" s="59">
        <v>1594</v>
      </c>
      <c r="B1595" s="59" t="s">
        <v>8229</v>
      </c>
      <c r="C1595" s="83" t="s">
        <v>8238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x14ac:dyDescent="0.25">
      <c r="A1596" s="59">
        <v>1595</v>
      </c>
      <c r="B1596" s="59" t="s">
        <v>8229</v>
      </c>
      <c r="C1596" s="83" t="s">
        <v>8239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x14ac:dyDescent="0.25">
      <c r="A1597" s="59">
        <v>1596</v>
      </c>
      <c r="B1597" s="59" t="s">
        <v>8229</v>
      </c>
      <c r="C1597" s="83" t="s">
        <v>8240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x14ac:dyDescent="0.25">
      <c r="A1598" s="59">
        <v>1597</v>
      </c>
      <c r="B1598" s="59" t="s">
        <v>8215</v>
      </c>
      <c r="C1598" s="59" t="s">
        <v>15370</v>
      </c>
      <c r="D1598" s="60">
        <v>1</v>
      </c>
      <c r="E1598" s="94" t="s">
        <v>26</v>
      </c>
      <c r="F1598" s="292" t="s">
        <v>15371</v>
      </c>
      <c r="G1598" s="120" t="s">
        <v>427</v>
      </c>
      <c r="H1598" s="120" t="s">
        <v>3586</v>
      </c>
      <c r="I1598" s="59" t="s">
        <v>15372</v>
      </c>
      <c r="K1598" s="81" t="s">
        <v>15373</v>
      </c>
    </row>
    <row r="1599" spans="1:11" x14ac:dyDescent="0.25">
      <c r="A1599" s="59">
        <v>1598</v>
      </c>
      <c r="B1599" s="59" t="s">
        <v>8215</v>
      </c>
      <c r="C1599" s="59" t="s">
        <v>15374</v>
      </c>
      <c r="D1599" s="83">
        <v>1</v>
      </c>
      <c r="E1599" s="83" t="s">
        <v>26</v>
      </c>
      <c r="F1599" s="292" t="s">
        <v>15371</v>
      </c>
      <c r="G1599" s="120" t="s">
        <v>427</v>
      </c>
      <c r="H1599" s="120" t="s">
        <v>3586</v>
      </c>
      <c r="I1599" s="59" t="s">
        <v>15375</v>
      </c>
      <c r="K1599" s="81" t="s">
        <v>15373</v>
      </c>
    </row>
    <row r="1600" spans="1:11" x14ac:dyDescent="0.25">
      <c r="A1600" s="59">
        <v>1599</v>
      </c>
      <c r="B1600" s="59" t="s">
        <v>62</v>
      </c>
      <c r="C1600" s="59" t="s">
        <v>15376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7503</v>
      </c>
      <c r="K1600" s="81" t="s">
        <v>15377</v>
      </c>
    </row>
    <row r="1601" spans="1:11" x14ac:dyDescent="0.25">
      <c r="A1601" s="59">
        <v>1600</v>
      </c>
      <c r="B1601" s="59" t="s">
        <v>7648</v>
      </c>
      <c r="C1601" s="59" t="s">
        <v>15378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15379</v>
      </c>
      <c r="K1601" s="81" t="s">
        <v>15380</v>
      </c>
    </row>
    <row r="1602" spans="1:11" x14ac:dyDescent="0.25">
      <c r="A1602" s="59">
        <v>1601</v>
      </c>
      <c r="B1602" s="59" t="s">
        <v>62</v>
      </c>
      <c r="C1602" s="59" t="s">
        <v>15381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13892</v>
      </c>
      <c r="K1602" s="81" t="s">
        <v>15382</v>
      </c>
    </row>
    <row r="1603" spans="1:11" x14ac:dyDescent="0.25">
      <c r="A1603" s="59">
        <v>1602</v>
      </c>
      <c r="B1603" s="59" t="s">
        <v>62</v>
      </c>
      <c r="C1603" s="59" t="s">
        <v>15383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13890</v>
      </c>
      <c r="K1603" s="81" t="s">
        <v>15382</v>
      </c>
    </row>
    <row r="1604" spans="1:11" x14ac:dyDescent="0.25">
      <c r="A1604" s="59">
        <v>1603</v>
      </c>
      <c r="B1604" s="59" t="s">
        <v>62</v>
      </c>
      <c r="C1604" s="59" t="s">
        <v>15384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13598</v>
      </c>
      <c r="K1604" s="81" t="s">
        <v>15385</v>
      </c>
    </row>
    <row r="1605" spans="1:11" x14ac:dyDescent="0.25">
      <c r="A1605" s="59">
        <v>1604</v>
      </c>
      <c r="B1605" s="59" t="s">
        <v>62</v>
      </c>
      <c r="C1605" s="67" t="s">
        <v>15386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13600</v>
      </c>
      <c r="K1605" s="81" t="s">
        <v>15385</v>
      </c>
    </row>
    <row r="1606" spans="1:11" x14ac:dyDescent="0.25">
      <c r="A1606" s="59">
        <v>1605</v>
      </c>
      <c r="B1606" s="71" t="s">
        <v>58</v>
      </c>
      <c r="C1606" s="59" t="s">
        <v>8263</v>
      </c>
      <c r="D1606" s="60">
        <v>1</v>
      </c>
      <c r="E1606" s="77" t="s">
        <v>26</v>
      </c>
      <c r="F1606" s="78">
        <v>4250000</v>
      </c>
      <c r="G1606" s="65" t="s">
        <v>8264</v>
      </c>
      <c r="H1606" s="120" t="s">
        <v>3630</v>
      </c>
    </row>
    <row r="1607" spans="1:11" x14ac:dyDescent="0.25">
      <c r="A1607" s="59">
        <v>1606</v>
      </c>
      <c r="B1607" s="71" t="s">
        <v>58</v>
      </c>
      <c r="C1607" s="59" t="s">
        <v>8266</v>
      </c>
      <c r="D1607" s="60">
        <v>1</v>
      </c>
      <c r="E1607" s="77" t="s">
        <v>26</v>
      </c>
      <c r="F1607" s="78">
        <v>4250000</v>
      </c>
      <c r="G1607" s="65" t="s">
        <v>8264</v>
      </c>
      <c r="H1607" s="120" t="s">
        <v>3630</v>
      </c>
    </row>
    <row r="1608" spans="1:11" x14ac:dyDescent="0.25">
      <c r="A1608" s="59">
        <v>1607</v>
      </c>
      <c r="B1608" s="59" t="s">
        <v>8229</v>
      </c>
      <c r="C1608" s="83" t="s">
        <v>8268</v>
      </c>
      <c r="D1608" s="60">
        <v>1</v>
      </c>
      <c r="E1608" s="77" t="s">
        <v>26</v>
      </c>
      <c r="F1608" s="102">
        <v>1650000</v>
      </c>
      <c r="G1608" s="65" t="s">
        <v>7087</v>
      </c>
      <c r="H1608" s="120" t="s">
        <v>3630</v>
      </c>
    </row>
    <row r="1609" spans="1:11" x14ac:dyDescent="0.25">
      <c r="A1609" s="59">
        <v>1608</v>
      </c>
      <c r="B1609" s="59" t="s">
        <v>8229</v>
      </c>
      <c r="C1609" s="83" t="s">
        <v>8270</v>
      </c>
      <c r="D1609" s="68" t="s">
        <v>1838</v>
      </c>
      <c r="E1609" s="69" t="s">
        <v>26</v>
      </c>
      <c r="F1609" s="102">
        <v>1650000</v>
      </c>
      <c r="G1609" s="65" t="s">
        <v>7087</v>
      </c>
      <c r="H1609" s="120" t="s">
        <v>3630</v>
      </c>
    </row>
    <row r="1610" spans="1:11" x14ac:dyDescent="0.25">
      <c r="A1610" s="59">
        <v>1609</v>
      </c>
      <c r="B1610" s="59" t="s">
        <v>8229</v>
      </c>
      <c r="C1610" s="83" t="s">
        <v>8271</v>
      </c>
      <c r="D1610" s="60">
        <v>1</v>
      </c>
      <c r="E1610" s="77" t="s">
        <v>26</v>
      </c>
      <c r="F1610" s="102">
        <v>1650000</v>
      </c>
      <c r="G1610" s="65" t="s">
        <v>7087</v>
      </c>
      <c r="H1610" s="120" t="s">
        <v>3630</v>
      </c>
    </row>
    <row r="1611" spans="1:11" x14ac:dyDescent="0.25">
      <c r="A1611" s="59">
        <v>1610</v>
      </c>
      <c r="B1611" s="59" t="s">
        <v>8229</v>
      </c>
      <c r="C1611" s="83" t="s">
        <v>8272</v>
      </c>
      <c r="D1611" s="60">
        <v>1</v>
      </c>
      <c r="E1611" s="77" t="s">
        <v>26</v>
      </c>
      <c r="F1611" s="102">
        <v>1650000</v>
      </c>
      <c r="G1611" s="65" t="s">
        <v>7087</v>
      </c>
      <c r="H1611" s="120" t="s">
        <v>3630</v>
      </c>
    </row>
    <row r="1612" spans="1:11" x14ac:dyDescent="0.25">
      <c r="A1612" s="59">
        <v>1611</v>
      </c>
      <c r="B1612" s="59" t="s">
        <v>8229</v>
      </c>
      <c r="C1612" s="83" t="s">
        <v>8273</v>
      </c>
      <c r="D1612" s="60">
        <v>1</v>
      </c>
      <c r="E1612" s="77" t="s">
        <v>26</v>
      </c>
      <c r="F1612" s="102">
        <v>1650000</v>
      </c>
      <c r="G1612" s="65" t="s">
        <v>7087</v>
      </c>
      <c r="H1612" s="120" t="s">
        <v>3630</v>
      </c>
    </row>
    <row r="1613" spans="1:11" x14ac:dyDescent="0.25">
      <c r="A1613" s="59">
        <v>1612</v>
      </c>
      <c r="B1613" s="59" t="s">
        <v>8229</v>
      </c>
      <c r="C1613" s="83" t="s">
        <v>8274</v>
      </c>
      <c r="D1613" s="60">
        <v>1</v>
      </c>
      <c r="E1613" s="77" t="s">
        <v>26</v>
      </c>
      <c r="F1613" s="102">
        <v>1650000</v>
      </c>
      <c r="G1613" s="65" t="s">
        <v>7087</v>
      </c>
      <c r="H1613" s="120" t="s">
        <v>3630</v>
      </c>
    </row>
    <row r="1614" spans="1:11" x14ac:dyDescent="0.25">
      <c r="A1614" s="59">
        <v>1613</v>
      </c>
      <c r="B1614" s="59" t="s">
        <v>8229</v>
      </c>
      <c r="C1614" s="83" t="s">
        <v>8255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x14ac:dyDescent="0.25">
      <c r="A1615" s="59">
        <v>1614</v>
      </c>
      <c r="B1615" s="59" t="s">
        <v>8229</v>
      </c>
      <c r="C1615" s="83" t="s">
        <v>8256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x14ac:dyDescent="0.25">
      <c r="A1616" s="59">
        <v>1615</v>
      </c>
      <c r="B1616" s="59" t="s">
        <v>8229</v>
      </c>
      <c r="C1616" s="83" t="s">
        <v>8257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x14ac:dyDescent="0.25">
      <c r="A1617" s="59">
        <v>1616</v>
      </c>
      <c r="B1617" s="59" t="s">
        <v>8229</v>
      </c>
      <c r="C1617" s="100" t="s">
        <v>8258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x14ac:dyDescent="0.25">
      <c r="A1618" s="59">
        <v>1617</v>
      </c>
      <c r="B1618" s="71" t="s">
        <v>54</v>
      </c>
      <c r="C1618" s="59" t="s">
        <v>8259</v>
      </c>
      <c r="D1618" s="83">
        <v>1</v>
      </c>
      <c r="E1618" s="83" t="s">
        <v>26</v>
      </c>
      <c r="F1618" s="111">
        <v>3575000</v>
      </c>
      <c r="G1618" s="861" t="s">
        <v>8260</v>
      </c>
      <c r="H1618" s="120" t="s">
        <v>3630</v>
      </c>
    </row>
    <row r="1619" spans="1:11" x14ac:dyDescent="0.25">
      <c r="A1619" s="59">
        <v>1618</v>
      </c>
      <c r="B1619" s="71" t="s">
        <v>54</v>
      </c>
      <c r="C1619" s="59" t="s">
        <v>8261</v>
      </c>
      <c r="D1619" s="60">
        <v>1</v>
      </c>
      <c r="E1619" s="75" t="s">
        <v>26</v>
      </c>
      <c r="F1619" s="111">
        <v>3575000</v>
      </c>
      <c r="G1619" s="861"/>
      <c r="H1619" s="120" t="s">
        <v>3630</v>
      </c>
    </row>
    <row r="1620" spans="1:11" x14ac:dyDescent="0.25">
      <c r="A1620" s="59">
        <v>1619</v>
      </c>
      <c r="B1620" s="59" t="s">
        <v>8283</v>
      </c>
      <c r="C1620" s="59" t="s">
        <v>8284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6799</v>
      </c>
      <c r="K1620" s="616">
        <v>45079</v>
      </c>
    </row>
    <row r="1621" spans="1:11" x14ac:dyDescent="0.25">
      <c r="A1621" s="59">
        <v>1620</v>
      </c>
      <c r="B1621" s="59" t="s">
        <v>8283</v>
      </c>
      <c r="C1621" s="59" t="s">
        <v>8286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7850</v>
      </c>
      <c r="K1621" s="616">
        <v>45265</v>
      </c>
    </row>
    <row r="1622" spans="1:11" x14ac:dyDescent="0.25">
      <c r="A1622" s="59">
        <v>1621</v>
      </c>
      <c r="B1622" s="59" t="s">
        <v>62</v>
      </c>
      <c r="C1622" s="59" t="s">
        <v>15387</v>
      </c>
      <c r="D1622" s="60">
        <v>1</v>
      </c>
      <c r="E1622" s="75" t="s">
        <v>29</v>
      </c>
      <c r="F1622" s="78">
        <v>2175000</v>
      </c>
      <c r="G1622" s="81" t="s">
        <v>8299</v>
      </c>
      <c r="H1622" s="120" t="s">
        <v>4213</v>
      </c>
    </row>
    <row r="1623" spans="1:11" x14ac:dyDescent="0.25">
      <c r="A1623" s="59">
        <v>1622</v>
      </c>
      <c r="B1623" s="59" t="s">
        <v>62</v>
      </c>
      <c r="C1623" s="59" t="s">
        <v>15388</v>
      </c>
      <c r="D1623" s="60">
        <v>1</v>
      </c>
      <c r="E1623" s="75" t="s">
        <v>29</v>
      </c>
      <c r="F1623" s="78">
        <v>2175000</v>
      </c>
      <c r="G1623" s="81" t="s">
        <v>8299</v>
      </c>
      <c r="H1623" s="120" t="s">
        <v>4213</v>
      </c>
    </row>
    <row r="1624" spans="1:11" x14ac:dyDescent="0.25">
      <c r="A1624" s="59">
        <v>1623</v>
      </c>
      <c r="B1624" s="59" t="s">
        <v>62</v>
      </c>
      <c r="C1624" s="59" t="s">
        <v>15389</v>
      </c>
      <c r="D1624" s="60">
        <v>1</v>
      </c>
      <c r="E1624" s="75" t="s">
        <v>29</v>
      </c>
      <c r="F1624" s="78">
        <v>2175000</v>
      </c>
      <c r="G1624" s="81" t="s">
        <v>8299</v>
      </c>
      <c r="H1624" s="120" t="s">
        <v>4213</v>
      </c>
    </row>
    <row r="1625" spans="1:11" x14ac:dyDescent="0.25">
      <c r="A1625" s="59">
        <v>1624</v>
      </c>
      <c r="B1625" s="59" t="s">
        <v>62</v>
      </c>
      <c r="C1625" s="59" t="s">
        <v>15390</v>
      </c>
      <c r="D1625" s="60">
        <v>1</v>
      </c>
      <c r="E1625" s="75" t="s">
        <v>29</v>
      </c>
      <c r="F1625" s="78">
        <v>2175000</v>
      </c>
      <c r="G1625" s="81" t="s">
        <v>8299</v>
      </c>
      <c r="H1625" s="120" t="s">
        <v>4213</v>
      </c>
    </row>
    <row r="1626" spans="1:11" x14ac:dyDescent="0.25">
      <c r="A1626" s="59">
        <v>1625</v>
      </c>
      <c r="B1626" s="59" t="s">
        <v>62</v>
      </c>
      <c r="C1626" s="59" t="s">
        <v>15391</v>
      </c>
      <c r="D1626" s="60">
        <v>1</v>
      </c>
      <c r="E1626" s="75" t="s">
        <v>29</v>
      </c>
      <c r="F1626" s="78">
        <v>2175000</v>
      </c>
      <c r="G1626" s="81" t="s">
        <v>8299</v>
      </c>
      <c r="H1626" s="120" t="s">
        <v>4213</v>
      </c>
    </row>
    <row r="1627" spans="1:11" x14ac:dyDescent="0.25">
      <c r="A1627" s="59">
        <v>1626</v>
      </c>
      <c r="B1627" s="71" t="s">
        <v>8304</v>
      </c>
      <c r="C1627" s="59" t="s">
        <v>8305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x14ac:dyDescent="0.25">
      <c r="A1628" s="59">
        <v>1627</v>
      </c>
      <c r="B1628" s="71" t="s">
        <v>8304</v>
      </c>
      <c r="C1628" s="59" t="s">
        <v>8306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x14ac:dyDescent="0.25">
      <c r="A1629" s="59">
        <v>1628</v>
      </c>
      <c r="B1629" s="59" t="s">
        <v>62</v>
      </c>
      <c r="C1629" s="59" t="s">
        <v>15392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x14ac:dyDescent="0.25">
      <c r="A1630" s="59">
        <v>1629</v>
      </c>
      <c r="B1630" s="59" t="s">
        <v>62</v>
      </c>
      <c r="C1630" s="59" t="s">
        <v>15393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x14ac:dyDescent="0.25">
      <c r="A1631" s="59">
        <v>1630</v>
      </c>
      <c r="B1631" s="59" t="s">
        <v>62</v>
      </c>
      <c r="C1631" s="59" t="s">
        <v>15394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x14ac:dyDescent="0.25">
      <c r="A1632" s="59">
        <v>1631</v>
      </c>
      <c r="B1632" s="59" t="s">
        <v>62</v>
      </c>
      <c r="C1632" s="59" t="s">
        <v>15395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x14ac:dyDescent="0.25">
      <c r="A1633" s="59">
        <v>1632</v>
      </c>
      <c r="B1633" s="59" t="s">
        <v>62</v>
      </c>
      <c r="C1633" s="59" t="s">
        <v>15396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x14ac:dyDescent="0.25">
      <c r="A1634" s="59">
        <v>1633</v>
      </c>
      <c r="B1634" s="71" t="s">
        <v>8304</v>
      </c>
      <c r="C1634" s="59" t="s">
        <v>8309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x14ac:dyDescent="0.25">
      <c r="A1635" s="59">
        <v>1634</v>
      </c>
      <c r="B1635" s="71" t="s">
        <v>8304</v>
      </c>
      <c r="C1635" s="59" t="s">
        <v>8311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x14ac:dyDescent="0.25">
      <c r="A1636" s="59">
        <v>1635</v>
      </c>
      <c r="B1636" s="59" t="s">
        <v>8314</v>
      </c>
      <c r="C1636" s="59" t="s">
        <v>15397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15398</v>
      </c>
      <c r="K1636" s="81" t="s">
        <v>15399</v>
      </c>
    </row>
    <row r="1637" spans="1:11" x14ac:dyDescent="0.25">
      <c r="A1637" s="59">
        <v>1636</v>
      </c>
      <c r="B1637" s="58" t="s">
        <v>2959</v>
      </c>
      <c r="C1637" s="59" t="s">
        <v>8319</v>
      </c>
      <c r="D1637" s="77">
        <v>1</v>
      </c>
      <c r="E1637" s="88" t="s">
        <v>26</v>
      </c>
      <c r="F1637" s="78">
        <v>825000</v>
      </c>
      <c r="G1637" s="120" t="s">
        <v>15400</v>
      </c>
      <c r="H1637" s="81" t="s">
        <v>3764</v>
      </c>
    </row>
    <row r="1638" spans="1:11" x14ac:dyDescent="0.25">
      <c r="A1638" s="59">
        <v>1637</v>
      </c>
      <c r="B1638" s="58" t="s">
        <v>2959</v>
      </c>
      <c r="C1638" s="59" t="s">
        <v>8321</v>
      </c>
      <c r="D1638" s="77">
        <v>1</v>
      </c>
      <c r="E1638" s="88" t="s">
        <v>26</v>
      </c>
      <c r="F1638" s="78">
        <v>825000</v>
      </c>
      <c r="G1638" s="120" t="s">
        <v>15401</v>
      </c>
      <c r="H1638" s="81" t="s">
        <v>3764</v>
      </c>
    </row>
    <row r="1639" spans="1:11" x14ac:dyDescent="0.25">
      <c r="A1639" s="59">
        <v>1638</v>
      </c>
      <c r="B1639" s="58" t="s">
        <v>2959</v>
      </c>
      <c r="C1639" s="59" t="s">
        <v>8323</v>
      </c>
      <c r="D1639" s="77">
        <v>1</v>
      </c>
      <c r="E1639" s="88" t="s">
        <v>26</v>
      </c>
      <c r="F1639" s="78">
        <v>825000</v>
      </c>
      <c r="G1639" s="120" t="s">
        <v>15402</v>
      </c>
      <c r="H1639" s="81" t="s">
        <v>3764</v>
      </c>
    </row>
    <row r="1640" spans="1:11" x14ac:dyDescent="0.25">
      <c r="A1640" s="59">
        <v>1639</v>
      </c>
      <c r="B1640" s="58" t="s">
        <v>2959</v>
      </c>
      <c r="C1640" s="59" t="s">
        <v>8325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x14ac:dyDescent="0.25">
      <c r="A1641" s="59">
        <v>1640</v>
      </c>
      <c r="B1641" s="58" t="s">
        <v>2959</v>
      </c>
      <c r="C1641" s="59" t="s">
        <v>8326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x14ac:dyDescent="0.25">
      <c r="A1642" s="59">
        <v>1641</v>
      </c>
      <c r="B1642" s="58" t="s">
        <v>2959</v>
      </c>
      <c r="C1642" s="59" t="s">
        <v>8327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x14ac:dyDescent="0.25">
      <c r="A1643" s="59">
        <v>1642</v>
      </c>
      <c r="B1643" s="71" t="s">
        <v>58</v>
      </c>
      <c r="C1643" s="59" t="s">
        <v>8329</v>
      </c>
      <c r="D1643" s="60">
        <v>1</v>
      </c>
      <c r="E1643" s="75" t="s">
        <v>26</v>
      </c>
      <c r="F1643" s="63">
        <v>4250000</v>
      </c>
      <c r="G1643" s="65" t="s">
        <v>8330</v>
      </c>
      <c r="H1643" s="120" t="s">
        <v>3785</v>
      </c>
    </row>
    <row r="1644" spans="1:11" x14ac:dyDescent="0.25">
      <c r="A1644" s="59">
        <v>1643</v>
      </c>
      <c r="B1644" s="71" t="s">
        <v>58</v>
      </c>
      <c r="C1644" s="59" t="s">
        <v>8332</v>
      </c>
      <c r="D1644" s="60">
        <v>1</v>
      </c>
      <c r="E1644" s="75" t="s">
        <v>26</v>
      </c>
      <c r="F1644" s="102">
        <v>4250000</v>
      </c>
      <c r="G1644" s="65" t="s">
        <v>8330</v>
      </c>
      <c r="H1644" s="120" t="s">
        <v>3785</v>
      </c>
    </row>
    <row r="1645" spans="1:11" x14ac:dyDescent="0.25">
      <c r="A1645" s="59">
        <v>1644</v>
      </c>
      <c r="B1645" s="59" t="s">
        <v>8314</v>
      </c>
      <c r="C1645" s="59" t="s">
        <v>6717</v>
      </c>
      <c r="D1645" s="59">
        <v>1</v>
      </c>
      <c r="E1645" s="59" t="s">
        <v>29</v>
      </c>
      <c r="F1645" s="61">
        <v>1400000</v>
      </c>
      <c r="G1645" s="120" t="s">
        <v>12337</v>
      </c>
      <c r="H1645" s="120" t="s">
        <v>3785</v>
      </c>
    </row>
    <row r="1646" spans="1:11" x14ac:dyDescent="0.25">
      <c r="A1646" s="59">
        <v>1645</v>
      </c>
      <c r="B1646" s="59" t="s">
        <v>8314</v>
      </c>
      <c r="C1646" s="59" t="s">
        <v>8338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x14ac:dyDescent="0.25">
      <c r="A1647" s="59">
        <v>1646</v>
      </c>
      <c r="B1647" s="59" t="s">
        <v>2369</v>
      </c>
      <c r="C1647" s="59" t="s">
        <v>8344</v>
      </c>
      <c r="D1647" s="60">
        <v>1</v>
      </c>
      <c r="E1647" s="126" t="s">
        <v>25</v>
      </c>
      <c r="F1647" s="73">
        <v>1150000</v>
      </c>
      <c r="G1647" s="65" t="s">
        <v>8345</v>
      </c>
      <c r="H1647" s="616">
        <v>44933</v>
      </c>
    </row>
    <row r="1648" spans="1:11" x14ac:dyDescent="0.25">
      <c r="A1648" s="59">
        <v>1647</v>
      </c>
      <c r="B1648" s="93" t="s">
        <v>8346</v>
      </c>
      <c r="C1648" s="59" t="s">
        <v>8347</v>
      </c>
      <c r="D1648" s="60">
        <v>1</v>
      </c>
      <c r="E1648" s="75" t="s">
        <v>26</v>
      </c>
      <c r="F1648" s="73">
        <v>1</v>
      </c>
      <c r="G1648" s="65" t="s">
        <v>8345</v>
      </c>
      <c r="H1648" s="616">
        <v>44933</v>
      </c>
    </row>
    <row r="1649" spans="1:11" x14ac:dyDescent="0.25">
      <c r="A1649" s="59">
        <v>1648</v>
      </c>
      <c r="B1649" s="93" t="s">
        <v>8346</v>
      </c>
      <c r="C1649" s="59" t="s">
        <v>8348</v>
      </c>
      <c r="D1649" s="72">
        <v>1</v>
      </c>
      <c r="E1649" s="88" t="s">
        <v>26</v>
      </c>
      <c r="F1649" s="73">
        <v>1</v>
      </c>
      <c r="G1649" s="65" t="s">
        <v>8345</v>
      </c>
      <c r="H1649" s="616">
        <v>44933</v>
      </c>
    </row>
    <row r="1650" spans="1:11" x14ac:dyDescent="0.25">
      <c r="A1650" s="59">
        <v>1649</v>
      </c>
      <c r="B1650" s="59" t="s">
        <v>3599</v>
      </c>
      <c r="C1650" s="83" t="s">
        <v>8350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6">
        <v>44992</v>
      </c>
      <c r="I1650" s="124" t="s">
        <v>15403</v>
      </c>
    </row>
    <row r="1651" spans="1:11" x14ac:dyDescent="0.25">
      <c r="A1651" s="59">
        <v>1650</v>
      </c>
      <c r="B1651" s="59" t="s">
        <v>3599</v>
      </c>
      <c r="C1651" s="84" t="s">
        <v>8352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6">
        <v>44992</v>
      </c>
      <c r="I1651" s="124" t="s">
        <v>12609</v>
      </c>
    </row>
    <row r="1652" spans="1:11" x14ac:dyDescent="0.25">
      <c r="A1652" s="59">
        <v>1651</v>
      </c>
      <c r="B1652" s="59" t="s">
        <v>3599</v>
      </c>
      <c r="C1652" s="84" t="s">
        <v>15404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6">
        <v>44992</v>
      </c>
      <c r="I1652" s="124" t="s">
        <v>15077</v>
      </c>
      <c r="K1652" s="81" t="s">
        <v>15405</v>
      </c>
    </row>
    <row r="1653" spans="1:11" x14ac:dyDescent="0.25">
      <c r="A1653" s="59">
        <v>1652</v>
      </c>
      <c r="B1653" s="71" t="s">
        <v>58</v>
      </c>
      <c r="C1653" s="59" t="s">
        <v>8367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6">
        <v>45023</v>
      </c>
    </row>
    <row r="1654" spans="1:11" x14ac:dyDescent="0.25">
      <c r="A1654" s="59">
        <v>1653</v>
      </c>
      <c r="B1654" s="71" t="s">
        <v>58</v>
      </c>
      <c r="C1654" s="59" t="s">
        <v>8368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6">
        <v>45023</v>
      </c>
    </row>
    <row r="1655" spans="1:11" x14ac:dyDescent="0.25">
      <c r="A1655" s="59">
        <v>1654</v>
      </c>
      <c r="B1655" s="59" t="s">
        <v>3599</v>
      </c>
      <c r="C1655" s="59" t="s">
        <v>15406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6">
        <v>45023</v>
      </c>
      <c r="I1655" s="59" t="s">
        <v>13162</v>
      </c>
      <c r="K1655" s="81" t="s">
        <v>15407</v>
      </c>
    </row>
    <row r="1656" spans="1:11" x14ac:dyDescent="0.25">
      <c r="A1656" s="59">
        <v>1655</v>
      </c>
      <c r="B1656" s="59" t="s">
        <v>3599</v>
      </c>
      <c r="C1656" s="59" t="s">
        <v>15408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6">
        <v>45023</v>
      </c>
      <c r="I1656" s="59" t="s">
        <v>13164</v>
      </c>
      <c r="K1656" s="81" t="s">
        <v>15407</v>
      </c>
    </row>
    <row r="1657" spans="1:11" x14ac:dyDescent="0.25">
      <c r="A1657" s="59">
        <v>1656</v>
      </c>
      <c r="B1657" s="59" t="s">
        <v>62</v>
      </c>
      <c r="C1657" s="83" t="s">
        <v>15409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6">
        <v>45023</v>
      </c>
      <c r="I1657" s="59" t="s">
        <v>12986</v>
      </c>
      <c r="K1657" s="81" t="s">
        <v>15410</v>
      </c>
    </row>
    <row r="1658" spans="1:11" x14ac:dyDescent="0.25">
      <c r="A1658" s="59">
        <v>1657</v>
      </c>
      <c r="B1658" s="59" t="s">
        <v>62</v>
      </c>
      <c r="C1658" s="84" t="s">
        <v>15411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6">
        <v>45023</v>
      </c>
      <c r="I1658" s="59" t="s">
        <v>12601</v>
      </c>
      <c r="K1658" s="81" t="s">
        <v>15410</v>
      </c>
    </row>
    <row r="1659" spans="1:11" x14ac:dyDescent="0.25">
      <c r="A1659" s="59">
        <v>1658</v>
      </c>
      <c r="B1659" s="93" t="s">
        <v>3713</v>
      </c>
      <c r="C1659" s="59" t="s">
        <v>8362</v>
      </c>
      <c r="D1659" s="60">
        <v>1</v>
      </c>
      <c r="E1659" s="75" t="s">
        <v>26</v>
      </c>
      <c r="F1659" s="63">
        <v>1</v>
      </c>
      <c r="G1659" s="65" t="s">
        <v>8363</v>
      </c>
      <c r="H1659" s="616">
        <v>45023</v>
      </c>
    </row>
    <row r="1660" spans="1:11" x14ac:dyDescent="0.25">
      <c r="A1660" s="59">
        <v>1659</v>
      </c>
      <c r="B1660" s="93" t="s">
        <v>3713</v>
      </c>
      <c r="C1660" s="59" t="s">
        <v>6330</v>
      </c>
      <c r="D1660" s="60">
        <v>1</v>
      </c>
      <c r="E1660" s="94" t="s">
        <v>26</v>
      </c>
      <c r="F1660" s="63">
        <v>1</v>
      </c>
      <c r="G1660" s="65" t="s">
        <v>8363</v>
      </c>
      <c r="H1660" s="616">
        <v>45023</v>
      </c>
    </row>
    <row r="1661" spans="1:11" x14ac:dyDescent="0.25">
      <c r="A1661" s="59">
        <v>1660</v>
      </c>
      <c r="B1661" s="93" t="s">
        <v>3713</v>
      </c>
      <c r="C1661" s="81" t="s">
        <v>8364</v>
      </c>
      <c r="D1661" s="83">
        <v>1</v>
      </c>
      <c r="E1661" s="94" t="s">
        <v>26</v>
      </c>
      <c r="F1661" s="111">
        <v>1</v>
      </c>
      <c r="G1661" s="65" t="s">
        <v>8363</v>
      </c>
      <c r="H1661" s="616">
        <v>45023</v>
      </c>
    </row>
    <row r="1662" spans="1:11" x14ac:dyDescent="0.25">
      <c r="A1662" s="59">
        <v>1661</v>
      </c>
      <c r="B1662" s="93" t="s">
        <v>3713</v>
      </c>
      <c r="C1662" s="59" t="s">
        <v>6328</v>
      </c>
      <c r="D1662" s="60">
        <v>1</v>
      </c>
      <c r="E1662" s="94" t="s">
        <v>26</v>
      </c>
      <c r="F1662" s="73">
        <v>1</v>
      </c>
      <c r="G1662" s="65" t="s">
        <v>8363</v>
      </c>
      <c r="H1662" s="616">
        <v>45023</v>
      </c>
    </row>
    <row r="1663" spans="1:11" x14ac:dyDescent="0.25">
      <c r="A1663" s="59">
        <v>1662</v>
      </c>
      <c r="B1663" s="93" t="s">
        <v>3713</v>
      </c>
      <c r="C1663" s="59" t="s">
        <v>8365</v>
      </c>
      <c r="D1663" s="547">
        <v>1</v>
      </c>
      <c r="E1663" s="94" t="s">
        <v>26</v>
      </c>
      <c r="F1663" s="549">
        <v>1</v>
      </c>
      <c r="G1663" s="65" t="s">
        <v>8363</v>
      </c>
      <c r="H1663" s="616">
        <v>45023</v>
      </c>
    </row>
    <row r="1664" spans="1:11" x14ac:dyDescent="0.25">
      <c r="A1664" s="59">
        <v>1663</v>
      </c>
      <c r="B1664" s="93" t="s">
        <v>3713</v>
      </c>
      <c r="C1664" s="59" t="s">
        <v>8366</v>
      </c>
      <c r="D1664" s="60">
        <v>1</v>
      </c>
      <c r="E1664" s="94" t="s">
        <v>26</v>
      </c>
      <c r="F1664" s="73">
        <v>1</v>
      </c>
      <c r="G1664" s="65" t="s">
        <v>8363</v>
      </c>
      <c r="H1664" s="616">
        <v>45023</v>
      </c>
    </row>
    <row r="1665" spans="1:8" x14ac:dyDescent="0.25">
      <c r="A1665" s="59">
        <v>1664</v>
      </c>
      <c r="B1665" s="71" t="s">
        <v>8381</v>
      </c>
      <c r="C1665" s="59" t="s">
        <v>8382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6">
        <v>45084</v>
      </c>
    </row>
    <row r="1666" spans="1:8" x14ac:dyDescent="0.25">
      <c r="A1666" s="59">
        <v>1665</v>
      </c>
      <c r="B1666" s="71" t="s">
        <v>8381</v>
      </c>
      <c r="C1666" s="192" t="s">
        <v>8384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6">
        <v>45084</v>
      </c>
    </row>
    <row r="1667" spans="1:8" x14ac:dyDescent="0.25">
      <c r="A1667" s="59">
        <v>1666</v>
      </c>
      <c r="B1667" s="59" t="s">
        <v>2223</v>
      </c>
      <c r="C1667" s="59" t="s">
        <v>8385</v>
      </c>
      <c r="D1667" s="60">
        <v>1</v>
      </c>
      <c r="E1667" s="75" t="s">
        <v>26</v>
      </c>
      <c r="F1667" s="73">
        <v>925000</v>
      </c>
      <c r="G1667" s="65" t="s">
        <v>6314</v>
      </c>
      <c r="H1667" s="616">
        <v>45084</v>
      </c>
    </row>
    <row r="1668" spans="1:8" x14ac:dyDescent="0.25">
      <c r="A1668" s="59">
        <v>1667</v>
      </c>
      <c r="B1668" s="93" t="s">
        <v>3714</v>
      </c>
      <c r="C1668" s="59" t="s">
        <v>8387</v>
      </c>
      <c r="D1668" s="72">
        <v>1</v>
      </c>
      <c r="E1668" s="94" t="s">
        <v>26</v>
      </c>
      <c r="F1668" s="73">
        <v>1</v>
      </c>
      <c r="G1668" s="65" t="s">
        <v>6314</v>
      </c>
      <c r="H1668" s="616">
        <v>45084</v>
      </c>
    </row>
    <row r="1669" spans="1:8" x14ac:dyDescent="0.25">
      <c r="A1669" s="59">
        <v>1668</v>
      </c>
      <c r="B1669" s="93" t="s">
        <v>3714</v>
      </c>
      <c r="C1669" s="59" t="s">
        <v>8388</v>
      </c>
      <c r="D1669" s="60">
        <v>1</v>
      </c>
      <c r="E1669" s="94" t="s">
        <v>26</v>
      </c>
      <c r="F1669" s="63">
        <v>1</v>
      </c>
      <c r="G1669" s="65" t="s">
        <v>6314</v>
      </c>
      <c r="H1669" s="616">
        <v>45084</v>
      </c>
    </row>
    <row r="1670" spans="1:8" x14ac:dyDescent="0.25">
      <c r="A1670" s="59">
        <v>1669</v>
      </c>
      <c r="B1670" s="93" t="s">
        <v>3714</v>
      </c>
      <c r="C1670" s="59" t="s">
        <v>8389</v>
      </c>
      <c r="D1670" s="60">
        <v>1</v>
      </c>
      <c r="E1670" s="77" t="s">
        <v>26</v>
      </c>
      <c r="F1670" s="73">
        <v>1</v>
      </c>
      <c r="G1670" s="65" t="s">
        <v>6314</v>
      </c>
      <c r="H1670" s="616">
        <v>45084</v>
      </c>
    </row>
    <row r="1671" spans="1:8" x14ac:dyDescent="0.25">
      <c r="A1671" s="59">
        <v>1670</v>
      </c>
      <c r="B1671" s="58" t="s">
        <v>3880</v>
      </c>
      <c r="C1671" s="59" t="s">
        <v>8394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6">
        <v>45084</v>
      </c>
    </row>
    <row r="1672" spans="1:8" x14ac:dyDescent="0.25">
      <c r="A1672" s="59">
        <v>1671</v>
      </c>
      <c r="B1672" s="58" t="s">
        <v>3880</v>
      </c>
      <c r="C1672" s="59" t="s">
        <v>8395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6">
        <v>45084</v>
      </c>
    </row>
    <row r="1673" spans="1:8" x14ac:dyDescent="0.25">
      <c r="A1673" s="59">
        <v>1672</v>
      </c>
      <c r="B1673" s="58" t="s">
        <v>3880</v>
      </c>
      <c r="C1673" s="59" t="s">
        <v>8396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6">
        <v>45084</v>
      </c>
    </row>
    <row r="1674" spans="1:8" x14ac:dyDescent="0.25">
      <c r="A1674" s="59">
        <v>1673</v>
      </c>
      <c r="B1674" s="58" t="s">
        <v>3882</v>
      </c>
      <c r="C1674" s="83" t="s">
        <v>8397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6">
        <v>45084</v>
      </c>
    </row>
    <row r="1675" spans="1:8" x14ac:dyDescent="0.25">
      <c r="A1675" s="59">
        <v>1674</v>
      </c>
      <c r="B1675" s="58" t="s">
        <v>3882</v>
      </c>
      <c r="C1675" s="83" t="s">
        <v>8398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6">
        <v>45084</v>
      </c>
    </row>
    <row r="1676" spans="1:8" x14ac:dyDescent="0.25">
      <c r="A1676" s="59">
        <v>1675</v>
      </c>
      <c r="B1676" s="58" t="s">
        <v>3882</v>
      </c>
      <c r="C1676" s="83" t="s">
        <v>8399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6">
        <v>45084</v>
      </c>
    </row>
    <row r="1677" spans="1:8" x14ac:dyDescent="0.25">
      <c r="A1677" s="59">
        <v>1676</v>
      </c>
      <c r="B1677" s="58" t="s">
        <v>3882</v>
      </c>
      <c r="C1677" s="83" t="s">
        <v>8400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6">
        <v>45084</v>
      </c>
    </row>
    <row r="1678" spans="1:8" x14ac:dyDescent="0.25">
      <c r="A1678" s="59">
        <v>1677</v>
      </c>
      <c r="B1678" s="71" t="s">
        <v>3883</v>
      </c>
      <c r="C1678" s="84" t="s">
        <v>8401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6">
        <v>45084</v>
      </c>
    </row>
    <row r="1679" spans="1:8" x14ac:dyDescent="0.25">
      <c r="A1679" s="59">
        <v>1678</v>
      </c>
      <c r="B1679" s="59" t="s">
        <v>62</v>
      </c>
      <c r="C1679" s="59" t="s">
        <v>7503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6">
        <v>45084</v>
      </c>
    </row>
    <row r="1680" spans="1:8" x14ac:dyDescent="0.25">
      <c r="A1680" s="59">
        <v>1679</v>
      </c>
      <c r="B1680" s="59" t="s">
        <v>62</v>
      </c>
      <c r="C1680" s="59" t="s">
        <v>7633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6">
        <v>45084</v>
      </c>
    </row>
    <row r="1681" spans="1:11" x14ac:dyDescent="0.25">
      <c r="A1681" s="59">
        <v>1680</v>
      </c>
      <c r="B1681" s="59" t="s">
        <v>62</v>
      </c>
      <c r="C1681" s="59" t="s">
        <v>7268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6">
        <v>45084</v>
      </c>
    </row>
    <row r="1682" spans="1:11" x14ac:dyDescent="0.25">
      <c r="A1682" s="59">
        <v>1681</v>
      </c>
      <c r="B1682" s="59" t="s">
        <v>8314</v>
      </c>
      <c r="C1682" s="59" t="s">
        <v>15412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6">
        <v>45145</v>
      </c>
      <c r="I1682" s="124" t="s">
        <v>15413</v>
      </c>
      <c r="K1682" s="81" t="s">
        <v>15414</v>
      </c>
    </row>
    <row r="1683" spans="1:11" x14ac:dyDescent="0.25">
      <c r="A1683" s="59">
        <v>1682</v>
      </c>
      <c r="B1683" s="71" t="s">
        <v>3883</v>
      </c>
      <c r="C1683" s="59" t="s">
        <v>8410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6">
        <v>45145</v>
      </c>
    </row>
    <row r="1684" spans="1:11" x14ac:dyDescent="0.25">
      <c r="A1684" s="59">
        <v>1683</v>
      </c>
      <c r="B1684" s="71" t="s">
        <v>3883</v>
      </c>
      <c r="C1684" s="59" t="s">
        <v>8411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6">
        <v>45145</v>
      </c>
    </row>
    <row r="1685" spans="1:11" x14ac:dyDescent="0.25">
      <c r="A1685" s="59">
        <v>1684</v>
      </c>
      <c r="B1685" s="71" t="s">
        <v>58</v>
      </c>
      <c r="C1685" s="59" t="s">
        <v>8424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6">
        <v>45206</v>
      </c>
    </row>
    <row r="1686" spans="1:11" x14ac:dyDescent="0.25">
      <c r="A1686" s="59">
        <v>1685</v>
      </c>
      <c r="B1686" s="71" t="s">
        <v>58</v>
      </c>
      <c r="C1686" s="59" t="s">
        <v>8425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6">
        <v>45206</v>
      </c>
    </row>
    <row r="1687" spans="1:11" x14ac:dyDescent="0.25">
      <c r="A1687" s="59">
        <v>1686</v>
      </c>
      <c r="B1687" s="71" t="s">
        <v>58</v>
      </c>
      <c r="C1687" s="59" t="s">
        <v>8426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6">
        <v>45206</v>
      </c>
    </row>
    <row r="1688" spans="1:11" x14ac:dyDescent="0.25">
      <c r="A1688" s="59">
        <v>1687</v>
      </c>
      <c r="B1688" s="71" t="s">
        <v>58</v>
      </c>
      <c r="C1688" s="59" t="s">
        <v>8427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6">
        <v>45206</v>
      </c>
    </row>
    <row r="1689" spans="1:11" x14ac:dyDescent="0.25">
      <c r="A1689" s="59">
        <v>1688</v>
      </c>
      <c r="B1689" s="59" t="s">
        <v>2369</v>
      </c>
      <c r="C1689" s="128" t="s">
        <v>8439</v>
      </c>
      <c r="D1689" s="60">
        <v>1</v>
      </c>
      <c r="E1689" s="126" t="s">
        <v>26</v>
      </c>
      <c r="F1689" s="64">
        <v>1150000</v>
      </c>
      <c r="G1689" s="120" t="s">
        <v>15415</v>
      </c>
      <c r="H1689" s="616">
        <v>45206</v>
      </c>
    </row>
    <row r="1690" spans="1:11" x14ac:dyDescent="0.25">
      <c r="A1690" s="59">
        <v>1689</v>
      </c>
      <c r="B1690" s="59" t="s">
        <v>2369</v>
      </c>
      <c r="C1690" s="59" t="s">
        <v>8440</v>
      </c>
      <c r="D1690" s="60">
        <v>1</v>
      </c>
      <c r="E1690" s="77" t="s">
        <v>26</v>
      </c>
      <c r="F1690" s="64">
        <v>1150000</v>
      </c>
      <c r="G1690" s="120" t="s">
        <v>15415</v>
      </c>
      <c r="H1690" s="616">
        <v>45206</v>
      </c>
    </row>
    <row r="1691" spans="1:11" x14ac:dyDescent="0.25">
      <c r="A1691" s="59">
        <v>1690</v>
      </c>
      <c r="B1691" s="59" t="s">
        <v>2369</v>
      </c>
      <c r="C1691" s="77" t="s">
        <v>8441</v>
      </c>
      <c r="D1691" s="73">
        <v>1</v>
      </c>
      <c r="E1691" s="77" t="s">
        <v>26</v>
      </c>
      <c r="F1691" s="64">
        <v>1150000</v>
      </c>
      <c r="G1691" s="120" t="s">
        <v>15415</v>
      </c>
      <c r="H1691" s="616">
        <v>45206</v>
      </c>
    </row>
    <row r="1692" spans="1:11" x14ac:dyDescent="0.25">
      <c r="A1692" s="59">
        <v>1691</v>
      </c>
      <c r="B1692" s="59" t="s">
        <v>2369</v>
      </c>
      <c r="C1692" s="128" t="s">
        <v>8442</v>
      </c>
      <c r="D1692" s="60">
        <v>1</v>
      </c>
      <c r="E1692" s="77" t="s">
        <v>26</v>
      </c>
      <c r="F1692" s="64">
        <v>1150000</v>
      </c>
      <c r="G1692" s="120" t="s">
        <v>15415</v>
      </c>
      <c r="H1692" s="616">
        <v>45206</v>
      </c>
    </row>
    <row r="1693" spans="1:11" x14ac:dyDescent="0.25">
      <c r="A1693" s="59">
        <v>1692</v>
      </c>
      <c r="B1693" s="71" t="s">
        <v>3883</v>
      </c>
      <c r="C1693" s="59" t="s">
        <v>8428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6">
        <v>45206</v>
      </c>
    </row>
    <row r="1694" spans="1:11" x14ac:dyDescent="0.25">
      <c r="A1694" s="59">
        <v>1693</v>
      </c>
      <c r="B1694" s="71" t="s">
        <v>3883</v>
      </c>
      <c r="C1694" s="59" t="s">
        <v>8429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6">
        <v>45206</v>
      </c>
    </row>
    <row r="1695" spans="1:11" x14ac:dyDescent="0.25">
      <c r="A1695" s="59">
        <v>1694</v>
      </c>
      <c r="B1695" s="71" t="s">
        <v>3883</v>
      </c>
      <c r="C1695" s="59" t="s">
        <v>8430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6">
        <v>45206</v>
      </c>
    </row>
    <row r="1696" spans="1:11" x14ac:dyDescent="0.25">
      <c r="A1696" s="59">
        <v>1695</v>
      </c>
      <c r="B1696" s="71" t="s">
        <v>3883</v>
      </c>
      <c r="C1696" s="59" t="s">
        <v>8431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6">
        <v>45206</v>
      </c>
    </row>
    <row r="1697" spans="1:11" x14ac:dyDescent="0.25">
      <c r="A1697" s="59">
        <v>1696</v>
      </c>
      <c r="B1697" s="71" t="s">
        <v>3883</v>
      </c>
      <c r="C1697" s="59" t="s">
        <v>8433</v>
      </c>
      <c r="D1697" s="60">
        <v>1</v>
      </c>
      <c r="E1697" s="94" t="s">
        <v>26</v>
      </c>
      <c r="F1697" s="73">
        <v>1650000</v>
      </c>
      <c r="G1697" s="120" t="s">
        <v>15415</v>
      </c>
      <c r="H1697" s="616">
        <v>45206</v>
      </c>
    </row>
    <row r="1698" spans="1:11" x14ac:dyDescent="0.25">
      <c r="A1698" s="59">
        <v>1697</v>
      </c>
      <c r="B1698" s="71" t="s">
        <v>3883</v>
      </c>
      <c r="C1698" s="59" t="s">
        <v>8436</v>
      </c>
      <c r="D1698" s="60">
        <v>1</v>
      </c>
      <c r="E1698" s="126" t="s">
        <v>26</v>
      </c>
      <c r="F1698" s="73">
        <v>1650000</v>
      </c>
      <c r="G1698" s="120" t="s">
        <v>15415</v>
      </c>
      <c r="H1698" s="616">
        <v>45206</v>
      </c>
    </row>
    <row r="1699" spans="1:11" x14ac:dyDescent="0.25">
      <c r="A1699" s="59">
        <v>1698</v>
      </c>
      <c r="B1699" s="71" t="s">
        <v>3883</v>
      </c>
      <c r="C1699" s="59" t="s">
        <v>8437</v>
      </c>
      <c r="D1699" s="60">
        <v>1</v>
      </c>
      <c r="E1699" s="126" t="s">
        <v>26</v>
      </c>
      <c r="F1699" s="73">
        <v>1650000</v>
      </c>
      <c r="G1699" s="120" t="s">
        <v>15415</v>
      </c>
      <c r="H1699" s="616">
        <v>45206</v>
      </c>
    </row>
    <row r="1700" spans="1:11" x14ac:dyDescent="0.25">
      <c r="A1700" s="59">
        <v>1699</v>
      </c>
      <c r="B1700" s="71" t="s">
        <v>3883</v>
      </c>
      <c r="C1700" s="59" t="s">
        <v>8438</v>
      </c>
      <c r="D1700" s="87">
        <v>1</v>
      </c>
      <c r="E1700" s="75" t="s">
        <v>26</v>
      </c>
      <c r="F1700" s="73">
        <v>1650000</v>
      </c>
      <c r="G1700" s="120" t="s">
        <v>15415</v>
      </c>
      <c r="H1700" s="616">
        <v>45206</v>
      </c>
    </row>
    <row r="1701" spans="1:11" x14ac:dyDescent="0.25">
      <c r="A1701" s="59">
        <v>1700</v>
      </c>
      <c r="B1701" s="71" t="s">
        <v>54</v>
      </c>
      <c r="C1701" s="59" t="s">
        <v>8416</v>
      </c>
      <c r="D1701" s="60">
        <v>1</v>
      </c>
      <c r="E1701" s="77" t="s">
        <v>26</v>
      </c>
      <c r="F1701" s="63">
        <v>3575000</v>
      </c>
      <c r="G1701" s="65" t="s">
        <v>8363</v>
      </c>
      <c r="H1701" s="616">
        <v>45206</v>
      </c>
    </row>
    <row r="1702" spans="1:11" x14ac:dyDescent="0.25">
      <c r="A1702" s="59">
        <v>1701</v>
      </c>
      <c r="B1702" s="71" t="s">
        <v>54</v>
      </c>
      <c r="C1702" s="59" t="s">
        <v>8418</v>
      </c>
      <c r="D1702" s="87">
        <v>1</v>
      </c>
      <c r="E1702" s="75" t="s">
        <v>26</v>
      </c>
      <c r="F1702" s="63">
        <v>3575000</v>
      </c>
      <c r="G1702" s="65" t="s">
        <v>8363</v>
      </c>
      <c r="H1702" s="616">
        <v>45206</v>
      </c>
    </row>
    <row r="1703" spans="1:11" x14ac:dyDescent="0.25">
      <c r="A1703" s="59">
        <v>1702</v>
      </c>
      <c r="B1703" s="71" t="s">
        <v>54</v>
      </c>
      <c r="C1703" s="59" t="s">
        <v>8419</v>
      </c>
      <c r="D1703" s="60">
        <v>1</v>
      </c>
      <c r="E1703" s="75" t="s">
        <v>26</v>
      </c>
      <c r="F1703" s="63">
        <v>3575000</v>
      </c>
      <c r="G1703" s="65" t="s">
        <v>8363</v>
      </c>
      <c r="H1703" s="616">
        <v>45206</v>
      </c>
    </row>
    <row r="1704" spans="1:11" x14ac:dyDescent="0.25">
      <c r="A1704" s="59">
        <v>1703</v>
      </c>
      <c r="B1704" s="93" t="s">
        <v>3941</v>
      </c>
      <c r="C1704" s="83" t="s">
        <v>8420</v>
      </c>
      <c r="D1704" s="60">
        <v>1</v>
      </c>
      <c r="E1704" s="75" t="s">
        <v>26</v>
      </c>
      <c r="F1704" s="63">
        <v>825000</v>
      </c>
      <c r="G1704" s="65" t="s">
        <v>8363</v>
      </c>
      <c r="H1704" s="616">
        <v>45206</v>
      </c>
    </row>
    <row r="1705" spans="1:11" x14ac:dyDescent="0.25">
      <c r="A1705" s="59">
        <v>1704</v>
      </c>
      <c r="B1705" s="93" t="s">
        <v>3941</v>
      </c>
      <c r="C1705" s="84" t="s">
        <v>8421</v>
      </c>
      <c r="D1705" s="60">
        <v>1</v>
      </c>
      <c r="E1705" s="59" t="s">
        <v>25</v>
      </c>
      <c r="F1705" s="63">
        <v>825000</v>
      </c>
      <c r="G1705" s="65" t="s">
        <v>8363</v>
      </c>
      <c r="H1705" s="616">
        <v>45206</v>
      </c>
    </row>
    <row r="1706" spans="1:11" x14ac:dyDescent="0.25">
      <c r="A1706" s="59">
        <v>1705</v>
      </c>
      <c r="B1706" s="93" t="s">
        <v>3941</v>
      </c>
      <c r="C1706" s="84" t="s">
        <v>8422</v>
      </c>
      <c r="D1706" s="60">
        <v>1</v>
      </c>
      <c r="E1706" s="59" t="s">
        <v>25</v>
      </c>
      <c r="F1706" s="63">
        <v>825000</v>
      </c>
      <c r="G1706" s="65" t="s">
        <v>8363</v>
      </c>
      <c r="H1706" s="616">
        <v>45206</v>
      </c>
    </row>
    <row r="1707" spans="1:11" x14ac:dyDescent="0.25">
      <c r="A1707" s="59">
        <v>1706</v>
      </c>
      <c r="B1707" s="93" t="s">
        <v>3941</v>
      </c>
      <c r="C1707" s="84" t="s">
        <v>8423</v>
      </c>
      <c r="D1707" s="60">
        <v>1</v>
      </c>
      <c r="E1707" s="59" t="s">
        <v>26</v>
      </c>
      <c r="F1707" s="63">
        <v>825000</v>
      </c>
      <c r="G1707" s="65" t="s">
        <v>8363</v>
      </c>
      <c r="H1707" s="616">
        <v>45206</v>
      </c>
    </row>
    <row r="1708" spans="1:11" x14ac:dyDescent="0.25">
      <c r="A1708" s="59">
        <v>1707</v>
      </c>
      <c r="B1708" s="66" t="s">
        <v>3520</v>
      </c>
      <c r="C1708" s="89" t="s">
        <v>8448</v>
      </c>
      <c r="D1708" s="60">
        <v>1</v>
      </c>
      <c r="E1708" s="77" t="s">
        <v>26</v>
      </c>
      <c r="F1708" s="63">
        <v>1</v>
      </c>
      <c r="G1708" s="59" t="s">
        <v>8449</v>
      </c>
      <c r="H1708" s="616">
        <v>45267</v>
      </c>
      <c r="I1708" s="59" t="s">
        <v>13064</v>
      </c>
      <c r="K1708" s="81" t="s">
        <v>15416</v>
      </c>
    </row>
    <row r="1709" spans="1:11" x14ac:dyDescent="0.25">
      <c r="A1709" s="59">
        <v>1708</v>
      </c>
      <c r="B1709" s="59" t="s">
        <v>3599</v>
      </c>
      <c r="C1709" s="59" t="s">
        <v>8451</v>
      </c>
      <c r="D1709" s="151" t="s">
        <v>1838</v>
      </c>
      <c r="E1709" s="77" t="s">
        <v>26</v>
      </c>
      <c r="F1709" s="63">
        <v>1050000</v>
      </c>
      <c r="G1709" s="59" t="s">
        <v>8449</v>
      </c>
      <c r="H1709" s="616">
        <v>45267</v>
      </c>
      <c r="I1709" s="59" t="s">
        <v>13065</v>
      </c>
      <c r="K1709" s="81" t="s">
        <v>15416</v>
      </c>
    </row>
    <row r="1710" spans="1:11" x14ac:dyDescent="0.25">
      <c r="A1710" s="59">
        <v>1709</v>
      </c>
      <c r="B1710" s="71" t="s">
        <v>58</v>
      </c>
      <c r="C1710" s="89" t="s">
        <v>8452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6">
        <v>45267</v>
      </c>
    </row>
    <row r="1711" spans="1:11" x14ac:dyDescent="0.25">
      <c r="A1711" s="59">
        <v>1710</v>
      </c>
      <c r="B1711" s="71" t="s">
        <v>58</v>
      </c>
      <c r="C1711" s="89" t="s">
        <v>8453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6">
        <v>45267</v>
      </c>
    </row>
    <row r="1712" spans="1:11" x14ac:dyDescent="0.25">
      <c r="A1712" s="59">
        <v>1711</v>
      </c>
      <c r="B1712" s="71" t="s">
        <v>58</v>
      </c>
      <c r="C1712" s="89" t="s">
        <v>8454</v>
      </c>
      <c r="D1712" s="72">
        <v>1</v>
      </c>
      <c r="E1712" s="94" t="s">
        <v>26</v>
      </c>
      <c r="F1712" s="63">
        <v>4250000</v>
      </c>
      <c r="G1712" s="65" t="s">
        <v>8455</v>
      </c>
      <c r="H1712" s="616">
        <v>45267</v>
      </c>
    </row>
    <row r="1713" spans="1:8" x14ac:dyDescent="0.25">
      <c r="A1713" s="59">
        <v>1712</v>
      </c>
      <c r="B1713" s="71" t="s">
        <v>58</v>
      </c>
      <c r="C1713" s="89" t="s">
        <v>8456</v>
      </c>
      <c r="D1713" s="60">
        <v>1</v>
      </c>
      <c r="E1713" s="94" t="s">
        <v>26</v>
      </c>
      <c r="F1713" s="63">
        <v>4250000</v>
      </c>
      <c r="G1713" s="65" t="s">
        <v>8455</v>
      </c>
      <c r="H1713" s="616">
        <v>45267</v>
      </c>
    </row>
    <row r="1714" spans="1:8" x14ac:dyDescent="0.25">
      <c r="A1714" s="59">
        <v>1713</v>
      </c>
      <c r="B1714" s="59" t="s">
        <v>4050</v>
      </c>
      <c r="C1714" s="59" t="s">
        <v>8494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x14ac:dyDescent="0.25">
      <c r="A1715" s="59">
        <v>1714</v>
      </c>
      <c r="B1715" s="59" t="s">
        <v>4050</v>
      </c>
      <c r="C1715" s="59" t="s">
        <v>8496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x14ac:dyDescent="0.25">
      <c r="A1716" s="59">
        <v>1715</v>
      </c>
      <c r="B1716" s="59" t="s">
        <v>4050</v>
      </c>
      <c r="C1716" s="59" t="s">
        <v>8497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x14ac:dyDescent="0.25">
      <c r="A1717" s="59">
        <v>1716</v>
      </c>
      <c r="B1717" s="59" t="s">
        <v>4050</v>
      </c>
      <c r="C1717" s="59" t="s">
        <v>8498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x14ac:dyDescent="0.25">
      <c r="A1718" s="59">
        <v>1717</v>
      </c>
      <c r="B1718" s="71" t="s">
        <v>4051</v>
      </c>
      <c r="C1718" s="59" t="s">
        <v>8499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x14ac:dyDescent="0.25">
      <c r="A1719" s="59">
        <v>1718</v>
      </c>
      <c r="B1719" s="71" t="s">
        <v>4051</v>
      </c>
      <c r="C1719" s="59" t="s">
        <v>8500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x14ac:dyDescent="0.25">
      <c r="A1720" s="59">
        <v>1719</v>
      </c>
      <c r="B1720" s="71" t="s">
        <v>4051</v>
      </c>
      <c r="C1720" s="59" t="s">
        <v>8502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x14ac:dyDescent="0.25">
      <c r="A1721" s="59">
        <v>1720</v>
      </c>
      <c r="B1721" s="71" t="s">
        <v>4051</v>
      </c>
      <c r="C1721" s="59" t="s">
        <v>8503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x14ac:dyDescent="0.25">
      <c r="A1722" s="59">
        <v>1721</v>
      </c>
      <c r="B1722" s="71" t="s">
        <v>4051</v>
      </c>
      <c r="C1722" s="59" t="s">
        <v>8504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x14ac:dyDescent="0.25">
      <c r="A1723" s="59">
        <v>1722</v>
      </c>
      <c r="B1723" s="71" t="s">
        <v>4051</v>
      </c>
      <c r="C1723" s="59" t="s">
        <v>8505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x14ac:dyDescent="0.25">
      <c r="A1724" s="59">
        <v>1723</v>
      </c>
      <c r="B1724" s="71" t="s">
        <v>4051</v>
      </c>
      <c r="C1724" s="59" t="s">
        <v>8506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x14ac:dyDescent="0.25">
      <c r="A1725" s="59">
        <v>1724</v>
      </c>
      <c r="B1725" s="71" t="s">
        <v>58</v>
      </c>
      <c r="C1725" s="59" t="s">
        <v>8507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x14ac:dyDescent="0.25">
      <c r="A1726" s="59">
        <v>1725</v>
      </c>
      <c r="B1726" s="71" t="s">
        <v>58</v>
      </c>
      <c r="C1726" s="59" t="s">
        <v>8508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x14ac:dyDescent="0.25">
      <c r="A1727" s="59">
        <v>1726</v>
      </c>
      <c r="B1727" s="93" t="s">
        <v>3940</v>
      </c>
      <c r="C1727" s="59" t="s">
        <v>8509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x14ac:dyDescent="0.25">
      <c r="A1728" s="59">
        <v>1727</v>
      </c>
      <c r="B1728" s="71" t="s">
        <v>3881</v>
      </c>
      <c r="C1728" s="59" t="s">
        <v>8510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x14ac:dyDescent="0.25">
      <c r="A1729" s="59">
        <v>1728</v>
      </c>
      <c r="B1729" s="59" t="s">
        <v>8512</v>
      </c>
      <c r="C1729" s="59" t="s">
        <v>15417</v>
      </c>
      <c r="D1729" s="77">
        <v>1</v>
      </c>
      <c r="E1729" s="59" t="s">
        <v>26</v>
      </c>
      <c r="F1729" s="61">
        <v>1215000</v>
      </c>
      <c r="G1729" s="120" t="s">
        <v>6587</v>
      </c>
      <c r="H1729" s="120" t="s">
        <v>15418</v>
      </c>
    </row>
    <row r="1730" spans="1:11" x14ac:dyDescent="0.25">
      <c r="A1730" s="59">
        <v>1729</v>
      </c>
      <c r="B1730" s="59" t="s">
        <v>8512</v>
      </c>
      <c r="C1730" s="59" t="s">
        <v>15419</v>
      </c>
      <c r="D1730" s="77">
        <v>1</v>
      </c>
      <c r="E1730" s="59" t="s">
        <v>26</v>
      </c>
      <c r="F1730" s="61">
        <v>1215000</v>
      </c>
      <c r="G1730" s="120" t="s">
        <v>6587</v>
      </c>
      <c r="H1730" s="120" t="s">
        <v>15418</v>
      </c>
    </row>
    <row r="1731" spans="1:11" x14ac:dyDescent="0.25">
      <c r="A1731" s="59">
        <v>1730</v>
      </c>
      <c r="B1731" s="58" t="s">
        <v>2996</v>
      </c>
      <c r="C1731" s="59" t="s">
        <v>8544</v>
      </c>
      <c r="D1731" s="60">
        <v>1</v>
      </c>
      <c r="E1731" s="75" t="s">
        <v>26</v>
      </c>
      <c r="F1731" s="73">
        <v>3575000</v>
      </c>
      <c r="G1731" s="65" t="s">
        <v>8545</v>
      </c>
      <c r="H1731" s="120" t="s">
        <v>4104</v>
      </c>
    </row>
    <row r="1732" spans="1:11" x14ac:dyDescent="0.25">
      <c r="A1732" s="59">
        <v>1731</v>
      </c>
      <c r="B1732" s="58" t="s">
        <v>2996</v>
      </c>
      <c r="C1732" s="59" t="s">
        <v>8547</v>
      </c>
      <c r="D1732" s="60">
        <v>1</v>
      </c>
      <c r="E1732" s="75" t="s">
        <v>26</v>
      </c>
      <c r="F1732" s="73">
        <v>3575000</v>
      </c>
      <c r="G1732" s="65" t="s">
        <v>8545</v>
      </c>
      <c r="H1732" s="120" t="s">
        <v>4104</v>
      </c>
    </row>
    <row r="1733" spans="1:11" x14ac:dyDescent="0.25">
      <c r="A1733" s="59">
        <v>1732</v>
      </c>
      <c r="B1733" s="59" t="s">
        <v>323</v>
      </c>
      <c r="C1733" s="59" t="s">
        <v>15420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13685</v>
      </c>
      <c r="K1733" s="81" t="s">
        <v>15421</v>
      </c>
    </row>
    <row r="1734" spans="1:11" x14ac:dyDescent="0.25">
      <c r="A1734" s="59">
        <v>1733</v>
      </c>
      <c r="B1734" s="59" t="s">
        <v>323</v>
      </c>
      <c r="C1734" s="59" t="s">
        <v>15422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13687</v>
      </c>
      <c r="K1734" s="81" t="s">
        <v>15421</v>
      </c>
    </row>
    <row r="1735" spans="1:11" x14ac:dyDescent="0.25">
      <c r="A1735" s="59">
        <v>1734</v>
      </c>
      <c r="B1735" s="59" t="s">
        <v>8525</v>
      </c>
      <c r="C1735" s="59" t="s">
        <v>15423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15424</v>
      </c>
      <c r="K1735" s="81" t="s">
        <v>15425</v>
      </c>
    </row>
    <row r="1736" spans="1:11" x14ac:dyDescent="0.25">
      <c r="A1736" s="59">
        <v>1735</v>
      </c>
      <c r="B1736" s="59" t="s">
        <v>323</v>
      </c>
      <c r="C1736" s="59" t="s">
        <v>15426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13400</v>
      </c>
      <c r="K1736" s="81" t="s">
        <v>15427</v>
      </c>
    </row>
    <row r="1737" spans="1:11" x14ac:dyDescent="0.25">
      <c r="A1737" s="59">
        <v>1736</v>
      </c>
      <c r="B1737" s="59" t="s">
        <v>323</v>
      </c>
      <c r="C1737" s="59" t="s">
        <v>15428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15429</v>
      </c>
      <c r="K1737" s="81" t="s">
        <v>15427</v>
      </c>
    </row>
    <row r="1738" spans="1:11" x14ac:dyDescent="0.25">
      <c r="A1738" s="59">
        <v>1737</v>
      </c>
      <c r="B1738" s="59" t="s">
        <v>8525</v>
      </c>
      <c r="C1738" s="59" t="s">
        <v>15430</v>
      </c>
      <c r="D1738" s="60">
        <v>1</v>
      </c>
      <c r="E1738" s="94" t="s">
        <v>29</v>
      </c>
      <c r="F1738" s="63">
        <v>1400000</v>
      </c>
      <c r="G1738" s="120" t="s">
        <v>5647</v>
      </c>
      <c r="H1738" s="120" t="s">
        <v>4104</v>
      </c>
      <c r="I1738" s="59" t="s">
        <v>27</v>
      </c>
      <c r="K1738" s="81" t="s">
        <v>15431</v>
      </c>
    </row>
    <row r="1739" spans="1:11" x14ac:dyDescent="0.25">
      <c r="A1739" s="59">
        <v>1738</v>
      </c>
      <c r="B1739" s="118" t="s">
        <v>385</v>
      </c>
      <c r="C1739" s="59" t="s">
        <v>15432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13978</v>
      </c>
      <c r="K1739" s="81" t="s">
        <v>15433</v>
      </c>
    </row>
    <row r="1740" spans="1:11" x14ac:dyDescent="0.25">
      <c r="A1740" s="59">
        <v>1739</v>
      </c>
      <c r="B1740" s="118" t="s">
        <v>385</v>
      </c>
      <c r="C1740" s="59" t="s">
        <v>15434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13980</v>
      </c>
      <c r="K1740" s="81" t="s">
        <v>15435</v>
      </c>
    </row>
    <row r="1741" spans="1:11" x14ac:dyDescent="0.25">
      <c r="A1741" s="59">
        <v>1740</v>
      </c>
      <c r="B1741" s="59" t="s">
        <v>4050</v>
      </c>
      <c r="C1741" s="59" t="s">
        <v>8573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8565</v>
      </c>
    </row>
    <row r="1742" spans="1:11" x14ac:dyDescent="0.25">
      <c r="A1742" s="59">
        <v>1741</v>
      </c>
      <c r="B1742" s="59" t="s">
        <v>4050</v>
      </c>
      <c r="C1742" s="59" t="s">
        <v>8574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8565</v>
      </c>
    </row>
    <row r="1743" spans="1:11" x14ac:dyDescent="0.25">
      <c r="A1743" s="59">
        <v>1742</v>
      </c>
      <c r="B1743" s="59" t="s">
        <v>323</v>
      </c>
      <c r="C1743" s="59" t="s">
        <v>15436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8576</v>
      </c>
      <c r="I1743" s="59" t="s">
        <v>13489</v>
      </c>
      <c r="K1743" s="81" t="s">
        <v>15437</v>
      </c>
    </row>
    <row r="1744" spans="1:11" x14ac:dyDescent="0.25">
      <c r="A1744" s="59">
        <v>1743</v>
      </c>
      <c r="B1744" s="59" t="s">
        <v>323</v>
      </c>
      <c r="C1744" s="59" t="s">
        <v>15438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8576</v>
      </c>
      <c r="I1744" s="59" t="s">
        <v>13487</v>
      </c>
      <c r="K1744" s="81" t="s">
        <v>15437</v>
      </c>
    </row>
    <row r="1745" spans="1:8" x14ac:dyDescent="0.25">
      <c r="A1745" s="59">
        <v>1744</v>
      </c>
      <c r="B1745" s="71" t="s">
        <v>58</v>
      </c>
      <c r="C1745" s="59" t="s">
        <v>15439</v>
      </c>
      <c r="D1745" s="60">
        <v>1</v>
      </c>
      <c r="E1745" s="75" t="s">
        <v>26</v>
      </c>
      <c r="F1745" s="73">
        <v>4250000</v>
      </c>
      <c r="G1745" s="65" t="s">
        <v>8584</v>
      </c>
      <c r="H1745" s="120" t="s">
        <v>8576</v>
      </c>
    </row>
    <row r="1746" spans="1:8" x14ac:dyDescent="0.25">
      <c r="A1746" s="59">
        <v>1745</v>
      </c>
      <c r="B1746" s="71" t="s">
        <v>58</v>
      </c>
      <c r="C1746" s="59" t="s">
        <v>15440</v>
      </c>
      <c r="D1746" s="162" t="s">
        <v>1838</v>
      </c>
      <c r="E1746" s="77" t="s">
        <v>26</v>
      </c>
      <c r="F1746" s="63">
        <v>4250000</v>
      </c>
      <c r="G1746" s="65" t="s">
        <v>8584</v>
      </c>
      <c r="H1746" s="120" t="s">
        <v>8576</v>
      </c>
    </row>
    <row r="1747" spans="1:8" x14ac:dyDescent="0.25">
      <c r="A1747" s="59">
        <v>1746</v>
      </c>
      <c r="B1747" s="59" t="s">
        <v>4050</v>
      </c>
      <c r="C1747" s="59" t="s">
        <v>8588</v>
      </c>
      <c r="D1747" s="60">
        <v>1</v>
      </c>
      <c r="E1747" s="75" t="s">
        <v>26</v>
      </c>
      <c r="F1747" s="73">
        <v>1650000</v>
      </c>
      <c r="G1747" s="65" t="s">
        <v>8363</v>
      </c>
      <c r="H1747" s="120" t="s">
        <v>8576</v>
      </c>
    </row>
    <row r="1748" spans="1:8" x14ac:dyDescent="0.25">
      <c r="A1748" s="59">
        <v>1747</v>
      </c>
      <c r="B1748" s="59" t="s">
        <v>4050</v>
      </c>
      <c r="C1748" s="59" t="s">
        <v>8590</v>
      </c>
      <c r="D1748" s="60">
        <v>1</v>
      </c>
      <c r="E1748" s="75" t="s">
        <v>26</v>
      </c>
      <c r="F1748" s="73">
        <v>1650000</v>
      </c>
      <c r="G1748" s="65" t="s">
        <v>8363</v>
      </c>
      <c r="H1748" s="120" t="s">
        <v>8576</v>
      </c>
    </row>
    <row r="1749" spans="1:8" x14ac:dyDescent="0.25">
      <c r="A1749" s="59">
        <v>1748</v>
      </c>
      <c r="B1749" s="59" t="s">
        <v>4050</v>
      </c>
      <c r="C1749" s="59" t="s">
        <v>8591</v>
      </c>
      <c r="D1749" s="60">
        <v>1</v>
      </c>
      <c r="E1749" s="75" t="s">
        <v>26</v>
      </c>
      <c r="F1749" s="73">
        <v>1650000</v>
      </c>
      <c r="G1749" s="65" t="s">
        <v>8363</v>
      </c>
      <c r="H1749" s="120" t="s">
        <v>8576</v>
      </c>
    </row>
    <row r="1750" spans="1:8" x14ac:dyDescent="0.25">
      <c r="A1750" s="59">
        <v>1749</v>
      </c>
      <c r="B1750" s="59" t="s">
        <v>4050</v>
      </c>
      <c r="C1750" s="59" t="s">
        <v>8592</v>
      </c>
      <c r="D1750" s="87">
        <v>1</v>
      </c>
      <c r="E1750" s="88" t="s">
        <v>26</v>
      </c>
      <c r="F1750" s="73">
        <v>1650000</v>
      </c>
      <c r="G1750" s="65" t="s">
        <v>8363</v>
      </c>
      <c r="H1750" s="120" t="s">
        <v>8576</v>
      </c>
    </row>
    <row r="1751" spans="1:8" x14ac:dyDescent="0.25">
      <c r="A1751" s="59">
        <v>1750</v>
      </c>
      <c r="B1751" s="71" t="s">
        <v>54</v>
      </c>
      <c r="C1751" s="59" t="s">
        <v>8560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x14ac:dyDescent="0.25">
      <c r="A1752" s="59">
        <v>1751</v>
      </c>
      <c r="B1752" s="71" t="s">
        <v>54</v>
      </c>
      <c r="C1752" s="59" t="s">
        <v>8562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x14ac:dyDescent="0.25">
      <c r="A1753" s="59">
        <v>1752</v>
      </c>
      <c r="B1753" s="71" t="s">
        <v>54</v>
      </c>
      <c r="C1753" s="84" t="s">
        <v>8556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x14ac:dyDescent="0.25">
      <c r="A1754" s="59">
        <v>1753</v>
      </c>
      <c r="B1754" s="71" t="s">
        <v>54</v>
      </c>
      <c r="C1754" s="59" t="s">
        <v>8559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x14ac:dyDescent="0.25">
      <c r="A1755" s="59">
        <v>1754</v>
      </c>
      <c r="B1755" s="59" t="s">
        <v>7648</v>
      </c>
      <c r="C1755" s="59" t="s">
        <v>15441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x14ac:dyDescent="0.25">
      <c r="A1756" s="59">
        <v>1755</v>
      </c>
      <c r="B1756" s="59" t="s">
        <v>15442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x14ac:dyDescent="0.25">
      <c r="A1757" s="59">
        <v>1756</v>
      </c>
      <c r="B1757" s="59" t="s">
        <v>15442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x14ac:dyDescent="0.25">
      <c r="A1758" s="59">
        <v>1757</v>
      </c>
      <c r="B1758" s="71" t="s">
        <v>58</v>
      </c>
      <c r="C1758" s="59" t="s">
        <v>15443</v>
      </c>
      <c r="D1758" s="72">
        <v>1</v>
      </c>
      <c r="E1758" s="94" t="s">
        <v>26</v>
      </c>
      <c r="F1758" s="73">
        <v>4250000</v>
      </c>
      <c r="G1758" s="65" t="s">
        <v>15444</v>
      </c>
      <c r="H1758" s="120" t="s">
        <v>4157</v>
      </c>
    </row>
    <row r="1759" spans="1:8" x14ac:dyDescent="0.25">
      <c r="A1759" s="59">
        <v>1758</v>
      </c>
      <c r="B1759" s="71" t="s">
        <v>58</v>
      </c>
      <c r="C1759" s="59" t="s">
        <v>15445</v>
      </c>
      <c r="D1759" s="72">
        <v>1</v>
      </c>
      <c r="E1759" s="75" t="s">
        <v>26</v>
      </c>
      <c r="F1759" s="73">
        <v>4250000</v>
      </c>
      <c r="G1759" s="65" t="s">
        <v>9201</v>
      </c>
      <c r="H1759" s="120" t="s">
        <v>4157</v>
      </c>
    </row>
    <row r="1760" spans="1:8" x14ac:dyDescent="0.25">
      <c r="A1760" s="59">
        <v>1759</v>
      </c>
      <c r="B1760" s="71" t="s">
        <v>58</v>
      </c>
      <c r="C1760" s="59" t="s">
        <v>15446</v>
      </c>
      <c r="D1760" s="72">
        <v>1</v>
      </c>
      <c r="E1760" s="75" t="s">
        <v>26</v>
      </c>
      <c r="F1760" s="73">
        <v>4250000</v>
      </c>
      <c r="G1760" s="65" t="s">
        <v>9201</v>
      </c>
      <c r="H1760" s="120" t="s">
        <v>4157</v>
      </c>
    </row>
    <row r="1761" spans="1:11" x14ac:dyDescent="0.25">
      <c r="A1761" s="59">
        <v>1760</v>
      </c>
      <c r="B1761" s="71" t="s">
        <v>58</v>
      </c>
      <c r="C1761" s="59" t="s">
        <v>15447</v>
      </c>
      <c r="D1761" s="72">
        <v>1</v>
      </c>
      <c r="E1761" s="75" t="s">
        <v>25</v>
      </c>
      <c r="F1761" s="73">
        <v>4250000</v>
      </c>
      <c r="G1761" s="65" t="s">
        <v>9201</v>
      </c>
      <c r="H1761" s="120" t="s">
        <v>4157</v>
      </c>
    </row>
    <row r="1762" spans="1:11" x14ac:dyDescent="0.25">
      <c r="A1762" s="59">
        <v>1761</v>
      </c>
      <c r="B1762" s="71" t="s">
        <v>54</v>
      </c>
      <c r="C1762" s="59" t="s">
        <v>8612</v>
      </c>
      <c r="D1762" s="72">
        <v>1</v>
      </c>
      <c r="E1762" s="59" t="s">
        <v>26</v>
      </c>
      <c r="F1762" s="73">
        <v>3575000</v>
      </c>
      <c r="G1762" s="65" t="s">
        <v>6836</v>
      </c>
      <c r="H1762" s="120" t="s">
        <v>4213</v>
      </c>
    </row>
    <row r="1763" spans="1:11" x14ac:dyDescent="0.25">
      <c r="A1763" s="59">
        <v>1762</v>
      </c>
      <c r="B1763" s="71" t="s">
        <v>54</v>
      </c>
      <c r="C1763" s="59" t="s">
        <v>8613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x14ac:dyDescent="0.25">
      <c r="A1764" s="59">
        <v>1763</v>
      </c>
      <c r="B1764" s="71" t="s">
        <v>58</v>
      </c>
      <c r="C1764" s="59" t="s">
        <v>8615</v>
      </c>
      <c r="D1764" s="59">
        <v>1</v>
      </c>
      <c r="E1764" s="77" t="s">
        <v>26</v>
      </c>
      <c r="F1764" s="61">
        <v>4250000</v>
      </c>
      <c r="G1764" s="120" t="s">
        <v>8616</v>
      </c>
      <c r="H1764" s="120" t="s">
        <v>4213</v>
      </c>
      <c r="K1764" s="81" t="s">
        <v>15448</v>
      </c>
    </row>
    <row r="1765" spans="1:11" x14ac:dyDescent="0.25">
      <c r="A1765" s="59">
        <v>1764</v>
      </c>
      <c r="B1765" s="71" t="s">
        <v>58</v>
      </c>
      <c r="C1765" s="59" t="s">
        <v>8618</v>
      </c>
      <c r="D1765" s="162" t="s">
        <v>1838</v>
      </c>
      <c r="E1765" s="77" t="s">
        <v>26</v>
      </c>
      <c r="F1765" s="63">
        <v>4250000</v>
      </c>
      <c r="G1765" s="120" t="s">
        <v>8616</v>
      </c>
      <c r="H1765" s="120" t="s">
        <v>4213</v>
      </c>
      <c r="K1765" s="81" t="s">
        <v>15448</v>
      </c>
    </row>
    <row r="1766" spans="1:11" x14ac:dyDescent="0.25">
      <c r="A1766" s="59">
        <v>1765</v>
      </c>
      <c r="B1766" s="71" t="s">
        <v>58</v>
      </c>
      <c r="C1766" s="59" t="s">
        <v>8625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x14ac:dyDescent="0.25">
      <c r="A1767" s="59">
        <v>1766</v>
      </c>
      <c r="B1767" s="71" t="s">
        <v>58</v>
      </c>
      <c r="C1767" s="59" t="s">
        <v>8627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x14ac:dyDescent="0.25">
      <c r="A1768" s="59">
        <v>1767</v>
      </c>
      <c r="B1768" s="71" t="s">
        <v>54</v>
      </c>
      <c r="C1768" s="59" t="s">
        <v>8628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x14ac:dyDescent="0.25">
      <c r="A1769" s="59">
        <v>1768</v>
      </c>
      <c r="B1769" s="71" t="s">
        <v>54</v>
      </c>
      <c r="C1769" s="59" t="s">
        <v>8629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x14ac:dyDescent="0.25">
      <c r="A1770" s="59">
        <v>1769</v>
      </c>
      <c r="B1770" s="481" t="s">
        <v>62</v>
      </c>
      <c r="C1770" s="481" t="s">
        <v>8312</v>
      </c>
      <c r="D1770" s="510">
        <v>1</v>
      </c>
      <c r="E1770" s="564" t="s">
        <v>63</v>
      </c>
      <c r="F1770" s="512">
        <v>2175000</v>
      </c>
      <c r="G1770" s="486" t="s">
        <v>8631</v>
      </c>
      <c r="H1770" s="120" t="s">
        <v>4307</v>
      </c>
    </row>
    <row r="1771" spans="1:11" x14ac:dyDescent="0.25">
      <c r="A1771" s="59">
        <v>1770</v>
      </c>
      <c r="B1771" s="481" t="s">
        <v>62</v>
      </c>
      <c r="C1771" s="481" t="s">
        <v>7636</v>
      </c>
      <c r="D1771" s="510">
        <v>1</v>
      </c>
      <c r="E1771" s="564" t="s">
        <v>63</v>
      </c>
      <c r="F1771" s="512">
        <v>2175000</v>
      </c>
      <c r="G1771" s="486" t="s">
        <v>8631</v>
      </c>
      <c r="H1771" s="120" t="s">
        <v>4307</v>
      </c>
    </row>
    <row r="1772" spans="1:11" x14ac:dyDescent="0.25">
      <c r="A1772" s="59">
        <v>1771</v>
      </c>
      <c r="B1772" s="59" t="s">
        <v>3333</v>
      </c>
      <c r="C1772" s="59" t="s">
        <v>8648</v>
      </c>
      <c r="D1772" s="59">
        <v>1</v>
      </c>
      <c r="E1772" s="75" t="s">
        <v>26</v>
      </c>
      <c r="F1772" s="61">
        <v>1050000</v>
      </c>
      <c r="G1772" s="65" t="s">
        <v>8647</v>
      </c>
      <c r="H1772" s="120" t="s">
        <v>4335</v>
      </c>
    </row>
    <row r="1773" spans="1:11" x14ac:dyDescent="0.25">
      <c r="A1773" s="59">
        <v>1772</v>
      </c>
      <c r="B1773" s="59" t="s">
        <v>3333</v>
      </c>
      <c r="C1773" s="59" t="s">
        <v>8649</v>
      </c>
      <c r="D1773" s="60">
        <v>1</v>
      </c>
      <c r="E1773" s="75" t="s">
        <v>26</v>
      </c>
      <c r="F1773" s="63">
        <v>1050000</v>
      </c>
      <c r="G1773" s="65" t="s">
        <v>8647</v>
      </c>
      <c r="H1773" s="120" t="s">
        <v>4335</v>
      </c>
    </row>
    <row r="1774" spans="1:11" x14ac:dyDescent="0.25">
      <c r="A1774" s="59">
        <v>1773</v>
      </c>
      <c r="B1774" s="71" t="s">
        <v>4301</v>
      </c>
      <c r="C1774" s="59" t="s">
        <v>8650</v>
      </c>
      <c r="D1774" s="60">
        <v>1</v>
      </c>
      <c r="E1774" s="126" t="s">
        <v>25</v>
      </c>
      <c r="F1774" s="73">
        <v>1650000</v>
      </c>
      <c r="G1774" s="65" t="s">
        <v>8647</v>
      </c>
      <c r="H1774" s="120" t="s">
        <v>4335</v>
      </c>
    </row>
    <row r="1775" spans="1:11" x14ac:dyDescent="0.25">
      <c r="A1775" s="59">
        <v>1774</v>
      </c>
      <c r="B1775" s="71" t="s">
        <v>4301</v>
      </c>
      <c r="C1775" s="59" t="s">
        <v>8651</v>
      </c>
      <c r="D1775" s="60">
        <v>1</v>
      </c>
      <c r="E1775" s="126" t="s">
        <v>25</v>
      </c>
      <c r="F1775" s="63">
        <v>1650000</v>
      </c>
      <c r="G1775" s="65" t="s">
        <v>8647</v>
      </c>
      <c r="H1775" s="120" t="s">
        <v>4335</v>
      </c>
    </row>
    <row r="1776" spans="1:11" x14ac:dyDescent="0.25">
      <c r="A1776" s="59">
        <v>1775</v>
      </c>
      <c r="B1776" s="59" t="s">
        <v>7648</v>
      </c>
      <c r="C1776" s="59" t="s">
        <v>8654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7732</v>
      </c>
      <c r="K1776" s="81" t="s">
        <v>15449</v>
      </c>
    </row>
    <row r="1777" spans="1:11" x14ac:dyDescent="0.25">
      <c r="A1777" s="59">
        <v>1776</v>
      </c>
      <c r="B1777" s="93" t="s">
        <v>4359</v>
      </c>
      <c r="C1777" s="59" t="s">
        <v>15450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13264</v>
      </c>
      <c r="K1777" s="81" t="s">
        <v>15451</v>
      </c>
    </row>
    <row r="1778" spans="1:11" x14ac:dyDescent="0.25">
      <c r="A1778" s="59">
        <v>1777</v>
      </c>
      <c r="B1778" s="93" t="s">
        <v>4359</v>
      </c>
      <c r="C1778" s="59" t="s">
        <v>15452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13262</v>
      </c>
      <c r="K1778" s="81" t="s">
        <v>15451</v>
      </c>
    </row>
    <row r="1779" spans="1:1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9497</v>
      </c>
      <c r="K1779" s="81" t="s">
        <v>15453</v>
      </c>
    </row>
    <row r="1780" spans="1:11" x14ac:dyDescent="0.25">
      <c r="A1780" s="59">
        <v>1779</v>
      </c>
      <c r="B1780" s="71" t="s">
        <v>8656</v>
      </c>
      <c r="C1780" s="626" t="s">
        <v>15454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6810</v>
      </c>
      <c r="K1780" s="81" t="s">
        <v>15455</v>
      </c>
    </row>
    <row r="1781" spans="1:11" x14ac:dyDescent="0.25">
      <c r="A1781" s="59">
        <v>1780</v>
      </c>
      <c r="B1781" s="71" t="s">
        <v>4356</v>
      </c>
      <c r="C1781" s="89" t="s">
        <v>15456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15457</v>
      </c>
      <c r="K1781" s="81" t="s">
        <v>15455</v>
      </c>
    </row>
    <row r="1782" spans="1:11" x14ac:dyDescent="0.25">
      <c r="A1782" s="59">
        <v>1781</v>
      </c>
      <c r="B1782" s="93" t="s">
        <v>4361</v>
      </c>
      <c r="C1782" s="93" t="s">
        <v>8664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x14ac:dyDescent="0.25">
      <c r="A1783" s="59">
        <v>1782</v>
      </c>
      <c r="B1783" s="93" t="s">
        <v>4361</v>
      </c>
      <c r="C1783" s="93" t="s">
        <v>8665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x14ac:dyDescent="0.25">
      <c r="A1784" s="59">
        <v>1783</v>
      </c>
      <c r="B1784" s="71" t="s">
        <v>4357</v>
      </c>
      <c r="C1784" s="89" t="s">
        <v>8666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x14ac:dyDescent="0.25">
      <c r="A1785" s="59">
        <v>1784</v>
      </c>
      <c r="B1785" s="71" t="s">
        <v>4357</v>
      </c>
      <c r="C1785" s="59" t="s">
        <v>8667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x14ac:dyDescent="0.25">
      <c r="A1786" s="59">
        <v>1785</v>
      </c>
      <c r="B1786" s="93" t="s">
        <v>4358</v>
      </c>
      <c r="C1786" s="93" t="s">
        <v>8668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x14ac:dyDescent="0.25">
      <c r="A1787" s="59">
        <v>1786</v>
      </c>
      <c r="B1787" s="93" t="s">
        <v>4358</v>
      </c>
      <c r="C1787" s="93" t="s">
        <v>8669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x14ac:dyDescent="0.25">
      <c r="A1788" s="59">
        <v>1787</v>
      </c>
      <c r="B1788" s="93" t="s">
        <v>4358</v>
      </c>
      <c r="C1788" s="93" t="s">
        <v>8670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x14ac:dyDescent="0.25">
      <c r="A1789" s="59">
        <v>1788</v>
      </c>
      <c r="B1789" s="93" t="s">
        <v>4358</v>
      </c>
      <c r="C1789" s="59" t="s">
        <v>7198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x14ac:dyDescent="0.25">
      <c r="A1790" s="59">
        <v>1789</v>
      </c>
      <c r="B1790" s="71" t="s">
        <v>4301</v>
      </c>
      <c r="C1790" s="59" t="s">
        <v>8676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x14ac:dyDescent="0.25">
      <c r="A1791" s="59">
        <v>1790</v>
      </c>
      <c r="B1791" s="71" t="s">
        <v>4301</v>
      </c>
      <c r="C1791" s="59" t="s">
        <v>8678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x14ac:dyDescent="0.25">
      <c r="A1792" s="59">
        <v>1791</v>
      </c>
      <c r="B1792" s="71" t="s">
        <v>4301</v>
      </c>
      <c r="C1792" s="59" t="s">
        <v>8679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x14ac:dyDescent="0.25">
      <c r="A1793" s="59">
        <v>1792</v>
      </c>
      <c r="B1793" s="71" t="s">
        <v>4301</v>
      </c>
      <c r="C1793" s="59" t="s">
        <v>8680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x14ac:dyDescent="0.25">
      <c r="A1794" s="59">
        <v>1793</v>
      </c>
      <c r="B1794" s="71" t="s">
        <v>4301</v>
      </c>
      <c r="C1794" s="59" t="s">
        <v>8681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x14ac:dyDescent="0.25">
      <c r="A1795" s="59">
        <v>1794</v>
      </c>
      <c r="B1795" s="71" t="s">
        <v>4301</v>
      </c>
      <c r="C1795" s="59" t="s">
        <v>8682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x14ac:dyDescent="0.25">
      <c r="A1796" s="59">
        <v>1795</v>
      </c>
      <c r="B1796" s="59" t="s">
        <v>8686</v>
      </c>
      <c r="C1796" s="124" t="s">
        <v>15458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6">
        <v>44934</v>
      </c>
    </row>
    <row r="1797" spans="1:11" x14ac:dyDescent="0.25">
      <c r="A1797" s="59">
        <v>1796</v>
      </c>
      <c r="B1797" s="59" t="s">
        <v>8686</v>
      </c>
      <c r="C1797" s="245" t="s">
        <v>15459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6">
        <v>44934</v>
      </c>
    </row>
    <row r="1798" spans="1:11" x14ac:dyDescent="0.25">
      <c r="A1798" s="59">
        <v>1797</v>
      </c>
      <c r="B1798" s="59" t="s">
        <v>8686</v>
      </c>
      <c r="C1798" s="245" t="s">
        <v>15460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6">
        <v>44934</v>
      </c>
    </row>
    <row r="1799" spans="1:11" x14ac:dyDescent="0.25">
      <c r="A1799" s="59">
        <v>1798</v>
      </c>
      <c r="B1799" s="59" t="s">
        <v>8686</v>
      </c>
      <c r="C1799" s="124" t="s">
        <v>15461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6">
        <v>44934</v>
      </c>
    </row>
    <row r="1800" spans="1:11" x14ac:dyDescent="0.25">
      <c r="A1800" s="59">
        <v>1799</v>
      </c>
      <c r="B1800" s="118" t="s">
        <v>4371</v>
      </c>
      <c r="C1800" s="275" t="s">
        <v>15462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6">
        <v>44934</v>
      </c>
      <c r="I1800" s="59" t="s">
        <v>15463</v>
      </c>
      <c r="K1800" s="81" t="s">
        <v>15464</v>
      </c>
    </row>
    <row r="1801" spans="1:11" x14ac:dyDescent="0.25">
      <c r="A1801" s="59">
        <v>1800</v>
      </c>
      <c r="B1801" s="59" t="s">
        <v>8686</v>
      </c>
      <c r="C1801" s="245" t="s">
        <v>15465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6">
        <v>44934</v>
      </c>
      <c r="I1801" s="59" t="s">
        <v>15466</v>
      </c>
      <c r="K1801" s="81" t="s">
        <v>15467</v>
      </c>
    </row>
    <row r="1802" spans="1:11" x14ac:dyDescent="0.25">
      <c r="A1802" s="59">
        <v>1801</v>
      </c>
      <c r="B1802" s="59" t="s">
        <v>8686</v>
      </c>
      <c r="C1802" s="124" t="s">
        <v>15468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6">
        <v>44934</v>
      </c>
      <c r="I1802" s="59" t="s">
        <v>15469</v>
      </c>
      <c r="K1802" s="81" t="s">
        <v>15467</v>
      </c>
    </row>
    <row r="1803" spans="1:11" x14ac:dyDescent="0.25">
      <c r="A1803" s="59">
        <v>1802</v>
      </c>
      <c r="B1803" s="93" t="s">
        <v>4358</v>
      </c>
      <c r="C1803" s="59" t="s">
        <v>8705</v>
      </c>
      <c r="D1803" s="60">
        <v>1</v>
      </c>
      <c r="E1803" s="77" t="s">
        <v>26</v>
      </c>
      <c r="F1803" s="61">
        <v>1150000</v>
      </c>
      <c r="G1803" s="120" t="s">
        <v>15470</v>
      </c>
      <c r="H1803" s="616">
        <v>44934</v>
      </c>
    </row>
    <row r="1804" spans="1:11" x14ac:dyDescent="0.25">
      <c r="A1804" s="59">
        <v>1803</v>
      </c>
      <c r="B1804" s="93" t="s">
        <v>4358</v>
      </c>
      <c r="C1804" s="59" t="s">
        <v>8707</v>
      </c>
      <c r="D1804" s="60">
        <v>1</v>
      </c>
      <c r="E1804" s="77" t="s">
        <v>26</v>
      </c>
      <c r="F1804" s="61">
        <v>1150000</v>
      </c>
      <c r="G1804" s="120" t="s">
        <v>15470</v>
      </c>
      <c r="H1804" s="616">
        <v>44934</v>
      </c>
    </row>
    <row r="1805" spans="1:11" x14ac:dyDescent="0.25">
      <c r="A1805" s="59">
        <v>1804</v>
      </c>
      <c r="B1805" s="93" t="s">
        <v>4358</v>
      </c>
      <c r="C1805" s="59" t="s">
        <v>8708</v>
      </c>
      <c r="D1805" s="60">
        <v>1</v>
      </c>
      <c r="E1805" s="77" t="s">
        <v>26</v>
      </c>
      <c r="F1805" s="61">
        <v>1150000</v>
      </c>
      <c r="G1805" s="120" t="s">
        <v>15470</v>
      </c>
      <c r="H1805" s="616">
        <v>44934</v>
      </c>
    </row>
    <row r="1806" spans="1:11" x14ac:dyDescent="0.25">
      <c r="A1806" s="59">
        <v>1805</v>
      </c>
      <c r="B1806" s="93" t="s">
        <v>4358</v>
      </c>
      <c r="C1806" s="59" t="s">
        <v>8709</v>
      </c>
      <c r="D1806" s="60">
        <v>1</v>
      </c>
      <c r="E1806" s="77" t="s">
        <v>26</v>
      </c>
      <c r="F1806" s="61">
        <v>1150000</v>
      </c>
      <c r="G1806" s="120" t="s">
        <v>15470</v>
      </c>
      <c r="H1806" s="616">
        <v>44934</v>
      </c>
    </row>
    <row r="1807" spans="1:11" x14ac:dyDescent="0.25">
      <c r="A1807" s="59">
        <v>1806</v>
      </c>
      <c r="B1807" s="93" t="s">
        <v>4360</v>
      </c>
      <c r="C1807" s="59" t="s">
        <v>8710</v>
      </c>
      <c r="D1807" s="60">
        <v>1</v>
      </c>
      <c r="E1807" s="77" t="s">
        <v>26</v>
      </c>
      <c r="F1807" s="61">
        <v>1825000</v>
      </c>
      <c r="G1807" s="120" t="s">
        <v>15470</v>
      </c>
      <c r="H1807" s="616">
        <v>44934</v>
      </c>
    </row>
    <row r="1808" spans="1:11" x14ac:dyDescent="0.25">
      <c r="A1808" s="59">
        <v>1807</v>
      </c>
      <c r="B1808" s="93" t="s">
        <v>4360</v>
      </c>
      <c r="C1808" s="59" t="s">
        <v>8711</v>
      </c>
      <c r="D1808" s="68" t="s">
        <v>1838</v>
      </c>
      <c r="E1808" s="77" t="s">
        <v>26</v>
      </c>
      <c r="F1808" s="61">
        <v>1825000</v>
      </c>
      <c r="G1808" s="120" t="s">
        <v>15470</v>
      </c>
      <c r="H1808" s="616">
        <v>44934</v>
      </c>
    </row>
    <row r="1809" spans="1:11" x14ac:dyDescent="0.25">
      <c r="A1809" s="59">
        <v>1808</v>
      </c>
      <c r="B1809" s="71" t="s">
        <v>58</v>
      </c>
      <c r="C1809" s="59" t="s">
        <v>8712</v>
      </c>
      <c r="D1809" s="60">
        <v>1</v>
      </c>
      <c r="E1809" s="126" t="s">
        <v>25</v>
      </c>
      <c r="F1809" s="73">
        <v>4250000</v>
      </c>
      <c r="G1809" s="120" t="s">
        <v>15470</v>
      </c>
      <c r="H1809" s="616">
        <v>44934</v>
      </c>
    </row>
    <row r="1810" spans="1:11" x14ac:dyDescent="0.25">
      <c r="A1810" s="59">
        <v>1809</v>
      </c>
      <c r="B1810" s="71" t="s">
        <v>58</v>
      </c>
      <c r="C1810" s="59" t="s">
        <v>8713</v>
      </c>
      <c r="D1810" s="60">
        <v>1</v>
      </c>
      <c r="E1810" s="126" t="s">
        <v>25</v>
      </c>
      <c r="F1810" s="73">
        <v>4250000</v>
      </c>
      <c r="G1810" s="120" t="s">
        <v>15470</v>
      </c>
      <c r="H1810" s="616">
        <v>44934</v>
      </c>
    </row>
    <row r="1811" spans="1:11" x14ac:dyDescent="0.25">
      <c r="A1811" s="59">
        <v>1810</v>
      </c>
      <c r="B1811" s="71" t="s">
        <v>54</v>
      </c>
      <c r="C1811" s="59" t="s">
        <v>8714</v>
      </c>
      <c r="D1811" s="60">
        <v>1</v>
      </c>
      <c r="E1811" s="75" t="s">
        <v>26</v>
      </c>
      <c r="F1811" s="73">
        <v>3575000</v>
      </c>
      <c r="G1811" s="120" t="s">
        <v>15470</v>
      </c>
      <c r="H1811" s="616">
        <v>44934</v>
      </c>
    </row>
    <row r="1812" spans="1:11" x14ac:dyDescent="0.25">
      <c r="A1812" s="59">
        <v>1811</v>
      </c>
      <c r="B1812" s="71" t="s">
        <v>54</v>
      </c>
      <c r="C1812" s="59" t="s">
        <v>8715</v>
      </c>
      <c r="D1812" s="60">
        <v>1</v>
      </c>
      <c r="E1812" s="75" t="s">
        <v>26</v>
      </c>
      <c r="F1812" s="73">
        <v>3575000</v>
      </c>
      <c r="G1812" s="120" t="s">
        <v>15470</v>
      </c>
      <c r="H1812" s="616">
        <v>44934</v>
      </c>
    </row>
    <row r="1813" spans="1:11" x14ac:dyDescent="0.25">
      <c r="A1813" s="59">
        <v>1812</v>
      </c>
      <c r="B1813" s="59" t="s">
        <v>8686</v>
      </c>
      <c r="C1813" s="245" t="s">
        <v>15471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6">
        <v>44965</v>
      </c>
      <c r="I1813" s="59" t="s">
        <v>6407</v>
      </c>
      <c r="K1813" s="81" t="s">
        <v>15472</v>
      </c>
    </row>
    <row r="1814" spans="1:11" x14ac:dyDescent="0.25">
      <c r="A1814" s="59">
        <v>1813</v>
      </c>
      <c r="B1814" s="59" t="s">
        <v>8686</v>
      </c>
      <c r="C1814" s="124" t="s">
        <v>15473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6">
        <v>44965</v>
      </c>
      <c r="I1814" s="59" t="s">
        <v>6408</v>
      </c>
      <c r="K1814" s="81" t="s">
        <v>15472</v>
      </c>
    </row>
    <row r="1815" spans="1:11" x14ac:dyDescent="0.25">
      <c r="A1815" s="59">
        <v>1814</v>
      </c>
      <c r="B1815" s="59" t="s">
        <v>4427</v>
      </c>
      <c r="C1815" s="277" t="s">
        <v>15474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6">
        <v>44993</v>
      </c>
      <c r="I1815" s="124" t="s">
        <v>15475</v>
      </c>
      <c r="K1815" s="81" t="s">
        <v>15476</v>
      </c>
    </row>
    <row r="1816" spans="1:11" x14ac:dyDescent="0.25">
      <c r="A1816" s="59">
        <v>1815</v>
      </c>
      <c r="B1816" s="93" t="s">
        <v>4360</v>
      </c>
      <c r="C1816" s="93" t="s">
        <v>8733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6">
        <v>44993</v>
      </c>
    </row>
    <row r="1817" spans="1:11" x14ac:dyDescent="0.25">
      <c r="A1817" s="59">
        <v>1816</v>
      </c>
      <c r="B1817" s="93" t="s">
        <v>4360</v>
      </c>
      <c r="C1817" s="93" t="s">
        <v>8734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6">
        <v>44993</v>
      </c>
    </row>
    <row r="1818" spans="1:11" x14ac:dyDescent="0.25">
      <c r="A1818" s="59">
        <v>1817</v>
      </c>
      <c r="B1818" s="93" t="s">
        <v>4361</v>
      </c>
      <c r="C1818" s="83" t="s">
        <v>8735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6">
        <v>44993</v>
      </c>
    </row>
    <row r="1819" spans="1:11" x14ac:dyDescent="0.25">
      <c r="A1819" s="59">
        <v>1818</v>
      </c>
      <c r="B1819" s="93" t="s">
        <v>4361</v>
      </c>
      <c r="C1819" s="83" t="s">
        <v>8736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6">
        <v>44993</v>
      </c>
    </row>
    <row r="1820" spans="1:11" x14ac:dyDescent="0.25">
      <c r="A1820" s="59">
        <v>1819</v>
      </c>
      <c r="B1820" s="93" t="s">
        <v>4361</v>
      </c>
      <c r="C1820" s="83" t="s">
        <v>8737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6">
        <v>44993</v>
      </c>
    </row>
    <row r="1821" spans="1:11" x14ac:dyDescent="0.25">
      <c r="A1821" s="59">
        <v>1820</v>
      </c>
      <c r="B1821" s="93" t="s">
        <v>4361</v>
      </c>
      <c r="C1821" s="83" t="s">
        <v>8738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6">
        <v>44993</v>
      </c>
    </row>
    <row r="1822" spans="1:11" x14ac:dyDescent="0.25">
      <c r="A1822" s="59">
        <v>1821</v>
      </c>
      <c r="B1822" s="93" t="s">
        <v>4361</v>
      </c>
      <c r="C1822" s="83" t="s">
        <v>8739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6">
        <v>44993</v>
      </c>
    </row>
    <row r="1823" spans="1:11" x14ac:dyDescent="0.25">
      <c r="A1823" s="59">
        <v>1822</v>
      </c>
      <c r="B1823" s="93" t="s">
        <v>4361</v>
      </c>
      <c r="C1823" s="59" t="s">
        <v>8740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6">
        <v>44993</v>
      </c>
    </row>
    <row r="1824" spans="1:11" x14ac:dyDescent="0.25">
      <c r="A1824" s="59">
        <v>1823</v>
      </c>
      <c r="B1824" s="93" t="s">
        <v>4361</v>
      </c>
      <c r="C1824" s="59" t="s">
        <v>8741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6">
        <v>44993</v>
      </c>
    </row>
    <row r="1825" spans="1:11" x14ac:dyDescent="0.25">
      <c r="A1825" s="59">
        <v>1824</v>
      </c>
      <c r="B1825" s="93" t="s">
        <v>4361</v>
      </c>
      <c r="C1825" s="59" t="s">
        <v>8742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6">
        <v>44993</v>
      </c>
    </row>
    <row r="1826" spans="1:11" x14ac:dyDescent="0.25">
      <c r="A1826" s="59">
        <v>1825</v>
      </c>
      <c r="B1826" s="59" t="s">
        <v>8750</v>
      </c>
      <c r="C1826" s="59" t="s">
        <v>8751</v>
      </c>
      <c r="D1826" s="59">
        <v>1</v>
      </c>
      <c r="E1826" s="75" t="s">
        <v>26</v>
      </c>
      <c r="F1826" s="59">
        <v>1</v>
      </c>
      <c r="G1826" s="120" t="s">
        <v>1625</v>
      </c>
      <c r="H1826" s="616">
        <v>44993</v>
      </c>
    </row>
    <row r="1827" spans="1:11" x14ac:dyDescent="0.25">
      <c r="A1827" s="59">
        <v>1826</v>
      </c>
      <c r="B1827" s="59" t="s">
        <v>8750</v>
      </c>
      <c r="C1827" s="59" t="s">
        <v>8753</v>
      </c>
      <c r="D1827" s="59">
        <v>1</v>
      </c>
      <c r="E1827" s="75" t="s">
        <v>26</v>
      </c>
      <c r="F1827" s="59">
        <v>1</v>
      </c>
      <c r="G1827" s="120" t="s">
        <v>1625</v>
      </c>
      <c r="H1827" s="616">
        <v>44993</v>
      </c>
    </row>
    <row r="1828" spans="1:11" x14ac:dyDescent="0.25">
      <c r="A1828" s="59">
        <v>1827</v>
      </c>
      <c r="B1828" s="59" t="s">
        <v>8750</v>
      </c>
      <c r="C1828" s="59" t="s">
        <v>8754</v>
      </c>
      <c r="D1828" s="59">
        <v>1</v>
      </c>
      <c r="E1828" s="75" t="s">
        <v>26</v>
      </c>
      <c r="F1828" s="59">
        <v>1</v>
      </c>
      <c r="G1828" s="120" t="s">
        <v>1625</v>
      </c>
      <c r="H1828" s="616">
        <v>44993</v>
      </c>
    </row>
    <row r="1829" spans="1:11" x14ac:dyDescent="0.25">
      <c r="A1829" s="59">
        <v>1828</v>
      </c>
      <c r="B1829" s="59" t="s">
        <v>8750</v>
      </c>
      <c r="C1829" s="59" t="s">
        <v>8755</v>
      </c>
      <c r="D1829" s="59">
        <v>1</v>
      </c>
      <c r="E1829" s="75" t="s">
        <v>26</v>
      </c>
      <c r="F1829" s="59">
        <v>1</v>
      </c>
      <c r="G1829" s="120" t="s">
        <v>1625</v>
      </c>
      <c r="H1829" s="616">
        <v>44993</v>
      </c>
    </row>
    <row r="1830" spans="1:11" x14ac:dyDescent="0.25">
      <c r="A1830" s="59">
        <v>1829</v>
      </c>
      <c r="B1830" s="59" t="s">
        <v>8756</v>
      </c>
      <c r="C1830" s="124" t="s">
        <v>7452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6">
        <v>44993</v>
      </c>
    </row>
    <row r="1831" spans="1:11" x14ac:dyDescent="0.25">
      <c r="A1831" s="59">
        <v>1830</v>
      </c>
      <c r="B1831" s="59" t="s">
        <v>8756</v>
      </c>
      <c r="C1831" s="124" t="s">
        <v>7450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6">
        <v>44993</v>
      </c>
    </row>
    <row r="1832" spans="1:11" x14ac:dyDescent="0.25">
      <c r="A1832" s="59">
        <v>1831</v>
      </c>
      <c r="B1832" s="59" t="s">
        <v>323</v>
      </c>
      <c r="C1832" s="59" t="s">
        <v>8757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6">
        <v>44993</v>
      </c>
    </row>
    <row r="1833" spans="1:11" x14ac:dyDescent="0.25">
      <c r="A1833" s="59">
        <v>1832</v>
      </c>
      <c r="B1833" s="59" t="s">
        <v>323</v>
      </c>
      <c r="C1833" s="59" t="s">
        <v>8758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6">
        <v>44993</v>
      </c>
    </row>
    <row r="1834" spans="1:11" x14ac:dyDescent="0.25">
      <c r="A1834" s="59">
        <v>1833</v>
      </c>
      <c r="B1834" s="59" t="s">
        <v>323</v>
      </c>
      <c r="C1834" s="59" t="s">
        <v>8759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6">
        <v>44993</v>
      </c>
    </row>
    <row r="1835" spans="1:11" x14ac:dyDescent="0.25">
      <c r="A1835" s="59">
        <v>1834</v>
      </c>
      <c r="B1835" s="59" t="s">
        <v>323</v>
      </c>
      <c r="C1835" s="59" t="s">
        <v>8760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6">
        <v>44993</v>
      </c>
    </row>
    <row r="1836" spans="1:11" x14ac:dyDescent="0.25">
      <c r="A1836" s="59">
        <v>1835</v>
      </c>
      <c r="B1836" s="276" t="s">
        <v>4427</v>
      </c>
      <c r="C1836" s="277" t="s">
        <v>15477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6">
        <v>45054</v>
      </c>
      <c r="I1836" s="124" t="s">
        <v>15478</v>
      </c>
      <c r="K1836" s="81" t="s">
        <v>15479</v>
      </c>
    </row>
    <row r="1837" spans="1:11" x14ac:dyDescent="0.25">
      <c r="A1837" s="59">
        <v>1836</v>
      </c>
      <c r="B1837" s="58" t="s">
        <v>3939</v>
      </c>
      <c r="C1837" s="261" t="s">
        <v>8776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6">
        <v>45054</v>
      </c>
    </row>
    <row r="1838" spans="1:11" x14ac:dyDescent="0.25">
      <c r="A1838" s="59">
        <v>1837</v>
      </c>
      <c r="B1838" s="58" t="s">
        <v>3939</v>
      </c>
      <c r="C1838" s="124" t="s">
        <v>8777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6">
        <v>45054</v>
      </c>
    </row>
    <row r="1839" spans="1:11" x14ac:dyDescent="0.25">
      <c r="A1839" s="59">
        <v>1838</v>
      </c>
      <c r="B1839" s="71" t="s">
        <v>58</v>
      </c>
      <c r="C1839" s="59" t="s">
        <v>8779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6">
        <v>45054</v>
      </c>
    </row>
    <row r="1840" spans="1:11" x14ac:dyDescent="0.25">
      <c r="A1840" s="59">
        <v>1839</v>
      </c>
      <c r="B1840" s="71" t="s">
        <v>58</v>
      </c>
      <c r="C1840" s="59" t="s">
        <v>8780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6">
        <v>45054</v>
      </c>
    </row>
    <row r="1841" spans="1:8" x14ac:dyDescent="0.25">
      <c r="A1841" s="59">
        <v>1840</v>
      </c>
      <c r="B1841" s="71" t="s">
        <v>58</v>
      </c>
      <c r="C1841" s="59" t="s">
        <v>8781</v>
      </c>
      <c r="D1841" s="60">
        <v>1</v>
      </c>
      <c r="E1841" s="75" t="s">
        <v>26</v>
      </c>
      <c r="F1841" s="73">
        <v>4250000</v>
      </c>
      <c r="G1841" s="120" t="s">
        <v>8182</v>
      </c>
      <c r="H1841" s="616">
        <v>45054</v>
      </c>
    </row>
    <row r="1842" spans="1:8" x14ac:dyDescent="0.25">
      <c r="A1842" s="59">
        <v>1841</v>
      </c>
      <c r="B1842" s="71" t="s">
        <v>58</v>
      </c>
      <c r="C1842" s="59" t="s">
        <v>8782</v>
      </c>
      <c r="D1842" s="142">
        <v>1</v>
      </c>
      <c r="E1842" s="75" t="s">
        <v>26</v>
      </c>
      <c r="F1842" s="73">
        <v>4250000</v>
      </c>
      <c r="G1842" s="120" t="s">
        <v>8182</v>
      </c>
      <c r="H1842" s="616">
        <v>45054</v>
      </c>
    </row>
    <row r="1843" spans="1:8" x14ac:dyDescent="0.25">
      <c r="A1843" s="59">
        <v>1842</v>
      </c>
      <c r="B1843" s="93" t="s">
        <v>4360</v>
      </c>
      <c r="C1843" s="59" t="s">
        <v>8785</v>
      </c>
      <c r="D1843" s="60">
        <v>1</v>
      </c>
      <c r="E1843" s="126" t="s">
        <v>25</v>
      </c>
      <c r="F1843" s="73">
        <v>1825000</v>
      </c>
      <c r="G1843" s="65" t="s">
        <v>8786</v>
      </c>
      <c r="H1843" s="616">
        <v>45054</v>
      </c>
    </row>
    <row r="1844" spans="1:8" x14ac:dyDescent="0.25">
      <c r="A1844" s="59">
        <v>1843</v>
      </c>
      <c r="B1844" s="93" t="s">
        <v>4360</v>
      </c>
      <c r="C1844" s="59" t="s">
        <v>8788</v>
      </c>
      <c r="D1844" s="60">
        <v>1</v>
      </c>
      <c r="E1844" s="126" t="s">
        <v>25</v>
      </c>
      <c r="F1844" s="63">
        <v>1825000</v>
      </c>
      <c r="G1844" s="65" t="s">
        <v>8789</v>
      </c>
      <c r="H1844" s="616">
        <v>45054</v>
      </c>
    </row>
    <row r="1845" spans="1:8" x14ac:dyDescent="0.25">
      <c r="A1845" s="59">
        <v>1844</v>
      </c>
      <c r="B1845" s="71" t="s">
        <v>54</v>
      </c>
      <c r="C1845" s="59" t="s">
        <v>8794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6">
        <v>45115</v>
      </c>
    </row>
    <row r="1846" spans="1:8" x14ac:dyDescent="0.25">
      <c r="A1846" s="59">
        <v>1845</v>
      </c>
      <c r="B1846" s="71" t="s">
        <v>54</v>
      </c>
      <c r="C1846" s="59" t="s">
        <v>8795</v>
      </c>
      <c r="D1846" s="60">
        <v>1</v>
      </c>
      <c r="E1846" s="75" t="s">
        <v>26</v>
      </c>
      <c r="F1846" s="73">
        <v>3575000</v>
      </c>
      <c r="G1846" s="65" t="s">
        <v>8302</v>
      </c>
      <c r="H1846" s="616">
        <v>45115</v>
      </c>
    </row>
    <row r="1847" spans="1:8" x14ac:dyDescent="0.25">
      <c r="A1847" s="59">
        <v>1846</v>
      </c>
      <c r="B1847" s="71" t="s">
        <v>54</v>
      </c>
      <c r="C1847" s="59" t="s">
        <v>8796</v>
      </c>
      <c r="D1847" s="60">
        <v>1</v>
      </c>
      <c r="E1847" s="75" t="s">
        <v>26</v>
      </c>
      <c r="F1847" s="73">
        <v>3575000</v>
      </c>
      <c r="G1847" s="65" t="s">
        <v>8289</v>
      </c>
      <c r="H1847" s="616">
        <v>45115</v>
      </c>
    </row>
    <row r="1848" spans="1:8" x14ac:dyDescent="0.25">
      <c r="A1848" s="59">
        <v>1847</v>
      </c>
      <c r="B1848" s="71" t="s">
        <v>58</v>
      </c>
      <c r="C1848" s="59" t="s">
        <v>8810</v>
      </c>
      <c r="D1848" s="60">
        <v>1</v>
      </c>
      <c r="E1848" s="59" t="s">
        <v>26</v>
      </c>
      <c r="F1848" s="73">
        <v>4250000</v>
      </c>
      <c r="G1848" s="65" t="s">
        <v>8917</v>
      </c>
      <c r="H1848" s="616">
        <v>45177</v>
      </c>
    </row>
    <row r="1849" spans="1:8" x14ac:dyDescent="0.25">
      <c r="A1849" s="59">
        <v>1848</v>
      </c>
      <c r="B1849" s="71" t="s">
        <v>58</v>
      </c>
      <c r="C1849" s="59" t="s">
        <v>8811</v>
      </c>
      <c r="D1849" s="60">
        <v>1</v>
      </c>
      <c r="E1849" s="59" t="s">
        <v>26</v>
      </c>
      <c r="F1849" s="73">
        <v>4250000</v>
      </c>
      <c r="G1849" s="65" t="s">
        <v>8917</v>
      </c>
      <c r="H1849" s="616">
        <v>45177</v>
      </c>
    </row>
    <row r="1850" spans="1:8" x14ac:dyDescent="0.25">
      <c r="A1850" s="59">
        <v>1849</v>
      </c>
      <c r="B1850" s="71" t="s">
        <v>58</v>
      </c>
      <c r="C1850" s="59" t="s">
        <v>8812</v>
      </c>
      <c r="D1850" s="60">
        <v>1</v>
      </c>
      <c r="E1850" s="59" t="s">
        <v>26</v>
      </c>
      <c r="F1850" s="73">
        <v>4250000</v>
      </c>
      <c r="G1850" s="65" t="s">
        <v>8917</v>
      </c>
      <c r="H1850" s="616">
        <v>45177</v>
      </c>
    </row>
    <row r="1851" spans="1:8" x14ac:dyDescent="0.25">
      <c r="A1851" s="59">
        <v>1850</v>
      </c>
      <c r="B1851" s="71" t="s">
        <v>58</v>
      </c>
      <c r="C1851" s="59" t="s">
        <v>8813</v>
      </c>
      <c r="D1851" s="60">
        <v>1</v>
      </c>
      <c r="E1851" s="59" t="s">
        <v>26</v>
      </c>
      <c r="F1851" s="73">
        <v>4250000</v>
      </c>
      <c r="G1851" s="65" t="s">
        <v>8917</v>
      </c>
      <c r="H1851" s="616">
        <v>45177</v>
      </c>
    </row>
    <row r="1852" spans="1:8" x14ac:dyDescent="0.25">
      <c r="A1852" s="59">
        <v>1851</v>
      </c>
      <c r="B1852" s="71" t="s">
        <v>58</v>
      </c>
      <c r="C1852" s="59" t="s">
        <v>8814</v>
      </c>
      <c r="D1852" s="60">
        <v>1</v>
      </c>
      <c r="E1852" s="59" t="s">
        <v>26</v>
      </c>
      <c r="F1852" s="73">
        <v>4250000</v>
      </c>
      <c r="G1852" s="65" t="s">
        <v>8917</v>
      </c>
      <c r="H1852" s="616">
        <v>45177</v>
      </c>
    </row>
    <row r="1853" spans="1:8" x14ac:dyDescent="0.25">
      <c r="A1853" s="59">
        <v>1852</v>
      </c>
      <c r="B1853" s="71" t="s">
        <v>58</v>
      </c>
      <c r="C1853" s="59" t="s">
        <v>8815</v>
      </c>
      <c r="D1853" s="60">
        <v>1</v>
      </c>
      <c r="E1853" s="59" t="s">
        <v>26</v>
      </c>
      <c r="F1853" s="73">
        <v>4250000</v>
      </c>
      <c r="G1853" s="65" t="s">
        <v>8917</v>
      </c>
      <c r="H1853" s="616">
        <v>45177</v>
      </c>
    </row>
    <row r="1854" spans="1:8" x14ac:dyDescent="0.25">
      <c r="A1854" s="59">
        <v>1853</v>
      </c>
      <c r="B1854" s="59" t="s">
        <v>323</v>
      </c>
      <c r="C1854" s="59" t="s">
        <v>8842</v>
      </c>
      <c r="D1854" s="59">
        <v>1</v>
      </c>
      <c r="E1854" s="59" t="s">
        <v>29</v>
      </c>
      <c r="F1854" s="61">
        <v>2050000</v>
      </c>
      <c r="G1854" s="120" t="s">
        <v>6225</v>
      </c>
      <c r="H1854" s="616">
        <v>45238</v>
      </c>
    </row>
    <row r="1855" spans="1:8" x14ac:dyDescent="0.25">
      <c r="A1855" s="59">
        <v>1854</v>
      </c>
      <c r="B1855" s="93" t="s">
        <v>4359</v>
      </c>
      <c r="C1855" s="93" t="s">
        <v>8843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6">
        <v>45238</v>
      </c>
    </row>
    <row r="1856" spans="1:8" x14ac:dyDescent="0.25">
      <c r="A1856" s="59">
        <v>1855</v>
      </c>
      <c r="B1856" s="93" t="s">
        <v>4359</v>
      </c>
      <c r="C1856" s="93" t="s">
        <v>8845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6">
        <v>45238</v>
      </c>
    </row>
    <row r="1857" spans="1:11" x14ac:dyDescent="0.25">
      <c r="A1857" s="59">
        <v>1856</v>
      </c>
      <c r="B1857" s="59" t="s">
        <v>8849</v>
      </c>
      <c r="C1857" s="59" t="s">
        <v>8850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6">
        <v>45268</v>
      </c>
      <c r="I1857" s="124" t="s">
        <v>15480</v>
      </c>
      <c r="K1857" s="81" t="s">
        <v>15481</v>
      </c>
    </row>
    <row r="1858" spans="1:11" x14ac:dyDescent="0.25">
      <c r="A1858" s="59">
        <v>1857</v>
      </c>
      <c r="B1858" s="59" t="s">
        <v>4577</v>
      </c>
      <c r="C1858" s="84" t="s">
        <v>8854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13921</v>
      </c>
      <c r="K1858" s="81" t="s">
        <v>15482</v>
      </c>
    </row>
    <row r="1859" spans="1:11" x14ac:dyDescent="0.25">
      <c r="A1859" s="59">
        <v>1858</v>
      </c>
      <c r="B1859" s="59" t="s">
        <v>4577</v>
      </c>
      <c r="C1859" s="84" t="s">
        <v>8856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13919</v>
      </c>
      <c r="K1859" s="81" t="s">
        <v>15482</v>
      </c>
    </row>
    <row r="1860" spans="1:11" x14ac:dyDescent="0.25">
      <c r="A1860" s="59">
        <v>1859</v>
      </c>
      <c r="B1860" s="71" t="s">
        <v>54</v>
      </c>
      <c r="C1860" s="128" t="s">
        <v>8860</v>
      </c>
      <c r="D1860" s="151" t="s">
        <v>1838</v>
      </c>
      <c r="E1860" s="128" t="s">
        <v>26</v>
      </c>
      <c r="F1860" s="152">
        <v>3575000</v>
      </c>
      <c r="G1860" s="65" t="s">
        <v>5912</v>
      </c>
      <c r="H1860" s="120" t="s">
        <v>4575</v>
      </c>
    </row>
    <row r="1861" spans="1:11" x14ac:dyDescent="0.25">
      <c r="A1861" s="59">
        <v>1860</v>
      </c>
      <c r="B1861" s="59" t="s">
        <v>4445</v>
      </c>
      <c r="C1861" s="83" t="s">
        <v>8861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x14ac:dyDescent="0.25">
      <c r="A1862" s="59">
        <v>1861</v>
      </c>
      <c r="B1862" s="59" t="s">
        <v>4445</v>
      </c>
      <c r="C1862" s="277" t="s">
        <v>6847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x14ac:dyDescent="0.25">
      <c r="A1863" s="59">
        <v>1862</v>
      </c>
      <c r="B1863" s="59" t="s">
        <v>4445</v>
      </c>
      <c r="C1863" s="83" t="s">
        <v>7011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x14ac:dyDescent="0.25">
      <c r="A1864" s="59">
        <v>1863</v>
      </c>
      <c r="B1864" s="59" t="s">
        <v>4445</v>
      </c>
      <c r="C1864" s="277" t="s">
        <v>8862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x14ac:dyDescent="0.25">
      <c r="A1865" s="59">
        <v>1864</v>
      </c>
      <c r="B1865" s="71" t="s">
        <v>58</v>
      </c>
      <c r="C1865" s="59" t="s">
        <v>8867</v>
      </c>
      <c r="D1865" s="60">
        <v>1</v>
      </c>
      <c r="E1865" s="75" t="s">
        <v>26</v>
      </c>
      <c r="F1865" s="73">
        <v>4250000</v>
      </c>
      <c r="G1865" s="65" t="s">
        <v>8868</v>
      </c>
      <c r="H1865" s="120" t="s">
        <v>4575</v>
      </c>
    </row>
    <row r="1866" spans="1:11" x14ac:dyDescent="0.25">
      <c r="A1866" s="59">
        <v>1865</v>
      </c>
      <c r="B1866" s="71" t="s">
        <v>58</v>
      </c>
      <c r="C1866" s="59" t="s">
        <v>8869</v>
      </c>
      <c r="D1866" s="125" t="s">
        <v>1838</v>
      </c>
      <c r="E1866" s="69" t="s">
        <v>26</v>
      </c>
      <c r="F1866" s="73">
        <v>4250000</v>
      </c>
      <c r="G1866" s="65" t="s">
        <v>8868</v>
      </c>
      <c r="H1866" s="120" t="s">
        <v>4575</v>
      </c>
    </row>
    <row r="1867" spans="1:11" x14ac:dyDescent="0.25">
      <c r="A1867" s="59">
        <v>1866</v>
      </c>
      <c r="B1867" s="71" t="s">
        <v>58</v>
      </c>
      <c r="C1867" s="59" t="s">
        <v>8870</v>
      </c>
      <c r="D1867" s="60">
        <v>1</v>
      </c>
      <c r="E1867" s="75" t="s">
        <v>25</v>
      </c>
      <c r="F1867" s="73">
        <v>4250000</v>
      </c>
      <c r="G1867" s="65" t="s">
        <v>8868</v>
      </c>
      <c r="H1867" s="120" t="s">
        <v>4575</v>
      </c>
    </row>
    <row r="1868" spans="1:11" x14ac:dyDescent="0.25">
      <c r="A1868" s="59">
        <v>1867</v>
      </c>
      <c r="B1868" s="71" t="s">
        <v>58</v>
      </c>
      <c r="C1868" s="59" t="s">
        <v>8871</v>
      </c>
      <c r="D1868" s="60">
        <v>1</v>
      </c>
      <c r="E1868" s="75" t="s">
        <v>26</v>
      </c>
      <c r="F1868" s="73">
        <v>4250000</v>
      </c>
      <c r="G1868" s="65" t="s">
        <v>8868</v>
      </c>
      <c r="H1868" s="120" t="s">
        <v>4575</v>
      </c>
    </row>
    <row r="1869" spans="1:11" x14ac:dyDescent="0.25">
      <c r="A1869" s="59">
        <v>1868</v>
      </c>
      <c r="B1869" s="93" t="s">
        <v>4570</v>
      </c>
      <c r="C1869" s="89" t="s">
        <v>7114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x14ac:dyDescent="0.25">
      <c r="A1870" s="59">
        <v>1869</v>
      </c>
      <c r="B1870" s="93" t="s">
        <v>4570</v>
      </c>
      <c r="C1870" s="89" t="s">
        <v>7036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x14ac:dyDescent="0.25">
      <c r="A1871" s="59">
        <v>1870</v>
      </c>
      <c r="B1871" s="93" t="s">
        <v>4570</v>
      </c>
      <c r="C1871" s="89" t="s">
        <v>8872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x14ac:dyDescent="0.25">
      <c r="A1872" s="59">
        <v>1871</v>
      </c>
      <c r="B1872" s="93" t="s">
        <v>4361</v>
      </c>
      <c r="C1872" s="59" t="s">
        <v>8873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x14ac:dyDescent="0.25">
      <c r="A1873" s="59">
        <v>1872</v>
      </c>
      <c r="B1873" s="93" t="s">
        <v>4361</v>
      </c>
      <c r="C1873" s="59" t="s">
        <v>8875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x14ac:dyDescent="0.25">
      <c r="A1874" s="59">
        <v>1873</v>
      </c>
      <c r="B1874" s="59" t="s">
        <v>4445</v>
      </c>
      <c r="C1874" s="59" t="s">
        <v>8876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x14ac:dyDescent="0.25">
      <c r="A1875" s="59">
        <v>1874</v>
      </c>
      <c r="B1875" s="93" t="s">
        <v>4570</v>
      </c>
      <c r="C1875" s="84" t="s">
        <v>6747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x14ac:dyDescent="0.25">
      <c r="A1876" s="59">
        <v>1875</v>
      </c>
      <c r="B1876" s="93" t="s">
        <v>4570</v>
      </c>
      <c r="C1876" s="84" t="s">
        <v>8884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x14ac:dyDescent="0.25">
      <c r="A1877" s="59">
        <v>1876</v>
      </c>
      <c r="B1877" s="93" t="s">
        <v>4570</v>
      </c>
      <c r="C1877" s="84" t="s">
        <v>8885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x14ac:dyDescent="0.25">
      <c r="A1878" s="59">
        <v>1877</v>
      </c>
      <c r="B1878" s="93" t="s">
        <v>4570</v>
      </c>
      <c r="C1878" s="84" t="s">
        <v>8886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x14ac:dyDescent="0.25">
      <c r="A1879" s="59">
        <v>1878</v>
      </c>
      <c r="B1879" s="93" t="s">
        <v>4570</v>
      </c>
      <c r="C1879" s="84" t="s">
        <v>8888</v>
      </c>
      <c r="D1879" s="60">
        <v>1</v>
      </c>
      <c r="E1879" s="59" t="s">
        <v>25</v>
      </c>
      <c r="F1879" s="63">
        <v>1050000</v>
      </c>
      <c r="G1879" s="65" t="s">
        <v>7087</v>
      </c>
      <c r="H1879" s="120" t="s">
        <v>4593</v>
      </c>
    </row>
    <row r="1880" spans="1:11" x14ac:dyDescent="0.25">
      <c r="A1880" s="59">
        <v>1879</v>
      </c>
      <c r="B1880" s="93" t="s">
        <v>4570</v>
      </c>
      <c r="C1880" s="84" t="s">
        <v>8890</v>
      </c>
      <c r="D1880" s="60">
        <v>1</v>
      </c>
      <c r="E1880" s="88" t="s">
        <v>26</v>
      </c>
      <c r="F1880" s="63">
        <v>1050000</v>
      </c>
      <c r="G1880" s="65" t="s">
        <v>7087</v>
      </c>
      <c r="H1880" s="120" t="s">
        <v>4593</v>
      </c>
    </row>
    <row r="1881" spans="1:11" x14ac:dyDescent="0.25">
      <c r="A1881" s="59">
        <v>1880</v>
      </c>
      <c r="B1881" s="93" t="s">
        <v>4570</v>
      </c>
      <c r="C1881" s="84" t="s">
        <v>8891</v>
      </c>
      <c r="D1881" s="59">
        <v>1</v>
      </c>
      <c r="E1881" s="75" t="s">
        <v>26</v>
      </c>
      <c r="F1881" s="63">
        <v>1050000</v>
      </c>
      <c r="G1881" s="65" t="s">
        <v>7087</v>
      </c>
      <c r="H1881" s="120" t="s">
        <v>4593</v>
      </c>
    </row>
    <row r="1882" spans="1:11" x14ac:dyDescent="0.25">
      <c r="A1882" s="59">
        <v>1881</v>
      </c>
      <c r="B1882" s="93" t="s">
        <v>4570</v>
      </c>
      <c r="C1882" s="84" t="s">
        <v>8892</v>
      </c>
      <c r="D1882" s="60">
        <v>1</v>
      </c>
      <c r="E1882" s="75" t="s">
        <v>26</v>
      </c>
      <c r="F1882" s="63">
        <v>1050000</v>
      </c>
      <c r="G1882" s="65" t="s">
        <v>7087</v>
      </c>
      <c r="H1882" s="120" t="s">
        <v>4593</v>
      </c>
    </row>
    <row r="1883" spans="1:11" x14ac:dyDescent="0.25">
      <c r="A1883" s="59">
        <v>1882</v>
      </c>
      <c r="B1883" s="93" t="s">
        <v>4570</v>
      </c>
      <c r="C1883" s="84" t="s">
        <v>8893</v>
      </c>
      <c r="D1883" s="60">
        <v>1</v>
      </c>
      <c r="E1883" s="75" t="s">
        <v>26</v>
      </c>
      <c r="F1883" s="63">
        <v>1050000</v>
      </c>
      <c r="G1883" s="65" t="s">
        <v>7087</v>
      </c>
      <c r="H1883" s="120" t="s">
        <v>4593</v>
      </c>
    </row>
    <row r="1884" spans="1:11" x14ac:dyDescent="0.25">
      <c r="A1884" s="59">
        <v>1883</v>
      </c>
      <c r="B1884" s="59" t="s">
        <v>323</v>
      </c>
      <c r="C1884" s="59" t="s">
        <v>15483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13670</v>
      </c>
      <c r="K1884" s="81" t="s">
        <v>15484</v>
      </c>
    </row>
    <row r="1885" spans="1:11" x14ac:dyDescent="0.25">
      <c r="A1885" s="59">
        <v>1884</v>
      </c>
      <c r="B1885" s="59" t="s">
        <v>323</v>
      </c>
      <c r="C1885" s="59" t="s">
        <v>15485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13668</v>
      </c>
      <c r="K1885" s="81" t="s">
        <v>15484</v>
      </c>
    </row>
    <row r="1886" spans="1:11" x14ac:dyDescent="0.25">
      <c r="A1886" s="59">
        <v>1885</v>
      </c>
      <c r="B1886" s="71" t="s">
        <v>58</v>
      </c>
      <c r="C1886" s="59" t="s">
        <v>8904</v>
      </c>
      <c r="D1886" s="60">
        <v>1</v>
      </c>
      <c r="E1886" s="59" t="s">
        <v>25</v>
      </c>
      <c r="F1886" s="111">
        <v>4250000</v>
      </c>
      <c r="G1886" s="65" t="s">
        <v>6314</v>
      </c>
      <c r="H1886" s="120" t="s">
        <v>4621</v>
      </c>
    </row>
    <row r="1887" spans="1:11" x14ac:dyDescent="0.25">
      <c r="A1887" s="59">
        <v>1886</v>
      </c>
      <c r="B1887" s="71" t="s">
        <v>58</v>
      </c>
      <c r="C1887" s="59" t="s">
        <v>8905</v>
      </c>
      <c r="D1887" s="60">
        <v>1</v>
      </c>
      <c r="E1887" s="59" t="s">
        <v>25</v>
      </c>
      <c r="F1887" s="63">
        <v>4250000</v>
      </c>
      <c r="G1887" s="65" t="s">
        <v>6314</v>
      </c>
      <c r="H1887" s="120" t="s">
        <v>4621</v>
      </c>
    </row>
    <row r="1888" spans="1:11" x14ac:dyDescent="0.25">
      <c r="A1888" s="59">
        <v>1887</v>
      </c>
      <c r="B1888" s="59" t="s">
        <v>8849</v>
      </c>
      <c r="C1888" s="59" t="s">
        <v>15486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15487</v>
      </c>
      <c r="K1888" s="81" t="s">
        <v>15488</v>
      </c>
    </row>
    <row r="1889" spans="1:11" x14ac:dyDescent="0.25">
      <c r="A1889" s="59">
        <v>1888</v>
      </c>
      <c r="B1889" s="58" t="s">
        <v>8941</v>
      </c>
      <c r="C1889" s="59" t="s">
        <v>15489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15490</v>
      </c>
      <c r="K1889" s="81" t="s">
        <v>15491</v>
      </c>
    </row>
    <row r="1890" spans="1:1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x14ac:dyDescent="0.25">
      <c r="A1891" s="59">
        <v>1890</v>
      </c>
      <c r="B1891" s="71" t="s">
        <v>58</v>
      </c>
      <c r="C1891" s="59" t="s">
        <v>8916</v>
      </c>
      <c r="D1891" s="96">
        <v>1</v>
      </c>
      <c r="E1891" s="59" t="s">
        <v>25</v>
      </c>
      <c r="F1891" s="73">
        <v>4250000</v>
      </c>
      <c r="G1891" s="65" t="s">
        <v>8917</v>
      </c>
      <c r="H1891" s="120" t="s">
        <v>4645</v>
      </c>
    </row>
    <row r="1892" spans="1:11" x14ac:dyDescent="0.25">
      <c r="A1892" s="59">
        <v>1891</v>
      </c>
      <c r="B1892" s="71" t="s">
        <v>58</v>
      </c>
      <c r="C1892" s="59" t="s">
        <v>8919</v>
      </c>
      <c r="D1892" s="96">
        <v>1</v>
      </c>
      <c r="E1892" s="59" t="s">
        <v>25</v>
      </c>
      <c r="F1892" s="73">
        <v>4250000</v>
      </c>
      <c r="G1892" s="65" t="s">
        <v>8917</v>
      </c>
      <c r="H1892" s="120" t="s">
        <v>4645</v>
      </c>
    </row>
    <row r="1893" spans="1:11" x14ac:dyDescent="0.25">
      <c r="A1893" s="59">
        <v>1892</v>
      </c>
      <c r="B1893" s="59" t="s">
        <v>4670</v>
      </c>
      <c r="C1893" s="59" t="s">
        <v>8921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x14ac:dyDescent="0.25">
      <c r="A1894" s="59">
        <v>1893</v>
      </c>
      <c r="B1894" s="59" t="s">
        <v>4670</v>
      </c>
      <c r="C1894" s="59" t="s">
        <v>8922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x14ac:dyDescent="0.25">
      <c r="A1895" s="59">
        <v>1894</v>
      </c>
      <c r="B1895" s="59" t="s">
        <v>4670</v>
      </c>
      <c r="C1895" s="59" t="s">
        <v>8923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x14ac:dyDescent="0.25">
      <c r="A1896" s="59">
        <v>1895</v>
      </c>
      <c r="B1896" s="59" t="s">
        <v>4670</v>
      </c>
      <c r="C1896" s="59" t="s">
        <v>8924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x14ac:dyDescent="0.25">
      <c r="A1897" s="59">
        <v>1896</v>
      </c>
      <c r="B1897" s="59" t="s">
        <v>4670</v>
      </c>
      <c r="C1897" s="59" t="s">
        <v>8925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x14ac:dyDescent="0.25">
      <c r="A1898" s="59">
        <v>1897</v>
      </c>
      <c r="B1898" s="59" t="s">
        <v>4670</v>
      </c>
      <c r="C1898" s="59" t="s">
        <v>8926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x14ac:dyDescent="0.25">
      <c r="A1899" s="59">
        <v>1898</v>
      </c>
      <c r="B1899" s="59" t="s">
        <v>4670</v>
      </c>
      <c r="C1899" s="59" t="s">
        <v>8927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x14ac:dyDescent="0.25">
      <c r="A1900" s="59">
        <v>1899</v>
      </c>
      <c r="B1900" s="59" t="s">
        <v>4670</v>
      </c>
      <c r="C1900" s="59" t="s">
        <v>8928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x14ac:dyDescent="0.25">
      <c r="A1901" s="59">
        <v>1900</v>
      </c>
      <c r="B1901" s="71" t="s">
        <v>54</v>
      </c>
      <c r="C1901" s="89" t="s">
        <v>8933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x14ac:dyDescent="0.25">
      <c r="A1902" s="59">
        <v>1901</v>
      </c>
      <c r="B1902" s="58" t="s">
        <v>8941</v>
      </c>
      <c r="C1902" s="59" t="s">
        <v>8942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6371</v>
      </c>
    </row>
    <row r="1903" spans="1:11" x14ac:dyDescent="0.25">
      <c r="A1903" s="59">
        <v>1902</v>
      </c>
      <c r="B1903" s="71" t="s">
        <v>54</v>
      </c>
      <c r="C1903" s="77" t="s">
        <v>8949</v>
      </c>
      <c r="D1903" s="60">
        <v>1</v>
      </c>
      <c r="E1903" s="77" t="s">
        <v>26</v>
      </c>
      <c r="F1903" s="73">
        <v>3575000</v>
      </c>
      <c r="G1903" s="65" t="s">
        <v>7613</v>
      </c>
      <c r="H1903" s="120" t="s">
        <v>4741</v>
      </c>
    </row>
    <row r="1904" spans="1:11" x14ac:dyDescent="0.25">
      <c r="A1904" s="59">
        <v>1903</v>
      </c>
      <c r="B1904" s="71" t="s">
        <v>58</v>
      </c>
      <c r="C1904" s="59" t="s">
        <v>8956</v>
      </c>
      <c r="D1904" s="96">
        <v>1</v>
      </c>
      <c r="E1904" s="59" t="s">
        <v>26</v>
      </c>
      <c r="F1904" s="73">
        <v>4250000</v>
      </c>
      <c r="G1904" s="65" t="s">
        <v>8957</v>
      </c>
      <c r="H1904" s="120" t="s">
        <v>4741</v>
      </c>
    </row>
    <row r="1905" spans="1:11" x14ac:dyDescent="0.25">
      <c r="A1905" s="59">
        <v>1904</v>
      </c>
      <c r="B1905" s="71" t="s">
        <v>58</v>
      </c>
      <c r="C1905" s="59" t="s">
        <v>8958</v>
      </c>
      <c r="D1905" s="59">
        <v>1</v>
      </c>
      <c r="E1905" s="59" t="s">
        <v>26</v>
      </c>
      <c r="F1905" s="61">
        <v>4250000</v>
      </c>
      <c r="G1905" s="65" t="s">
        <v>8957</v>
      </c>
      <c r="H1905" s="120" t="s">
        <v>4741</v>
      </c>
    </row>
    <row r="1906" spans="1:11" x14ac:dyDescent="0.25">
      <c r="A1906" s="59">
        <v>1905</v>
      </c>
      <c r="B1906" s="71" t="s">
        <v>58</v>
      </c>
      <c r="C1906" s="59" t="s">
        <v>8959</v>
      </c>
      <c r="D1906" s="96">
        <v>1</v>
      </c>
      <c r="E1906" s="59" t="s">
        <v>26</v>
      </c>
      <c r="F1906" s="73">
        <v>4250000</v>
      </c>
      <c r="G1906" s="65" t="s">
        <v>8182</v>
      </c>
      <c r="H1906" s="120" t="s">
        <v>4741</v>
      </c>
    </row>
    <row r="1907" spans="1:11" x14ac:dyDescent="0.25">
      <c r="A1907" s="59">
        <v>1906</v>
      </c>
      <c r="B1907" s="71" t="s">
        <v>58</v>
      </c>
      <c r="C1907" s="59" t="s">
        <v>8960</v>
      </c>
      <c r="D1907" s="59">
        <v>1</v>
      </c>
      <c r="E1907" s="59" t="s">
        <v>26</v>
      </c>
      <c r="F1907" s="61">
        <v>4250000</v>
      </c>
      <c r="G1907" s="65" t="s">
        <v>8182</v>
      </c>
      <c r="H1907" s="120" t="s">
        <v>4741</v>
      </c>
    </row>
    <row r="1908" spans="1:11" x14ac:dyDescent="0.25">
      <c r="A1908" s="59">
        <v>1907</v>
      </c>
      <c r="B1908" s="59" t="s">
        <v>8686</v>
      </c>
      <c r="C1908" s="59" t="s">
        <v>15492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12701</v>
      </c>
      <c r="K1908" s="81" t="s">
        <v>15493</v>
      </c>
    </row>
    <row r="1909" spans="1:11" x14ac:dyDescent="0.25">
      <c r="A1909" s="59">
        <v>1908</v>
      </c>
      <c r="B1909" s="59" t="s">
        <v>8686</v>
      </c>
      <c r="C1909" s="59" t="s">
        <v>15494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12703</v>
      </c>
      <c r="K1909" s="81" t="s">
        <v>15493</v>
      </c>
    </row>
    <row r="1910" spans="1:11" x14ac:dyDescent="0.25">
      <c r="A1910" s="59">
        <v>1909</v>
      </c>
      <c r="B1910" s="93" t="s">
        <v>4359</v>
      </c>
      <c r="C1910" s="93" t="s">
        <v>8966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x14ac:dyDescent="0.25">
      <c r="A1911" s="59">
        <v>1910</v>
      </c>
      <c r="B1911" s="59" t="s">
        <v>8969</v>
      </c>
      <c r="C1911" s="124" t="s">
        <v>8970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x14ac:dyDescent="0.25">
      <c r="A1912" s="59">
        <v>1911</v>
      </c>
      <c r="B1912" s="59" t="s">
        <v>8969</v>
      </c>
      <c r="C1912" s="124" t="s">
        <v>8971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x14ac:dyDescent="0.25">
      <c r="A1913" s="59">
        <v>1912</v>
      </c>
      <c r="B1913" s="59" t="s">
        <v>8969</v>
      </c>
      <c r="C1913" s="124" t="s">
        <v>8972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x14ac:dyDescent="0.25">
      <c r="A1914" s="59">
        <v>1913</v>
      </c>
      <c r="B1914" s="93" t="s">
        <v>15495</v>
      </c>
      <c r="C1914" s="124" t="s">
        <v>8981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x14ac:dyDescent="0.25">
      <c r="A1915" s="59">
        <v>1914</v>
      </c>
      <c r="B1915" s="93" t="s">
        <v>15495</v>
      </c>
      <c r="C1915" s="124" t="s">
        <v>8982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x14ac:dyDescent="0.25">
      <c r="A1916" s="59">
        <v>1915</v>
      </c>
      <c r="B1916" s="93" t="s">
        <v>15495</v>
      </c>
      <c r="C1916" s="124" t="s">
        <v>8983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x14ac:dyDescent="0.25">
      <c r="A1917" s="59">
        <v>1916</v>
      </c>
      <c r="B1917" s="93" t="s">
        <v>15495</v>
      </c>
      <c r="C1917" s="124" t="s">
        <v>8984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x14ac:dyDescent="0.25">
      <c r="A1918" s="59">
        <v>1917</v>
      </c>
      <c r="B1918" s="93" t="s">
        <v>15495</v>
      </c>
      <c r="C1918" s="124" t="s">
        <v>8985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x14ac:dyDescent="0.25">
      <c r="A1919" s="59">
        <v>1918</v>
      </c>
      <c r="B1919" s="71" t="s">
        <v>4677</v>
      </c>
      <c r="C1919" s="84" t="s">
        <v>8988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x14ac:dyDescent="0.25">
      <c r="A1920" s="59">
        <v>1919</v>
      </c>
      <c r="B1920" s="71" t="s">
        <v>4677</v>
      </c>
      <c r="C1920" s="575" t="s">
        <v>8990</v>
      </c>
      <c r="D1920" s="96">
        <v>1</v>
      </c>
      <c r="E1920" s="59" t="s">
        <v>26</v>
      </c>
      <c r="F1920" s="102">
        <v>1425000</v>
      </c>
      <c r="G1920" s="486" t="s">
        <v>15496</v>
      </c>
      <c r="H1920" s="120" t="s">
        <v>4783</v>
      </c>
    </row>
    <row r="1921" spans="1:8" x14ac:dyDescent="0.25">
      <c r="A1921" s="59">
        <v>1920</v>
      </c>
      <c r="B1921" s="58" t="s">
        <v>4799</v>
      </c>
      <c r="C1921" s="59" t="s">
        <v>8994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x14ac:dyDescent="0.25">
      <c r="A1922" s="59">
        <v>1921</v>
      </c>
      <c r="B1922" s="58" t="s">
        <v>4799</v>
      </c>
      <c r="C1922" s="59" t="s">
        <v>8996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x14ac:dyDescent="0.25">
      <c r="A1923" s="59">
        <v>1922</v>
      </c>
      <c r="B1923" s="58" t="s">
        <v>4799</v>
      </c>
      <c r="C1923" s="59" t="s">
        <v>8998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x14ac:dyDescent="0.25">
      <c r="A1924" s="59">
        <v>1923</v>
      </c>
      <c r="B1924" s="59" t="s">
        <v>575</v>
      </c>
      <c r="C1924" s="59" t="s">
        <v>9001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x14ac:dyDescent="0.25">
      <c r="A1925" s="59">
        <v>1924</v>
      </c>
      <c r="B1925" s="59" t="s">
        <v>575</v>
      </c>
      <c r="C1925" s="59" t="s">
        <v>9003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x14ac:dyDescent="0.25">
      <c r="A1926" s="59">
        <v>1925</v>
      </c>
      <c r="B1926" s="59" t="s">
        <v>575</v>
      </c>
      <c r="C1926" s="59" t="s">
        <v>9004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x14ac:dyDescent="0.25">
      <c r="A1927" s="59">
        <v>1926</v>
      </c>
      <c r="B1927" s="59" t="s">
        <v>575</v>
      </c>
      <c r="C1927" s="59" t="s">
        <v>9005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x14ac:dyDescent="0.25">
      <c r="A1928" s="59">
        <v>1927</v>
      </c>
      <c r="B1928" s="59" t="s">
        <v>575</v>
      </c>
      <c r="C1928" s="59" t="s">
        <v>9005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x14ac:dyDescent="0.25">
      <c r="A1929" s="59">
        <v>1928</v>
      </c>
      <c r="B1929" s="59" t="s">
        <v>575</v>
      </c>
      <c r="C1929" s="59" t="s">
        <v>9011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x14ac:dyDescent="0.25">
      <c r="A1930" s="59">
        <v>1929</v>
      </c>
      <c r="B1930" s="59" t="s">
        <v>575</v>
      </c>
      <c r="C1930" s="59" t="s">
        <v>9012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x14ac:dyDescent="0.25">
      <c r="A1931" s="59">
        <v>1930</v>
      </c>
      <c r="B1931" s="59" t="s">
        <v>575</v>
      </c>
      <c r="C1931" s="59" t="s">
        <v>9013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x14ac:dyDescent="0.25">
      <c r="A1932" s="59">
        <v>1931</v>
      </c>
      <c r="B1932" s="59" t="s">
        <v>575</v>
      </c>
      <c r="C1932" s="59" t="s">
        <v>9014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x14ac:dyDescent="0.25">
      <c r="A1933" s="59">
        <v>1932</v>
      </c>
      <c r="B1933" s="59" t="s">
        <v>575</v>
      </c>
      <c r="C1933" s="59" t="s">
        <v>9015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x14ac:dyDescent="0.25">
      <c r="A1934" s="59">
        <v>1933</v>
      </c>
      <c r="B1934" s="59" t="s">
        <v>575</v>
      </c>
      <c r="C1934" s="59" t="s">
        <v>9016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x14ac:dyDescent="0.25">
      <c r="A1935" s="59">
        <v>1934</v>
      </c>
      <c r="B1935" s="71" t="s">
        <v>54</v>
      </c>
      <c r="C1935" s="59" t="s">
        <v>9017</v>
      </c>
      <c r="D1935" s="60">
        <v>1</v>
      </c>
      <c r="E1935" s="75" t="s">
        <v>26</v>
      </c>
      <c r="F1935" s="73">
        <v>3575000</v>
      </c>
      <c r="G1935" s="120" t="s">
        <v>8894</v>
      </c>
      <c r="H1935" s="120" t="s">
        <v>4809</v>
      </c>
    </row>
    <row r="1936" spans="1:8" x14ac:dyDescent="0.25">
      <c r="A1936" s="59">
        <v>1935</v>
      </c>
      <c r="B1936" s="71" t="s">
        <v>9019</v>
      </c>
      <c r="C1936" s="84" t="s">
        <v>9020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x14ac:dyDescent="0.25">
      <c r="A1937" s="59">
        <v>1936</v>
      </c>
      <c r="B1937" s="71" t="s">
        <v>9019</v>
      </c>
      <c r="C1937" s="84" t="s">
        <v>9021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x14ac:dyDescent="0.25">
      <c r="A1938" s="59">
        <v>1937</v>
      </c>
      <c r="B1938" s="71" t="s">
        <v>9019</v>
      </c>
      <c r="C1938" s="84" t="s">
        <v>7233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x14ac:dyDescent="0.25">
      <c r="A1939" s="59">
        <v>1938</v>
      </c>
      <c r="B1939" s="71" t="s">
        <v>9019</v>
      </c>
      <c r="C1939" s="84" t="s">
        <v>9022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x14ac:dyDescent="0.25">
      <c r="A1940" s="59">
        <v>1939</v>
      </c>
      <c r="B1940" s="59" t="s">
        <v>62</v>
      </c>
      <c r="C1940" s="59" t="s">
        <v>7268</v>
      </c>
      <c r="D1940" s="60">
        <v>1</v>
      </c>
      <c r="E1940" s="77" t="s">
        <v>29</v>
      </c>
      <c r="F1940" s="78">
        <v>2175000</v>
      </c>
      <c r="G1940" s="65" t="s">
        <v>6103</v>
      </c>
      <c r="H1940" s="120" t="s">
        <v>4809</v>
      </c>
    </row>
    <row r="1941" spans="1:8" x14ac:dyDescent="0.25">
      <c r="A1941" s="59">
        <v>1940</v>
      </c>
      <c r="B1941" s="71" t="s">
        <v>4571</v>
      </c>
      <c r="C1941" s="59" t="s">
        <v>7171</v>
      </c>
      <c r="D1941" s="96">
        <v>1</v>
      </c>
      <c r="E1941" s="59" t="s">
        <v>25</v>
      </c>
      <c r="F1941" s="73">
        <v>1150000</v>
      </c>
      <c r="G1941" s="120" t="s">
        <v>5830</v>
      </c>
      <c r="H1941" s="120" t="s">
        <v>4837</v>
      </c>
    </row>
    <row r="1942" spans="1:8" x14ac:dyDescent="0.25">
      <c r="A1942" s="59">
        <v>1941</v>
      </c>
      <c r="B1942" s="71" t="s">
        <v>4571</v>
      </c>
      <c r="C1942" s="59" t="s">
        <v>7025</v>
      </c>
      <c r="D1942" s="96">
        <v>1</v>
      </c>
      <c r="E1942" s="59" t="s">
        <v>25</v>
      </c>
      <c r="F1942" s="73">
        <v>1150000</v>
      </c>
      <c r="G1942" s="120" t="s">
        <v>5830</v>
      </c>
      <c r="H1942" s="120" t="s">
        <v>4837</v>
      </c>
    </row>
    <row r="1943" spans="1:8" x14ac:dyDescent="0.25">
      <c r="A1943" s="59">
        <v>1942</v>
      </c>
      <c r="B1943" s="71" t="s">
        <v>4446</v>
      </c>
      <c r="C1943" s="59" t="s">
        <v>9028</v>
      </c>
      <c r="D1943" s="96">
        <v>1</v>
      </c>
      <c r="E1943" s="88" t="s">
        <v>25</v>
      </c>
      <c r="F1943" s="61">
        <v>1</v>
      </c>
      <c r="G1943" s="120" t="s">
        <v>5830</v>
      </c>
      <c r="H1943" s="120" t="s">
        <v>4837</v>
      </c>
    </row>
    <row r="1944" spans="1:8" x14ac:dyDescent="0.25">
      <c r="A1944" s="59">
        <v>1943</v>
      </c>
      <c r="B1944" s="71" t="s">
        <v>4446</v>
      </c>
      <c r="C1944" s="59" t="s">
        <v>9029</v>
      </c>
      <c r="D1944" s="96">
        <v>1</v>
      </c>
      <c r="E1944" s="88" t="s">
        <v>25</v>
      </c>
      <c r="F1944" s="274">
        <v>1</v>
      </c>
      <c r="G1944" s="120" t="s">
        <v>5830</v>
      </c>
      <c r="H1944" s="120" t="s">
        <v>4837</v>
      </c>
    </row>
    <row r="1945" spans="1:8" x14ac:dyDescent="0.25">
      <c r="A1945" s="59">
        <v>1944</v>
      </c>
      <c r="B1945" s="59" t="s">
        <v>9030</v>
      </c>
      <c r="C1945" s="59" t="s">
        <v>9031</v>
      </c>
      <c r="D1945" s="60">
        <v>1</v>
      </c>
      <c r="E1945" s="59" t="s">
        <v>26</v>
      </c>
      <c r="F1945" s="73">
        <v>1150000</v>
      </c>
      <c r="G1945" s="120" t="s">
        <v>5830</v>
      </c>
      <c r="H1945" s="120" t="s">
        <v>4837</v>
      </c>
    </row>
    <row r="1946" spans="1:8" x14ac:dyDescent="0.25">
      <c r="A1946" s="59">
        <v>1945</v>
      </c>
      <c r="B1946" s="59" t="s">
        <v>9030</v>
      </c>
      <c r="C1946" s="59" t="s">
        <v>9032</v>
      </c>
      <c r="D1946" s="60">
        <v>1</v>
      </c>
      <c r="E1946" s="59" t="s">
        <v>26</v>
      </c>
      <c r="F1946" s="73">
        <v>1150000</v>
      </c>
      <c r="G1946" s="120" t="s">
        <v>5830</v>
      </c>
      <c r="H1946" s="120" t="s">
        <v>4837</v>
      </c>
    </row>
    <row r="1947" spans="1:8" x14ac:dyDescent="0.25">
      <c r="A1947" s="59">
        <v>1946</v>
      </c>
      <c r="B1947" s="58" t="s">
        <v>4799</v>
      </c>
      <c r="C1947" s="59" t="s">
        <v>9035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x14ac:dyDescent="0.25">
      <c r="A1948" s="59">
        <v>1947</v>
      </c>
      <c r="B1948" s="58" t="s">
        <v>4799</v>
      </c>
      <c r="C1948" s="124" t="s">
        <v>9036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x14ac:dyDescent="0.25">
      <c r="A1949" s="59">
        <v>1948</v>
      </c>
      <c r="B1949" s="71" t="s">
        <v>9039</v>
      </c>
      <c r="C1949" s="59" t="s">
        <v>9040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x14ac:dyDescent="0.25">
      <c r="A1950" s="59">
        <v>1949</v>
      </c>
      <c r="B1950" s="59" t="s">
        <v>425</v>
      </c>
      <c r="C1950" s="59" t="s">
        <v>9042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x14ac:dyDescent="0.25">
      <c r="A1951" s="59">
        <v>1950</v>
      </c>
      <c r="B1951" s="59" t="s">
        <v>425</v>
      </c>
      <c r="C1951" s="59" t="s">
        <v>9044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x14ac:dyDescent="0.25">
      <c r="A1952" s="59">
        <v>1951</v>
      </c>
      <c r="B1952" s="71" t="s">
        <v>4797</v>
      </c>
      <c r="C1952" s="77" t="s">
        <v>9053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6">
        <v>44935</v>
      </c>
    </row>
    <row r="1953" spans="1:11" x14ac:dyDescent="0.25">
      <c r="A1953" s="59">
        <v>1952</v>
      </c>
      <c r="B1953" s="71" t="s">
        <v>4797</v>
      </c>
      <c r="C1953" s="59" t="s">
        <v>9054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6">
        <v>44935</v>
      </c>
    </row>
    <row r="1954" spans="1:11" x14ac:dyDescent="0.25">
      <c r="A1954" s="59">
        <v>1953</v>
      </c>
      <c r="B1954" s="71" t="s">
        <v>4797</v>
      </c>
      <c r="C1954" s="59" t="s">
        <v>9055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6">
        <v>44935</v>
      </c>
    </row>
    <row r="1955" spans="1:11" x14ac:dyDescent="0.25">
      <c r="A1955" s="59">
        <v>1954</v>
      </c>
      <c r="B1955" s="71" t="s">
        <v>4797</v>
      </c>
      <c r="C1955" s="59" t="s">
        <v>9056</v>
      </c>
      <c r="D1955" s="96">
        <v>1</v>
      </c>
      <c r="E1955" s="77" t="s">
        <v>26</v>
      </c>
      <c r="F1955" s="102">
        <v>1</v>
      </c>
      <c r="G1955" s="120" t="s">
        <v>522</v>
      </c>
      <c r="H1955" s="616">
        <v>44935</v>
      </c>
    </row>
    <row r="1956" spans="1:11" x14ac:dyDescent="0.25">
      <c r="A1956" s="59">
        <v>1955</v>
      </c>
      <c r="B1956" s="93" t="s">
        <v>4960</v>
      </c>
      <c r="C1956" s="59" t="s">
        <v>9070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6">
        <v>44966</v>
      </c>
    </row>
    <row r="1957" spans="1:11" x14ac:dyDescent="0.25">
      <c r="A1957" s="59">
        <v>1956</v>
      </c>
      <c r="B1957" s="93" t="s">
        <v>4960</v>
      </c>
      <c r="C1957" s="59" t="s">
        <v>9071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6">
        <v>44966</v>
      </c>
    </row>
    <row r="1958" spans="1:11" x14ac:dyDescent="0.25">
      <c r="A1958" s="59">
        <v>1957</v>
      </c>
      <c r="B1958" s="93" t="s">
        <v>4960</v>
      </c>
      <c r="C1958" s="59" t="s">
        <v>9072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6">
        <v>44966</v>
      </c>
    </row>
    <row r="1959" spans="1:11" x14ac:dyDescent="0.25">
      <c r="A1959" s="59">
        <v>1958</v>
      </c>
      <c r="B1959" s="93" t="s">
        <v>4960</v>
      </c>
      <c r="C1959" s="59" t="s">
        <v>9073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6">
        <v>44966</v>
      </c>
    </row>
    <row r="1960" spans="1:11" x14ac:dyDescent="0.25">
      <c r="A1960" s="59">
        <v>1959</v>
      </c>
      <c r="B1960" s="71" t="s">
        <v>9074</v>
      </c>
      <c r="C1960" s="59" t="s">
        <v>9075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6">
        <v>44966</v>
      </c>
    </row>
    <row r="1961" spans="1:11" x14ac:dyDescent="0.25">
      <c r="A1961" s="59">
        <v>1960</v>
      </c>
      <c r="B1961" s="71" t="s">
        <v>9074</v>
      </c>
      <c r="C1961" s="59" t="s">
        <v>9076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6">
        <v>44966</v>
      </c>
    </row>
    <row r="1962" spans="1:11" x14ac:dyDescent="0.25">
      <c r="A1962" s="59">
        <v>1961</v>
      </c>
      <c r="B1962" s="71" t="s">
        <v>58</v>
      </c>
      <c r="C1962" s="59" t="s">
        <v>9080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6">
        <v>44966</v>
      </c>
    </row>
    <row r="1963" spans="1:11" x14ac:dyDescent="0.25">
      <c r="A1963" s="59">
        <v>1962</v>
      </c>
      <c r="B1963" s="71" t="s">
        <v>58</v>
      </c>
      <c r="C1963" s="59" t="s">
        <v>9082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6">
        <v>44966</v>
      </c>
    </row>
    <row r="1964" spans="1:11" x14ac:dyDescent="0.25">
      <c r="A1964" s="59">
        <v>1963</v>
      </c>
      <c r="B1964" s="71" t="s">
        <v>58</v>
      </c>
      <c r="C1964" s="59" t="s">
        <v>9083</v>
      </c>
      <c r="D1964" s="60">
        <v>1</v>
      </c>
      <c r="E1964" s="77" t="s">
        <v>26</v>
      </c>
      <c r="F1964" s="73">
        <v>4250000</v>
      </c>
      <c r="G1964" s="65" t="s">
        <v>8616</v>
      </c>
      <c r="H1964" s="616">
        <v>44966</v>
      </c>
    </row>
    <row r="1965" spans="1:11" x14ac:dyDescent="0.25">
      <c r="A1965" s="59">
        <v>1964</v>
      </c>
      <c r="B1965" s="71" t="s">
        <v>58</v>
      </c>
      <c r="C1965" s="59" t="s">
        <v>9084</v>
      </c>
      <c r="D1965" s="60">
        <v>1</v>
      </c>
      <c r="E1965" s="77" t="s">
        <v>26</v>
      </c>
      <c r="F1965" s="73">
        <v>4250000</v>
      </c>
      <c r="G1965" s="65" t="s">
        <v>8616</v>
      </c>
      <c r="H1965" s="616">
        <v>44966</v>
      </c>
    </row>
    <row r="1966" spans="1:11" x14ac:dyDescent="0.25">
      <c r="A1966" s="59">
        <v>1965</v>
      </c>
      <c r="B1966" s="59" t="s">
        <v>9088</v>
      </c>
      <c r="C1966" s="59" t="s">
        <v>15497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6">
        <v>45025</v>
      </c>
      <c r="I1966" s="59" t="s">
        <v>9228</v>
      </c>
      <c r="K1966" s="81" t="s">
        <v>15498</v>
      </c>
    </row>
    <row r="1967" spans="1:11" x14ac:dyDescent="0.25">
      <c r="A1967" s="59">
        <v>1966</v>
      </c>
      <c r="B1967" s="59" t="s">
        <v>9088</v>
      </c>
      <c r="C1967" s="59" t="s">
        <v>15499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6">
        <v>45025</v>
      </c>
      <c r="I1967" s="59" t="s">
        <v>15500</v>
      </c>
      <c r="K1967" s="81" t="s">
        <v>15498</v>
      </c>
    </row>
    <row r="1968" spans="1:11" x14ac:dyDescent="0.25">
      <c r="A1968" s="59">
        <v>1967</v>
      </c>
      <c r="B1968" s="93" t="s">
        <v>4960</v>
      </c>
      <c r="C1968" s="59" t="s">
        <v>9094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6">
        <v>45025</v>
      </c>
    </row>
    <row r="1969" spans="1:8" x14ac:dyDescent="0.25">
      <c r="A1969" s="59">
        <v>1968</v>
      </c>
      <c r="B1969" s="93" t="s">
        <v>4960</v>
      </c>
      <c r="C1969" s="59" t="s">
        <v>9095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6">
        <v>45025</v>
      </c>
    </row>
    <row r="1970" spans="1:8" x14ac:dyDescent="0.25">
      <c r="A1970" s="59">
        <v>1969</v>
      </c>
      <c r="B1970" s="93" t="s">
        <v>4960</v>
      </c>
      <c r="C1970" s="59" t="s">
        <v>9096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6">
        <v>45025</v>
      </c>
    </row>
    <row r="1971" spans="1:8" x14ac:dyDescent="0.25">
      <c r="A1971" s="59">
        <v>1970</v>
      </c>
      <c r="B1971" s="93" t="s">
        <v>4960</v>
      </c>
      <c r="C1971" s="59" t="s">
        <v>9097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6">
        <v>45025</v>
      </c>
    </row>
    <row r="1972" spans="1:8" x14ac:dyDescent="0.25">
      <c r="A1972" s="59">
        <v>1971</v>
      </c>
      <c r="B1972" s="71" t="s">
        <v>9074</v>
      </c>
      <c r="C1972" s="59" t="s">
        <v>9098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6">
        <v>45025</v>
      </c>
    </row>
    <row r="1973" spans="1:8" x14ac:dyDescent="0.25">
      <c r="A1973" s="59">
        <v>1972</v>
      </c>
      <c r="B1973" s="71" t="s">
        <v>9074</v>
      </c>
      <c r="C1973" s="59" t="s">
        <v>9099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6">
        <v>45025</v>
      </c>
    </row>
    <row r="1974" spans="1:8" x14ac:dyDescent="0.25">
      <c r="A1974" s="59">
        <v>1973</v>
      </c>
      <c r="B1974" s="71" t="s">
        <v>9074</v>
      </c>
      <c r="C1974" s="59" t="s">
        <v>9100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6">
        <v>45025</v>
      </c>
    </row>
    <row r="1975" spans="1:8" x14ac:dyDescent="0.25">
      <c r="A1975" s="59">
        <v>1974</v>
      </c>
      <c r="B1975" s="71" t="s">
        <v>9074</v>
      </c>
      <c r="C1975" s="59" t="s">
        <v>9101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6">
        <v>45025</v>
      </c>
    </row>
    <row r="1976" spans="1:8" x14ac:dyDescent="0.25">
      <c r="A1976" s="59">
        <v>1975</v>
      </c>
      <c r="B1976" s="71" t="s">
        <v>9074</v>
      </c>
      <c r="C1976" s="59" t="s">
        <v>9102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6">
        <v>45025</v>
      </c>
    </row>
    <row r="1977" spans="1:8" x14ac:dyDescent="0.25">
      <c r="A1977" s="59">
        <v>1976</v>
      </c>
      <c r="B1977" s="71" t="s">
        <v>9074</v>
      </c>
      <c r="C1977" s="59" t="s">
        <v>9103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6">
        <v>45025</v>
      </c>
    </row>
    <row r="1978" spans="1:8" x14ac:dyDescent="0.25">
      <c r="A1978" s="59">
        <v>1977</v>
      </c>
      <c r="B1978" s="59" t="s">
        <v>9074</v>
      </c>
      <c r="C1978" s="59" t="s">
        <v>9104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6">
        <v>45025</v>
      </c>
    </row>
    <row r="1979" spans="1:8" x14ac:dyDescent="0.25">
      <c r="A1979" s="59">
        <v>1978</v>
      </c>
      <c r="B1979" s="71" t="s">
        <v>54</v>
      </c>
      <c r="C1979" s="59" t="s">
        <v>9107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6">
        <v>45025</v>
      </c>
    </row>
    <row r="1980" spans="1:8" x14ac:dyDescent="0.25">
      <c r="A1980" s="59">
        <v>1979</v>
      </c>
      <c r="B1980" s="71" t="s">
        <v>54</v>
      </c>
      <c r="C1980" s="59" t="s">
        <v>9109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6">
        <v>45025</v>
      </c>
    </row>
    <row r="1981" spans="1:8" x14ac:dyDescent="0.25">
      <c r="A1981" s="59">
        <v>1980</v>
      </c>
      <c r="B1981" s="71" t="s">
        <v>54</v>
      </c>
      <c r="C1981" s="59" t="s">
        <v>9110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6">
        <v>45025</v>
      </c>
    </row>
    <row r="1982" spans="1:8" x14ac:dyDescent="0.25">
      <c r="A1982" s="59">
        <v>1981</v>
      </c>
      <c r="B1982" s="71" t="s">
        <v>54</v>
      </c>
      <c r="C1982" s="59" t="s">
        <v>9111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6">
        <v>45025</v>
      </c>
    </row>
    <row r="1983" spans="1:8" x14ac:dyDescent="0.25">
      <c r="A1983" s="59">
        <v>1982</v>
      </c>
      <c r="B1983" s="71" t="s">
        <v>58</v>
      </c>
      <c r="C1983" s="59" t="s">
        <v>9116</v>
      </c>
      <c r="D1983" s="60">
        <v>1</v>
      </c>
      <c r="E1983" s="77" t="s">
        <v>26</v>
      </c>
      <c r="F1983" s="73">
        <v>4250000</v>
      </c>
      <c r="G1983" s="65" t="s">
        <v>9117</v>
      </c>
      <c r="H1983" s="616">
        <v>45025</v>
      </c>
    </row>
    <row r="1984" spans="1:8" x14ac:dyDescent="0.25">
      <c r="A1984" s="59">
        <v>1983</v>
      </c>
      <c r="B1984" s="71" t="s">
        <v>58</v>
      </c>
      <c r="C1984" s="59" t="s">
        <v>9118</v>
      </c>
      <c r="D1984" s="60">
        <v>1</v>
      </c>
      <c r="E1984" s="77" t="s">
        <v>26</v>
      </c>
      <c r="F1984" s="73">
        <v>4250000</v>
      </c>
      <c r="G1984" s="65" t="s">
        <v>9117</v>
      </c>
      <c r="H1984" s="616">
        <v>45025</v>
      </c>
    </row>
    <row r="1985" spans="1:9" x14ac:dyDescent="0.25">
      <c r="A1985" s="59">
        <v>1984</v>
      </c>
      <c r="B1985" s="71" t="s">
        <v>58</v>
      </c>
      <c r="C1985" s="59" t="s">
        <v>9119</v>
      </c>
      <c r="D1985" s="60">
        <v>1</v>
      </c>
      <c r="E1985" s="77" t="s">
        <v>26</v>
      </c>
      <c r="F1985" s="73">
        <v>4250000</v>
      </c>
      <c r="G1985" s="65" t="s">
        <v>9117</v>
      </c>
      <c r="H1985" s="616">
        <v>45025</v>
      </c>
    </row>
    <row r="1986" spans="1:9" x14ac:dyDescent="0.25">
      <c r="A1986" s="59">
        <v>1985</v>
      </c>
      <c r="B1986" s="71" t="s">
        <v>58</v>
      </c>
      <c r="C1986" s="59" t="s">
        <v>9120</v>
      </c>
      <c r="D1986" s="162" t="s">
        <v>1838</v>
      </c>
      <c r="E1986" s="77" t="s">
        <v>26</v>
      </c>
      <c r="F1986" s="73">
        <v>4250000</v>
      </c>
      <c r="G1986" s="65" t="s">
        <v>9117</v>
      </c>
      <c r="H1986" s="616">
        <v>45025</v>
      </c>
    </row>
    <row r="1987" spans="1:9" x14ac:dyDescent="0.25">
      <c r="A1987" s="59">
        <v>1986</v>
      </c>
      <c r="B1987" s="93" t="s">
        <v>4960</v>
      </c>
      <c r="C1987" s="59" t="s">
        <v>9121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6">
        <v>45025</v>
      </c>
    </row>
    <row r="1988" spans="1:9" x14ac:dyDescent="0.25">
      <c r="A1988" s="59">
        <v>1987</v>
      </c>
      <c r="B1988" s="93" t="s">
        <v>4960</v>
      </c>
      <c r="C1988" s="59" t="s">
        <v>9122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6">
        <v>45025</v>
      </c>
    </row>
    <row r="1989" spans="1:9" x14ac:dyDescent="0.25">
      <c r="A1989" s="59">
        <v>1988</v>
      </c>
      <c r="B1989" s="71" t="s">
        <v>9039</v>
      </c>
      <c r="C1989" s="59" t="s">
        <v>9123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6">
        <v>45025</v>
      </c>
    </row>
    <row r="1990" spans="1:9" x14ac:dyDescent="0.25">
      <c r="A1990" s="59">
        <v>1989</v>
      </c>
      <c r="B1990" s="58" t="s">
        <v>4799</v>
      </c>
      <c r="C1990" s="59" t="s">
        <v>15501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6">
        <v>45055</v>
      </c>
      <c r="I1990" s="59" t="s">
        <v>6592</v>
      </c>
    </row>
    <row r="1991" spans="1:9" x14ac:dyDescent="0.25">
      <c r="A1991" s="59">
        <v>1990</v>
      </c>
      <c r="B1991" s="71" t="s">
        <v>9074</v>
      </c>
      <c r="C1991" s="59" t="s">
        <v>9134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6">
        <v>45086</v>
      </c>
    </row>
    <row r="1992" spans="1:9" x14ac:dyDescent="0.25">
      <c r="A1992" s="59">
        <v>1991</v>
      </c>
      <c r="B1992" s="59" t="s">
        <v>62</v>
      </c>
      <c r="C1992" s="59" t="s">
        <v>7504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6">
        <v>45086</v>
      </c>
    </row>
    <row r="1993" spans="1:9" x14ac:dyDescent="0.25">
      <c r="A1993" s="59">
        <v>1992</v>
      </c>
      <c r="B1993" s="59" t="s">
        <v>62</v>
      </c>
      <c r="C1993" s="59" t="s">
        <v>9137</v>
      </c>
      <c r="D1993" s="60">
        <v>1</v>
      </c>
      <c r="E1993" s="75" t="s">
        <v>29</v>
      </c>
      <c r="F1993" s="63">
        <v>2175000</v>
      </c>
      <c r="G1993" s="65" t="s">
        <v>9138</v>
      </c>
      <c r="H1993" s="616">
        <v>45086</v>
      </c>
    </row>
    <row r="1994" spans="1:9" x14ac:dyDescent="0.25">
      <c r="A1994" s="59">
        <v>1993</v>
      </c>
      <c r="B1994" s="59" t="s">
        <v>62</v>
      </c>
      <c r="C1994" s="59" t="s">
        <v>7217</v>
      </c>
      <c r="D1994" s="60">
        <v>1</v>
      </c>
      <c r="E1994" s="75" t="s">
        <v>29</v>
      </c>
      <c r="F1994" s="63">
        <v>2175000</v>
      </c>
      <c r="G1994" s="65" t="s">
        <v>9138</v>
      </c>
      <c r="H1994" s="616">
        <v>45086</v>
      </c>
    </row>
    <row r="1995" spans="1:9" x14ac:dyDescent="0.25">
      <c r="A1995" s="59">
        <v>1994</v>
      </c>
      <c r="B1995" s="59" t="s">
        <v>62</v>
      </c>
      <c r="C1995" s="59" t="s">
        <v>7636</v>
      </c>
      <c r="D1995" s="60">
        <v>1</v>
      </c>
      <c r="E1995" s="75" t="s">
        <v>29</v>
      </c>
      <c r="F1995" s="63">
        <v>2175000</v>
      </c>
      <c r="G1995" s="65" t="s">
        <v>9138</v>
      </c>
      <c r="H1995" s="616">
        <v>45086</v>
      </c>
    </row>
    <row r="1996" spans="1:9" x14ac:dyDescent="0.25">
      <c r="A1996" s="59">
        <v>1995</v>
      </c>
      <c r="B1996" s="59" t="s">
        <v>62</v>
      </c>
      <c r="C1996" s="59" t="s">
        <v>9140</v>
      </c>
      <c r="D1996" s="60">
        <v>1</v>
      </c>
      <c r="E1996" s="75" t="s">
        <v>29</v>
      </c>
      <c r="F1996" s="63">
        <v>2175000</v>
      </c>
      <c r="G1996" s="65" t="s">
        <v>9138</v>
      </c>
      <c r="H1996" s="616">
        <v>45086</v>
      </c>
    </row>
    <row r="1997" spans="1:9" x14ac:dyDescent="0.25">
      <c r="A1997" s="59">
        <v>1996</v>
      </c>
      <c r="B1997" s="59" t="s">
        <v>62</v>
      </c>
      <c r="C1997" s="59" t="s">
        <v>7268</v>
      </c>
      <c r="D1997" s="60">
        <v>1</v>
      </c>
      <c r="E1997" s="75" t="s">
        <v>29</v>
      </c>
      <c r="F1997" s="63">
        <v>2175000</v>
      </c>
      <c r="G1997" s="65" t="s">
        <v>9138</v>
      </c>
      <c r="H1997" s="616">
        <v>45086</v>
      </c>
    </row>
    <row r="1998" spans="1:9" x14ac:dyDescent="0.25">
      <c r="A1998" s="59">
        <v>1997</v>
      </c>
      <c r="B1998" s="59" t="s">
        <v>9145</v>
      </c>
      <c r="C1998" s="110" t="s">
        <v>9146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6">
        <v>45116</v>
      </c>
    </row>
    <row r="1999" spans="1:9" x14ac:dyDescent="0.25">
      <c r="A1999" s="59">
        <v>1998</v>
      </c>
      <c r="B1999" s="59" t="s">
        <v>9147</v>
      </c>
      <c r="C1999" s="252" t="s">
        <v>9148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6">
        <v>45116</v>
      </c>
    </row>
    <row r="2000" spans="1:9" x14ac:dyDescent="0.25">
      <c r="A2000" s="59">
        <v>1999</v>
      </c>
      <c r="B2000" s="59" t="s">
        <v>9147</v>
      </c>
      <c r="C2000" s="252" t="s">
        <v>9149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6">
        <v>45116</v>
      </c>
    </row>
    <row r="2001" spans="1:11" x14ac:dyDescent="0.25">
      <c r="A2001" s="59">
        <v>2000</v>
      </c>
      <c r="B2001" s="59" t="s">
        <v>9147</v>
      </c>
      <c r="C2001" s="252" t="s">
        <v>9150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6">
        <v>45116</v>
      </c>
    </row>
    <row r="2002" spans="1:11" x14ac:dyDescent="0.25">
      <c r="A2002" s="59">
        <v>2001</v>
      </c>
      <c r="B2002" s="59" t="s">
        <v>9147</v>
      </c>
      <c r="C2002" s="223" t="s">
        <v>9151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6">
        <v>45116</v>
      </c>
    </row>
    <row r="2003" spans="1:11" x14ac:dyDescent="0.25">
      <c r="A2003" s="59">
        <v>2002</v>
      </c>
      <c r="B2003" s="59" t="s">
        <v>9147</v>
      </c>
      <c r="C2003" s="252" t="s">
        <v>9152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6">
        <v>45116</v>
      </c>
    </row>
    <row r="2004" spans="1:11" x14ac:dyDescent="0.25">
      <c r="A2004" s="59">
        <v>2003</v>
      </c>
      <c r="B2004" s="93" t="s">
        <v>4960</v>
      </c>
      <c r="C2004" s="59" t="s">
        <v>9153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6">
        <v>45116</v>
      </c>
    </row>
    <row r="2005" spans="1:11" x14ac:dyDescent="0.25">
      <c r="A2005" s="59">
        <v>2004</v>
      </c>
      <c r="B2005" s="93" t="s">
        <v>4960</v>
      </c>
      <c r="C2005" s="59" t="s">
        <v>9155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6">
        <v>45116</v>
      </c>
    </row>
    <row r="2006" spans="1:11" x14ac:dyDescent="0.25">
      <c r="A2006" s="59">
        <v>2005</v>
      </c>
      <c r="B2006" s="93" t="s">
        <v>4960</v>
      </c>
      <c r="C2006" s="59" t="s">
        <v>9156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6">
        <v>45116</v>
      </c>
    </row>
    <row r="2007" spans="1:11" x14ac:dyDescent="0.25">
      <c r="A2007" s="59">
        <v>2006</v>
      </c>
      <c r="B2007" s="93" t="s">
        <v>4960</v>
      </c>
      <c r="C2007" s="59" t="s">
        <v>9157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6">
        <v>45116</v>
      </c>
    </row>
    <row r="2008" spans="1:11" x14ac:dyDescent="0.25">
      <c r="A2008" s="59">
        <v>2007</v>
      </c>
      <c r="B2008" s="71" t="s">
        <v>5107</v>
      </c>
      <c r="C2008" s="59" t="s">
        <v>9165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6">
        <v>45178</v>
      </c>
      <c r="I2008" s="59" t="s">
        <v>7247</v>
      </c>
      <c r="K2008" s="81" t="s">
        <v>15502</v>
      </c>
    </row>
    <row r="2009" spans="1:11" x14ac:dyDescent="0.25">
      <c r="A2009" s="59">
        <v>2008</v>
      </c>
      <c r="B2009" s="59" t="s">
        <v>5107</v>
      </c>
      <c r="C2009" s="93" t="s">
        <v>9166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6">
        <v>45178</v>
      </c>
      <c r="I2009" s="59" t="s">
        <v>7247</v>
      </c>
      <c r="K2009" s="81" t="s">
        <v>15502</v>
      </c>
    </row>
    <row r="2010" spans="1:11" x14ac:dyDescent="0.25">
      <c r="A2010" s="59">
        <v>2009</v>
      </c>
      <c r="B2010" s="93" t="s">
        <v>4960</v>
      </c>
      <c r="C2010" s="83" t="s">
        <v>9172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6">
        <v>45178</v>
      </c>
    </row>
    <row r="2011" spans="1:11" x14ac:dyDescent="0.25">
      <c r="A2011" s="59">
        <v>2010</v>
      </c>
      <c r="B2011" s="59" t="s">
        <v>4960</v>
      </c>
      <c r="C2011" s="89" t="s">
        <v>9171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6">
        <v>45178</v>
      </c>
    </row>
    <row r="2012" spans="1:11" x14ac:dyDescent="0.25">
      <c r="A2012" s="59">
        <v>2011</v>
      </c>
      <c r="B2012" s="207" t="s">
        <v>9173</v>
      </c>
      <c r="C2012" s="59" t="s">
        <v>9174</v>
      </c>
      <c r="D2012" s="556" t="s">
        <v>1838</v>
      </c>
      <c r="E2012" s="75" t="s">
        <v>26</v>
      </c>
      <c r="F2012" s="683">
        <v>1050000</v>
      </c>
      <c r="G2012" s="65" t="s">
        <v>522</v>
      </c>
      <c r="H2012" s="616">
        <v>45178</v>
      </c>
    </row>
    <row r="2013" spans="1:11" x14ac:dyDescent="0.25">
      <c r="A2013" s="59">
        <v>2012</v>
      </c>
      <c r="B2013" s="93" t="s">
        <v>4960</v>
      </c>
      <c r="C2013" s="83" t="s">
        <v>9169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6">
        <v>45178</v>
      </c>
    </row>
    <row r="2014" spans="1:11" x14ac:dyDescent="0.25">
      <c r="A2014" s="59">
        <v>2013</v>
      </c>
      <c r="B2014" s="59" t="s">
        <v>4960</v>
      </c>
      <c r="C2014" s="83" t="s">
        <v>9170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6">
        <v>45178</v>
      </c>
    </row>
    <row r="2015" spans="1:11" x14ac:dyDescent="0.25">
      <c r="A2015" s="59">
        <v>2014</v>
      </c>
      <c r="B2015" s="58" t="s">
        <v>9173</v>
      </c>
      <c r="C2015" s="59" t="s">
        <v>9177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6">
        <v>45178</v>
      </c>
    </row>
    <row r="2016" spans="1:11" x14ac:dyDescent="0.25">
      <c r="A2016" s="59">
        <v>2015</v>
      </c>
      <c r="B2016" s="58" t="s">
        <v>9173</v>
      </c>
      <c r="C2016" s="77" t="s">
        <v>9175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6">
        <v>45178</v>
      </c>
    </row>
    <row r="2017" spans="1:11" x14ac:dyDescent="0.25">
      <c r="A2017" s="59">
        <v>2016</v>
      </c>
      <c r="B2017" s="58" t="s">
        <v>9173</v>
      </c>
      <c r="C2017" s="59" t="s">
        <v>9176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6">
        <v>45178</v>
      </c>
    </row>
    <row r="2018" spans="1:11" x14ac:dyDescent="0.25">
      <c r="A2018" s="59">
        <v>2017</v>
      </c>
      <c r="B2018" s="71" t="s">
        <v>58</v>
      </c>
      <c r="C2018" s="59" t="s">
        <v>9179</v>
      </c>
      <c r="D2018" s="60">
        <v>1</v>
      </c>
      <c r="E2018" s="77" t="s">
        <v>26</v>
      </c>
      <c r="F2018" s="63">
        <v>4250000</v>
      </c>
      <c r="G2018" s="65" t="s">
        <v>8182</v>
      </c>
      <c r="H2018" s="616">
        <v>45178</v>
      </c>
    </row>
    <row r="2019" spans="1:11" x14ac:dyDescent="0.25">
      <c r="A2019" s="59">
        <v>2018</v>
      </c>
      <c r="B2019" s="59" t="s">
        <v>58</v>
      </c>
      <c r="C2019" s="214" t="s">
        <v>9181</v>
      </c>
      <c r="D2019" s="60">
        <v>1</v>
      </c>
      <c r="E2019" s="77" t="s">
        <v>26</v>
      </c>
      <c r="F2019" s="102">
        <v>4250000</v>
      </c>
      <c r="G2019" s="65" t="s">
        <v>8182</v>
      </c>
      <c r="H2019" s="616">
        <v>45178</v>
      </c>
    </row>
    <row r="2020" spans="1:11" x14ac:dyDescent="0.25">
      <c r="A2020" s="59">
        <v>2019</v>
      </c>
      <c r="B2020" s="59" t="s">
        <v>58</v>
      </c>
      <c r="C2020" s="93" t="s">
        <v>9182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6">
        <v>45178</v>
      </c>
    </row>
    <row r="2021" spans="1:11" x14ac:dyDescent="0.25">
      <c r="A2021" s="59">
        <v>2020</v>
      </c>
      <c r="B2021" s="93" t="s">
        <v>58</v>
      </c>
      <c r="C2021" s="59" t="s">
        <v>9183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6">
        <v>45178</v>
      </c>
    </row>
    <row r="2022" spans="1:11" x14ac:dyDescent="0.25">
      <c r="A2022" s="59">
        <v>2021</v>
      </c>
      <c r="B2022" s="93" t="s">
        <v>5107</v>
      </c>
      <c r="C2022" s="59" t="s">
        <v>9190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6">
        <v>45239</v>
      </c>
      <c r="I2022" s="59" t="s">
        <v>6666</v>
      </c>
      <c r="K2022" s="81" t="s">
        <v>15503</v>
      </c>
    </row>
    <row r="2023" spans="1:11" x14ac:dyDescent="0.25">
      <c r="A2023" s="59">
        <v>2022</v>
      </c>
      <c r="B2023" s="93" t="s">
        <v>9191</v>
      </c>
      <c r="C2023" s="59" t="s">
        <v>9192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6">
        <v>45239</v>
      </c>
      <c r="I2023" s="59" t="s">
        <v>6668</v>
      </c>
      <c r="K2023" s="81" t="s">
        <v>15503</v>
      </c>
    </row>
    <row r="2024" spans="1:11" x14ac:dyDescent="0.25">
      <c r="A2024" s="59">
        <v>2023</v>
      </c>
      <c r="B2024" s="71" t="s">
        <v>58</v>
      </c>
      <c r="C2024" s="59" t="s">
        <v>9197</v>
      </c>
      <c r="D2024" s="72">
        <v>1</v>
      </c>
      <c r="E2024" s="59" t="s">
        <v>25</v>
      </c>
      <c r="F2024" s="63">
        <v>4250000</v>
      </c>
      <c r="G2024" s="65" t="s">
        <v>9198</v>
      </c>
      <c r="H2024" s="616">
        <v>45239</v>
      </c>
    </row>
    <row r="2025" spans="1:11" x14ac:dyDescent="0.25">
      <c r="A2025" s="59">
        <v>2024</v>
      </c>
      <c r="B2025" s="71" t="s">
        <v>58</v>
      </c>
      <c r="C2025" s="59" t="s">
        <v>9199</v>
      </c>
      <c r="D2025" s="60">
        <v>1</v>
      </c>
      <c r="E2025" s="59" t="s">
        <v>26</v>
      </c>
      <c r="F2025" s="63">
        <v>4250000</v>
      </c>
      <c r="G2025" s="65" t="s">
        <v>9198</v>
      </c>
      <c r="H2025" s="616">
        <v>45239</v>
      </c>
    </row>
    <row r="2026" spans="1:11" x14ac:dyDescent="0.25">
      <c r="A2026" s="59">
        <v>2025</v>
      </c>
      <c r="B2026" s="71" t="s">
        <v>58</v>
      </c>
      <c r="C2026" s="59" t="s">
        <v>9200</v>
      </c>
      <c r="D2026" s="72">
        <v>1</v>
      </c>
      <c r="E2026" s="75" t="s">
        <v>26</v>
      </c>
      <c r="F2026" s="63">
        <v>4250000</v>
      </c>
      <c r="G2026" s="65" t="s">
        <v>9201</v>
      </c>
      <c r="H2026" s="616">
        <v>45239</v>
      </c>
    </row>
    <row r="2027" spans="1:11" x14ac:dyDescent="0.25">
      <c r="A2027" s="59">
        <v>2026</v>
      </c>
      <c r="B2027" s="71" t="s">
        <v>58</v>
      </c>
      <c r="C2027" s="59" t="s">
        <v>9202</v>
      </c>
      <c r="D2027" s="83">
        <v>1</v>
      </c>
      <c r="E2027" s="75" t="s">
        <v>26</v>
      </c>
      <c r="F2027" s="63">
        <v>4250000</v>
      </c>
      <c r="G2027" s="65" t="s">
        <v>9201</v>
      </c>
      <c r="H2027" s="616">
        <v>45239</v>
      </c>
    </row>
    <row r="2028" spans="1:11" x14ac:dyDescent="0.25">
      <c r="A2028" s="59">
        <v>2027</v>
      </c>
      <c r="B2028" s="71" t="s">
        <v>58</v>
      </c>
      <c r="C2028" s="59" t="s">
        <v>9203</v>
      </c>
      <c r="D2028" s="60">
        <v>1</v>
      </c>
      <c r="E2028" s="75" t="s">
        <v>26</v>
      </c>
      <c r="F2028" s="63">
        <v>4250000</v>
      </c>
      <c r="G2028" s="65" t="s">
        <v>9201</v>
      </c>
      <c r="H2028" s="616">
        <v>45239</v>
      </c>
    </row>
    <row r="2029" spans="1:11" x14ac:dyDescent="0.25">
      <c r="A2029" s="59">
        <v>2028</v>
      </c>
      <c r="B2029" s="59" t="s">
        <v>5101</v>
      </c>
      <c r="C2029" s="59" t="s">
        <v>9204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6">
        <v>45239</v>
      </c>
    </row>
    <row r="2030" spans="1:11" x14ac:dyDescent="0.25">
      <c r="A2030" s="59">
        <v>2029</v>
      </c>
      <c r="B2030" s="59" t="s">
        <v>5101</v>
      </c>
      <c r="C2030" s="59" t="s">
        <v>9205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6">
        <v>45239</v>
      </c>
    </row>
    <row r="2031" spans="1:11" x14ac:dyDescent="0.25">
      <c r="A2031" s="59">
        <v>2030</v>
      </c>
      <c r="B2031" s="59" t="s">
        <v>5101</v>
      </c>
      <c r="C2031" s="59" t="s">
        <v>9206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6">
        <v>45239</v>
      </c>
    </row>
    <row r="2032" spans="1:11" x14ac:dyDescent="0.25">
      <c r="A2032" s="59">
        <v>2031</v>
      </c>
      <c r="B2032" s="59" t="s">
        <v>5101</v>
      </c>
      <c r="C2032" s="59" t="s">
        <v>9207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6">
        <v>45239</v>
      </c>
    </row>
    <row r="2033" spans="1:11" x14ac:dyDescent="0.25">
      <c r="A2033" s="59">
        <v>2032</v>
      </c>
      <c r="B2033" s="59" t="s">
        <v>9208</v>
      </c>
      <c r="C2033" s="110" t="s">
        <v>9209</v>
      </c>
      <c r="D2033" s="60">
        <v>1</v>
      </c>
      <c r="E2033" s="77" t="s">
        <v>29</v>
      </c>
      <c r="F2033" s="102">
        <v>1950000</v>
      </c>
      <c r="G2033" s="65" t="s">
        <v>15504</v>
      </c>
      <c r="H2033" s="616">
        <v>45239</v>
      </c>
    </row>
    <row r="2034" spans="1:11" x14ac:dyDescent="0.25">
      <c r="A2034" s="59">
        <v>2033</v>
      </c>
      <c r="B2034" s="59" t="s">
        <v>9208</v>
      </c>
      <c r="C2034" s="58" t="s">
        <v>9210</v>
      </c>
      <c r="D2034" s="60">
        <v>1</v>
      </c>
      <c r="E2034" s="77" t="s">
        <v>29</v>
      </c>
      <c r="F2034" s="102">
        <v>1950000</v>
      </c>
      <c r="G2034" s="65" t="s">
        <v>15504</v>
      </c>
      <c r="H2034" s="616">
        <v>45239</v>
      </c>
    </row>
    <row r="2035" spans="1:11" x14ac:dyDescent="0.25">
      <c r="A2035" s="59">
        <v>2034</v>
      </c>
      <c r="B2035" s="59" t="s">
        <v>15505</v>
      </c>
      <c r="C2035" s="59" t="s">
        <v>9216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6">
        <v>45269</v>
      </c>
      <c r="I2035" s="59" t="s">
        <v>6553</v>
      </c>
      <c r="K2035" s="81" t="s">
        <v>15506</v>
      </c>
    </row>
    <row r="2036" spans="1:11" x14ac:dyDescent="0.25">
      <c r="A2036" s="59">
        <v>2035</v>
      </c>
      <c r="B2036" s="59" t="s">
        <v>15505</v>
      </c>
      <c r="C2036" s="59" t="s">
        <v>9218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6">
        <v>45269</v>
      </c>
      <c r="I2036" s="59" t="s">
        <v>6552</v>
      </c>
      <c r="K2036" s="81" t="s">
        <v>15506</v>
      </c>
    </row>
    <row r="2037" spans="1:11" x14ac:dyDescent="0.25">
      <c r="A2037" s="59">
        <v>2036</v>
      </c>
      <c r="B2037" s="59" t="s">
        <v>62</v>
      </c>
      <c r="C2037" s="59" t="s">
        <v>15507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6405</v>
      </c>
      <c r="K2037" s="81" t="s">
        <v>15508</v>
      </c>
    </row>
    <row r="2038" spans="1:11" x14ac:dyDescent="0.25">
      <c r="A2038" s="59">
        <v>2037</v>
      </c>
      <c r="B2038" s="59" t="s">
        <v>62</v>
      </c>
      <c r="C2038" s="59" t="s">
        <v>15509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6409</v>
      </c>
      <c r="K2038" s="81" t="s">
        <v>15508</v>
      </c>
    </row>
    <row r="2039" spans="1:11" x14ac:dyDescent="0.25">
      <c r="A2039" s="59">
        <v>2038</v>
      </c>
      <c r="B2039" s="59" t="s">
        <v>62</v>
      </c>
      <c r="C2039" s="59" t="s">
        <v>15510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13636</v>
      </c>
      <c r="K2039" s="81" t="s">
        <v>15511</v>
      </c>
    </row>
    <row r="2040" spans="1:11" x14ac:dyDescent="0.25">
      <c r="A2040" s="59">
        <v>2039</v>
      </c>
      <c r="B2040" s="59" t="s">
        <v>62</v>
      </c>
      <c r="C2040" s="59" t="s">
        <v>15512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6557</v>
      </c>
      <c r="K2040" s="81" t="s">
        <v>15511</v>
      </c>
    </row>
    <row r="2041" spans="1:11" x14ac:dyDescent="0.25">
      <c r="A2041" s="59">
        <v>2040</v>
      </c>
      <c r="B2041" s="83" t="s">
        <v>15505</v>
      </c>
      <c r="C2041" s="83" t="s">
        <v>9224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15513</v>
      </c>
      <c r="K2041" s="81" t="s">
        <v>15514</v>
      </c>
    </row>
    <row r="2042" spans="1:11" x14ac:dyDescent="0.25">
      <c r="A2042" s="59">
        <v>2041</v>
      </c>
      <c r="B2042" s="83" t="s">
        <v>15505</v>
      </c>
      <c r="C2042" s="83" t="s">
        <v>9226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15515</v>
      </c>
      <c r="K2042" s="81" t="s">
        <v>15514</v>
      </c>
    </row>
    <row r="2043" spans="1:11" x14ac:dyDescent="0.25">
      <c r="A2043" s="59">
        <v>2042</v>
      </c>
      <c r="B2043" s="59" t="s">
        <v>9227</v>
      </c>
      <c r="C2043" s="59" t="s">
        <v>15516</v>
      </c>
      <c r="D2043" s="60">
        <v>1</v>
      </c>
      <c r="E2043" s="77" t="s">
        <v>29</v>
      </c>
      <c r="F2043" s="73">
        <v>1400000</v>
      </c>
      <c r="G2043" s="120" t="s">
        <v>6767</v>
      </c>
      <c r="H2043" s="120" t="s">
        <v>5146</v>
      </c>
      <c r="I2043" s="59" t="s">
        <v>15517</v>
      </c>
      <c r="K2043" s="81" t="s">
        <v>15518</v>
      </c>
    </row>
    <row r="2044" spans="1:11" x14ac:dyDescent="0.25">
      <c r="A2044" s="59">
        <v>2043</v>
      </c>
      <c r="B2044" s="59" t="s">
        <v>62</v>
      </c>
      <c r="C2044" s="59" t="s">
        <v>7217</v>
      </c>
      <c r="D2044" s="96">
        <v>1</v>
      </c>
      <c r="E2044" s="77" t="s">
        <v>29</v>
      </c>
      <c r="F2044" s="73">
        <v>2175000</v>
      </c>
      <c r="G2044" s="65" t="s">
        <v>9230</v>
      </c>
      <c r="H2044" s="120" t="s">
        <v>5146</v>
      </c>
    </row>
    <row r="2045" spans="1:11" x14ac:dyDescent="0.25">
      <c r="A2045" s="59">
        <v>2044</v>
      </c>
      <c r="B2045" s="59" t="s">
        <v>62</v>
      </c>
      <c r="C2045" s="128" t="s">
        <v>9232</v>
      </c>
      <c r="D2045" s="60">
        <v>1</v>
      </c>
      <c r="E2045" s="77" t="s">
        <v>29</v>
      </c>
      <c r="F2045" s="73">
        <v>2175000</v>
      </c>
      <c r="G2045" s="65" t="s">
        <v>9230</v>
      </c>
      <c r="H2045" s="120" t="s">
        <v>5146</v>
      </c>
    </row>
    <row r="2046" spans="1:11" x14ac:dyDescent="0.25">
      <c r="A2046" s="59">
        <v>2045</v>
      </c>
      <c r="B2046" s="59" t="s">
        <v>62</v>
      </c>
      <c r="C2046" s="59" t="s">
        <v>7633</v>
      </c>
      <c r="D2046" s="60">
        <v>1</v>
      </c>
      <c r="E2046" s="77" t="s">
        <v>29</v>
      </c>
      <c r="F2046" s="73">
        <v>2175000</v>
      </c>
      <c r="G2046" s="65" t="s">
        <v>9230</v>
      </c>
      <c r="H2046" s="120" t="s">
        <v>5146</v>
      </c>
    </row>
    <row r="2047" spans="1:11" x14ac:dyDescent="0.25">
      <c r="A2047" s="59">
        <v>2046</v>
      </c>
      <c r="B2047" s="59" t="s">
        <v>62</v>
      </c>
      <c r="C2047" s="59" t="s">
        <v>7268</v>
      </c>
      <c r="D2047" s="60">
        <v>1</v>
      </c>
      <c r="E2047" s="77" t="s">
        <v>29</v>
      </c>
      <c r="F2047" s="73">
        <v>2175000</v>
      </c>
      <c r="G2047" s="65" t="s">
        <v>9230</v>
      </c>
      <c r="H2047" s="120" t="s">
        <v>5146</v>
      </c>
    </row>
    <row r="2048" spans="1:11" x14ac:dyDescent="0.25">
      <c r="A2048" s="59">
        <v>2047</v>
      </c>
      <c r="B2048" s="59" t="s">
        <v>62</v>
      </c>
      <c r="C2048" s="59" t="s">
        <v>9233</v>
      </c>
      <c r="D2048" s="125" t="s">
        <v>1838</v>
      </c>
      <c r="E2048" s="77" t="s">
        <v>29</v>
      </c>
      <c r="F2048" s="73">
        <v>2175000</v>
      </c>
      <c r="G2048" s="65" t="s">
        <v>9230</v>
      </c>
      <c r="H2048" s="120" t="s">
        <v>5146</v>
      </c>
    </row>
    <row r="2049" spans="1:11" x14ac:dyDescent="0.25">
      <c r="A2049" s="59">
        <v>2048</v>
      </c>
      <c r="B2049" s="59" t="s">
        <v>5037</v>
      </c>
      <c r="C2049" s="59" t="s">
        <v>9234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x14ac:dyDescent="0.25">
      <c r="A2050" s="59">
        <v>2049</v>
      </c>
      <c r="B2050" s="59" t="s">
        <v>5101</v>
      </c>
      <c r="C2050" s="59" t="s">
        <v>9238</v>
      </c>
      <c r="D2050" s="60">
        <v>1</v>
      </c>
      <c r="E2050" s="77" t="s">
        <v>26</v>
      </c>
      <c r="F2050" s="102">
        <v>1450000</v>
      </c>
      <c r="G2050" s="65" t="s">
        <v>8363</v>
      </c>
      <c r="H2050" s="120" t="s">
        <v>5146</v>
      </c>
    </row>
    <row r="2051" spans="1:11" x14ac:dyDescent="0.25">
      <c r="A2051" s="59">
        <v>2050</v>
      </c>
      <c r="B2051" s="59" t="s">
        <v>5101</v>
      </c>
      <c r="C2051" s="59" t="s">
        <v>9239</v>
      </c>
      <c r="D2051" s="60">
        <v>1</v>
      </c>
      <c r="E2051" s="77" t="s">
        <v>26</v>
      </c>
      <c r="F2051" s="102">
        <v>1450000</v>
      </c>
      <c r="G2051" s="65" t="s">
        <v>8363</v>
      </c>
      <c r="H2051" s="120" t="s">
        <v>5146</v>
      </c>
    </row>
    <row r="2052" spans="1:11" x14ac:dyDescent="0.25">
      <c r="A2052" s="59">
        <v>2051</v>
      </c>
      <c r="B2052" s="59" t="s">
        <v>5101</v>
      </c>
      <c r="C2052" s="59" t="s">
        <v>9240</v>
      </c>
      <c r="D2052" s="60">
        <v>1</v>
      </c>
      <c r="E2052" s="77" t="s">
        <v>26</v>
      </c>
      <c r="F2052" s="102">
        <v>1450000</v>
      </c>
      <c r="G2052" s="65" t="s">
        <v>8363</v>
      </c>
      <c r="H2052" s="120" t="s">
        <v>5146</v>
      </c>
    </row>
    <row r="2053" spans="1:11" x14ac:dyDescent="0.25">
      <c r="A2053" s="59">
        <v>2052</v>
      </c>
      <c r="B2053" s="59" t="s">
        <v>5101</v>
      </c>
      <c r="C2053" s="84" t="s">
        <v>9241</v>
      </c>
      <c r="D2053" s="60">
        <v>1</v>
      </c>
      <c r="E2053" s="77" t="s">
        <v>26</v>
      </c>
      <c r="F2053" s="102">
        <v>1450000</v>
      </c>
      <c r="G2053" s="65" t="s">
        <v>8363</v>
      </c>
      <c r="H2053" s="120" t="s">
        <v>5146</v>
      </c>
    </row>
    <row r="2054" spans="1:11" x14ac:dyDescent="0.25">
      <c r="A2054" s="59">
        <v>2053</v>
      </c>
      <c r="B2054" s="59" t="s">
        <v>5101</v>
      </c>
      <c r="C2054" s="59" t="s">
        <v>9242</v>
      </c>
      <c r="D2054" s="60">
        <v>1</v>
      </c>
      <c r="E2054" s="77" t="s">
        <v>26</v>
      </c>
      <c r="F2054" s="102">
        <v>1450000</v>
      </c>
      <c r="G2054" s="65" t="s">
        <v>8363</v>
      </c>
      <c r="H2054" s="120" t="s">
        <v>5146</v>
      </c>
    </row>
    <row r="2055" spans="1:11" x14ac:dyDescent="0.25">
      <c r="A2055" s="59">
        <v>2054</v>
      </c>
      <c r="B2055" s="93" t="s">
        <v>5179</v>
      </c>
      <c r="C2055" s="59" t="s">
        <v>15519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9146</v>
      </c>
      <c r="K2055" s="81" t="s">
        <v>15520</v>
      </c>
    </row>
    <row r="2056" spans="1:11" x14ac:dyDescent="0.25">
      <c r="A2056" s="59">
        <v>2055</v>
      </c>
      <c r="B2056" s="93" t="s">
        <v>5179</v>
      </c>
      <c r="C2056" s="59" t="s">
        <v>15521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8998</v>
      </c>
      <c r="K2056" s="81" t="s">
        <v>15522</v>
      </c>
    </row>
    <row r="2057" spans="1:11" x14ac:dyDescent="0.25">
      <c r="A2057" s="59">
        <v>2056</v>
      </c>
      <c r="B2057" s="59" t="s">
        <v>9227</v>
      </c>
      <c r="C2057" s="59" t="s">
        <v>15523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15524</v>
      </c>
      <c r="K2057" s="81" t="s">
        <v>15525</v>
      </c>
    </row>
    <row r="2058" spans="1:11" x14ac:dyDescent="0.25">
      <c r="A2058" s="59">
        <v>2057</v>
      </c>
      <c r="B2058" s="71" t="s">
        <v>58</v>
      </c>
      <c r="C2058" s="59" t="s">
        <v>9271</v>
      </c>
      <c r="D2058" s="60">
        <v>1</v>
      </c>
      <c r="E2058" s="59" t="s">
        <v>26</v>
      </c>
      <c r="F2058" s="73">
        <v>4250000</v>
      </c>
      <c r="G2058" s="65" t="s">
        <v>6084</v>
      </c>
      <c r="H2058" s="120" t="s">
        <v>5210</v>
      </c>
    </row>
    <row r="2059" spans="1:11" x14ac:dyDescent="0.25">
      <c r="A2059" s="59">
        <v>2058</v>
      </c>
      <c r="B2059" s="59" t="s">
        <v>62</v>
      </c>
      <c r="C2059" s="59" t="s">
        <v>7247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x14ac:dyDescent="0.25">
      <c r="A2060" s="59">
        <v>2059</v>
      </c>
      <c r="B2060" s="59" t="s">
        <v>62</v>
      </c>
      <c r="C2060" s="59" t="s">
        <v>7268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x14ac:dyDescent="0.25">
      <c r="A2061" s="59">
        <v>2060</v>
      </c>
      <c r="B2061" s="59" t="s">
        <v>9227</v>
      </c>
      <c r="C2061" s="59" t="s">
        <v>9275</v>
      </c>
      <c r="D2061" s="60">
        <v>1</v>
      </c>
      <c r="E2061" s="77" t="s">
        <v>63</v>
      </c>
      <c r="F2061" s="73">
        <v>1400000</v>
      </c>
      <c r="G2061" s="65" t="s">
        <v>9276</v>
      </c>
      <c r="H2061" s="120" t="s">
        <v>5210</v>
      </c>
    </row>
    <row r="2062" spans="1:11" x14ac:dyDescent="0.25">
      <c r="A2062" s="59">
        <v>2061</v>
      </c>
      <c r="B2062" s="71" t="s">
        <v>58</v>
      </c>
      <c r="C2062" s="59" t="s">
        <v>15526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9298</v>
      </c>
    </row>
    <row r="2063" spans="1:11" x14ac:dyDescent="0.25">
      <c r="A2063" s="59">
        <v>2062</v>
      </c>
      <c r="B2063" s="71" t="s">
        <v>58</v>
      </c>
      <c r="C2063" s="59" t="s">
        <v>15527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9300</v>
      </c>
    </row>
    <row r="2064" spans="1:11" x14ac:dyDescent="0.25">
      <c r="A2064" s="59">
        <v>2063</v>
      </c>
      <c r="B2064" s="59" t="s">
        <v>9227</v>
      </c>
      <c r="C2064" s="59" t="s">
        <v>9296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15528</v>
      </c>
    </row>
    <row r="2065" spans="1:11" x14ac:dyDescent="0.25">
      <c r="A2065" s="59">
        <v>2064</v>
      </c>
      <c r="B2065" s="59" t="s">
        <v>9227</v>
      </c>
      <c r="C2065" s="59" t="s">
        <v>9275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15529</v>
      </c>
      <c r="K2065" s="81" t="s">
        <v>15530</v>
      </c>
    </row>
    <row r="2066" spans="1:11" x14ac:dyDescent="0.25">
      <c r="A2066" s="59">
        <v>2065</v>
      </c>
      <c r="B2066" s="59" t="s">
        <v>9227</v>
      </c>
      <c r="C2066" s="59" t="s">
        <v>9287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x14ac:dyDescent="0.25">
      <c r="A2067" s="59">
        <v>2066</v>
      </c>
      <c r="B2067" s="59" t="s">
        <v>9227</v>
      </c>
      <c r="C2067" s="59" t="s">
        <v>9288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x14ac:dyDescent="0.25">
      <c r="A2068" s="59">
        <v>2067</v>
      </c>
      <c r="B2068" s="71" t="s">
        <v>58</v>
      </c>
      <c r="C2068" s="59" t="s">
        <v>9289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x14ac:dyDescent="0.25">
      <c r="A2069" s="59">
        <v>2068</v>
      </c>
      <c r="B2069" s="59" t="s">
        <v>9227</v>
      </c>
      <c r="C2069" s="59" t="s">
        <v>9296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15528</v>
      </c>
    </row>
    <row r="2070" spans="1:11" x14ac:dyDescent="0.25">
      <c r="A2070" s="59">
        <v>2069</v>
      </c>
      <c r="B2070" s="71" t="s">
        <v>58</v>
      </c>
      <c r="C2070" s="59" t="s">
        <v>9298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x14ac:dyDescent="0.25">
      <c r="A2071" s="59">
        <v>2070</v>
      </c>
      <c r="B2071" s="71" t="s">
        <v>58</v>
      </c>
      <c r="C2071" s="59" t="s">
        <v>9300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x14ac:dyDescent="0.25">
      <c r="A2072" s="59">
        <v>2071</v>
      </c>
      <c r="B2072" s="59" t="s">
        <v>5241</v>
      </c>
      <c r="C2072" s="110" t="s">
        <v>9305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x14ac:dyDescent="0.25">
      <c r="A2073" s="59">
        <v>2072</v>
      </c>
      <c r="B2073" s="59" t="s">
        <v>5241</v>
      </c>
      <c r="C2073" s="110" t="s">
        <v>9307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x14ac:dyDescent="0.25">
      <c r="A2074" s="59">
        <v>2073</v>
      </c>
      <c r="B2074" s="59" t="s">
        <v>5241</v>
      </c>
      <c r="C2074" s="59" t="s">
        <v>9308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x14ac:dyDescent="0.25">
      <c r="A2075" s="59">
        <v>2074</v>
      </c>
      <c r="B2075" s="59" t="s">
        <v>5241</v>
      </c>
      <c r="C2075" s="59" t="s">
        <v>9309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x14ac:dyDescent="0.25">
      <c r="A2076" s="59">
        <v>2075</v>
      </c>
      <c r="B2076" s="59" t="s">
        <v>5241</v>
      </c>
      <c r="C2076" s="59" t="s">
        <v>9310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x14ac:dyDescent="0.25">
      <c r="A2077" s="59">
        <v>2076</v>
      </c>
      <c r="B2077" s="59" t="s">
        <v>5241</v>
      </c>
      <c r="C2077" s="59" t="s">
        <v>9311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x14ac:dyDescent="0.25">
      <c r="A2078" s="59">
        <v>2077</v>
      </c>
      <c r="B2078" s="71" t="s">
        <v>4447</v>
      </c>
      <c r="C2078" s="59" t="s">
        <v>9312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x14ac:dyDescent="0.25">
      <c r="A2079" s="59">
        <v>2078</v>
      </c>
      <c r="B2079" s="71" t="s">
        <v>4447</v>
      </c>
      <c r="C2079" s="59" t="s">
        <v>9313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x14ac:dyDescent="0.25">
      <c r="A2080" s="59">
        <v>2079</v>
      </c>
      <c r="B2080" s="71" t="s">
        <v>58</v>
      </c>
      <c r="C2080" s="59" t="s">
        <v>9316</v>
      </c>
      <c r="D2080" s="60">
        <v>1</v>
      </c>
      <c r="E2080" s="77" t="s">
        <v>26</v>
      </c>
      <c r="F2080" s="73">
        <v>4250000</v>
      </c>
      <c r="G2080" s="65" t="s">
        <v>15531</v>
      </c>
      <c r="H2080" s="120" t="s">
        <v>5299</v>
      </c>
    </row>
    <row r="2081" spans="1:11" x14ac:dyDescent="0.25">
      <c r="A2081" s="59">
        <v>2080</v>
      </c>
      <c r="B2081" s="71" t="s">
        <v>58</v>
      </c>
      <c r="C2081" s="59" t="s">
        <v>9318</v>
      </c>
      <c r="D2081" s="68" t="s">
        <v>1838</v>
      </c>
      <c r="E2081" s="69" t="s">
        <v>26</v>
      </c>
      <c r="F2081" s="70">
        <v>4250000</v>
      </c>
      <c r="G2081" s="65" t="s">
        <v>15531</v>
      </c>
      <c r="H2081" s="120" t="s">
        <v>5299</v>
      </c>
    </row>
    <row r="2082" spans="1:11" x14ac:dyDescent="0.25">
      <c r="A2082" s="59">
        <v>2081</v>
      </c>
      <c r="B2082" s="59" t="s">
        <v>62</v>
      </c>
      <c r="C2082" s="59" t="s">
        <v>15532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7438</v>
      </c>
      <c r="K2082" s="81" t="s">
        <v>15533</v>
      </c>
    </row>
    <row r="2083" spans="1:11" x14ac:dyDescent="0.25">
      <c r="A2083" s="59">
        <v>2082</v>
      </c>
      <c r="B2083" s="59" t="s">
        <v>62</v>
      </c>
      <c r="C2083" s="59" t="s">
        <v>15534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7440</v>
      </c>
      <c r="K2083" s="81" t="s">
        <v>15533</v>
      </c>
    </row>
    <row r="2084" spans="1:11" x14ac:dyDescent="0.25">
      <c r="A2084" s="59">
        <v>2083</v>
      </c>
      <c r="B2084" s="59" t="s">
        <v>9227</v>
      </c>
      <c r="C2084" s="59" t="s">
        <v>15535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15536</v>
      </c>
      <c r="K2084" s="81" t="s">
        <v>15537</v>
      </c>
    </row>
    <row r="2085" spans="1:11" x14ac:dyDescent="0.25">
      <c r="A2085" s="59">
        <v>2084</v>
      </c>
      <c r="B2085" s="71" t="s">
        <v>9074</v>
      </c>
      <c r="C2085" s="59" t="s">
        <v>9337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x14ac:dyDescent="0.25">
      <c r="A2086" s="59">
        <v>2085</v>
      </c>
      <c r="B2086" s="71" t="s">
        <v>9074</v>
      </c>
      <c r="C2086" s="59" t="s">
        <v>9339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x14ac:dyDescent="0.25">
      <c r="A2087" s="59">
        <v>2086</v>
      </c>
      <c r="B2087" s="59" t="s">
        <v>9227</v>
      </c>
      <c r="C2087" s="59" t="s">
        <v>9347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x14ac:dyDescent="0.25">
      <c r="A2088" s="59">
        <v>2087</v>
      </c>
      <c r="B2088" s="59" t="s">
        <v>9227</v>
      </c>
      <c r="C2088" s="59" t="s">
        <v>9348</v>
      </c>
      <c r="D2088" s="60">
        <v>1</v>
      </c>
      <c r="E2088" s="59" t="s">
        <v>29</v>
      </c>
      <c r="F2088" s="63">
        <v>1400000</v>
      </c>
      <c r="G2088" s="65" t="s">
        <v>5647</v>
      </c>
      <c r="H2088" s="120" t="s">
        <v>5360</v>
      </c>
    </row>
    <row r="2089" spans="1:11" x14ac:dyDescent="0.25">
      <c r="A2089" s="59">
        <v>2088</v>
      </c>
      <c r="B2089" s="71" t="s">
        <v>58</v>
      </c>
      <c r="C2089" s="83" t="s">
        <v>9356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x14ac:dyDescent="0.25">
      <c r="A2090" s="59">
        <v>2089</v>
      </c>
      <c r="B2090" s="58" t="s">
        <v>9360</v>
      </c>
      <c r="C2090" s="59" t="s">
        <v>9361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x14ac:dyDescent="0.25">
      <c r="A2091" s="59">
        <v>2090</v>
      </c>
      <c r="B2091" s="59" t="s">
        <v>5240</v>
      </c>
      <c r="C2091" s="110" t="s">
        <v>9362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x14ac:dyDescent="0.25">
      <c r="A2092" s="59">
        <v>2091</v>
      </c>
      <c r="B2092" s="58" t="s">
        <v>5653</v>
      </c>
      <c r="C2092" s="59" t="s">
        <v>9366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x14ac:dyDescent="0.25">
      <c r="A2093" s="59">
        <v>2092</v>
      </c>
      <c r="B2093" s="58" t="s">
        <v>5653</v>
      </c>
      <c r="C2093" s="59" t="s">
        <v>9367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x14ac:dyDescent="0.25">
      <c r="A2094" s="59">
        <v>2093</v>
      </c>
      <c r="B2094" s="58" t="s">
        <v>5653</v>
      </c>
      <c r="C2094" s="59" t="s">
        <v>9368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x14ac:dyDescent="0.25">
      <c r="A2095" s="59">
        <v>2094</v>
      </c>
      <c r="B2095" s="58" t="s">
        <v>5653</v>
      </c>
      <c r="C2095" s="59" t="s">
        <v>9369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x14ac:dyDescent="0.25">
      <c r="A2096" s="59">
        <v>2095</v>
      </c>
      <c r="B2096" s="58" t="s">
        <v>5653</v>
      </c>
      <c r="C2096" s="59" t="s">
        <v>6693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x14ac:dyDescent="0.25">
      <c r="A2099" s="59">
        <v>2098</v>
      </c>
      <c r="B2099" s="59" t="s">
        <v>5399</v>
      </c>
      <c r="C2099" s="84" t="s">
        <v>9377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x14ac:dyDescent="0.25">
      <c r="A2100" s="59">
        <v>2099</v>
      </c>
      <c r="B2100" s="59" t="s">
        <v>5399</v>
      </c>
      <c r="C2100" s="84" t="s">
        <v>9379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x14ac:dyDescent="0.25">
      <c r="A2101" s="59">
        <v>2100</v>
      </c>
      <c r="B2101" s="59" t="s">
        <v>5399</v>
      </c>
      <c r="C2101" s="84" t="s">
        <v>9380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x14ac:dyDescent="0.25">
      <c r="A2102" s="59">
        <v>2101</v>
      </c>
      <c r="B2102" s="59" t="s">
        <v>62</v>
      </c>
      <c r="C2102" s="59" t="s">
        <v>15538</v>
      </c>
      <c r="D2102" s="60">
        <v>1</v>
      </c>
      <c r="E2102" s="77" t="s">
        <v>63</v>
      </c>
      <c r="F2102" s="73">
        <v>2175000</v>
      </c>
      <c r="G2102" s="65" t="s">
        <v>9381</v>
      </c>
      <c r="H2102" s="120" t="s">
        <v>5393</v>
      </c>
      <c r="I2102" s="59" t="s">
        <v>7215</v>
      </c>
      <c r="K2102" s="81" t="s">
        <v>15539</v>
      </c>
    </row>
    <row r="2103" spans="1:11" x14ac:dyDescent="0.25">
      <c r="A2103" s="59">
        <v>2102</v>
      </c>
      <c r="B2103" s="59" t="s">
        <v>62</v>
      </c>
      <c r="C2103" s="59" t="s">
        <v>15540</v>
      </c>
      <c r="D2103" s="60">
        <v>1</v>
      </c>
      <c r="E2103" s="77" t="s">
        <v>63</v>
      </c>
      <c r="F2103" s="73">
        <v>2175000</v>
      </c>
      <c r="G2103" s="65" t="s">
        <v>9381</v>
      </c>
      <c r="H2103" s="120" t="s">
        <v>5393</v>
      </c>
      <c r="I2103" s="59" t="s">
        <v>7217</v>
      </c>
      <c r="K2103" s="81" t="s">
        <v>15539</v>
      </c>
    </row>
    <row r="2104" spans="1:11" x14ac:dyDescent="0.25">
      <c r="A2104" s="59">
        <v>2103</v>
      </c>
      <c r="B2104" s="59" t="s">
        <v>5241</v>
      </c>
      <c r="C2104" s="59" t="s">
        <v>9383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x14ac:dyDescent="0.25">
      <c r="A2105" s="59">
        <v>2104</v>
      </c>
      <c r="B2105" s="59" t="s">
        <v>5241</v>
      </c>
      <c r="C2105" s="86" t="s">
        <v>9384</v>
      </c>
      <c r="D2105" s="60">
        <v>1</v>
      </c>
      <c r="E2105" s="77" t="s">
        <v>26</v>
      </c>
      <c r="F2105" s="73">
        <v>1050000</v>
      </c>
      <c r="G2105" s="65" t="s">
        <v>9385</v>
      </c>
      <c r="H2105" s="120" t="s">
        <v>5419</v>
      </c>
    </row>
    <row r="2106" spans="1:11" x14ac:dyDescent="0.25">
      <c r="A2106" s="59">
        <v>2105</v>
      </c>
      <c r="B2106" s="58" t="s">
        <v>5653</v>
      </c>
      <c r="C2106" s="59" t="s">
        <v>7240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x14ac:dyDescent="0.25">
      <c r="A2107" s="59">
        <v>2106</v>
      </c>
      <c r="B2107" s="58" t="s">
        <v>5653</v>
      </c>
      <c r="C2107" s="59" t="s">
        <v>7239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x14ac:dyDescent="0.25">
      <c r="A2108" s="59">
        <v>2107</v>
      </c>
      <c r="B2108" s="58" t="s">
        <v>5653</v>
      </c>
      <c r="C2108" s="59" t="s">
        <v>7617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x14ac:dyDescent="0.25">
      <c r="A2109" s="59">
        <v>2108</v>
      </c>
      <c r="B2109" s="93" t="s">
        <v>9390</v>
      </c>
      <c r="C2109" s="81">
        <v>4716</v>
      </c>
      <c r="D2109" s="60">
        <v>1</v>
      </c>
      <c r="E2109" s="77" t="s">
        <v>29</v>
      </c>
      <c r="F2109" s="63" t="s">
        <v>9391</v>
      </c>
      <c r="G2109" s="65" t="s">
        <v>522</v>
      </c>
      <c r="H2109" s="120" t="s">
        <v>5419</v>
      </c>
    </row>
    <row r="2110" spans="1:11" x14ac:dyDescent="0.25">
      <c r="A2110" s="59">
        <v>2109</v>
      </c>
      <c r="B2110" s="59" t="s">
        <v>9393</v>
      </c>
      <c r="C2110" s="59" t="s">
        <v>15541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15542</v>
      </c>
    </row>
    <row r="2111" spans="1:11" x14ac:dyDescent="0.25">
      <c r="A2111" s="59">
        <v>2110</v>
      </c>
      <c r="B2111" s="59" t="s">
        <v>9393</v>
      </c>
      <c r="C2111" s="59" t="s">
        <v>15543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15542</v>
      </c>
    </row>
    <row r="2112" spans="1:11" x14ac:dyDescent="0.25">
      <c r="A2112" s="59">
        <v>2111</v>
      </c>
      <c r="B2112" s="59" t="s">
        <v>62</v>
      </c>
      <c r="C2112" s="59" t="s">
        <v>15544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6">
        <v>44967</v>
      </c>
      <c r="I2112" s="59" t="s">
        <v>6551</v>
      </c>
      <c r="K2112" s="81" t="s">
        <v>15545</v>
      </c>
    </row>
    <row r="2113" spans="1:11" x14ac:dyDescent="0.25">
      <c r="A2113" s="59">
        <v>2112</v>
      </c>
      <c r="B2113" s="59" t="s">
        <v>62</v>
      </c>
      <c r="C2113" s="59" t="s">
        <v>15546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6">
        <v>44967</v>
      </c>
      <c r="I2113" s="59" t="s">
        <v>6549</v>
      </c>
      <c r="K2113" s="81" t="s">
        <v>15545</v>
      </c>
    </row>
    <row r="2114" spans="1:11" x14ac:dyDescent="0.25">
      <c r="A2114" s="59">
        <v>2113</v>
      </c>
      <c r="B2114" s="59" t="s">
        <v>5101</v>
      </c>
      <c r="C2114" s="59" t="s">
        <v>9409</v>
      </c>
      <c r="D2114" s="122">
        <v>1</v>
      </c>
      <c r="E2114" s="88" t="s">
        <v>25</v>
      </c>
      <c r="F2114" s="63">
        <v>1450000</v>
      </c>
      <c r="G2114" s="65" t="s">
        <v>9410</v>
      </c>
      <c r="H2114" s="616">
        <v>44967</v>
      </c>
    </row>
    <row r="2115" spans="1:11" x14ac:dyDescent="0.25">
      <c r="A2115" s="59">
        <v>2114</v>
      </c>
      <c r="B2115" s="59" t="s">
        <v>5101</v>
      </c>
      <c r="C2115" s="59" t="s">
        <v>9412</v>
      </c>
      <c r="D2115" s="60">
        <v>1</v>
      </c>
      <c r="E2115" s="88" t="s">
        <v>25</v>
      </c>
      <c r="F2115" s="63">
        <v>1450000</v>
      </c>
      <c r="G2115" s="65" t="s">
        <v>9410</v>
      </c>
      <c r="H2115" s="616">
        <v>44967</v>
      </c>
    </row>
    <row r="2116" spans="1:11" x14ac:dyDescent="0.25">
      <c r="A2116" s="59">
        <v>2115</v>
      </c>
      <c r="B2116" s="59" t="s">
        <v>5101</v>
      </c>
      <c r="C2116" s="59" t="s">
        <v>9413</v>
      </c>
      <c r="D2116" s="60">
        <v>1</v>
      </c>
      <c r="E2116" s="88" t="s">
        <v>25</v>
      </c>
      <c r="F2116" s="63">
        <v>1450000</v>
      </c>
      <c r="G2116" s="65" t="s">
        <v>9410</v>
      </c>
      <c r="H2116" s="616">
        <v>44967</v>
      </c>
    </row>
    <row r="2117" spans="1:11" x14ac:dyDescent="0.25">
      <c r="A2117" s="59">
        <v>2116</v>
      </c>
      <c r="B2117" s="59" t="s">
        <v>5101</v>
      </c>
      <c r="C2117" s="59" t="s">
        <v>9414</v>
      </c>
      <c r="D2117" s="72">
        <v>1</v>
      </c>
      <c r="E2117" s="75" t="s">
        <v>26</v>
      </c>
      <c r="F2117" s="63">
        <v>1450000</v>
      </c>
      <c r="G2117" s="65" t="s">
        <v>9410</v>
      </c>
      <c r="H2117" s="616">
        <v>44967</v>
      </c>
    </row>
    <row r="2118" spans="1:11" x14ac:dyDescent="0.25">
      <c r="A2118" s="59">
        <v>2117</v>
      </c>
      <c r="B2118" s="59" t="s">
        <v>5101</v>
      </c>
      <c r="C2118" s="59" t="s">
        <v>9415</v>
      </c>
      <c r="D2118" s="59">
        <v>1</v>
      </c>
      <c r="E2118" s="75" t="s">
        <v>26</v>
      </c>
      <c r="F2118" s="63">
        <v>1450000</v>
      </c>
      <c r="G2118" s="65" t="s">
        <v>9410</v>
      </c>
      <c r="H2118" s="616">
        <v>44967</v>
      </c>
    </row>
    <row r="2119" spans="1:11" x14ac:dyDescent="0.25">
      <c r="A2119" s="59">
        <v>2118</v>
      </c>
      <c r="B2119" s="59" t="s">
        <v>5101</v>
      </c>
      <c r="C2119" s="59" t="s">
        <v>9416</v>
      </c>
      <c r="D2119" s="59">
        <v>1</v>
      </c>
      <c r="E2119" s="75" t="s">
        <v>26</v>
      </c>
      <c r="F2119" s="63">
        <v>1450000</v>
      </c>
      <c r="G2119" s="65" t="s">
        <v>9410</v>
      </c>
      <c r="H2119" s="616">
        <v>44967</v>
      </c>
    </row>
    <row r="2120" spans="1:11" x14ac:dyDescent="0.25">
      <c r="A2120" s="59">
        <v>2119</v>
      </c>
      <c r="B2120" s="59" t="s">
        <v>5101</v>
      </c>
      <c r="C2120" s="59" t="s">
        <v>9417</v>
      </c>
      <c r="D2120" s="59">
        <v>1</v>
      </c>
      <c r="E2120" s="75" t="s">
        <v>26</v>
      </c>
      <c r="F2120" s="63">
        <v>1450000</v>
      </c>
      <c r="G2120" s="65" t="s">
        <v>9410</v>
      </c>
      <c r="H2120" s="616">
        <v>44967</v>
      </c>
    </row>
    <row r="2121" spans="1:11" x14ac:dyDescent="0.25">
      <c r="A2121" s="59">
        <v>2120</v>
      </c>
      <c r="B2121" s="58" t="s">
        <v>5653</v>
      </c>
      <c r="C2121" s="59" t="s">
        <v>9418</v>
      </c>
      <c r="D2121" s="59">
        <v>1</v>
      </c>
      <c r="E2121" s="75" t="s">
        <v>26</v>
      </c>
      <c r="F2121" s="63">
        <v>825000</v>
      </c>
      <c r="G2121" s="65" t="s">
        <v>9410</v>
      </c>
      <c r="H2121" s="616">
        <v>44967</v>
      </c>
    </row>
    <row r="2122" spans="1:11" x14ac:dyDescent="0.25">
      <c r="A2122" s="59">
        <v>2121</v>
      </c>
      <c r="B2122" s="58" t="s">
        <v>5653</v>
      </c>
      <c r="C2122" s="59" t="s">
        <v>9419</v>
      </c>
      <c r="D2122" s="59">
        <v>1</v>
      </c>
      <c r="E2122" s="75" t="s">
        <v>26</v>
      </c>
      <c r="F2122" s="63">
        <v>825000</v>
      </c>
      <c r="G2122" s="65" t="s">
        <v>9410</v>
      </c>
      <c r="H2122" s="616">
        <v>44967</v>
      </c>
    </row>
    <row r="2123" spans="1:11" x14ac:dyDescent="0.25">
      <c r="A2123" s="59">
        <v>2122</v>
      </c>
      <c r="B2123" s="58" t="s">
        <v>5653</v>
      </c>
      <c r="C2123" s="59" t="s">
        <v>9420</v>
      </c>
      <c r="D2123" s="59">
        <v>1</v>
      </c>
      <c r="E2123" s="75" t="s">
        <v>26</v>
      </c>
      <c r="F2123" s="63">
        <v>825000</v>
      </c>
      <c r="G2123" s="65" t="s">
        <v>9410</v>
      </c>
      <c r="H2123" s="616">
        <v>44967</v>
      </c>
    </row>
    <row r="2124" spans="1:11" x14ac:dyDescent="0.25">
      <c r="A2124" s="59">
        <v>2123</v>
      </c>
      <c r="B2124" s="59" t="s">
        <v>9227</v>
      </c>
      <c r="C2124" s="59" t="s">
        <v>15547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6">
        <v>44995</v>
      </c>
      <c r="I2124" s="59" t="s">
        <v>7900</v>
      </c>
      <c r="K2124" s="81" t="s">
        <v>15548</v>
      </c>
    </row>
    <row r="2125" spans="1:11" x14ac:dyDescent="0.25">
      <c r="A2125" s="59">
        <v>2124</v>
      </c>
      <c r="B2125" s="71" t="s">
        <v>58</v>
      </c>
      <c r="C2125" s="59" t="s">
        <v>9434</v>
      </c>
      <c r="D2125" s="60">
        <v>1</v>
      </c>
      <c r="E2125" s="77" t="s">
        <v>26</v>
      </c>
      <c r="F2125" s="102">
        <v>4250000</v>
      </c>
      <c r="G2125" s="65" t="s">
        <v>9435</v>
      </c>
      <c r="H2125" s="616">
        <v>44995</v>
      </c>
    </row>
    <row r="2126" spans="1:11" x14ac:dyDescent="0.25">
      <c r="A2126" s="59">
        <v>2125</v>
      </c>
      <c r="B2126" s="71" t="s">
        <v>58</v>
      </c>
      <c r="C2126" s="59" t="s">
        <v>9436</v>
      </c>
      <c r="D2126" s="60">
        <v>1</v>
      </c>
      <c r="E2126" s="126" t="s">
        <v>26</v>
      </c>
      <c r="F2126" s="73">
        <v>4250000</v>
      </c>
      <c r="G2126" s="65" t="s">
        <v>9435</v>
      </c>
      <c r="H2126" s="616">
        <v>44995</v>
      </c>
    </row>
    <row r="2127" spans="1:11" x14ac:dyDescent="0.25">
      <c r="A2127" s="59">
        <v>2126</v>
      </c>
      <c r="B2127" s="71" t="s">
        <v>54</v>
      </c>
      <c r="C2127" s="59" t="s">
        <v>9439</v>
      </c>
      <c r="D2127" s="60">
        <v>1</v>
      </c>
      <c r="E2127" s="75" t="s">
        <v>37</v>
      </c>
      <c r="F2127" s="73">
        <v>3575000</v>
      </c>
      <c r="G2127" s="120" t="s">
        <v>9236</v>
      </c>
      <c r="H2127" s="616">
        <v>44995</v>
      </c>
    </row>
    <row r="2128" spans="1:11" x14ac:dyDescent="0.25">
      <c r="A2128" s="59">
        <v>2127</v>
      </c>
      <c r="B2128" s="71" t="s">
        <v>54</v>
      </c>
      <c r="C2128" s="59" t="s">
        <v>9440</v>
      </c>
      <c r="D2128" s="60">
        <v>1</v>
      </c>
      <c r="E2128" s="77" t="s">
        <v>26</v>
      </c>
      <c r="F2128" s="111">
        <v>3575000</v>
      </c>
      <c r="G2128" s="120" t="s">
        <v>9236</v>
      </c>
      <c r="H2128" s="616">
        <v>44995</v>
      </c>
    </row>
    <row r="2129" spans="1:11" x14ac:dyDescent="0.25">
      <c r="A2129" s="59">
        <v>2128</v>
      </c>
      <c r="B2129" s="59" t="s">
        <v>5241</v>
      </c>
      <c r="C2129" s="59" t="s">
        <v>7053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6">
        <v>44995</v>
      </c>
    </row>
    <row r="2130" spans="1:11" x14ac:dyDescent="0.25">
      <c r="A2130" s="59">
        <v>2129</v>
      </c>
      <c r="B2130" s="59" t="s">
        <v>5241</v>
      </c>
      <c r="C2130" s="77" t="s">
        <v>7015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6">
        <v>44995</v>
      </c>
    </row>
    <row r="2131" spans="1:11" x14ac:dyDescent="0.25">
      <c r="A2131" s="59">
        <v>2130</v>
      </c>
      <c r="B2131" s="59" t="s">
        <v>5241</v>
      </c>
      <c r="C2131" s="59" t="s">
        <v>9441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6">
        <v>44995</v>
      </c>
    </row>
    <row r="2132" spans="1:11" x14ac:dyDescent="0.25">
      <c r="A2132" s="59">
        <v>2131</v>
      </c>
      <c r="B2132" s="59" t="s">
        <v>9227</v>
      </c>
      <c r="C2132" s="59" t="s">
        <v>15549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6">
        <v>45026</v>
      </c>
      <c r="I2132" s="59" t="s">
        <v>7732</v>
      </c>
      <c r="K2132" s="81" t="s">
        <v>15550</v>
      </c>
    </row>
    <row r="2133" spans="1:11" x14ac:dyDescent="0.25">
      <c r="A2133" s="59">
        <v>2132</v>
      </c>
      <c r="B2133" s="59" t="s">
        <v>62</v>
      </c>
      <c r="C2133" s="59" t="s">
        <v>15551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6">
        <v>45026</v>
      </c>
      <c r="I2133" s="124" t="s">
        <v>7456</v>
      </c>
      <c r="K2133" s="81" t="s">
        <v>15552</v>
      </c>
    </row>
    <row r="2134" spans="1:11" x14ac:dyDescent="0.25">
      <c r="A2134" s="59">
        <v>2133</v>
      </c>
      <c r="B2134" s="59" t="s">
        <v>62</v>
      </c>
      <c r="C2134" s="59" t="s">
        <v>15553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6">
        <v>45026</v>
      </c>
      <c r="I2134" s="124" t="s">
        <v>7457</v>
      </c>
      <c r="K2134" s="81" t="s">
        <v>15552</v>
      </c>
    </row>
    <row r="2135" spans="1:11" x14ac:dyDescent="0.25">
      <c r="A2135" s="59">
        <v>2134</v>
      </c>
      <c r="B2135" s="59" t="s">
        <v>62</v>
      </c>
      <c r="C2135" s="59" t="s">
        <v>15554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6">
        <v>45026</v>
      </c>
    </row>
    <row r="2136" spans="1:11" x14ac:dyDescent="0.25">
      <c r="A2136" s="59">
        <v>2135</v>
      </c>
      <c r="B2136" s="59" t="s">
        <v>62</v>
      </c>
      <c r="C2136" s="59" t="s">
        <v>15555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6">
        <v>45026</v>
      </c>
    </row>
    <row r="2137" spans="1:11" x14ac:dyDescent="0.25">
      <c r="A2137" s="59">
        <v>2136</v>
      </c>
      <c r="B2137" s="71" t="s">
        <v>4571</v>
      </c>
      <c r="C2137" s="59" t="s">
        <v>9481</v>
      </c>
      <c r="D2137" s="60">
        <v>1</v>
      </c>
      <c r="E2137" s="77" t="s">
        <v>26</v>
      </c>
      <c r="F2137" s="63">
        <v>1150000</v>
      </c>
      <c r="G2137" s="59" t="s">
        <v>9482</v>
      </c>
      <c r="H2137" s="616">
        <v>45026</v>
      </c>
    </row>
    <row r="2138" spans="1:11" x14ac:dyDescent="0.25">
      <c r="A2138" s="59">
        <v>2137</v>
      </c>
      <c r="B2138" s="71" t="s">
        <v>4571</v>
      </c>
      <c r="C2138" s="59" t="s">
        <v>9484</v>
      </c>
      <c r="D2138" s="72">
        <v>1</v>
      </c>
      <c r="E2138" s="59" t="s">
        <v>26</v>
      </c>
      <c r="F2138" s="73">
        <v>1150000</v>
      </c>
      <c r="G2138" s="59" t="s">
        <v>9482</v>
      </c>
      <c r="H2138" s="616">
        <v>45026</v>
      </c>
    </row>
    <row r="2139" spans="1:11" x14ac:dyDescent="0.25">
      <c r="A2139" s="59">
        <v>2138</v>
      </c>
      <c r="B2139" s="59" t="s">
        <v>4798</v>
      </c>
      <c r="C2139" s="59" t="s">
        <v>9485</v>
      </c>
      <c r="D2139" s="60">
        <v>1</v>
      </c>
      <c r="E2139" s="59" t="s">
        <v>26</v>
      </c>
      <c r="F2139" s="73">
        <v>1150000</v>
      </c>
      <c r="G2139" s="59" t="s">
        <v>9482</v>
      </c>
      <c r="H2139" s="616">
        <v>45026</v>
      </c>
    </row>
    <row r="2140" spans="1:11" x14ac:dyDescent="0.25">
      <c r="A2140" s="59">
        <v>2139</v>
      </c>
      <c r="B2140" s="58" t="s">
        <v>5651</v>
      </c>
      <c r="C2140" s="59" t="s">
        <v>9486</v>
      </c>
      <c r="D2140" s="87">
        <v>1</v>
      </c>
      <c r="E2140" s="94" t="s">
        <v>26</v>
      </c>
      <c r="F2140" s="63">
        <v>925000</v>
      </c>
      <c r="G2140" s="59" t="s">
        <v>9482</v>
      </c>
      <c r="H2140" s="616">
        <v>45026</v>
      </c>
    </row>
    <row r="2141" spans="1:11" x14ac:dyDescent="0.25">
      <c r="A2141" s="59">
        <v>2140</v>
      </c>
      <c r="B2141" s="59" t="s">
        <v>5239</v>
      </c>
      <c r="C2141" s="81" t="s">
        <v>9487</v>
      </c>
      <c r="D2141" s="60">
        <v>1</v>
      </c>
      <c r="E2141" s="75" t="s">
        <v>25</v>
      </c>
      <c r="F2141" s="73">
        <v>1050000</v>
      </c>
      <c r="G2141" s="59" t="s">
        <v>9482</v>
      </c>
      <c r="H2141" s="616">
        <v>45026</v>
      </c>
    </row>
    <row r="2142" spans="1:11" x14ac:dyDescent="0.25">
      <c r="A2142" s="59">
        <v>2141</v>
      </c>
      <c r="B2142" s="59" t="s">
        <v>5239</v>
      </c>
      <c r="C2142" s="124" t="s">
        <v>15556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6">
        <v>45026</v>
      </c>
      <c r="I2142" s="59" t="s">
        <v>7645</v>
      </c>
      <c r="K2142" s="81" t="s">
        <v>15557</v>
      </c>
    </row>
    <row r="2143" spans="1:11" x14ac:dyDescent="0.25">
      <c r="A2143" s="59">
        <v>2142</v>
      </c>
      <c r="B2143" s="59" t="s">
        <v>5239</v>
      </c>
      <c r="C2143" s="124" t="s">
        <v>15558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6">
        <v>45026</v>
      </c>
      <c r="I2143" s="59" t="s">
        <v>15559</v>
      </c>
      <c r="K2143" s="81" t="s">
        <v>15560</v>
      </c>
    </row>
    <row r="2144" spans="1:11" x14ac:dyDescent="0.25">
      <c r="A2144" s="59">
        <v>2143</v>
      </c>
      <c r="B2144" s="59" t="s">
        <v>5239</v>
      </c>
      <c r="C2144" s="124" t="s">
        <v>15561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6">
        <v>45026</v>
      </c>
      <c r="I2144" s="59" t="s">
        <v>9228</v>
      </c>
      <c r="K2144" s="81" t="s">
        <v>15562</v>
      </c>
    </row>
    <row r="2145" spans="1:11" x14ac:dyDescent="0.25">
      <c r="A2145" s="59">
        <v>2144</v>
      </c>
      <c r="B2145" s="59" t="s">
        <v>5239</v>
      </c>
      <c r="C2145" s="124" t="s">
        <v>15563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6">
        <v>45026</v>
      </c>
      <c r="I2145" s="59" t="s">
        <v>15564</v>
      </c>
      <c r="K2145" s="81" t="s">
        <v>15562</v>
      </c>
    </row>
    <row r="2146" spans="1:11" x14ac:dyDescent="0.25">
      <c r="A2146" s="59">
        <v>2145</v>
      </c>
      <c r="B2146" s="71" t="s">
        <v>54</v>
      </c>
      <c r="C2146" s="83" t="s">
        <v>9451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6">
        <v>45026</v>
      </c>
    </row>
    <row r="2147" spans="1:11" x14ac:dyDescent="0.25">
      <c r="A2147" s="59">
        <v>2146</v>
      </c>
      <c r="B2147" s="71" t="s">
        <v>54</v>
      </c>
      <c r="C2147" s="83" t="s">
        <v>9452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6">
        <v>45026</v>
      </c>
    </row>
    <row r="2148" spans="1:11" x14ac:dyDescent="0.25">
      <c r="A2148" s="59">
        <v>2147</v>
      </c>
      <c r="B2148" s="59" t="s">
        <v>5241</v>
      </c>
      <c r="C2148" s="83" t="s">
        <v>6715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6">
        <v>45026</v>
      </c>
    </row>
    <row r="2149" spans="1:11" x14ac:dyDescent="0.25">
      <c r="A2149" s="59">
        <v>2148</v>
      </c>
      <c r="B2149" s="71" t="s">
        <v>54</v>
      </c>
      <c r="C2149" s="83" t="s">
        <v>9453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6">
        <v>45026</v>
      </c>
    </row>
    <row r="2150" spans="1:11" x14ac:dyDescent="0.25">
      <c r="A2150" s="59">
        <v>2149</v>
      </c>
      <c r="B2150" s="71" t="s">
        <v>54</v>
      </c>
      <c r="C2150" s="83" t="s">
        <v>9454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6">
        <v>45026</v>
      </c>
    </row>
    <row r="2151" spans="1:11" x14ac:dyDescent="0.25">
      <c r="A2151" s="59">
        <v>2150</v>
      </c>
      <c r="B2151" s="93" t="s">
        <v>4960</v>
      </c>
      <c r="C2151" s="83" t="s">
        <v>9455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6">
        <v>45026</v>
      </c>
    </row>
    <row r="2152" spans="1:11" x14ac:dyDescent="0.25">
      <c r="A2152" s="59">
        <v>2151</v>
      </c>
      <c r="B2152" s="93" t="s">
        <v>4960</v>
      </c>
      <c r="C2152" s="83" t="s">
        <v>9456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6">
        <v>45026</v>
      </c>
    </row>
    <row r="2153" spans="1:11" x14ac:dyDescent="0.25">
      <c r="A2153" s="59">
        <v>2152</v>
      </c>
      <c r="B2153" s="93" t="s">
        <v>4960</v>
      </c>
      <c r="C2153" s="83" t="s">
        <v>9457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6">
        <v>45026</v>
      </c>
    </row>
    <row r="2154" spans="1:11" x14ac:dyDescent="0.25">
      <c r="A2154" s="59">
        <v>2153</v>
      </c>
      <c r="B2154" s="93" t="s">
        <v>4960</v>
      </c>
      <c r="C2154" s="83" t="s">
        <v>9458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6">
        <v>45026</v>
      </c>
    </row>
    <row r="2155" spans="1:11" x14ac:dyDescent="0.25">
      <c r="A2155" s="59">
        <v>2154</v>
      </c>
      <c r="B2155" s="93" t="s">
        <v>4960</v>
      </c>
      <c r="C2155" s="83" t="s">
        <v>9459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6">
        <v>45026</v>
      </c>
    </row>
    <row r="2156" spans="1:11" x14ac:dyDescent="0.25">
      <c r="A2156" s="59">
        <v>2155</v>
      </c>
      <c r="B2156" s="93" t="s">
        <v>4960</v>
      </c>
      <c r="C2156" s="83" t="s">
        <v>9460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6">
        <v>45026</v>
      </c>
    </row>
    <row r="2157" spans="1:11" x14ac:dyDescent="0.25">
      <c r="A2157" s="59">
        <v>2156</v>
      </c>
      <c r="B2157" s="93" t="s">
        <v>4960</v>
      </c>
      <c r="C2157" s="83" t="s">
        <v>9461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6">
        <v>45026</v>
      </c>
    </row>
    <row r="2158" spans="1:11" x14ac:dyDescent="0.25">
      <c r="A2158" s="59">
        <v>2157</v>
      </c>
      <c r="B2158" s="93" t="s">
        <v>4960</v>
      </c>
      <c r="C2158" s="83" t="s">
        <v>9462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6">
        <v>45026</v>
      </c>
    </row>
    <row r="2159" spans="1:11" x14ac:dyDescent="0.25">
      <c r="A2159" s="59">
        <v>2158</v>
      </c>
      <c r="B2159" s="71" t="s">
        <v>9074</v>
      </c>
      <c r="C2159" s="81" t="s">
        <v>15565</v>
      </c>
      <c r="D2159" s="162" t="s">
        <v>1838</v>
      </c>
      <c r="E2159" s="75" t="s">
        <v>29</v>
      </c>
      <c r="F2159" s="61">
        <v>4250000</v>
      </c>
      <c r="G2159" s="120" t="s">
        <v>8182</v>
      </c>
      <c r="H2159" s="616">
        <v>45026</v>
      </c>
      <c r="I2159" s="59" t="s">
        <v>8782</v>
      </c>
      <c r="K2159" s="515">
        <v>45054</v>
      </c>
    </row>
    <row r="2160" spans="1:11" x14ac:dyDescent="0.25">
      <c r="A2160" s="59">
        <v>2159</v>
      </c>
      <c r="B2160" s="71" t="s">
        <v>4447</v>
      </c>
      <c r="C2160" s="59" t="s">
        <v>9467</v>
      </c>
      <c r="D2160" s="60">
        <v>1</v>
      </c>
      <c r="E2160" s="77" t="s">
        <v>26</v>
      </c>
      <c r="F2160" s="73">
        <v>1</v>
      </c>
      <c r="G2160" s="120" t="s">
        <v>556</v>
      </c>
      <c r="H2160" s="616">
        <v>45026</v>
      </c>
    </row>
    <row r="2161" spans="1:11" x14ac:dyDescent="0.25">
      <c r="A2161" s="59">
        <v>2160</v>
      </c>
      <c r="B2161" s="71" t="s">
        <v>4447</v>
      </c>
      <c r="C2161" s="59" t="s">
        <v>9468</v>
      </c>
      <c r="D2161" s="60">
        <v>1</v>
      </c>
      <c r="E2161" s="126" t="s">
        <v>26</v>
      </c>
      <c r="F2161" s="73">
        <v>1</v>
      </c>
      <c r="G2161" s="120" t="s">
        <v>556</v>
      </c>
      <c r="H2161" s="616">
        <v>45026</v>
      </c>
    </row>
    <row r="2162" spans="1:11" x14ac:dyDescent="0.25">
      <c r="A2162" s="59">
        <v>2161</v>
      </c>
      <c r="B2162" s="59" t="s">
        <v>5239</v>
      </c>
      <c r="C2162" s="124" t="s">
        <v>9495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6">
        <v>45087</v>
      </c>
      <c r="I2162" s="59" t="s">
        <v>8856</v>
      </c>
      <c r="K2162" s="81" t="s">
        <v>15566</v>
      </c>
    </row>
    <row r="2163" spans="1:11" x14ac:dyDescent="0.25">
      <c r="A2163" s="59">
        <v>2162</v>
      </c>
      <c r="B2163" s="58" t="s">
        <v>9360</v>
      </c>
      <c r="C2163" s="264" t="s">
        <v>9497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6">
        <v>45087</v>
      </c>
      <c r="I2163" s="59" t="s">
        <v>8284</v>
      </c>
    </row>
    <row r="2164" spans="1:11" x14ac:dyDescent="0.25">
      <c r="A2164" s="59">
        <v>2163</v>
      </c>
      <c r="B2164" s="59" t="s">
        <v>9227</v>
      </c>
      <c r="C2164" s="59" t="s">
        <v>15567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84">
        <v>45206</v>
      </c>
      <c r="I2164" s="59" t="s">
        <v>6592</v>
      </c>
      <c r="K2164" s="81" t="s">
        <v>15568</v>
      </c>
    </row>
    <row r="2165" spans="1:11" x14ac:dyDescent="0.25">
      <c r="A2165" s="59">
        <v>2164</v>
      </c>
      <c r="B2165" s="58" t="s">
        <v>5651</v>
      </c>
      <c r="C2165" s="59" t="s">
        <v>9516</v>
      </c>
      <c r="D2165" s="92">
        <v>1</v>
      </c>
      <c r="E2165" s="77" t="s">
        <v>26</v>
      </c>
      <c r="F2165" s="78">
        <v>925000</v>
      </c>
      <c r="G2165" s="65" t="s">
        <v>522</v>
      </c>
      <c r="H2165" s="684">
        <v>45208</v>
      </c>
    </row>
    <row r="2166" spans="1:11" x14ac:dyDescent="0.25">
      <c r="A2166" s="59">
        <v>2165</v>
      </c>
      <c r="B2166" s="85" t="s">
        <v>5555</v>
      </c>
      <c r="C2166" s="110" t="s">
        <v>6744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84">
        <v>45208</v>
      </c>
    </row>
    <row r="2167" spans="1:11" x14ac:dyDescent="0.25">
      <c r="A2167" s="59">
        <v>2166</v>
      </c>
      <c r="B2167" s="93" t="s">
        <v>4960</v>
      </c>
      <c r="C2167" s="59" t="s">
        <v>9517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84">
        <v>45208</v>
      </c>
    </row>
    <row r="2168" spans="1:11" x14ac:dyDescent="0.25">
      <c r="A2168" s="59">
        <v>2167</v>
      </c>
      <c r="B2168" s="93" t="s">
        <v>4960</v>
      </c>
      <c r="C2168" s="59" t="s">
        <v>9518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84">
        <v>45208</v>
      </c>
    </row>
    <row r="2169" spans="1:11" x14ac:dyDescent="0.25">
      <c r="A2169" s="59">
        <v>2168</v>
      </c>
      <c r="B2169" s="59" t="s">
        <v>5241</v>
      </c>
      <c r="C2169" s="59" t="s">
        <v>7408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84">
        <v>45208</v>
      </c>
    </row>
    <row r="2170" spans="1:11" x14ac:dyDescent="0.25">
      <c r="A2170" s="59">
        <v>2169</v>
      </c>
      <c r="B2170" s="58" t="s">
        <v>5554</v>
      </c>
      <c r="C2170" s="84" t="s">
        <v>7977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84">
        <v>45208</v>
      </c>
    </row>
    <row r="2171" spans="1:11" x14ac:dyDescent="0.25">
      <c r="A2171" s="59">
        <v>2170</v>
      </c>
      <c r="B2171" s="59" t="s">
        <v>4303</v>
      </c>
      <c r="C2171" s="59" t="s">
        <v>9519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84">
        <v>45208</v>
      </c>
    </row>
    <row r="2172" spans="1:11" x14ac:dyDescent="0.25">
      <c r="A2172" s="59">
        <v>2171</v>
      </c>
      <c r="B2172" s="59" t="s">
        <v>9520</v>
      </c>
      <c r="C2172" s="59" t="s">
        <v>9521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84">
        <v>45208</v>
      </c>
    </row>
    <row r="2173" spans="1:11" x14ac:dyDescent="0.25">
      <c r="A2173" s="59">
        <v>2172</v>
      </c>
      <c r="B2173" s="59" t="s">
        <v>9522</v>
      </c>
      <c r="C2173" s="59" t="s">
        <v>9523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84">
        <v>45208</v>
      </c>
    </row>
    <row r="2174" spans="1:11" x14ac:dyDescent="0.25">
      <c r="A2174" s="59">
        <v>2173</v>
      </c>
      <c r="B2174" s="71" t="s">
        <v>9074</v>
      </c>
      <c r="C2174" s="59" t="s">
        <v>9525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84">
        <v>45208</v>
      </c>
    </row>
    <row r="2175" spans="1:11" x14ac:dyDescent="0.25">
      <c r="A2175" s="59">
        <v>2174</v>
      </c>
      <c r="B2175" s="71" t="s">
        <v>9074</v>
      </c>
      <c r="C2175" s="59" t="s">
        <v>9526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84">
        <v>45208</v>
      </c>
    </row>
    <row r="2176" spans="1:11" x14ac:dyDescent="0.25">
      <c r="A2176" s="59">
        <v>2175</v>
      </c>
      <c r="B2176" s="71" t="s">
        <v>9074</v>
      </c>
      <c r="C2176" s="59" t="s">
        <v>9527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84">
        <v>45208</v>
      </c>
    </row>
    <row r="2177" spans="1:11" x14ac:dyDescent="0.25">
      <c r="A2177" s="59">
        <v>2176</v>
      </c>
      <c r="B2177" s="71" t="s">
        <v>9074</v>
      </c>
      <c r="C2177" s="59" t="s">
        <v>9528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84">
        <v>45208</v>
      </c>
    </row>
    <row r="2178" spans="1:11" x14ac:dyDescent="0.25">
      <c r="A2178" s="59">
        <v>2177</v>
      </c>
      <c r="B2178" s="71" t="s">
        <v>9074</v>
      </c>
      <c r="C2178" s="59" t="s">
        <v>9529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84">
        <v>45208</v>
      </c>
    </row>
    <row r="2179" spans="1:11" x14ac:dyDescent="0.25">
      <c r="A2179" s="59">
        <v>2178</v>
      </c>
      <c r="B2179" s="59" t="s">
        <v>9227</v>
      </c>
      <c r="C2179" s="59" t="s">
        <v>9530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84">
        <v>45208</v>
      </c>
    </row>
    <row r="2180" spans="1:11" x14ac:dyDescent="0.25">
      <c r="A2180" s="59">
        <v>2179</v>
      </c>
      <c r="B2180" s="59" t="s">
        <v>62</v>
      </c>
      <c r="C2180" s="59" t="s">
        <v>9321</v>
      </c>
      <c r="D2180" s="162" t="s">
        <v>1838</v>
      </c>
      <c r="E2180" s="77" t="s">
        <v>29</v>
      </c>
      <c r="F2180" s="63">
        <v>2175000</v>
      </c>
      <c r="G2180" s="65" t="s">
        <v>9276</v>
      </c>
      <c r="H2180" s="684">
        <v>45208</v>
      </c>
      <c r="I2180" s="59" t="s">
        <v>7503</v>
      </c>
      <c r="K2180" s="81" t="s">
        <v>15569</v>
      </c>
    </row>
    <row r="2181" spans="1:11" x14ac:dyDescent="0.25">
      <c r="A2181" s="59">
        <v>2180</v>
      </c>
      <c r="B2181" s="59" t="s">
        <v>62</v>
      </c>
      <c r="C2181" s="59" t="s">
        <v>9477</v>
      </c>
      <c r="D2181" s="60">
        <v>1</v>
      </c>
      <c r="E2181" s="75" t="s">
        <v>29</v>
      </c>
      <c r="F2181" s="63">
        <v>2175000</v>
      </c>
      <c r="G2181" s="65" t="s">
        <v>9276</v>
      </c>
      <c r="H2181" s="684">
        <v>45208</v>
      </c>
      <c r="I2181" s="59" t="s">
        <v>7503</v>
      </c>
      <c r="K2181" s="81" t="s">
        <v>15569</v>
      </c>
    </row>
    <row r="2182" spans="1:11" x14ac:dyDescent="0.25">
      <c r="A2182" s="59">
        <v>2181</v>
      </c>
      <c r="B2182" s="118" t="s">
        <v>385</v>
      </c>
      <c r="C2182" s="84" t="s">
        <v>9544</v>
      </c>
      <c r="D2182" s="72">
        <v>1</v>
      </c>
      <c r="E2182" s="126" t="s">
        <v>26</v>
      </c>
      <c r="F2182" s="73">
        <v>1697655</v>
      </c>
      <c r="G2182" s="120" t="s">
        <v>15570</v>
      </c>
      <c r="H2182" s="684">
        <v>45210</v>
      </c>
    </row>
    <row r="2183" spans="1:11" x14ac:dyDescent="0.25">
      <c r="A2183" s="59">
        <v>2182</v>
      </c>
      <c r="B2183" s="118" t="s">
        <v>385</v>
      </c>
      <c r="C2183" s="84" t="s">
        <v>9546</v>
      </c>
      <c r="D2183" s="72">
        <v>1</v>
      </c>
      <c r="E2183" s="126" t="s">
        <v>26</v>
      </c>
      <c r="F2183" s="73">
        <v>1697655</v>
      </c>
      <c r="G2183" s="120" t="s">
        <v>15570</v>
      </c>
      <c r="H2183" s="684">
        <v>45210</v>
      </c>
    </row>
    <row r="2184" spans="1:11" x14ac:dyDescent="0.25">
      <c r="A2184" s="59">
        <v>2183</v>
      </c>
      <c r="B2184" s="59" t="s">
        <v>5628</v>
      </c>
      <c r="C2184" s="124" t="s">
        <v>15571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84">
        <v>45211</v>
      </c>
      <c r="I2184" s="124" t="s">
        <v>15572</v>
      </c>
      <c r="K2184" s="81" t="s">
        <v>15573</v>
      </c>
    </row>
    <row r="2185" spans="1:11" x14ac:dyDescent="0.25">
      <c r="A2185" s="59">
        <v>2184</v>
      </c>
      <c r="B2185" s="59" t="s">
        <v>5628</v>
      </c>
      <c r="C2185" s="124" t="s">
        <v>15574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84">
        <v>45211</v>
      </c>
      <c r="I2185" s="124" t="s">
        <v>15575</v>
      </c>
      <c r="K2185" s="81" t="s">
        <v>15573</v>
      </c>
    </row>
    <row r="2186" spans="1:11" x14ac:dyDescent="0.25">
      <c r="A2186" s="59">
        <v>2185</v>
      </c>
      <c r="B2186" s="71" t="s">
        <v>9074</v>
      </c>
      <c r="C2186" s="59" t="s">
        <v>9564</v>
      </c>
      <c r="D2186" s="72">
        <v>1</v>
      </c>
      <c r="E2186" s="59" t="s">
        <v>29</v>
      </c>
      <c r="F2186" s="73">
        <v>4250000</v>
      </c>
      <c r="G2186" s="65" t="s">
        <v>5637</v>
      </c>
      <c r="H2186" s="684">
        <v>45212</v>
      </c>
    </row>
    <row r="2187" spans="1:11" x14ac:dyDescent="0.25">
      <c r="A2187" s="59">
        <v>2186</v>
      </c>
      <c r="B2187" s="71" t="s">
        <v>9074</v>
      </c>
      <c r="C2187" s="59" t="s">
        <v>9565</v>
      </c>
      <c r="D2187" s="60">
        <v>1</v>
      </c>
      <c r="E2187" s="59" t="s">
        <v>29</v>
      </c>
      <c r="F2187" s="73">
        <v>4250000</v>
      </c>
      <c r="G2187" s="65" t="s">
        <v>5637</v>
      </c>
      <c r="H2187" s="684">
        <v>45212</v>
      </c>
    </row>
    <row r="2188" spans="1:11" x14ac:dyDescent="0.25">
      <c r="A2188" s="59">
        <v>2187</v>
      </c>
      <c r="B2188" s="85" t="s">
        <v>5555</v>
      </c>
      <c r="C2188" s="59" t="s">
        <v>9566</v>
      </c>
      <c r="D2188" s="60">
        <v>1</v>
      </c>
      <c r="E2188" s="75" t="s">
        <v>25</v>
      </c>
      <c r="F2188" s="63">
        <v>1150000</v>
      </c>
      <c r="G2188" s="65" t="s">
        <v>5637</v>
      </c>
      <c r="H2188" s="684">
        <v>45212</v>
      </c>
    </row>
    <row r="2189" spans="1:11" x14ac:dyDescent="0.25">
      <c r="A2189" s="59">
        <v>2188</v>
      </c>
      <c r="B2189" s="85" t="s">
        <v>5555</v>
      </c>
      <c r="C2189" s="110" t="s">
        <v>9567</v>
      </c>
      <c r="D2189" s="83">
        <v>1</v>
      </c>
      <c r="E2189" s="94" t="s">
        <v>26</v>
      </c>
      <c r="F2189" s="111">
        <v>1150000</v>
      </c>
      <c r="G2189" s="65" t="s">
        <v>5637</v>
      </c>
      <c r="H2189" s="684">
        <v>45212</v>
      </c>
    </row>
    <row r="2190" spans="1:11" x14ac:dyDescent="0.25">
      <c r="A2190" s="59">
        <v>2189</v>
      </c>
      <c r="B2190" s="118" t="s">
        <v>385</v>
      </c>
      <c r="C2190" s="59" t="s">
        <v>15576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84">
        <v>45213</v>
      </c>
      <c r="I2190" s="59" t="s">
        <v>15577</v>
      </c>
      <c r="K2190" s="81" t="s">
        <v>15578</v>
      </c>
    </row>
    <row r="2191" spans="1:11" x14ac:dyDescent="0.25">
      <c r="A2191" s="59">
        <v>2190</v>
      </c>
      <c r="B2191" s="118" t="s">
        <v>385</v>
      </c>
      <c r="C2191" s="59" t="s">
        <v>15579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84">
        <v>45213</v>
      </c>
      <c r="I2191" s="59" t="s">
        <v>15580</v>
      </c>
      <c r="K2191" s="81" t="s">
        <v>15578</v>
      </c>
    </row>
    <row r="2192" spans="1:11" x14ac:dyDescent="0.25">
      <c r="A2192" s="59">
        <v>2191</v>
      </c>
      <c r="B2192" s="118" t="s">
        <v>385</v>
      </c>
      <c r="C2192" s="59" t="s">
        <v>15581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84">
        <v>45215</v>
      </c>
      <c r="I2192" s="59" t="s">
        <v>7344</v>
      </c>
      <c r="K2192" s="81" t="s">
        <v>15582</v>
      </c>
    </row>
    <row r="2193" spans="1:11" x14ac:dyDescent="0.25">
      <c r="A2193" s="59">
        <v>2192</v>
      </c>
      <c r="B2193" s="118" t="s">
        <v>385</v>
      </c>
      <c r="C2193" s="59" t="s">
        <v>15583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84">
        <v>45215</v>
      </c>
      <c r="I2193" s="59" t="s">
        <v>7342</v>
      </c>
      <c r="K2193" s="81" t="s">
        <v>15582</v>
      </c>
    </row>
    <row r="2194" spans="1:11" x14ac:dyDescent="0.25">
      <c r="A2194" s="59">
        <v>2193</v>
      </c>
      <c r="B2194" s="71" t="s">
        <v>54</v>
      </c>
      <c r="C2194" s="59" t="s">
        <v>9607</v>
      </c>
      <c r="D2194" s="141">
        <v>1</v>
      </c>
      <c r="E2194" s="77" t="s">
        <v>26</v>
      </c>
      <c r="F2194" s="73">
        <v>3575000</v>
      </c>
      <c r="G2194" s="65" t="s">
        <v>5687</v>
      </c>
      <c r="H2194" s="684">
        <v>45216</v>
      </c>
    </row>
    <row r="2195" spans="1:11" x14ac:dyDescent="0.25">
      <c r="A2195" s="59">
        <v>2194</v>
      </c>
      <c r="B2195" s="71" t="s">
        <v>54</v>
      </c>
      <c r="C2195" s="59" t="s">
        <v>9608</v>
      </c>
      <c r="D2195" s="141">
        <v>1</v>
      </c>
      <c r="E2195" s="77" t="s">
        <v>26</v>
      </c>
      <c r="F2195" s="73">
        <v>3575000</v>
      </c>
      <c r="G2195" s="65" t="s">
        <v>5687</v>
      </c>
      <c r="H2195" s="684">
        <v>45216</v>
      </c>
    </row>
    <row r="2196" spans="1:11" x14ac:dyDescent="0.25">
      <c r="A2196" s="59">
        <v>2195</v>
      </c>
      <c r="B2196" s="71" t="s">
        <v>4797</v>
      </c>
      <c r="C2196" s="84" t="s">
        <v>7322</v>
      </c>
      <c r="D2196" s="60">
        <v>1</v>
      </c>
      <c r="E2196" s="59" t="s">
        <v>26</v>
      </c>
      <c r="F2196" s="73">
        <v>1050000</v>
      </c>
      <c r="G2196" s="65" t="s">
        <v>5687</v>
      </c>
      <c r="H2196" s="684">
        <v>45216</v>
      </c>
    </row>
    <row r="2197" spans="1:11" x14ac:dyDescent="0.25">
      <c r="A2197" s="59">
        <v>2196</v>
      </c>
      <c r="B2197" s="71" t="s">
        <v>4797</v>
      </c>
      <c r="C2197" s="84" t="s">
        <v>7054</v>
      </c>
      <c r="D2197" s="60">
        <v>1</v>
      </c>
      <c r="E2197" s="59" t="s">
        <v>26</v>
      </c>
      <c r="F2197" s="73">
        <v>1050000</v>
      </c>
      <c r="G2197" s="65" t="s">
        <v>5687</v>
      </c>
      <c r="H2197" s="684">
        <v>45216</v>
      </c>
    </row>
    <row r="2198" spans="1:11" x14ac:dyDescent="0.25">
      <c r="A2198" s="59">
        <v>2197</v>
      </c>
      <c r="B2198" s="71" t="s">
        <v>4797</v>
      </c>
      <c r="C2198" s="84" t="s">
        <v>9609</v>
      </c>
      <c r="D2198" s="60">
        <v>1</v>
      </c>
      <c r="E2198" s="59" t="s">
        <v>26</v>
      </c>
      <c r="F2198" s="73">
        <v>1050000</v>
      </c>
      <c r="G2198" s="65" t="s">
        <v>5687</v>
      </c>
      <c r="H2198" s="684">
        <v>45216</v>
      </c>
    </row>
    <row r="2199" spans="1:11" x14ac:dyDescent="0.25">
      <c r="A2199" s="59">
        <v>2198</v>
      </c>
      <c r="B2199" s="71" t="s">
        <v>4797</v>
      </c>
      <c r="C2199" s="84" t="s">
        <v>8574</v>
      </c>
      <c r="D2199" s="60">
        <v>1</v>
      </c>
      <c r="E2199" s="59" t="s">
        <v>26</v>
      </c>
      <c r="F2199" s="73">
        <v>1050000</v>
      </c>
      <c r="G2199" s="65" t="s">
        <v>5687</v>
      </c>
      <c r="H2199" s="684">
        <v>45216</v>
      </c>
    </row>
    <row r="2200" spans="1:11" x14ac:dyDescent="0.25">
      <c r="A2200" s="59">
        <v>2199</v>
      </c>
      <c r="B2200" s="93" t="s">
        <v>4960</v>
      </c>
      <c r="C2200" s="59" t="s">
        <v>9610</v>
      </c>
      <c r="D2200" s="60">
        <v>1</v>
      </c>
      <c r="E2200" s="77" t="s">
        <v>26</v>
      </c>
      <c r="F2200" s="63">
        <v>1650000</v>
      </c>
      <c r="G2200" s="65" t="s">
        <v>5687</v>
      </c>
      <c r="H2200" s="684">
        <v>45216</v>
      </c>
    </row>
    <row r="2201" spans="1:11" x14ac:dyDescent="0.25">
      <c r="A2201" s="59">
        <v>2200</v>
      </c>
      <c r="B2201" s="93" t="s">
        <v>4960</v>
      </c>
      <c r="C2201" s="59" t="s">
        <v>9611</v>
      </c>
      <c r="D2201" s="60">
        <v>1</v>
      </c>
      <c r="E2201" s="77" t="s">
        <v>26</v>
      </c>
      <c r="F2201" s="63">
        <v>1650000</v>
      </c>
      <c r="G2201" s="65" t="s">
        <v>5687</v>
      </c>
      <c r="H2201" s="684">
        <v>45216</v>
      </c>
    </row>
    <row r="2202" spans="1:11" x14ac:dyDescent="0.25">
      <c r="A2202" s="59">
        <v>2201</v>
      </c>
      <c r="B2202" s="93" t="s">
        <v>4960</v>
      </c>
      <c r="C2202" s="84" t="s">
        <v>9612</v>
      </c>
      <c r="D2202" s="60">
        <v>1</v>
      </c>
      <c r="E2202" s="77" t="s">
        <v>26</v>
      </c>
      <c r="F2202" s="63">
        <v>1650000</v>
      </c>
      <c r="G2202" s="65" t="s">
        <v>5687</v>
      </c>
      <c r="H2202" s="684">
        <v>45216</v>
      </c>
    </row>
    <row r="2203" spans="1:11" x14ac:dyDescent="0.25">
      <c r="A2203" s="59">
        <v>2202</v>
      </c>
      <c r="B2203" s="93" t="s">
        <v>4960</v>
      </c>
      <c r="C2203" s="89" t="s">
        <v>9613</v>
      </c>
      <c r="D2203" s="60">
        <v>1</v>
      </c>
      <c r="E2203" s="77" t="s">
        <v>26</v>
      </c>
      <c r="F2203" s="63">
        <v>1650000</v>
      </c>
      <c r="G2203" s="65" t="s">
        <v>5687</v>
      </c>
      <c r="H2203" s="684">
        <v>45216</v>
      </c>
    </row>
    <row r="2204" spans="1:11" x14ac:dyDescent="0.25">
      <c r="A2204" s="59">
        <v>2203</v>
      </c>
      <c r="B2204" s="93" t="s">
        <v>4960</v>
      </c>
      <c r="C2204" s="89" t="s">
        <v>9384</v>
      </c>
      <c r="D2204" s="60">
        <v>1</v>
      </c>
      <c r="E2204" s="77" t="s">
        <v>26</v>
      </c>
      <c r="F2204" s="63">
        <v>1650000</v>
      </c>
      <c r="G2204" s="65" t="s">
        <v>5687</v>
      </c>
      <c r="H2204" s="684">
        <v>45216</v>
      </c>
    </row>
    <row r="2205" spans="1:11" x14ac:dyDescent="0.25">
      <c r="A2205" s="59">
        <v>2204</v>
      </c>
      <c r="B2205" s="71" t="s">
        <v>54</v>
      </c>
      <c r="C2205" s="59" t="s">
        <v>9614</v>
      </c>
      <c r="D2205" s="141">
        <v>1</v>
      </c>
      <c r="E2205" s="77" t="s">
        <v>26</v>
      </c>
      <c r="F2205" s="73">
        <v>3575000</v>
      </c>
      <c r="G2205" s="65" t="s">
        <v>5686</v>
      </c>
      <c r="H2205" s="684">
        <v>45216</v>
      </c>
    </row>
    <row r="2206" spans="1:11" x14ac:dyDescent="0.25">
      <c r="A2206" s="59">
        <v>2205</v>
      </c>
      <c r="B2206" s="71" t="s">
        <v>54</v>
      </c>
      <c r="C2206" s="59" t="s">
        <v>9615</v>
      </c>
      <c r="D2206" s="141">
        <v>1</v>
      </c>
      <c r="E2206" s="77" t="s">
        <v>26</v>
      </c>
      <c r="F2206" s="73">
        <v>3575000</v>
      </c>
      <c r="G2206" s="65" t="s">
        <v>5686</v>
      </c>
      <c r="H2206" s="684">
        <v>45216</v>
      </c>
    </row>
    <row r="2207" spans="1:11" x14ac:dyDescent="0.25">
      <c r="A2207" s="59">
        <v>2206</v>
      </c>
      <c r="B2207" s="93" t="s">
        <v>4960</v>
      </c>
      <c r="C2207" s="59" t="s">
        <v>9616</v>
      </c>
      <c r="D2207" s="60">
        <v>1</v>
      </c>
      <c r="E2207" s="77" t="s">
        <v>26</v>
      </c>
      <c r="F2207" s="63">
        <v>1650000</v>
      </c>
      <c r="G2207" s="65" t="s">
        <v>5686</v>
      </c>
      <c r="H2207" s="684">
        <v>45216</v>
      </c>
    </row>
    <row r="2208" spans="1:11" x14ac:dyDescent="0.25">
      <c r="A2208" s="59">
        <v>2207</v>
      </c>
      <c r="B2208" s="93" t="s">
        <v>4960</v>
      </c>
      <c r="C2208" s="59" t="s">
        <v>9617</v>
      </c>
      <c r="D2208" s="60">
        <v>1</v>
      </c>
      <c r="E2208" s="77" t="s">
        <v>26</v>
      </c>
      <c r="F2208" s="63">
        <v>1650000</v>
      </c>
      <c r="G2208" s="65" t="s">
        <v>5686</v>
      </c>
      <c r="H2208" s="684">
        <v>45216</v>
      </c>
    </row>
    <row r="2209" spans="1:8" x14ac:dyDescent="0.25">
      <c r="A2209" s="59">
        <v>2208</v>
      </c>
      <c r="B2209" s="93" t="s">
        <v>4960</v>
      </c>
      <c r="C2209" s="59" t="s">
        <v>9618</v>
      </c>
      <c r="D2209" s="60">
        <v>1</v>
      </c>
      <c r="E2209" s="77" t="s">
        <v>26</v>
      </c>
      <c r="F2209" s="63">
        <v>1650000</v>
      </c>
      <c r="G2209" s="65" t="s">
        <v>5686</v>
      </c>
      <c r="H2209" s="684">
        <v>45216</v>
      </c>
    </row>
    <row r="2210" spans="1:8" x14ac:dyDescent="0.25">
      <c r="A2210" s="59">
        <v>2209</v>
      </c>
      <c r="B2210" s="93" t="s">
        <v>4960</v>
      </c>
      <c r="C2210" s="59" t="s">
        <v>9619</v>
      </c>
      <c r="D2210" s="60">
        <v>1</v>
      </c>
      <c r="E2210" s="77" t="s">
        <v>26</v>
      </c>
      <c r="F2210" s="63">
        <v>1650000</v>
      </c>
      <c r="G2210" s="65" t="s">
        <v>5686</v>
      </c>
      <c r="H2210" s="684">
        <v>45216</v>
      </c>
    </row>
    <row r="2211" spans="1:8" x14ac:dyDescent="0.25">
      <c r="A2211" s="59">
        <v>2210</v>
      </c>
      <c r="B2211" s="93" t="s">
        <v>4960</v>
      </c>
      <c r="C2211" s="59" t="s">
        <v>9620</v>
      </c>
      <c r="D2211" s="60">
        <v>1</v>
      </c>
      <c r="E2211" s="77" t="s">
        <v>26</v>
      </c>
      <c r="F2211" s="63">
        <v>1650000</v>
      </c>
      <c r="G2211" s="65" t="s">
        <v>5686</v>
      </c>
      <c r="H2211" s="684">
        <v>45216</v>
      </c>
    </row>
    <row r="2212" spans="1:8" x14ac:dyDescent="0.25">
      <c r="A2212" s="59">
        <v>2211</v>
      </c>
      <c r="B2212" s="93" t="s">
        <v>4960</v>
      </c>
      <c r="C2212" s="59" t="s">
        <v>9621</v>
      </c>
      <c r="D2212" s="60">
        <v>1</v>
      </c>
      <c r="E2212" s="77" t="s">
        <v>26</v>
      </c>
      <c r="F2212" s="63">
        <v>1650000</v>
      </c>
      <c r="G2212" s="65" t="s">
        <v>5686</v>
      </c>
      <c r="H2212" s="684">
        <v>45216</v>
      </c>
    </row>
    <row r="2213" spans="1:8" x14ac:dyDescent="0.25">
      <c r="A2213" s="59">
        <v>2212</v>
      </c>
      <c r="B2213" s="93" t="s">
        <v>4960</v>
      </c>
      <c r="C2213" s="59" t="s">
        <v>9622</v>
      </c>
      <c r="D2213" s="60">
        <v>1</v>
      </c>
      <c r="E2213" s="77" t="s">
        <v>26</v>
      </c>
      <c r="F2213" s="63">
        <v>1650000</v>
      </c>
      <c r="G2213" s="65" t="s">
        <v>5686</v>
      </c>
      <c r="H2213" s="684">
        <v>45216</v>
      </c>
    </row>
    <row r="2214" spans="1:8" x14ac:dyDescent="0.25">
      <c r="A2214" s="59">
        <v>2213</v>
      </c>
      <c r="B2214" s="93" t="s">
        <v>4960</v>
      </c>
      <c r="C2214" s="59" t="s">
        <v>9623</v>
      </c>
      <c r="D2214" s="60">
        <v>1</v>
      </c>
      <c r="E2214" s="77" t="s">
        <v>26</v>
      </c>
      <c r="F2214" s="63">
        <v>1650000</v>
      </c>
      <c r="G2214" s="65" t="s">
        <v>5686</v>
      </c>
      <c r="H2214" s="684">
        <v>45216</v>
      </c>
    </row>
    <row r="2215" spans="1:8" x14ac:dyDescent="0.25">
      <c r="A2215" s="59">
        <v>2214</v>
      </c>
      <c r="B2215" s="71" t="s">
        <v>4797</v>
      </c>
      <c r="C2215" s="84" t="s">
        <v>6716</v>
      </c>
      <c r="D2215" s="60">
        <v>1</v>
      </c>
      <c r="E2215" s="59" t="s">
        <v>26</v>
      </c>
      <c r="F2215" s="73">
        <v>1050000</v>
      </c>
      <c r="G2215" s="65" t="s">
        <v>5686</v>
      </c>
      <c r="H2215" s="684">
        <v>45216</v>
      </c>
    </row>
    <row r="2216" spans="1:8" x14ac:dyDescent="0.25">
      <c r="A2216" s="59">
        <v>2215</v>
      </c>
      <c r="B2216" s="71" t="s">
        <v>9393</v>
      </c>
      <c r="C2216" s="59" t="s">
        <v>15584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84">
        <v>45217</v>
      </c>
    </row>
    <row r="2217" spans="1:8" x14ac:dyDescent="0.25">
      <c r="A2217" s="59">
        <v>2216</v>
      </c>
      <c r="B2217" s="71" t="s">
        <v>9393</v>
      </c>
      <c r="C2217" s="59" t="s">
        <v>9633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84">
        <v>45217</v>
      </c>
    </row>
    <row r="2218" spans="1:8" x14ac:dyDescent="0.25">
      <c r="A2218" s="59">
        <v>2217</v>
      </c>
      <c r="B2218" s="71" t="s">
        <v>54</v>
      </c>
      <c r="C2218" s="84" t="s">
        <v>9640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84">
        <v>45217</v>
      </c>
    </row>
    <row r="2219" spans="1:8" x14ac:dyDescent="0.25">
      <c r="A2219" s="59">
        <v>2218</v>
      </c>
      <c r="B2219" s="71" t="s">
        <v>54</v>
      </c>
      <c r="C2219" s="84" t="s">
        <v>9641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84">
        <v>45217</v>
      </c>
    </row>
    <row r="2220" spans="1:8" x14ac:dyDescent="0.25">
      <c r="A2220" s="59">
        <v>2219</v>
      </c>
      <c r="B2220" s="71" t="s">
        <v>54</v>
      </c>
      <c r="C2220" s="84" t="s">
        <v>9642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84">
        <v>45217</v>
      </c>
    </row>
    <row r="2221" spans="1:8" x14ac:dyDescent="0.25">
      <c r="A2221" s="59">
        <v>2220</v>
      </c>
      <c r="B2221" s="58" t="s">
        <v>5653</v>
      </c>
      <c r="C2221" s="84" t="s">
        <v>7674</v>
      </c>
      <c r="D2221" s="60">
        <v>1</v>
      </c>
      <c r="E2221" s="75" t="s">
        <v>26</v>
      </c>
      <c r="F2221" s="73">
        <v>825000</v>
      </c>
      <c r="G2221" s="65" t="s">
        <v>522</v>
      </c>
      <c r="H2221" s="684">
        <v>45218</v>
      </c>
    </row>
    <row r="2222" spans="1:8" x14ac:dyDescent="0.25">
      <c r="A2222" s="59">
        <v>2221</v>
      </c>
      <c r="B2222" s="58" t="s">
        <v>5653</v>
      </c>
      <c r="C2222" s="59" t="s">
        <v>6433</v>
      </c>
      <c r="D2222" s="60">
        <v>1</v>
      </c>
      <c r="E2222" s="75" t="s">
        <v>26</v>
      </c>
      <c r="F2222" s="73">
        <v>825000</v>
      </c>
      <c r="G2222" s="65" t="s">
        <v>522</v>
      </c>
      <c r="H2222" s="684">
        <v>45218</v>
      </c>
    </row>
    <row r="2223" spans="1:8" x14ac:dyDescent="0.25">
      <c r="A2223" s="59">
        <v>2222</v>
      </c>
      <c r="B2223" s="58" t="s">
        <v>5653</v>
      </c>
      <c r="C2223" s="84" t="s">
        <v>7673</v>
      </c>
      <c r="D2223" s="60">
        <v>1</v>
      </c>
      <c r="E2223" s="75" t="s">
        <v>26</v>
      </c>
      <c r="F2223" s="73">
        <v>825000</v>
      </c>
      <c r="G2223" s="65" t="s">
        <v>522</v>
      </c>
      <c r="H2223" s="684">
        <v>45218</v>
      </c>
    </row>
    <row r="2224" spans="1:8" x14ac:dyDescent="0.25">
      <c r="A2224" s="59">
        <v>2223</v>
      </c>
      <c r="B2224" s="58" t="s">
        <v>5653</v>
      </c>
      <c r="C2224" s="84" t="s">
        <v>9645</v>
      </c>
      <c r="D2224" s="60">
        <v>1</v>
      </c>
      <c r="E2224" s="75" t="s">
        <v>26</v>
      </c>
      <c r="F2224" s="73">
        <v>825000</v>
      </c>
      <c r="G2224" s="65" t="s">
        <v>522</v>
      </c>
      <c r="H2224" s="684">
        <v>45218</v>
      </c>
    </row>
    <row r="2225" spans="1:8" x14ac:dyDescent="0.25">
      <c r="A2225" s="59">
        <v>2224</v>
      </c>
      <c r="B2225" s="71" t="s">
        <v>9074</v>
      </c>
      <c r="C2225" s="59" t="s">
        <v>9646</v>
      </c>
      <c r="D2225" s="60">
        <v>1</v>
      </c>
      <c r="E2225" s="77" t="s">
        <v>29</v>
      </c>
      <c r="F2225" s="102">
        <v>4250000</v>
      </c>
      <c r="G2225" s="65" t="s">
        <v>8616</v>
      </c>
      <c r="H2225" s="684">
        <v>45218</v>
      </c>
    </row>
    <row r="2226" spans="1:8" x14ac:dyDescent="0.25">
      <c r="A2226" s="59">
        <v>2225</v>
      </c>
      <c r="B2226" s="71" t="s">
        <v>9074</v>
      </c>
      <c r="C2226" s="59" t="s">
        <v>9648</v>
      </c>
      <c r="D2226" s="60">
        <v>1</v>
      </c>
      <c r="E2226" s="75" t="s">
        <v>29</v>
      </c>
      <c r="F2226" s="63">
        <v>4250000</v>
      </c>
      <c r="G2226" s="65" t="s">
        <v>8616</v>
      </c>
      <c r="H2226" s="684">
        <v>45218</v>
      </c>
    </row>
    <row r="2227" spans="1:8" x14ac:dyDescent="0.25">
      <c r="A2227" s="59">
        <v>2226</v>
      </c>
      <c r="B2227" s="58" t="s">
        <v>5653</v>
      </c>
      <c r="C2227" s="59" t="s">
        <v>9650</v>
      </c>
      <c r="D2227" s="60">
        <v>1</v>
      </c>
      <c r="E2227" s="77" t="s">
        <v>26</v>
      </c>
      <c r="F2227" s="73">
        <v>825000</v>
      </c>
      <c r="G2227" s="65" t="s">
        <v>8363</v>
      </c>
      <c r="H2227" s="684">
        <v>45218</v>
      </c>
    </row>
    <row r="2228" spans="1:8" x14ac:dyDescent="0.25">
      <c r="A2228" s="59">
        <v>2227</v>
      </c>
      <c r="B2228" s="58" t="s">
        <v>5653</v>
      </c>
      <c r="C2228" s="81" t="s">
        <v>7462</v>
      </c>
      <c r="D2228" s="60">
        <v>1</v>
      </c>
      <c r="E2228" s="77" t="s">
        <v>26</v>
      </c>
      <c r="F2228" s="73">
        <v>825000</v>
      </c>
      <c r="G2228" s="65" t="s">
        <v>8363</v>
      </c>
      <c r="H2228" s="684">
        <v>45218</v>
      </c>
    </row>
    <row r="2229" spans="1:8" x14ac:dyDescent="0.25">
      <c r="A2229" s="59">
        <v>2228</v>
      </c>
      <c r="B2229" s="58" t="s">
        <v>5653</v>
      </c>
      <c r="C2229" s="110" t="s">
        <v>8123</v>
      </c>
      <c r="D2229" s="60">
        <v>1</v>
      </c>
      <c r="E2229" s="77" t="s">
        <v>26</v>
      </c>
      <c r="F2229" s="73">
        <v>825000</v>
      </c>
      <c r="G2229" s="65" t="s">
        <v>8363</v>
      </c>
      <c r="H2229" s="684">
        <v>45218</v>
      </c>
    </row>
    <row r="2230" spans="1:8" x14ac:dyDescent="0.25">
      <c r="A2230" s="59">
        <v>2229</v>
      </c>
      <c r="B2230" s="58" t="s">
        <v>5653</v>
      </c>
      <c r="C2230" s="59" t="s">
        <v>7361</v>
      </c>
      <c r="D2230" s="60">
        <v>1</v>
      </c>
      <c r="E2230" s="77" t="s">
        <v>26</v>
      </c>
      <c r="F2230" s="73">
        <v>825000</v>
      </c>
      <c r="G2230" s="65" t="s">
        <v>8363</v>
      </c>
      <c r="H2230" s="684">
        <v>45218</v>
      </c>
    </row>
    <row r="2231" spans="1:8" x14ac:dyDescent="0.25">
      <c r="A2231" s="59">
        <v>2230</v>
      </c>
      <c r="B2231" s="58" t="s">
        <v>5653</v>
      </c>
      <c r="C2231" s="59" t="s">
        <v>7641</v>
      </c>
      <c r="D2231" s="60">
        <v>1</v>
      </c>
      <c r="E2231" s="77" t="s">
        <v>26</v>
      </c>
      <c r="F2231" s="73">
        <v>825000</v>
      </c>
      <c r="G2231" s="65" t="s">
        <v>8363</v>
      </c>
      <c r="H2231" s="684">
        <v>45218</v>
      </c>
    </row>
    <row r="2232" spans="1:8" x14ac:dyDescent="0.25">
      <c r="A2232" s="59">
        <v>2231</v>
      </c>
      <c r="B2232" s="58" t="s">
        <v>5653</v>
      </c>
      <c r="C2232" s="59" t="s">
        <v>9652</v>
      </c>
      <c r="D2232" s="60">
        <v>1</v>
      </c>
      <c r="E2232" s="75" t="s">
        <v>26</v>
      </c>
      <c r="F2232" s="73">
        <v>825000</v>
      </c>
      <c r="G2232" s="65" t="s">
        <v>8363</v>
      </c>
      <c r="H2232" s="684">
        <v>45218</v>
      </c>
    </row>
    <row r="2233" spans="1:8" x14ac:dyDescent="0.25">
      <c r="A2233" s="59">
        <v>2232</v>
      </c>
      <c r="B2233" s="71" t="s">
        <v>54</v>
      </c>
      <c r="C2233" s="59" t="s">
        <v>9653</v>
      </c>
      <c r="D2233" s="60">
        <v>1</v>
      </c>
      <c r="E2233" s="77" t="s">
        <v>26</v>
      </c>
      <c r="F2233" s="61">
        <v>3575000</v>
      </c>
      <c r="G2233" s="65" t="s">
        <v>8363</v>
      </c>
      <c r="H2233" s="684">
        <v>45218</v>
      </c>
    </row>
    <row r="2234" spans="1:8" x14ac:dyDescent="0.25">
      <c r="A2234" s="59">
        <v>2233</v>
      </c>
      <c r="B2234" s="71" t="s">
        <v>4447</v>
      </c>
      <c r="C2234" s="124" t="s">
        <v>9654</v>
      </c>
      <c r="D2234" s="96">
        <v>1</v>
      </c>
      <c r="E2234" s="88" t="s">
        <v>25</v>
      </c>
      <c r="F2234" s="73">
        <v>1</v>
      </c>
      <c r="G2234" s="65" t="s">
        <v>5830</v>
      </c>
      <c r="H2234" s="684">
        <v>45218</v>
      </c>
    </row>
    <row r="2235" spans="1:8" x14ac:dyDescent="0.25">
      <c r="A2235" s="59">
        <v>2234</v>
      </c>
      <c r="B2235" s="71" t="s">
        <v>4447</v>
      </c>
      <c r="C2235" s="124" t="s">
        <v>9656</v>
      </c>
      <c r="D2235" s="96">
        <v>1</v>
      </c>
      <c r="E2235" s="88" t="s">
        <v>25</v>
      </c>
      <c r="F2235" s="73">
        <v>1</v>
      </c>
      <c r="G2235" s="65" t="s">
        <v>5830</v>
      </c>
      <c r="H2235" s="684">
        <v>45218</v>
      </c>
    </row>
    <row r="2236" spans="1:8" x14ac:dyDescent="0.25">
      <c r="A2236" s="59">
        <v>2235</v>
      </c>
      <c r="B2236" s="71" t="s">
        <v>4447</v>
      </c>
      <c r="C2236" s="124" t="s">
        <v>9656</v>
      </c>
      <c r="D2236" s="96">
        <v>1</v>
      </c>
      <c r="E2236" s="88" t="s">
        <v>25</v>
      </c>
      <c r="F2236" s="73">
        <v>1</v>
      </c>
      <c r="G2236" s="65" t="s">
        <v>5830</v>
      </c>
      <c r="H2236" s="684">
        <v>45218</v>
      </c>
    </row>
    <row r="2237" spans="1:8" x14ac:dyDescent="0.25">
      <c r="A2237" s="59">
        <v>2236</v>
      </c>
      <c r="B2237" s="71" t="s">
        <v>4447</v>
      </c>
      <c r="C2237" s="124" t="s">
        <v>9657</v>
      </c>
      <c r="D2237" s="96">
        <v>1</v>
      </c>
      <c r="E2237" s="88" t="s">
        <v>25</v>
      </c>
      <c r="F2237" s="73">
        <v>1</v>
      </c>
      <c r="G2237" s="65" t="s">
        <v>5830</v>
      </c>
      <c r="H2237" s="684">
        <v>45218</v>
      </c>
    </row>
    <row r="2238" spans="1:8" x14ac:dyDescent="0.25">
      <c r="A2238" s="59">
        <v>2237</v>
      </c>
      <c r="B2238" s="71" t="s">
        <v>4447</v>
      </c>
      <c r="C2238" s="124" t="s">
        <v>9658</v>
      </c>
      <c r="D2238" s="96">
        <v>1</v>
      </c>
      <c r="E2238" s="88" t="s">
        <v>25</v>
      </c>
      <c r="F2238" s="73">
        <v>1</v>
      </c>
      <c r="G2238" s="65" t="s">
        <v>5830</v>
      </c>
      <c r="H2238" s="684">
        <v>45218</v>
      </c>
    </row>
    <row r="2239" spans="1:8" x14ac:dyDescent="0.25">
      <c r="A2239" s="59">
        <v>2238</v>
      </c>
      <c r="B2239" s="71" t="s">
        <v>4447</v>
      </c>
      <c r="C2239" s="124" t="s">
        <v>9659</v>
      </c>
      <c r="D2239" s="96">
        <v>1</v>
      </c>
      <c r="E2239" s="88" t="s">
        <v>25</v>
      </c>
      <c r="F2239" s="73">
        <v>1</v>
      </c>
      <c r="G2239" s="65" t="s">
        <v>5830</v>
      </c>
      <c r="H2239" s="684">
        <v>45218</v>
      </c>
    </row>
    <row r="2240" spans="1:8" x14ac:dyDescent="0.25">
      <c r="A2240" s="59">
        <v>2239</v>
      </c>
      <c r="B2240" s="59" t="s">
        <v>2571</v>
      </c>
      <c r="C2240" s="59" t="s">
        <v>7217</v>
      </c>
      <c r="D2240" s="60">
        <v>1</v>
      </c>
      <c r="E2240" s="75" t="s">
        <v>29</v>
      </c>
      <c r="F2240" s="73">
        <v>2175000</v>
      </c>
      <c r="G2240" s="65" t="s">
        <v>5830</v>
      </c>
      <c r="H2240" s="684">
        <v>45218</v>
      </c>
    </row>
    <row r="2241" spans="1:11" x14ac:dyDescent="0.25">
      <c r="A2241" s="59">
        <v>2240</v>
      </c>
      <c r="B2241" s="59" t="s">
        <v>2571</v>
      </c>
      <c r="C2241" s="59" t="s">
        <v>7217</v>
      </c>
      <c r="D2241" s="60">
        <v>1</v>
      </c>
      <c r="E2241" s="75" t="s">
        <v>29</v>
      </c>
      <c r="F2241" s="73">
        <v>2175000</v>
      </c>
      <c r="G2241" s="65" t="s">
        <v>5830</v>
      </c>
      <c r="H2241" s="684">
        <v>45218</v>
      </c>
    </row>
    <row r="2242" spans="1:11" x14ac:dyDescent="0.25">
      <c r="A2242" s="59">
        <v>2241</v>
      </c>
      <c r="B2242" s="59" t="s">
        <v>2571</v>
      </c>
      <c r="C2242" s="59" t="s">
        <v>7217</v>
      </c>
      <c r="D2242" s="60">
        <v>1</v>
      </c>
      <c r="E2242" s="75" t="s">
        <v>29</v>
      </c>
      <c r="F2242" s="73">
        <v>2175000</v>
      </c>
      <c r="G2242" s="65" t="s">
        <v>5830</v>
      </c>
      <c r="H2242" s="684">
        <v>45218</v>
      </c>
    </row>
    <row r="2243" spans="1:11" x14ac:dyDescent="0.25">
      <c r="A2243" s="59">
        <v>2242</v>
      </c>
      <c r="B2243" s="59" t="s">
        <v>2571</v>
      </c>
      <c r="C2243" s="59" t="s">
        <v>7504</v>
      </c>
      <c r="D2243" s="60">
        <v>1</v>
      </c>
      <c r="E2243" s="75" t="s">
        <v>29</v>
      </c>
      <c r="F2243" s="73">
        <v>2175000</v>
      </c>
      <c r="G2243" s="65" t="s">
        <v>5830</v>
      </c>
      <c r="H2243" s="684">
        <v>45218</v>
      </c>
    </row>
    <row r="2244" spans="1:11" x14ac:dyDescent="0.25">
      <c r="A2244" s="59">
        <v>2243</v>
      </c>
      <c r="B2244" s="118" t="s">
        <v>385</v>
      </c>
      <c r="C2244" s="59" t="s">
        <v>9665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84">
        <v>45219</v>
      </c>
      <c r="I2244" s="124" t="s">
        <v>7491</v>
      </c>
      <c r="K2244" s="81" t="s">
        <v>15585</v>
      </c>
    </row>
    <row r="2245" spans="1:11" x14ac:dyDescent="0.25">
      <c r="A2245" s="59">
        <v>2244</v>
      </c>
      <c r="B2245" s="118" t="s">
        <v>385</v>
      </c>
      <c r="C2245" s="59" t="s">
        <v>9666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84">
        <v>45219</v>
      </c>
      <c r="I2245" s="124" t="s">
        <v>7493</v>
      </c>
      <c r="K2245" s="81" t="s">
        <v>15585</v>
      </c>
    </row>
    <row r="2246" spans="1:11" x14ac:dyDescent="0.25">
      <c r="A2246" s="59">
        <v>2245</v>
      </c>
      <c r="B2246" s="118" t="s">
        <v>385</v>
      </c>
      <c r="C2246" s="59" t="s">
        <v>9667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84">
        <v>45219</v>
      </c>
      <c r="I2246" s="124" t="s">
        <v>7357</v>
      </c>
      <c r="K2246" s="81" t="s">
        <v>15586</v>
      </c>
    </row>
    <row r="2247" spans="1:11" x14ac:dyDescent="0.25">
      <c r="A2247" s="59">
        <v>2246</v>
      </c>
      <c r="B2247" s="118" t="s">
        <v>385</v>
      </c>
      <c r="C2247" s="59" t="s">
        <v>9668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84">
        <v>45219</v>
      </c>
      <c r="I2247" s="124" t="s">
        <v>7355</v>
      </c>
      <c r="K2247" s="81" t="s">
        <v>15586</v>
      </c>
    </row>
    <row r="2248" spans="1:11" x14ac:dyDescent="0.25">
      <c r="A2248" s="59">
        <v>2247</v>
      </c>
      <c r="B2248" s="59" t="s">
        <v>9227</v>
      </c>
      <c r="C2248" s="59" t="s">
        <v>9669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84">
        <v>45219</v>
      </c>
      <c r="I2248" s="59" t="s">
        <v>6474</v>
      </c>
      <c r="K2248" s="81" t="s">
        <v>15587</v>
      </c>
    </row>
    <row r="2249" spans="1:11" x14ac:dyDescent="0.25">
      <c r="A2249" s="59">
        <v>2248</v>
      </c>
      <c r="B2249" s="71" t="s">
        <v>9074</v>
      </c>
      <c r="C2249" s="59" t="s">
        <v>9671</v>
      </c>
      <c r="D2249" s="60">
        <v>1</v>
      </c>
      <c r="E2249" s="75" t="s">
        <v>29</v>
      </c>
      <c r="F2249" s="73">
        <v>4250000</v>
      </c>
      <c r="G2249" s="65" t="s">
        <v>9435</v>
      </c>
      <c r="H2249" s="684">
        <v>45219</v>
      </c>
    </row>
    <row r="2250" spans="1:11" x14ac:dyDescent="0.25">
      <c r="A2250" s="59">
        <v>2249</v>
      </c>
      <c r="B2250" s="71" t="s">
        <v>54</v>
      </c>
      <c r="C2250" s="59" t="s">
        <v>9672</v>
      </c>
      <c r="D2250" s="141">
        <v>1</v>
      </c>
      <c r="E2250" s="77" t="s">
        <v>26</v>
      </c>
      <c r="F2250" s="73">
        <v>3575000</v>
      </c>
      <c r="G2250" s="65" t="s">
        <v>5830</v>
      </c>
      <c r="H2250" s="684">
        <v>45219</v>
      </c>
    </row>
    <row r="2251" spans="1:11" x14ac:dyDescent="0.25">
      <c r="A2251" s="59">
        <v>2250</v>
      </c>
      <c r="B2251" s="71" t="s">
        <v>54</v>
      </c>
      <c r="C2251" s="59" t="s">
        <v>9673</v>
      </c>
      <c r="D2251" s="141">
        <v>1</v>
      </c>
      <c r="E2251" s="77" t="s">
        <v>26</v>
      </c>
      <c r="F2251" s="73">
        <v>3575000</v>
      </c>
      <c r="G2251" s="65" t="s">
        <v>5830</v>
      </c>
      <c r="H2251" s="684">
        <v>45219</v>
      </c>
    </row>
    <row r="2252" spans="1:11" x14ac:dyDescent="0.25">
      <c r="A2252" s="59">
        <v>2251</v>
      </c>
      <c r="B2252" s="59" t="s">
        <v>9227</v>
      </c>
      <c r="C2252" s="59" t="s">
        <v>9676</v>
      </c>
      <c r="D2252" s="60">
        <v>1</v>
      </c>
      <c r="E2252" s="77" t="s">
        <v>29</v>
      </c>
      <c r="F2252" s="73">
        <v>1400000</v>
      </c>
      <c r="G2252" s="65" t="s">
        <v>9677</v>
      </c>
      <c r="H2252" s="684">
        <v>45219</v>
      </c>
    </row>
    <row r="2253" spans="1:11" x14ac:dyDescent="0.25">
      <c r="A2253" s="59">
        <v>2252</v>
      </c>
      <c r="B2253" s="59" t="s">
        <v>62</v>
      </c>
      <c r="C2253" s="59" t="s">
        <v>9678</v>
      </c>
      <c r="D2253" s="60">
        <v>1</v>
      </c>
      <c r="E2253" s="77" t="s">
        <v>29</v>
      </c>
      <c r="F2253" s="73">
        <v>2175000</v>
      </c>
      <c r="G2253" s="65" t="s">
        <v>9679</v>
      </c>
      <c r="H2253" s="684">
        <v>45219</v>
      </c>
    </row>
    <row r="2254" spans="1:11" x14ac:dyDescent="0.25">
      <c r="A2254" s="59">
        <v>2253</v>
      </c>
      <c r="B2254" s="59" t="s">
        <v>62</v>
      </c>
      <c r="C2254" s="59" t="s">
        <v>9680</v>
      </c>
      <c r="D2254" s="60">
        <v>1</v>
      </c>
      <c r="E2254" s="77" t="s">
        <v>29</v>
      </c>
      <c r="F2254" s="73">
        <v>2175000</v>
      </c>
      <c r="G2254" s="65" t="s">
        <v>9679</v>
      </c>
      <c r="H2254" s="684">
        <v>45219</v>
      </c>
    </row>
    <row r="2255" spans="1:11" x14ac:dyDescent="0.25">
      <c r="A2255" s="59">
        <v>2254</v>
      </c>
      <c r="B2255" s="59" t="s">
        <v>62</v>
      </c>
      <c r="C2255" s="59" t="s">
        <v>15588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84">
        <v>45220</v>
      </c>
      <c r="I2255" s="59" t="s">
        <v>7999</v>
      </c>
      <c r="K2255" s="81" t="s">
        <v>15589</v>
      </c>
    </row>
    <row r="2256" spans="1:11" x14ac:dyDescent="0.25">
      <c r="A2256" s="59">
        <v>2255</v>
      </c>
      <c r="B2256" s="59" t="s">
        <v>62</v>
      </c>
      <c r="C2256" s="59" t="s">
        <v>15590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84">
        <v>45220</v>
      </c>
      <c r="I2256" s="59" t="s">
        <v>7997</v>
      </c>
      <c r="K2256" s="81" t="s">
        <v>15589</v>
      </c>
    </row>
    <row r="2257" spans="1:8" x14ac:dyDescent="0.25">
      <c r="A2257" s="59">
        <v>2256</v>
      </c>
      <c r="B2257" s="93" t="s">
        <v>5764</v>
      </c>
      <c r="C2257" s="59" t="s">
        <v>9690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84">
        <v>45222</v>
      </c>
    </row>
    <row r="2258" spans="1:8" x14ac:dyDescent="0.25">
      <c r="A2258" s="59">
        <v>2257</v>
      </c>
      <c r="B2258" s="93" t="s">
        <v>5764</v>
      </c>
      <c r="C2258" s="59" t="s">
        <v>9691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84">
        <v>45222</v>
      </c>
    </row>
    <row r="2259" spans="1:8" x14ac:dyDescent="0.25">
      <c r="A2259" s="59">
        <v>2258</v>
      </c>
      <c r="B2259" s="71" t="s">
        <v>5556</v>
      </c>
      <c r="C2259" s="124" t="s">
        <v>9693</v>
      </c>
      <c r="D2259" s="96">
        <v>1</v>
      </c>
      <c r="E2259" s="77" t="s">
        <v>26</v>
      </c>
      <c r="F2259" s="73">
        <v>1</v>
      </c>
      <c r="G2259" s="65" t="s">
        <v>1500</v>
      </c>
      <c r="H2259" s="684">
        <v>45222</v>
      </c>
    </row>
    <row r="2260" spans="1:8" x14ac:dyDescent="0.25">
      <c r="A2260" s="59">
        <v>2259</v>
      </c>
      <c r="B2260" s="71" t="s">
        <v>5556</v>
      </c>
      <c r="C2260" s="124" t="s">
        <v>9694</v>
      </c>
      <c r="D2260" s="96">
        <v>1</v>
      </c>
      <c r="E2260" s="77" t="s">
        <v>26</v>
      </c>
      <c r="F2260" s="73">
        <v>1</v>
      </c>
      <c r="G2260" s="65" t="s">
        <v>1500</v>
      </c>
      <c r="H2260" s="684">
        <v>45222</v>
      </c>
    </row>
    <row r="2261" spans="1:8" x14ac:dyDescent="0.25">
      <c r="A2261" s="59">
        <v>2260</v>
      </c>
      <c r="B2261" s="58" t="s">
        <v>5653</v>
      </c>
      <c r="C2261" s="59" t="s">
        <v>9700</v>
      </c>
      <c r="D2261" s="60">
        <v>1</v>
      </c>
      <c r="E2261" s="77" t="s">
        <v>26</v>
      </c>
      <c r="F2261" s="73">
        <v>825000</v>
      </c>
      <c r="G2261" s="65" t="s">
        <v>5830</v>
      </c>
      <c r="H2261" s="684">
        <v>45223</v>
      </c>
    </row>
    <row r="2262" spans="1:8" x14ac:dyDescent="0.25">
      <c r="A2262" s="59">
        <v>2261</v>
      </c>
      <c r="B2262" s="58" t="s">
        <v>5653</v>
      </c>
      <c r="C2262" s="59" t="s">
        <v>9701</v>
      </c>
      <c r="D2262" s="60">
        <v>1</v>
      </c>
      <c r="E2262" s="77" t="s">
        <v>26</v>
      </c>
      <c r="F2262" s="73">
        <v>825000</v>
      </c>
      <c r="G2262" s="65" t="s">
        <v>5830</v>
      </c>
      <c r="H2262" s="684">
        <v>45223</v>
      </c>
    </row>
    <row r="2263" spans="1:8" x14ac:dyDescent="0.25">
      <c r="A2263" s="59">
        <v>2262</v>
      </c>
      <c r="B2263" s="58" t="s">
        <v>5653</v>
      </c>
      <c r="C2263" s="59" t="s">
        <v>9702</v>
      </c>
      <c r="D2263" s="60">
        <v>1</v>
      </c>
      <c r="E2263" s="77" t="s">
        <v>26</v>
      </c>
      <c r="F2263" s="73">
        <v>825000</v>
      </c>
      <c r="G2263" s="65" t="s">
        <v>5830</v>
      </c>
      <c r="H2263" s="684">
        <v>45223</v>
      </c>
    </row>
    <row r="2264" spans="1:8" x14ac:dyDescent="0.25">
      <c r="A2264" s="59">
        <v>2263</v>
      </c>
      <c r="B2264" s="58" t="s">
        <v>5653</v>
      </c>
      <c r="C2264" s="59" t="s">
        <v>9703</v>
      </c>
      <c r="D2264" s="60">
        <v>1</v>
      </c>
      <c r="E2264" s="77" t="s">
        <v>26</v>
      </c>
      <c r="F2264" s="73">
        <v>825000</v>
      </c>
      <c r="G2264" s="65" t="s">
        <v>5830</v>
      </c>
      <c r="H2264" s="684">
        <v>45223</v>
      </c>
    </row>
    <row r="2265" spans="1:8" x14ac:dyDescent="0.25">
      <c r="A2265" s="59">
        <v>2264</v>
      </c>
      <c r="B2265" s="58" t="s">
        <v>5653</v>
      </c>
      <c r="C2265" s="59" t="s">
        <v>9704</v>
      </c>
      <c r="D2265" s="60">
        <v>1</v>
      </c>
      <c r="E2265" s="77" t="s">
        <v>26</v>
      </c>
      <c r="F2265" s="73">
        <v>825000</v>
      </c>
      <c r="G2265" s="65" t="s">
        <v>5830</v>
      </c>
      <c r="H2265" s="684">
        <v>45223</v>
      </c>
    </row>
    <row r="2266" spans="1:8" x14ac:dyDescent="0.25">
      <c r="A2266" s="59">
        <v>2265</v>
      </c>
      <c r="B2266" s="58" t="s">
        <v>5653</v>
      </c>
      <c r="C2266" s="59" t="s">
        <v>9705</v>
      </c>
      <c r="D2266" s="60">
        <v>1</v>
      </c>
      <c r="E2266" s="77" t="s">
        <v>26</v>
      </c>
      <c r="F2266" s="73">
        <v>825000</v>
      </c>
      <c r="G2266" s="65" t="s">
        <v>5830</v>
      </c>
      <c r="H2266" s="684">
        <v>45223</v>
      </c>
    </row>
    <row r="2267" spans="1:8" x14ac:dyDescent="0.25">
      <c r="A2267" s="59">
        <v>2266</v>
      </c>
      <c r="B2267" s="71" t="s">
        <v>9074</v>
      </c>
      <c r="C2267" s="59" t="s">
        <v>9710</v>
      </c>
      <c r="D2267" s="60">
        <v>1</v>
      </c>
      <c r="E2267" s="126" t="s">
        <v>29</v>
      </c>
      <c r="F2267" s="63">
        <v>4250000</v>
      </c>
      <c r="G2267" s="65" t="s">
        <v>5669</v>
      </c>
      <c r="H2267" s="684">
        <v>45224</v>
      </c>
    </row>
    <row r="2268" spans="1:8" x14ac:dyDescent="0.25">
      <c r="A2268" s="59">
        <v>2267</v>
      </c>
      <c r="B2268" s="71" t="s">
        <v>9074</v>
      </c>
      <c r="C2268" s="59" t="s">
        <v>9711</v>
      </c>
      <c r="D2268" s="60">
        <v>1</v>
      </c>
      <c r="E2268" s="126" t="s">
        <v>29</v>
      </c>
      <c r="F2268" s="63">
        <v>4250000</v>
      </c>
      <c r="G2268" s="65" t="s">
        <v>5669</v>
      </c>
      <c r="H2268" s="684">
        <v>45224</v>
      </c>
    </row>
    <row r="2269" spans="1:8" x14ac:dyDescent="0.25">
      <c r="A2269" s="59">
        <v>2268</v>
      </c>
      <c r="B2269" s="71" t="s">
        <v>9074</v>
      </c>
      <c r="C2269" s="59" t="s">
        <v>9712</v>
      </c>
      <c r="D2269" s="60">
        <v>1</v>
      </c>
      <c r="E2269" s="126" t="s">
        <v>29</v>
      </c>
      <c r="F2269" s="63">
        <v>4250000</v>
      </c>
      <c r="G2269" s="65" t="s">
        <v>5669</v>
      </c>
      <c r="H2269" s="684">
        <v>45224</v>
      </c>
    </row>
    <row r="2270" spans="1:8" x14ac:dyDescent="0.25">
      <c r="A2270" s="59">
        <v>2269</v>
      </c>
      <c r="B2270" s="71" t="s">
        <v>9074</v>
      </c>
      <c r="C2270" s="59" t="s">
        <v>9713</v>
      </c>
      <c r="D2270" s="60">
        <v>1</v>
      </c>
      <c r="E2270" s="126" t="s">
        <v>29</v>
      </c>
      <c r="F2270" s="63">
        <v>4250000</v>
      </c>
      <c r="G2270" s="65" t="s">
        <v>5669</v>
      </c>
      <c r="H2270" s="684">
        <v>45224</v>
      </c>
    </row>
    <row r="2271" spans="1:8" x14ac:dyDescent="0.25">
      <c r="A2271" s="59">
        <v>2270</v>
      </c>
      <c r="B2271" s="71" t="s">
        <v>9074</v>
      </c>
      <c r="C2271" s="59" t="s">
        <v>9714</v>
      </c>
      <c r="D2271" s="60">
        <v>1</v>
      </c>
      <c r="E2271" s="126" t="s">
        <v>29</v>
      </c>
      <c r="F2271" s="63">
        <v>4250000</v>
      </c>
      <c r="G2271" s="65" t="s">
        <v>5669</v>
      </c>
      <c r="H2271" s="684">
        <v>45224</v>
      </c>
    </row>
    <row r="2272" spans="1:8" x14ac:dyDescent="0.25">
      <c r="A2272" s="59">
        <v>2271</v>
      </c>
      <c r="B2272" s="71" t="s">
        <v>9074</v>
      </c>
      <c r="C2272" s="59" t="s">
        <v>9715</v>
      </c>
      <c r="D2272" s="60">
        <v>1</v>
      </c>
      <c r="E2272" s="126" t="s">
        <v>29</v>
      </c>
      <c r="F2272" s="63">
        <v>4250000</v>
      </c>
      <c r="G2272" s="65" t="s">
        <v>5669</v>
      </c>
      <c r="H2272" s="684">
        <v>45224</v>
      </c>
    </row>
    <row r="2273" spans="1:11" x14ac:dyDescent="0.25">
      <c r="A2273" s="59">
        <v>2272</v>
      </c>
      <c r="B2273" s="71" t="s">
        <v>9074</v>
      </c>
      <c r="C2273" s="59" t="s">
        <v>9716</v>
      </c>
      <c r="D2273" s="60">
        <v>1</v>
      </c>
      <c r="E2273" s="126" t="s">
        <v>29</v>
      </c>
      <c r="F2273" s="63">
        <v>4250000</v>
      </c>
      <c r="G2273" s="65" t="s">
        <v>5669</v>
      </c>
      <c r="H2273" s="684">
        <v>45224</v>
      </c>
    </row>
    <row r="2274" spans="1:11" x14ac:dyDescent="0.25">
      <c r="A2274" s="59">
        <v>2273</v>
      </c>
      <c r="B2274" s="71" t="s">
        <v>9074</v>
      </c>
      <c r="C2274" s="59" t="s">
        <v>9717</v>
      </c>
      <c r="D2274" s="60">
        <v>1</v>
      </c>
      <c r="E2274" s="126" t="s">
        <v>29</v>
      </c>
      <c r="F2274" s="63">
        <v>4250000</v>
      </c>
      <c r="G2274" s="65" t="s">
        <v>5669</v>
      </c>
      <c r="H2274" s="684">
        <v>45224</v>
      </c>
    </row>
    <row r="2275" spans="1:11" x14ac:dyDescent="0.25">
      <c r="A2275" s="59">
        <v>2274</v>
      </c>
      <c r="B2275" s="71" t="s">
        <v>9074</v>
      </c>
      <c r="C2275" s="59" t="s">
        <v>9718</v>
      </c>
      <c r="D2275" s="60">
        <v>1</v>
      </c>
      <c r="E2275" s="126" t="s">
        <v>29</v>
      </c>
      <c r="F2275" s="63">
        <v>4250000</v>
      </c>
      <c r="G2275" s="65" t="s">
        <v>5669</v>
      </c>
      <c r="H2275" s="684">
        <v>45224</v>
      </c>
    </row>
    <row r="2276" spans="1:11" x14ac:dyDescent="0.25">
      <c r="A2276" s="59">
        <v>2275</v>
      </c>
      <c r="B2276" s="59" t="s">
        <v>4799</v>
      </c>
      <c r="C2276" s="59" t="s">
        <v>9720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84">
        <v>45224</v>
      </c>
      <c r="I2276" s="124" t="s">
        <v>15074</v>
      </c>
      <c r="K2276" s="81" t="s">
        <v>15591</v>
      </c>
    </row>
    <row r="2277" spans="1:11" x14ac:dyDescent="0.25">
      <c r="A2277" s="59">
        <v>2276</v>
      </c>
      <c r="B2277" s="59" t="s">
        <v>4799</v>
      </c>
      <c r="C2277" s="59" t="s">
        <v>9721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84">
        <v>45224</v>
      </c>
      <c r="I2277" s="59" t="s">
        <v>15592</v>
      </c>
      <c r="K2277" s="81" t="s">
        <v>15591</v>
      </c>
    </row>
    <row r="2278" spans="1:11" x14ac:dyDescent="0.25">
      <c r="A2278" s="59">
        <v>2277</v>
      </c>
      <c r="B2278" s="71" t="s">
        <v>9074</v>
      </c>
      <c r="C2278" s="59" t="s">
        <v>9725</v>
      </c>
      <c r="D2278" s="60">
        <v>1</v>
      </c>
      <c r="E2278" s="126" t="s">
        <v>29</v>
      </c>
      <c r="F2278" s="63">
        <v>4250000</v>
      </c>
      <c r="G2278" s="65" t="s">
        <v>5669</v>
      </c>
      <c r="H2278" s="684">
        <v>45225</v>
      </c>
    </row>
    <row r="2279" spans="1:11" x14ac:dyDescent="0.25">
      <c r="A2279" s="59">
        <v>2278</v>
      </c>
      <c r="B2279" s="71" t="s">
        <v>9074</v>
      </c>
      <c r="C2279" s="59" t="s">
        <v>9726</v>
      </c>
      <c r="D2279" s="60">
        <v>1</v>
      </c>
      <c r="E2279" s="126" t="s">
        <v>29</v>
      </c>
      <c r="F2279" s="63">
        <v>4250000</v>
      </c>
      <c r="G2279" s="65" t="s">
        <v>5669</v>
      </c>
      <c r="H2279" s="684">
        <v>45225</v>
      </c>
    </row>
    <row r="2280" spans="1:11" x14ac:dyDescent="0.25">
      <c r="A2280" s="59">
        <v>2279</v>
      </c>
      <c r="B2280" s="71" t="s">
        <v>9074</v>
      </c>
      <c r="C2280" s="59" t="s">
        <v>9729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84">
        <v>45225</v>
      </c>
    </row>
    <row r="2281" spans="1:11" x14ac:dyDescent="0.25">
      <c r="A2281" s="59">
        <v>2280</v>
      </c>
      <c r="B2281" s="71" t="s">
        <v>9074</v>
      </c>
      <c r="C2281" s="59" t="s">
        <v>9731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84">
        <v>45225</v>
      </c>
    </row>
    <row r="2282" spans="1:11" x14ac:dyDescent="0.25">
      <c r="A2282" s="59">
        <v>2281</v>
      </c>
      <c r="B2282" s="59" t="s">
        <v>62</v>
      </c>
      <c r="C2282" s="59" t="s">
        <v>7247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84">
        <v>45226</v>
      </c>
      <c r="I2282" s="59" t="s">
        <v>7415</v>
      </c>
      <c r="K2282" s="81" t="s">
        <v>15593</v>
      </c>
    </row>
    <row r="2283" spans="1:11" x14ac:dyDescent="0.25">
      <c r="A2283" s="59">
        <v>2282</v>
      </c>
      <c r="B2283" s="59" t="s">
        <v>62</v>
      </c>
      <c r="C2283" s="59" t="s">
        <v>7270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84">
        <v>45226</v>
      </c>
      <c r="I2283" s="59" t="s">
        <v>7417</v>
      </c>
      <c r="K2283" s="81" t="s">
        <v>15593</v>
      </c>
    </row>
    <row r="2284" spans="1:11" x14ac:dyDescent="0.25">
      <c r="A2284" s="59">
        <v>2283</v>
      </c>
      <c r="B2284" s="71" t="s">
        <v>5430</v>
      </c>
      <c r="C2284" s="59" t="s">
        <v>9740</v>
      </c>
      <c r="D2284" s="60">
        <v>1</v>
      </c>
      <c r="E2284" s="126" t="s">
        <v>26</v>
      </c>
      <c r="F2284" s="73">
        <v>1650000</v>
      </c>
      <c r="G2284" s="65" t="s">
        <v>6429</v>
      </c>
      <c r="H2284" s="684">
        <v>45226</v>
      </c>
    </row>
    <row r="2285" spans="1:11" x14ac:dyDescent="0.25">
      <c r="A2285" s="59">
        <v>2284</v>
      </c>
      <c r="B2285" s="93" t="s">
        <v>5764</v>
      </c>
      <c r="C2285" s="59" t="s">
        <v>8030</v>
      </c>
      <c r="D2285" s="60">
        <v>1</v>
      </c>
      <c r="E2285" s="77" t="s">
        <v>26</v>
      </c>
      <c r="F2285" s="63">
        <v>1050000</v>
      </c>
      <c r="G2285" s="65" t="s">
        <v>6429</v>
      </c>
      <c r="H2285" s="684">
        <v>45226</v>
      </c>
    </row>
    <row r="2286" spans="1:11" x14ac:dyDescent="0.25">
      <c r="A2286" s="59">
        <v>2285</v>
      </c>
      <c r="B2286" s="71" t="s">
        <v>54</v>
      </c>
      <c r="C2286" s="59" t="s">
        <v>9741</v>
      </c>
      <c r="D2286" s="72">
        <v>1</v>
      </c>
      <c r="E2286" s="59" t="s">
        <v>26</v>
      </c>
      <c r="F2286" s="73">
        <v>3575000</v>
      </c>
      <c r="G2286" s="65" t="s">
        <v>7613</v>
      </c>
      <c r="H2286" s="684">
        <v>45226</v>
      </c>
    </row>
    <row r="2287" spans="1:11" x14ac:dyDescent="0.25">
      <c r="A2287" s="59">
        <v>2286</v>
      </c>
      <c r="B2287" s="59" t="s">
        <v>9227</v>
      </c>
      <c r="C2287" s="59" t="s">
        <v>9751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84">
        <v>45227</v>
      </c>
      <c r="I2287" s="59" t="s">
        <v>15594</v>
      </c>
      <c r="K2287" s="81" t="s">
        <v>15595</v>
      </c>
    </row>
    <row r="2288" spans="1:11" x14ac:dyDescent="0.25">
      <c r="A2288" s="59">
        <v>2287</v>
      </c>
      <c r="B2288" s="59" t="s">
        <v>9227</v>
      </c>
      <c r="C2288" s="59" t="s">
        <v>9753</v>
      </c>
      <c r="D2288" s="60">
        <v>1</v>
      </c>
      <c r="E2288" s="77" t="s">
        <v>63</v>
      </c>
      <c r="F2288" s="102">
        <v>1400000</v>
      </c>
      <c r="G2288" s="120" t="s">
        <v>6767</v>
      </c>
      <c r="H2288" s="684">
        <v>45227</v>
      </c>
      <c r="I2288" s="59" t="s">
        <v>15596</v>
      </c>
      <c r="K2288" s="81" t="s">
        <v>15597</v>
      </c>
    </row>
    <row r="2289" spans="1:11" x14ac:dyDescent="0.25">
      <c r="A2289" s="59">
        <v>2288</v>
      </c>
      <c r="B2289" s="59" t="s">
        <v>62</v>
      </c>
      <c r="C2289" s="59" t="s">
        <v>15598</v>
      </c>
      <c r="D2289" s="60">
        <v>1</v>
      </c>
      <c r="E2289" s="59" t="s">
        <v>63</v>
      </c>
      <c r="F2289" s="73">
        <v>2175000</v>
      </c>
      <c r="G2289" s="120" t="s">
        <v>5647</v>
      </c>
      <c r="H2289" s="684">
        <v>45227</v>
      </c>
      <c r="I2289" s="59" t="s">
        <v>7270</v>
      </c>
      <c r="K2289" s="81" t="s">
        <v>15599</v>
      </c>
    </row>
    <row r="2290" spans="1:11" x14ac:dyDescent="0.25">
      <c r="A2290" s="59">
        <v>2289</v>
      </c>
      <c r="B2290" s="59" t="s">
        <v>62</v>
      </c>
      <c r="C2290" s="59" t="s">
        <v>15600</v>
      </c>
      <c r="D2290" s="92">
        <v>1</v>
      </c>
      <c r="E2290" s="59" t="s">
        <v>63</v>
      </c>
      <c r="F2290" s="78">
        <v>2175000</v>
      </c>
      <c r="G2290" s="120" t="s">
        <v>5647</v>
      </c>
      <c r="H2290" s="684">
        <v>45227</v>
      </c>
      <c r="I2290" s="59" t="s">
        <v>7268</v>
      </c>
      <c r="K2290" s="81" t="s">
        <v>15599</v>
      </c>
    </row>
    <row r="2291" spans="1:11" x14ac:dyDescent="0.25">
      <c r="A2291" s="59">
        <v>2290</v>
      </c>
      <c r="B2291" s="85" t="s">
        <v>5555</v>
      </c>
      <c r="C2291" s="59" t="s">
        <v>9768</v>
      </c>
      <c r="D2291" s="60">
        <v>1</v>
      </c>
      <c r="E2291" s="77" t="s">
        <v>26</v>
      </c>
      <c r="F2291" s="63">
        <v>1150000</v>
      </c>
      <c r="G2291" s="120" t="s">
        <v>15601</v>
      </c>
      <c r="H2291" s="684">
        <v>45229</v>
      </c>
    </row>
    <row r="2292" spans="1:11" x14ac:dyDescent="0.25">
      <c r="A2292" s="59">
        <v>2291</v>
      </c>
      <c r="B2292" s="93" t="s">
        <v>5764</v>
      </c>
      <c r="C2292" s="59" t="s">
        <v>7362</v>
      </c>
      <c r="D2292" s="60">
        <v>1</v>
      </c>
      <c r="E2292" s="77" t="s">
        <v>26</v>
      </c>
      <c r="F2292" s="63">
        <v>1050000</v>
      </c>
      <c r="G2292" s="120" t="s">
        <v>15601</v>
      </c>
      <c r="H2292" s="684">
        <v>45229</v>
      </c>
    </row>
    <row r="2293" spans="1:11" x14ac:dyDescent="0.25">
      <c r="A2293" s="59">
        <v>2292</v>
      </c>
      <c r="B2293" s="81" t="s">
        <v>5895</v>
      </c>
      <c r="C2293" s="59" t="s">
        <v>9771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84">
        <v>45229</v>
      </c>
    </row>
    <row r="2294" spans="1:11" x14ac:dyDescent="0.25">
      <c r="A2294" s="59">
        <v>2293</v>
      </c>
      <c r="B2294" s="81" t="s">
        <v>5895</v>
      </c>
      <c r="C2294" s="59" t="s">
        <v>9772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84">
        <v>45229</v>
      </c>
    </row>
    <row r="2295" spans="1:11" x14ac:dyDescent="0.25">
      <c r="A2295" s="59">
        <v>2294</v>
      </c>
      <c r="B2295" s="81" t="s">
        <v>5895</v>
      </c>
      <c r="C2295" s="59" t="s">
        <v>9774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84">
        <v>45229</v>
      </c>
    </row>
    <row r="2296" spans="1:11" x14ac:dyDescent="0.25">
      <c r="A2296" s="59">
        <v>2295</v>
      </c>
      <c r="B2296" s="81" t="s">
        <v>5895</v>
      </c>
      <c r="C2296" s="59" t="s">
        <v>9775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84">
        <v>45229</v>
      </c>
    </row>
    <row r="2297" spans="1:11" x14ac:dyDescent="0.25">
      <c r="A2297" s="59">
        <v>2296</v>
      </c>
      <c r="B2297" s="81" t="s">
        <v>5895</v>
      </c>
      <c r="C2297" s="59" t="s">
        <v>9776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84">
        <v>45229</v>
      </c>
    </row>
    <row r="2298" spans="1:11" x14ac:dyDescent="0.25">
      <c r="A2298" s="59">
        <v>2297</v>
      </c>
      <c r="B2298" s="81" t="s">
        <v>5895</v>
      </c>
      <c r="C2298" s="59" t="s">
        <v>9777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84">
        <v>45229</v>
      </c>
    </row>
    <row r="2299" spans="1:11" x14ac:dyDescent="0.25">
      <c r="A2299" s="59">
        <v>2298</v>
      </c>
      <c r="B2299" s="81" t="s">
        <v>5895</v>
      </c>
      <c r="C2299" s="59" t="s">
        <v>9778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84">
        <v>45229</v>
      </c>
    </row>
    <row r="2300" spans="1:11" x14ac:dyDescent="0.25">
      <c r="A2300" s="59">
        <v>2299</v>
      </c>
      <c r="B2300" s="81" t="s">
        <v>5895</v>
      </c>
      <c r="C2300" s="59" t="s">
        <v>9779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84">
        <v>45229</v>
      </c>
    </row>
    <row r="2301" spans="1:11" x14ac:dyDescent="0.25">
      <c r="A2301" s="59">
        <v>2300</v>
      </c>
      <c r="B2301" s="81" t="s">
        <v>5895</v>
      </c>
      <c r="C2301" s="59" t="s">
        <v>9780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84">
        <v>45229</v>
      </c>
    </row>
    <row r="2302" spans="1:11" x14ac:dyDescent="0.25">
      <c r="A2302" s="59">
        <v>2301</v>
      </c>
      <c r="B2302" s="81" t="s">
        <v>5895</v>
      </c>
      <c r="C2302" s="59" t="s">
        <v>9781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84">
        <v>45229</v>
      </c>
    </row>
    <row r="2303" spans="1:11" x14ac:dyDescent="0.25">
      <c r="A2303" s="59">
        <v>2302</v>
      </c>
      <c r="B2303" s="59" t="s">
        <v>9782</v>
      </c>
      <c r="C2303" s="124" t="s">
        <v>9783</v>
      </c>
      <c r="D2303" s="72">
        <v>1</v>
      </c>
      <c r="E2303" s="59" t="s">
        <v>26</v>
      </c>
      <c r="F2303" s="63">
        <v>1</v>
      </c>
      <c r="G2303" s="65" t="s">
        <v>4969</v>
      </c>
      <c r="H2303" s="684">
        <v>45229</v>
      </c>
    </row>
    <row r="2304" spans="1:11" x14ac:dyDescent="0.25">
      <c r="A2304" s="59">
        <v>2303</v>
      </c>
      <c r="B2304" s="59" t="s">
        <v>4799</v>
      </c>
      <c r="C2304" s="124" t="s">
        <v>9784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84">
        <v>45229</v>
      </c>
    </row>
    <row r="2305" spans="1:11" x14ac:dyDescent="0.25">
      <c r="A2305" s="59">
        <v>2304</v>
      </c>
      <c r="B2305" s="59" t="s">
        <v>4799</v>
      </c>
      <c r="C2305" s="124" t="s">
        <v>9785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84">
        <v>45229</v>
      </c>
    </row>
    <row r="2306" spans="1:11" x14ac:dyDescent="0.25">
      <c r="A2306" s="59">
        <v>2305</v>
      </c>
      <c r="B2306" s="59" t="s">
        <v>4799</v>
      </c>
      <c r="C2306" s="124" t="s">
        <v>9786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84">
        <v>45229</v>
      </c>
    </row>
    <row r="2307" spans="1:11" x14ac:dyDescent="0.25">
      <c r="A2307" s="59">
        <v>2306</v>
      </c>
      <c r="B2307" s="71" t="s">
        <v>9074</v>
      </c>
      <c r="C2307" s="59" t="s">
        <v>15602</v>
      </c>
      <c r="D2307" s="72">
        <v>1</v>
      </c>
      <c r="E2307" s="59" t="s">
        <v>29</v>
      </c>
      <c r="F2307" s="73">
        <v>4250000</v>
      </c>
      <c r="G2307" s="65" t="s">
        <v>8616</v>
      </c>
      <c r="H2307" s="684">
        <v>45230</v>
      </c>
    </row>
    <row r="2308" spans="1:11" x14ac:dyDescent="0.25">
      <c r="A2308" s="59">
        <v>2307</v>
      </c>
      <c r="B2308" s="71" t="s">
        <v>9074</v>
      </c>
      <c r="C2308" s="59" t="s">
        <v>15603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84">
        <v>45230</v>
      </c>
    </row>
    <row r="2309" spans="1:11" x14ac:dyDescent="0.25">
      <c r="A2309" s="59">
        <v>2308</v>
      </c>
      <c r="B2309" s="71" t="s">
        <v>9074</v>
      </c>
      <c r="C2309" s="59" t="s">
        <v>15604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84">
        <v>45230</v>
      </c>
    </row>
    <row r="2310" spans="1:11" x14ac:dyDescent="0.25">
      <c r="A2310" s="59">
        <v>2309</v>
      </c>
      <c r="B2310" s="59" t="s">
        <v>9227</v>
      </c>
      <c r="C2310" s="59" t="s">
        <v>17377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84">
        <v>45232</v>
      </c>
      <c r="I2310" s="124" t="s">
        <v>15761</v>
      </c>
      <c r="K2310" s="81" t="s">
        <v>17374</v>
      </c>
    </row>
    <row r="2311" spans="1:11" x14ac:dyDescent="0.25">
      <c r="A2311" s="59">
        <v>2310</v>
      </c>
      <c r="B2311" s="59" t="s">
        <v>9227</v>
      </c>
      <c r="C2311" s="59" t="s">
        <v>17378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84">
        <v>45232</v>
      </c>
      <c r="I2311" s="59" t="s">
        <v>7930</v>
      </c>
      <c r="K2311" s="81" t="s">
        <v>17376</v>
      </c>
    </row>
    <row r="2312" spans="1:11" x14ac:dyDescent="0.25">
      <c r="A2312" s="59">
        <v>2311</v>
      </c>
      <c r="B2312" s="59" t="s">
        <v>62</v>
      </c>
      <c r="C2312" s="59" t="s">
        <v>7270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84">
        <v>45232</v>
      </c>
      <c r="I2312" s="59" t="s">
        <v>17380</v>
      </c>
      <c r="K2312" s="81" t="s">
        <v>17381</v>
      </c>
    </row>
    <row r="2313" spans="1:11" x14ac:dyDescent="0.25">
      <c r="A2313" s="59">
        <v>2312</v>
      </c>
      <c r="B2313" s="59" t="s">
        <v>62</v>
      </c>
      <c r="C2313" s="59" t="s">
        <v>7250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84">
        <v>45232</v>
      </c>
      <c r="I2313" s="124" t="s">
        <v>7799</v>
      </c>
      <c r="K2313" s="81" t="s">
        <v>17382</v>
      </c>
    </row>
    <row r="2314" spans="1:11" x14ac:dyDescent="0.25">
      <c r="A2314" s="59">
        <v>2313</v>
      </c>
      <c r="B2314" s="81" t="s">
        <v>5895</v>
      </c>
      <c r="C2314" s="59" t="s">
        <v>17312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84">
        <v>45232</v>
      </c>
    </row>
    <row r="2315" spans="1:11" x14ac:dyDescent="0.25">
      <c r="A2315" s="59">
        <v>2314</v>
      </c>
      <c r="B2315" s="81" t="s">
        <v>5895</v>
      </c>
      <c r="C2315" s="59" t="s">
        <v>17314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84">
        <v>45232</v>
      </c>
    </row>
    <row r="2316" spans="1:11" x14ac:dyDescent="0.25">
      <c r="A2316" s="59">
        <v>2315</v>
      </c>
      <c r="B2316" s="81" t="s">
        <v>5895</v>
      </c>
      <c r="C2316" s="59" t="s">
        <v>17316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84">
        <v>45232</v>
      </c>
    </row>
    <row r="2317" spans="1:11" x14ac:dyDescent="0.25">
      <c r="A2317" s="59">
        <v>2316</v>
      </c>
      <c r="B2317" s="81" t="s">
        <v>5895</v>
      </c>
      <c r="C2317" s="59" t="s">
        <v>17318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84">
        <v>45232</v>
      </c>
    </row>
    <row r="2318" spans="1:11" x14ac:dyDescent="0.25">
      <c r="A2318" s="59">
        <v>2317</v>
      </c>
      <c r="B2318" s="71" t="s">
        <v>9074</v>
      </c>
      <c r="C2318" s="59" t="s">
        <v>16474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84">
        <v>45233</v>
      </c>
    </row>
    <row r="2319" spans="1:11" x14ac:dyDescent="0.25">
      <c r="A2319" s="59">
        <v>2318</v>
      </c>
      <c r="B2319" s="71" t="s">
        <v>54</v>
      </c>
      <c r="C2319" s="59" t="s">
        <v>16182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84">
        <v>45234</v>
      </c>
    </row>
    <row r="2320" spans="1:11" x14ac:dyDescent="0.25">
      <c r="A2320" s="59">
        <v>2319</v>
      </c>
      <c r="B2320" s="71" t="s">
        <v>54</v>
      </c>
      <c r="C2320" s="59" t="s">
        <v>16184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84">
        <v>45234</v>
      </c>
    </row>
    <row r="2321" spans="1:11" x14ac:dyDescent="0.25">
      <c r="A2321" s="59">
        <v>2320</v>
      </c>
      <c r="B2321" s="71" t="s">
        <v>54</v>
      </c>
      <c r="C2321" s="59" t="s">
        <v>16186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84">
        <v>45234</v>
      </c>
    </row>
    <row r="2322" spans="1:11" x14ac:dyDescent="0.25">
      <c r="A2322" s="59">
        <v>2321</v>
      </c>
      <c r="B2322" s="81" t="s">
        <v>5895</v>
      </c>
      <c r="C2322" s="81" t="s">
        <v>17320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84">
        <v>45234</v>
      </c>
    </row>
    <row r="2323" spans="1:11" x14ac:dyDescent="0.25">
      <c r="A2323" s="59">
        <v>2322</v>
      </c>
      <c r="B2323" s="59" t="s">
        <v>62</v>
      </c>
      <c r="C2323" s="59" t="s">
        <v>17465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84">
        <v>45236</v>
      </c>
      <c r="I2323" s="59" t="s">
        <v>17462</v>
      </c>
      <c r="K2323" s="81" t="s">
        <v>17464</v>
      </c>
    </row>
    <row r="2324" spans="1:11" x14ac:dyDescent="0.25">
      <c r="A2324" s="59">
        <v>2323</v>
      </c>
      <c r="B2324" s="59" t="s">
        <v>62</v>
      </c>
      <c r="C2324" s="59" t="s">
        <v>17466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84">
        <v>45236</v>
      </c>
      <c r="I2324" s="59" t="s">
        <v>17463</v>
      </c>
      <c r="K2324" s="81" t="s">
        <v>17464</v>
      </c>
    </row>
    <row r="2325" spans="1:11" x14ac:dyDescent="0.25">
      <c r="A2325" s="59">
        <v>2324</v>
      </c>
      <c r="B2325" s="59" t="s">
        <v>62</v>
      </c>
      <c r="C2325" s="59" t="s">
        <v>17468</v>
      </c>
      <c r="D2325" s="60">
        <v>1</v>
      </c>
      <c r="E2325" s="75" t="s">
        <v>29</v>
      </c>
      <c r="F2325" s="73">
        <v>2175000</v>
      </c>
      <c r="G2325" s="120" t="s">
        <v>6767</v>
      </c>
      <c r="H2325" s="684">
        <v>45236</v>
      </c>
      <c r="I2325" s="59" t="s">
        <v>6659</v>
      </c>
      <c r="K2325" s="81" t="s">
        <v>17470</v>
      </c>
    </row>
    <row r="2326" spans="1:11" x14ac:dyDescent="0.25">
      <c r="A2326" s="59">
        <v>2325</v>
      </c>
      <c r="B2326" s="59" t="s">
        <v>62</v>
      </c>
      <c r="C2326" s="59" t="s">
        <v>17469</v>
      </c>
      <c r="D2326" s="60">
        <v>1</v>
      </c>
      <c r="E2326" s="75" t="s">
        <v>29</v>
      </c>
      <c r="F2326" s="73">
        <v>2175000</v>
      </c>
      <c r="G2326" s="120" t="s">
        <v>6767</v>
      </c>
      <c r="H2326" s="684">
        <v>45236</v>
      </c>
      <c r="I2326" s="59" t="s">
        <v>7217</v>
      </c>
      <c r="K2326" s="81" t="s">
        <v>17470</v>
      </c>
    </row>
    <row r="2327" spans="1:11" x14ac:dyDescent="0.25">
      <c r="A2327" s="59">
        <v>2326</v>
      </c>
      <c r="B2327" s="59" t="s">
        <v>5650</v>
      </c>
      <c r="C2327" s="59" t="s">
        <v>17450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84">
        <v>45236</v>
      </c>
    </row>
    <row r="2328" spans="1:11" x14ac:dyDescent="0.25">
      <c r="A2328" s="59">
        <v>2327</v>
      </c>
      <c r="B2328" s="71" t="s">
        <v>4447</v>
      </c>
      <c r="C2328" s="59" t="s">
        <v>17451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84">
        <v>45236</v>
      </c>
    </row>
    <row r="2329" spans="1:11" x14ac:dyDescent="0.25">
      <c r="A2329" s="59">
        <v>2328</v>
      </c>
      <c r="B2329" s="59" t="s">
        <v>62</v>
      </c>
      <c r="C2329" s="59" t="s">
        <v>7636</v>
      </c>
      <c r="D2329" s="60">
        <v>1</v>
      </c>
      <c r="E2329" s="77" t="s">
        <v>29</v>
      </c>
      <c r="F2329" s="73">
        <v>2175000</v>
      </c>
      <c r="G2329" s="81" t="s">
        <v>17445</v>
      </c>
      <c r="H2329" s="684">
        <v>45236</v>
      </c>
    </row>
    <row r="2330" spans="1:11" x14ac:dyDescent="0.25">
      <c r="A2330" s="59">
        <v>2329</v>
      </c>
      <c r="B2330" s="59" t="s">
        <v>62</v>
      </c>
      <c r="C2330" s="59" t="s">
        <v>7268</v>
      </c>
      <c r="D2330" s="60">
        <v>1</v>
      </c>
      <c r="E2330" s="77" t="s">
        <v>29</v>
      </c>
      <c r="F2330" s="73">
        <v>2175000</v>
      </c>
      <c r="G2330" s="81" t="s">
        <v>17445</v>
      </c>
      <c r="H2330" s="684">
        <v>45236</v>
      </c>
    </row>
    <row r="2331" spans="1:11" x14ac:dyDescent="0.25">
      <c r="A2331" s="59">
        <v>2330</v>
      </c>
      <c r="B2331" s="71" t="s">
        <v>54</v>
      </c>
      <c r="C2331" s="59" t="s">
        <v>16188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84">
        <v>45236</v>
      </c>
    </row>
    <row r="2332" spans="1:11" x14ac:dyDescent="0.25">
      <c r="A2332" s="59">
        <v>2331</v>
      </c>
      <c r="B2332" s="71" t="s">
        <v>54</v>
      </c>
      <c r="C2332" s="59" t="s">
        <v>16190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84">
        <v>45236</v>
      </c>
    </row>
    <row r="2333" spans="1:11" x14ac:dyDescent="0.25">
      <c r="A2333" s="59">
        <v>2332</v>
      </c>
      <c r="B2333" s="71" t="s">
        <v>54</v>
      </c>
      <c r="C2333" s="59" t="s">
        <v>16192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84">
        <v>45236</v>
      </c>
    </row>
    <row r="2334" spans="1:11" x14ac:dyDescent="0.25">
      <c r="A2334" s="59">
        <v>2333</v>
      </c>
      <c r="B2334" s="71" t="s">
        <v>54</v>
      </c>
      <c r="C2334" s="59" t="s">
        <v>16194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84">
        <v>45236</v>
      </c>
    </row>
    <row r="2335" spans="1:11" x14ac:dyDescent="0.25">
      <c r="A2335" s="59">
        <v>2334</v>
      </c>
      <c r="B2335" s="71" t="s">
        <v>9074</v>
      </c>
      <c r="C2335" s="59" t="s">
        <v>16476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84">
        <v>45236</v>
      </c>
    </row>
    <row r="2336" spans="1:11" x14ac:dyDescent="0.25">
      <c r="A2336" s="59">
        <v>2335</v>
      </c>
      <c r="B2336" s="71" t="s">
        <v>9074</v>
      </c>
      <c r="C2336" s="59" t="s">
        <v>16478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84">
        <v>45236</v>
      </c>
    </row>
    <row r="2337" spans="1:8" x14ac:dyDescent="0.25">
      <c r="A2337" s="59">
        <v>2336</v>
      </c>
      <c r="B2337" s="71" t="s">
        <v>9074</v>
      </c>
      <c r="C2337" s="59" t="s">
        <v>16480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84">
        <v>45236</v>
      </c>
    </row>
    <row r="2338" spans="1:8" x14ac:dyDescent="0.25">
      <c r="A2338" s="59">
        <v>2337</v>
      </c>
      <c r="B2338" s="71" t="s">
        <v>9074</v>
      </c>
      <c r="C2338" s="59" t="s">
        <v>16482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84">
        <v>45236</v>
      </c>
    </row>
    <row r="2339" spans="1:8" x14ac:dyDescent="0.25">
      <c r="A2339" s="59">
        <v>2338</v>
      </c>
      <c r="B2339" s="59"/>
      <c r="C2339" s="59"/>
      <c r="D2339" s="77"/>
      <c r="E2339" s="59"/>
      <c r="F2339" s="292"/>
      <c r="G2339" s="120"/>
      <c r="H2339" s="120"/>
    </row>
    <row r="2340" spans="1:8" x14ac:dyDescent="0.25">
      <c r="A2340" s="59">
        <v>2339</v>
      </c>
      <c r="B2340" s="59"/>
      <c r="C2340" s="59"/>
      <c r="D2340" s="77"/>
      <c r="E2340" s="59"/>
      <c r="F2340" s="292"/>
      <c r="G2340" s="120"/>
      <c r="H2340" s="120"/>
    </row>
    <row r="2341" spans="1:8" x14ac:dyDescent="0.25">
      <c r="A2341" s="59">
        <v>2340</v>
      </c>
      <c r="B2341" s="59"/>
      <c r="C2341" s="59"/>
      <c r="D2341" s="77"/>
      <c r="E2341" s="59"/>
      <c r="F2341" s="292"/>
      <c r="G2341" s="120"/>
      <c r="H2341" s="120"/>
    </row>
    <row r="2342" spans="1:8" x14ac:dyDescent="0.25">
      <c r="A2342" s="59">
        <v>2341</v>
      </c>
      <c r="B2342" s="59"/>
      <c r="C2342" s="59"/>
      <c r="D2342" s="77"/>
      <c r="E2342" s="59"/>
      <c r="F2342" s="292"/>
      <c r="G2342" s="120"/>
      <c r="H2342" s="120"/>
    </row>
    <row r="2343" spans="1:8" x14ac:dyDescent="0.25">
      <c r="A2343" s="59">
        <v>2342</v>
      </c>
      <c r="B2343" s="59"/>
      <c r="C2343" s="59"/>
      <c r="D2343" s="77"/>
      <c r="E2343" s="59"/>
      <c r="F2343" s="292"/>
      <c r="G2343" s="120"/>
      <c r="H2343" s="120"/>
    </row>
    <row r="2344" spans="1:8" x14ac:dyDescent="0.25">
      <c r="A2344" s="59">
        <v>2343</v>
      </c>
      <c r="B2344" s="59"/>
      <c r="C2344" s="59"/>
      <c r="D2344" s="77"/>
      <c r="E2344" s="59"/>
      <c r="F2344" s="292"/>
      <c r="G2344" s="120"/>
      <c r="H2344" s="120"/>
    </row>
    <row r="2345" spans="1:8" x14ac:dyDescent="0.25">
      <c r="A2345" s="59">
        <v>2344</v>
      </c>
      <c r="B2345" s="59"/>
      <c r="C2345" s="59"/>
      <c r="D2345" s="77"/>
      <c r="E2345" s="59"/>
      <c r="F2345" s="292"/>
      <c r="G2345" s="120"/>
      <c r="H2345" s="120"/>
    </row>
    <row r="2346" spans="1:8" x14ac:dyDescent="0.25">
      <c r="A2346" s="59"/>
      <c r="B2346" s="59"/>
      <c r="C2346" s="59"/>
      <c r="D2346" s="77"/>
      <c r="E2346" s="59"/>
      <c r="F2346" s="292"/>
      <c r="G2346" s="120"/>
      <c r="H2346" s="120"/>
    </row>
    <row r="2347" spans="1:8" x14ac:dyDescent="0.25">
      <c r="A2347" s="59"/>
      <c r="B2347" s="59"/>
      <c r="C2347" s="59"/>
      <c r="D2347" s="77"/>
      <c r="E2347" s="59"/>
      <c r="F2347" s="292"/>
      <c r="G2347" s="120"/>
      <c r="H2347" s="120"/>
    </row>
    <row r="2348" spans="1:8" x14ac:dyDescent="0.25">
      <c r="A2348" s="59"/>
      <c r="B2348" s="59"/>
      <c r="C2348" s="59"/>
      <c r="D2348" s="77"/>
      <c r="E2348" s="59"/>
      <c r="F2348" s="292"/>
      <c r="G2348" s="120"/>
      <c r="H2348" s="120"/>
    </row>
    <row r="2349" spans="1:8" x14ac:dyDescent="0.25">
      <c r="A2349" s="59"/>
      <c r="B2349" s="59"/>
      <c r="C2349" s="59"/>
      <c r="D2349" s="77"/>
      <c r="E2349" s="59"/>
      <c r="F2349" s="292"/>
      <c r="G2349" s="120"/>
      <c r="H2349" s="120"/>
    </row>
    <row r="2350" spans="1:8" x14ac:dyDescent="0.25">
      <c r="A2350" s="59"/>
      <c r="B2350" s="59"/>
      <c r="C2350" s="59"/>
      <c r="D2350" s="77"/>
      <c r="E2350" s="59"/>
      <c r="F2350" s="292"/>
      <c r="G2350" s="120"/>
      <c r="H2350" s="120"/>
    </row>
    <row r="2351" spans="1:8" x14ac:dyDescent="0.25">
      <c r="A2351" s="59"/>
      <c r="B2351" s="59"/>
      <c r="C2351" s="59"/>
      <c r="D2351" s="77"/>
      <c r="E2351" s="59"/>
      <c r="F2351" s="292"/>
      <c r="G2351" s="120"/>
      <c r="H2351" s="120"/>
    </row>
    <row r="2352" spans="1:8" x14ac:dyDescent="0.25">
      <c r="A2352" s="59"/>
      <c r="B2352" s="59"/>
      <c r="C2352" s="59"/>
      <c r="D2352" s="77"/>
      <c r="E2352" s="59"/>
      <c r="F2352" s="292"/>
      <c r="G2352" s="120" t="s">
        <v>15605</v>
      </c>
      <c r="H2352" s="120"/>
    </row>
    <row r="2353" spans="1:8" x14ac:dyDescent="0.25">
      <c r="A2353" s="59"/>
      <c r="B2353" s="59"/>
      <c r="C2353" s="59"/>
      <c r="D2353" s="77"/>
      <c r="E2353" s="59"/>
      <c r="F2353" s="292"/>
      <c r="G2353" s="120"/>
      <c r="H2353" s="120"/>
    </row>
    <row r="2354" spans="1:8" x14ac:dyDescent="0.25">
      <c r="A2354" s="59"/>
      <c r="B2354" s="59"/>
      <c r="C2354" s="59"/>
      <c r="D2354" s="77"/>
      <c r="E2354" s="59"/>
      <c r="F2354" s="292"/>
      <c r="G2354" s="120"/>
      <c r="H2354" s="120"/>
    </row>
    <row r="2355" spans="1:8" x14ac:dyDescent="0.25">
      <c r="A2355" s="59"/>
      <c r="B2355" s="59"/>
      <c r="C2355" s="59"/>
      <c r="D2355" s="77"/>
      <c r="E2355" s="59"/>
      <c r="F2355" s="292"/>
      <c r="G2355" s="120"/>
      <c r="H2355" s="120"/>
    </row>
    <row r="2356" spans="1:8" x14ac:dyDescent="0.25">
      <c r="A2356" s="59"/>
      <c r="B2356" s="59"/>
      <c r="C2356" s="59"/>
      <c r="D2356" s="77"/>
      <c r="E2356" s="59"/>
      <c r="F2356" s="292"/>
      <c r="G2356" s="120"/>
      <c r="H2356" s="120"/>
    </row>
    <row r="2357" spans="1:8" x14ac:dyDescent="0.25">
      <c r="A2357" s="59"/>
      <c r="B2357" s="59"/>
      <c r="C2357" s="59"/>
      <c r="D2357" s="77"/>
      <c r="E2357" s="59"/>
      <c r="F2357" s="292"/>
      <c r="G2357" s="120"/>
      <c r="H2357" s="120"/>
    </row>
    <row r="2358" spans="1:8" x14ac:dyDescent="0.25">
      <c r="A2358" s="59"/>
      <c r="B2358" s="59"/>
      <c r="C2358" s="59"/>
      <c r="D2358" s="77"/>
      <c r="E2358" s="59"/>
      <c r="F2358" s="292"/>
      <c r="G2358" s="120"/>
      <c r="H2358" s="120"/>
    </row>
    <row r="2359" spans="1:8" x14ac:dyDescent="0.25">
      <c r="A2359" s="59"/>
      <c r="B2359" s="59"/>
      <c r="C2359" s="59"/>
      <c r="D2359" s="77"/>
      <c r="E2359" s="59"/>
      <c r="F2359" s="292"/>
      <c r="G2359" s="120"/>
      <c r="H2359" s="120"/>
    </row>
    <row r="2360" spans="1:8" x14ac:dyDescent="0.25">
      <c r="A2360" s="59"/>
      <c r="B2360" s="59"/>
      <c r="C2360" s="59"/>
      <c r="D2360" s="77"/>
      <c r="E2360" s="59"/>
      <c r="F2360" s="292"/>
      <c r="G2360" s="120"/>
      <c r="H2360" s="120"/>
    </row>
    <row r="2361" spans="1:8" x14ac:dyDescent="0.25">
      <c r="A2361" s="59"/>
      <c r="B2361" s="59"/>
      <c r="C2361" s="59"/>
      <c r="D2361" s="77"/>
      <c r="E2361" s="59"/>
      <c r="F2361" s="292"/>
      <c r="G2361" s="120"/>
      <c r="H2361" s="120"/>
    </row>
    <row r="2362" spans="1:8" x14ac:dyDescent="0.25">
      <c r="A2362" s="59"/>
      <c r="B2362" s="59"/>
      <c r="C2362" s="59"/>
      <c r="D2362" s="77"/>
      <c r="E2362" s="59"/>
      <c r="F2362" s="292"/>
      <c r="G2362" s="120"/>
      <c r="H2362" s="120"/>
    </row>
    <row r="2363" spans="1:8" x14ac:dyDescent="0.25">
      <c r="A2363" s="59"/>
      <c r="B2363" s="59"/>
      <c r="C2363" s="59"/>
      <c r="D2363" s="77"/>
      <c r="E2363" s="59"/>
      <c r="F2363" s="292"/>
      <c r="G2363" s="120"/>
      <c r="H2363" s="120"/>
    </row>
    <row r="2364" spans="1:8" x14ac:dyDescent="0.25">
      <c r="A2364" s="59"/>
      <c r="B2364" s="59"/>
      <c r="C2364" s="59"/>
      <c r="D2364" s="77"/>
      <c r="E2364" s="59"/>
      <c r="F2364" s="292"/>
      <c r="G2364" s="120"/>
      <c r="H2364" s="120"/>
    </row>
    <row r="2365" spans="1:8" x14ac:dyDescent="0.25">
      <c r="A2365" s="59"/>
      <c r="B2365" s="59"/>
      <c r="C2365" s="59"/>
      <c r="D2365" s="77"/>
      <c r="E2365" s="59"/>
      <c r="F2365" s="292"/>
      <c r="G2365" s="120"/>
      <c r="H2365" s="120"/>
    </row>
    <row r="2366" spans="1:8" x14ac:dyDescent="0.25">
      <c r="A2366" s="59"/>
      <c r="B2366" s="59"/>
      <c r="C2366" s="59"/>
      <c r="D2366" s="77"/>
      <c r="E2366" s="59"/>
      <c r="F2366" s="292"/>
      <c r="G2366" s="120"/>
      <c r="H2366" s="120"/>
    </row>
    <row r="2367" spans="1:8" x14ac:dyDescent="0.25">
      <c r="A2367" s="59"/>
      <c r="B2367" s="59"/>
      <c r="C2367" s="59"/>
      <c r="D2367" s="77"/>
      <c r="E2367" s="59"/>
      <c r="F2367" s="292"/>
      <c r="G2367" s="120"/>
      <c r="H2367" s="120"/>
    </row>
    <row r="2368" spans="1:8" x14ac:dyDescent="0.25">
      <c r="A2368" s="59"/>
      <c r="B2368" s="59"/>
      <c r="C2368" s="59"/>
      <c r="D2368" s="77"/>
      <c r="E2368" s="59"/>
      <c r="F2368" s="292"/>
      <c r="G2368" s="120"/>
      <c r="H2368" s="120"/>
    </row>
    <row r="2369" spans="1:8" x14ac:dyDescent="0.25">
      <c r="A2369" s="59"/>
      <c r="B2369" s="59"/>
      <c r="C2369" s="59"/>
      <c r="D2369" s="77"/>
      <c r="E2369" s="59"/>
      <c r="F2369" s="292"/>
      <c r="G2369" s="120"/>
      <c r="H2369" s="120"/>
    </row>
    <row r="2370" spans="1:8" x14ac:dyDescent="0.25">
      <c r="A2370" s="59"/>
    </row>
    <row r="2371" spans="1:8" x14ac:dyDescent="0.25">
      <c r="A2371" s="59"/>
    </row>
    <row r="2372" spans="1:8" x14ac:dyDescent="0.25">
      <c r="A2372" s="59"/>
    </row>
    <row r="2373" spans="1:8" x14ac:dyDescent="0.25">
      <c r="A2373" s="59"/>
    </row>
    <row r="2374" spans="1:8" x14ac:dyDescent="0.25">
      <c r="A2374" s="59"/>
    </row>
    <row r="2375" spans="1:8" x14ac:dyDescent="0.25">
      <c r="A2375" s="59"/>
    </row>
    <row r="2376" spans="1:8" x14ac:dyDescent="0.25">
      <c r="A2376" s="59"/>
    </row>
    <row r="2377" spans="1:8" x14ac:dyDescent="0.25">
      <c r="A2377" s="59"/>
    </row>
    <row r="2378" spans="1:8" x14ac:dyDescent="0.25">
      <c r="A2378" s="59"/>
    </row>
    <row r="2379" spans="1:8" x14ac:dyDescent="0.25">
      <c r="A2379" s="59"/>
    </row>
    <row r="2380" spans="1:8" x14ac:dyDescent="0.25">
      <c r="A2380" s="59"/>
    </row>
    <row r="2381" spans="1:8" x14ac:dyDescent="0.25">
      <c r="A2381" s="59"/>
    </row>
    <row r="2382" spans="1:8" x14ac:dyDescent="0.25">
      <c r="A2382" s="59"/>
    </row>
    <row r="2383" spans="1:8" x14ac:dyDescent="0.25">
      <c r="A2383" s="59"/>
    </row>
    <row r="2384" spans="1:8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topLeftCell="C1" zoomScaleNormal="100" workbookViewId="0">
      <pane ySplit="2" topLeftCell="A116" activePane="bottomLeft" state="frozen"/>
      <selection activeCell="G623" sqref="G623"/>
      <selection pane="bottomLeft" activeCell="N124" sqref="N124:P1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6" t="s">
        <v>15606</v>
      </c>
      <c r="C1" s="687"/>
      <c r="D1" s="3"/>
      <c r="J1" s="688" t="s">
        <v>15607</v>
      </c>
      <c r="N1" s="14"/>
    </row>
    <row r="2" spans="1:16" ht="15.75" thickBot="1" x14ac:dyDescent="0.3">
      <c r="A2" s="689" t="s">
        <v>3</v>
      </c>
      <c r="B2" s="690" t="s">
        <v>17</v>
      </c>
      <c r="C2" s="689" t="s">
        <v>15608</v>
      </c>
      <c r="D2" s="691" t="s">
        <v>15609</v>
      </c>
      <c r="E2" s="691" t="s">
        <v>15610</v>
      </c>
      <c r="F2" s="692" t="s">
        <v>15611</v>
      </c>
      <c r="G2" s="692" t="s">
        <v>21</v>
      </c>
      <c r="H2" s="691" t="s">
        <v>408</v>
      </c>
      <c r="J2" s="693" t="s">
        <v>15611</v>
      </c>
      <c r="K2" s="693" t="s">
        <v>15608</v>
      </c>
      <c r="L2" s="693" t="s">
        <v>15609</v>
      </c>
      <c r="M2" s="694" t="s">
        <v>17</v>
      </c>
      <c r="N2" s="693" t="s">
        <v>21</v>
      </c>
      <c r="O2" s="693" t="s">
        <v>408</v>
      </c>
      <c r="P2" s="695" t="s">
        <v>15612</v>
      </c>
    </row>
    <row r="3" spans="1:16" ht="15.75" thickTop="1" x14ac:dyDescent="0.25">
      <c r="A3" s="93">
        <v>1</v>
      </c>
      <c r="B3" s="515">
        <v>44652</v>
      </c>
      <c r="C3" s="59" t="s">
        <v>15613</v>
      </c>
      <c r="D3" s="59" t="s">
        <v>14357</v>
      </c>
      <c r="E3" s="59" t="s">
        <v>15614</v>
      </c>
      <c r="F3" s="515">
        <v>44743</v>
      </c>
      <c r="G3" s="81" t="s">
        <v>3801</v>
      </c>
      <c r="H3" s="59"/>
      <c r="J3" s="59" t="s">
        <v>10783</v>
      </c>
      <c r="K3" s="59" t="s">
        <v>15615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x14ac:dyDescent="0.25">
      <c r="A4" s="59">
        <v>2</v>
      </c>
      <c r="B4" s="515">
        <v>44652</v>
      </c>
      <c r="C4" s="59" t="s">
        <v>15613</v>
      </c>
      <c r="D4" s="59" t="s">
        <v>14357</v>
      </c>
      <c r="E4" s="59" t="s">
        <v>15614</v>
      </c>
      <c r="F4" s="515">
        <v>44713</v>
      </c>
      <c r="G4" s="81" t="s">
        <v>414</v>
      </c>
      <c r="H4" s="59"/>
      <c r="J4" s="59" t="s">
        <v>10783</v>
      </c>
      <c r="K4" s="59" t="s">
        <v>15615</v>
      </c>
      <c r="L4" s="81">
        <v>1509219</v>
      </c>
      <c r="M4" s="81" t="s">
        <v>61</v>
      </c>
      <c r="N4" s="59" t="s">
        <v>414</v>
      </c>
      <c r="O4" s="59"/>
      <c r="P4" s="59" t="s">
        <v>11485</v>
      </c>
    </row>
    <row r="5" spans="1:16" x14ac:dyDescent="0.25">
      <c r="A5" s="59">
        <v>3</v>
      </c>
      <c r="B5" s="515">
        <v>44652</v>
      </c>
      <c r="C5" s="59" t="s">
        <v>15613</v>
      </c>
      <c r="D5" s="59" t="s">
        <v>10021</v>
      </c>
      <c r="E5" s="59" t="s">
        <v>15614</v>
      </c>
      <c r="F5" s="515">
        <v>44713</v>
      </c>
      <c r="G5" s="81" t="s">
        <v>2626</v>
      </c>
      <c r="H5" s="59"/>
      <c r="J5" s="59" t="s">
        <v>10783</v>
      </c>
      <c r="K5" s="59" t="s">
        <v>15615</v>
      </c>
      <c r="L5" s="124" t="s">
        <v>14564</v>
      </c>
      <c r="M5" s="515">
        <v>44781</v>
      </c>
      <c r="N5" s="59" t="s">
        <v>414</v>
      </c>
      <c r="O5" s="59"/>
      <c r="P5" s="59" t="s">
        <v>11485</v>
      </c>
    </row>
    <row r="6" spans="1:16" x14ac:dyDescent="0.25">
      <c r="A6" s="59">
        <v>4</v>
      </c>
      <c r="B6" s="515">
        <v>44652</v>
      </c>
      <c r="C6" s="59" t="s">
        <v>15613</v>
      </c>
      <c r="D6" s="59" t="s">
        <v>15616</v>
      </c>
      <c r="E6" s="59" t="s">
        <v>15614</v>
      </c>
      <c r="F6" s="515">
        <v>44866</v>
      </c>
      <c r="G6" s="81" t="s">
        <v>665</v>
      </c>
      <c r="H6" s="59"/>
      <c r="J6" s="531" t="s">
        <v>10783</v>
      </c>
      <c r="K6" s="531" t="s">
        <v>15615</v>
      </c>
      <c r="L6" s="607" t="s">
        <v>14558</v>
      </c>
      <c r="M6" s="696">
        <v>44781</v>
      </c>
      <c r="N6" s="531" t="s">
        <v>1161</v>
      </c>
      <c r="O6" s="531"/>
      <c r="P6" s="593">
        <v>44603</v>
      </c>
    </row>
    <row r="7" spans="1:16" x14ac:dyDescent="0.25">
      <c r="A7" s="59">
        <v>5</v>
      </c>
      <c r="B7" s="515">
        <v>44652</v>
      </c>
      <c r="C7" s="59" t="s">
        <v>15613</v>
      </c>
      <c r="D7" s="59" t="s">
        <v>14483</v>
      </c>
      <c r="E7" s="59" t="s">
        <v>15614</v>
      </c>
      <c r="F7" s="515">
        <v>44896</v>
      </c>
      <c r="G7" s="81" t="s">
        <v>957</v>
      </c>
      <c r="H7" s="59"/>
      <c r="J7" s="59" t="s">
        <v>10783</v>
      </c>
      <c r="K7" s="59" t="s">
        <v>15615</v>
      </c>
      <c r="L7" s="124" t="s">
        <v>15617</v>
      </c>
      <c r="M7" s="515">
        <v>44781</v>
      </c>
      <c r="N7" s="59" t="s">
        <v>710</v>
      </c>
      <c r="O7" s="59"/>
      <c r="P7" s="144">
        <v>44845</v>
      </c>
    </row>
    <row r="8" spans="1:16" x14ac:dyDescent="0.25">
      <c r="A8" s="59">
        <v>6</v>
      </c>
      <c r="B8" s="515">
        <v>44652</v>
      </c>
      <c r="C8" s="59" t="s">
        <v>15613</v>
      </c>
      <c r="D8" s="59" t="s">
        <v>9961</v>
      </c>
      <c r="E8" s="59" t="s">
        <v>15614</v>
      </c>
      <c r="F8" s="515">
        <v>44713</v>
      </c>
      <c r="G8" s="81" t="s">
        <v>2626</v>
      </c>
      <c r="H8" s="59"/>
      <c r="J8" s="59" t="s">
        <v>10783</v>
      </c>
      <c r="K8" s="59" t="s">
        <v>15615</v>
      </c>
      <c r="L8" s="124" t="s">
        <v>15618</v>
      </c>
      <c r="M8" s="515">
        <v>44781</v>
      </c>
      <c r="N8" s="59" t="s">
        <v>1161</v>
      </c>
      <c r="O8" s="59"/>
      <c r="P8" s="144">
        <v>44603</v>
      </c>
    </row>
    <row r="9" spans="1:16" x14ac:dyDescent="0.25">
      <c r="A9" s="59">
        <v>7</v>
      </c>
      <c r="B9" s="515">
        <v>44652</v>
      </c>
      <c r="C9" s="59" t="s">
        <v>15613</v>
      </c>
      <c r="D9" s="59" t="s">
        <v>14357</v>
      </c>
      <c r="E9" s="59" t="s">
        <v>15614</v>
      </c>
      <c r="F9" s="515">
        <v>44866</v>
      </c>
      <c r="G9" s="81" t="s">
        <v>665</v>
      </c>
      <c r="H9" s="59"/>
      <c r="J9" s="59" t="s">
        <v>10783</v>
      </c>
      <c r="K9" s="59" t="s">
        <v>15615</v>
      </c>
      <c r="L9" s="84" t="s">
        <v>12672</v>
      </c>
      <c r="M9" s="515">
        <v>44781</v>
      </c>
      <c r="N9" s="65" t="s">
        <v>2005</v>
      </c>
      <c r="O9" s="59"/>
      <c r="P9" s="59" t="s">
        <v>12669</v>
      </c>
    </row>
    <row r="10" spans="1:16" x14ac:dyDescent="0.25">
      <c r="A10" s="59">
        <v>8</v>
      </c>
      <c r="B10" s="515">
        <v>44652</v>
      </c>
      <c r="C10" s="59" t="s">
        <v>15613</v>
      </c>
      <c r="D10" s="59" t="s">
        <v>10021</v>
      </c>
      <c r="E10" s="59" t="s">
        <v>15614</v>
      </c>
      <c r="F10" s="515">
        <v>44743</v>
      </c>
      <c r="G10" s="81" t="s">
        <v>3801</v>
      </c>
      <c r="H10" s="59"/>
      <c r="J10" s="59" t="s">
        <v>10783</v>
      </c>
      <c r="K10" s="59" t="s">
        <v>15615</v>
      </c>
      <c r="L10" s="124" t="s">
        <v>12674</v>
      </c>
      <c r="M10" s="515">
        <v>44781</v>
      </c>
      <c r="N10" s="65" t="s">
        <v>2005</v>
      </c>
      <c r="O10" s="59"/>
      <c r="P10" s="59" t="s">
        <v>12669</v>
      </c>
    </row>
    <row r="11" spans="1:16" x14ac:dyDescent="0.25">
      <c r="A11" s="59">
        <v>9</v>
      </c>
      <c r="B11" s="515">
        <v>44652</v>
      </c>
      <c r="C11" s="59" t="s">
        <v>15613</v>
      </c>
      <c r="D11" s="59" t="s">
        <v>9996</v>
      </c>
      <c r="E11" s="59" t="s">
        <v>15614</v>
      </c>
      <c r="F11" s="515">
        <v>44896</v>
      </c>
      <c r="G11" s="81" t="s">
        <v>957</v>
      </c>
      <c r="H11" s="59"/>
      <c r="J11" s="144">
        <v>44781</v>
      </c>
      <c r="K11" s="59" t="s">
        <v>15615</v>
      </c>
      <c r="L11" s="124" t="s">
        <v>14650</v>
      </c>
      <c r="M11" s="81" t="s">
        <v>11634</v>
      </c>
      <c r="N11" s="65" t="s">
        <v>6149</v>
      </c>
      <c r="O11" s="59"/>
      <c r="P11" s="59"/>
    </row>
    <row r="12" spans="1:16" x14ac:dyDescent="0.25">
      <c r="A12" s="59">
        <v>10</v>
      </c>
      <c r="B12" s="515">
        <v>44652</v>
      </c>
      <c r="C12" s="59" t="s">
        <v>15613</v>
      </c>
      <c r="D12" s="59" t="s">
        <v>10021</v>
      </c>
      <c r="E12" s="59" t="s">
        <v>15614</v>
      </c>
      <c r="F12" s="515">
        <v>44713</v>
      </c>
      <c r="G12" s="81" t="s">
        <v>414</v>
      </c>
      <c r="H12" s="59"/>
      <c r="J12" s="593">
        <v>44781</v>
      </c>
      <c r="K12" s="531" t="s">
        <v>15615</v>
      </c>
      <c r="L12" s="607" t="s">
        <v>15619</v>
      </c>
      <c r="M12" s="697" t="s">
        <v>15620</v>
      </c>
      <c r="N12" s="531"/>
      <c r="O12" s="531"/>
      <c r="P12" s="531"/>
    </row>
    <row r="13" spans="1:16" x14ac:dyDescent="0.25">
      <c r="A13" s="59">
        <v>11</v>
      </c>
      <c r="B13" s="60" t="s">
        <v>14497</v>
      </c>
      <c r="C13" s="59" t="s">
        <v>15621</v>
      </c>
      <c r="D13" s="124" t="s">
        <v>15622</v>
      </c>
      <c r="E13" s="59" t="s">
        <v>13085</v>
      </c>
      <c r="F13" s="81" t="s">
        <v>14139</v>
      </c>
      <c r="G13" s="81" t="s">
        <v>1625</v>
      </c>
      <c r="H13" s="59"/>
      <c r="J13" s="144">
        <v>44781</v>
      </c>
      <c r="K13" s="59" t="s">
        <v>15615</v>
      </c>
      <c r="L13" s="124" t="s">
        <v>14615</v>
      </c>
      <c r="M13" s="81" t="s">
        <v>11634</v>
      </c>
      <c r="N13" s="59" t="s">
        <v>6124</v>
      </c>
      <c r="O13" s="59"/>
      <c r="P13" s="59" t="s">
        <v>11949</v>
      </c>
    </row>
    <row r="14" spans="1:16" x14ac:dyDescent="0.25">
      <c r="A14" s="59">
        <v>12</v>
      </c>
      <c r="B14" s="60" t="s">
        <v>14497</v>
      </c>
      <c r="C14" s="59" t="s">
        <v>15621</v>
      </c>
      <c r="D14" s="124" t="s">
        <v>15623</v>
      </c>
      <c r="E14" s="59" t="s">
        <v>13085</v>
      </c>
      <c r="F14" s="81" t="s">
        <v>14139</v>
      </c>
      <c r="G14" s="81" t="s">
        <v>1625</v>
      </c>
      <c r="H14" s="59"/>
      <c r="J14" s="144">
        <v>44781</v>
      </c>
      <c r="K14" s="59" t="s">
        <v>15615</v>
      </c>
      <c r="L14" s="124" t="s">
        <v>15624</v>
      </c>
      <c r="M14" s="81" t="s">
        <v>11634</v>
      </c>
      <c r="N14" s="59" t="s">
        <v>794</v>
      </c>
      <c r="O14" s="61">
        <v>500000</v>
      </c>
      <c r="P14" s="144">
        <v>44754</v>
      </c>
    </row>
    <row r="15" spans="1:16" x14ac:dyDescent="0.25">
      <c r="A15" s="59">
        <v>13</v>
      </c>
      <c r="B15" s="60" t="s">
        <v>14497</v>
      </c>
      <c r="C15" s="59" t="s">
        <v>15621</v>
      </c>
      <c r="D15" s="124" t="s">
        <v>12609</v>
      </c>
      <c r="E15" s="59" t="s">
        <v>13085</v>
      </c>
      <c r="F15" s="515">
        <v>44683</v>
      </c>
      <c r="G15" s="81" t="s">
        <v>2085</v>
      </c>
      <c r="H15" s="59" t="s">
        <v>14151</v>
      </c>
      <c r="J15" s="59" t="s">
        <v>11634</v>
      </c>
      <c r="K15" s="59" t="s">
        <v>15615</v>
      </c>
      <c r="L15" s="81">
        <v>4221</v>
      </c>
      <c r="M15" s="81" t="s">
        <v>12060</v>
      </c>
      <c r="N15" s="59" t="s">
        <v>414</v>
      </c>
      <c r="O15" s="59"/>
      <c r="P15" s="144">
        <v>44815</v>
      </c>
    </row>
    <row r="16" spans="1:16" x14ac:dyDescent="0.25">
      <c r="A16" s="59">
        <v>14</v>
      </c>
      <c r="B16" s="60" t="s">
        <v>14497</v>
      </c>
      <c r="C16" s="59" t="s">
        <v>15621</v>
      </c>
      <c r="D16" s="124" t="s">
        <v>15625</v>
      </c>
      <c r="E16" s="59" t="s">
        <v>13085</v>
      </c>
      <c r="F16" s="515">
        <v>44775</v>
      </c>
      <c r="G16" s="81" t="s">
        <v>15626</v>
      </c>
      <c r="H16" s="59"/>
      <c r="J16" s="59" t="s">
        <v>11634</v>
      </c>
      <c r="K16" s="59" t="s">
        <v>15627</v>
      </c>
      <c r="L16" s="59" t="s">
        <v>15628</v>
      </c>
      <c r="M16" s="81" t="s">
        <v>12060</v>
      </c>
      <c r="N16" s="59" t="s">
        <v>1161</v>
      </c>
      <c r="O16" s="59"/>
      <c r="P16" s="144">
        <v>44603</v>
      </c>
    </row>
    <row r="17" spans="1:18" x14ac:dyDescent="0.25">
      <c r="A17" s="59">
        <v>15</v>
      </c>
      <c r="B17" s="60" t="s">
        <v>14497</v>
      </c>
      <c r="C17" s="59" t="s">
        <v>15621</v>
      </c>
      <c r="D17" s="124" t="s">
        <v>15629</v>
      </c>
      <c r="E17" s="59" t="s">
        <v>13085</v>
      </c>
      <c r="F17" s="81" t="s">
        <v>14291</v>
      </c>
      <c r="G17" s="81" t="s">
        <v>665</v>
      </c>
      <c r="H17" s="59" t="s">
        <v>14080</v>
      </c>
      <c r="J17" s="593">
        <v>44782</v>
      </c>
      <c r="K17" s="531" t="s">
        <v>15615</v>
      </c>
      <c r="L17" s="607" t="s">
        <v>12609</v>
      </c>
      <c r="M17" s="698" t="s">
        <v>12060</v>
      </c>
      <c r="N17" s="531" t="s">
        <v>414</v>
      </c>
      <c r="O17" s="531"/>
      <c r="P17" s="531" t="s">
        <v>12582</v>
      </c>
    </row>
    <row r="18" spans="1:18" x14ac:dyDescent="0.25">
      <c r="A18" s="59">
        <v>16</v>
      </c>
      <c r="B18" s="60" t="s">
        <v>14497</v>
      </c>
      <c r="C18" s="59" t="s">
        <v>15621</v>
      </c>
      <c r="D18" s="124" t="s">
        <v>15403</v>
      </c>
      <c r="E18" s="59" t="s">
        <v>13085</v>
      </c>
      <c r="F18" s="515">
        <v>44683</v>
      </c>
      <c r="G18" s="81" t="s">
        <v>3352</v>
      </c>
      <c r="H18" s="59"/>
      <c r="J18" s="144">
        <v>44782</v>
      </c>
      <c r="K18" s="59" t="s">
        <v>15615</v>
      </c>
      <c r="L18" s="124" t="s">
        <v>14529</v>
      </c>
      <c r="M18" s="81" t="s">
        <v>12060</v>
      </c>
      <c r="N18" s="59" t="s">
        <v>414</v>
      </c>
      <c r="O18" s="59"/>
      <c r="P18" s="144">
        <v>44815</v>
      </c>
    </row>
    <row r="19" spans="1:18" x14ac:dyDescent="0.25">
      <c r="A19" s="59">
        <v>17</v>
      </c>
      <c r="B19" s="60" t="s">
        <v>14497</v>
      </c>
      <c r="C19" s="59" t="s">
        <v>15621</v>
      </c>
      <c r="D19" s="124" t="s">
        <v>15630</v>
      </c>
      <c r="E19" s="59" t="s">
        <v>13085</v>
      </c>
      <c r="F19" s="81" t="s">
        <v>15631</v>
      </c>
      <c r="G19" s="81" t="s">
        <v>710</v>
      </c>
      <c r="H19" s="59"/>
      <c r="J19" s="144">
        <v>44782</v>
      </c>
      <c r="K19" s="59" t="s">
        <v>15615</v>
      </c>
      <c r="L19" s="124" t="s">
        <v>12607</v>
      </c>
      <c r="M19" s="81" t="s">
        <v>12553</v>
      </c>
      <c r="N19" s="59" t="s">
        <v>414</v>
      </c>
      <c r="O19" s="59"/>
      <c r="P19" s="59" t="s">
        <v>12582</v>
      </c>
    </row>
    <row r="20" spans="1:18" x14ac:dyDescent="0.25">
      <c r="A20" s="59">
        <v>18</v>
      </c>
      <c r="B20" s="60" t="s">
        <v>14497</v>
      </c>
      <c r="C20" s="59" t="s">
        <v>15621</v>
      </c>
      <c r="D20" s="124" t="s">
        <v>14842</v>
      </c>
      <c r="E20" s="59" t="s">
        <v>13085</v>
      </c>
      <c r="F20" s="81" t="s">
        <v>14291</v>
      </c>
      <c r="G20" s="81" t="s">
        <v>947</v>
      </c>
      <c r="H20" s="59"/>
      <c r="J20" s="144">
        <v>44782</v>
      </c>
      <c r="K20" s="59" t="s">
        <v>15615</v>
      </c>
      <c r="L20" s="124" t="s">
        <v>12411</v>
      </c>
      <c r="M20" s="81" t="s">
        <v>12060</v>
      </c>
      <c r="N20" s="65" t="s">
        <v>6141</v>
      </c>
      <c r="O20" s="59"/>
      <c r="P20" s="59" t="s">
        <v>12409</v>
      </c>
    </row>
    <row r="21" spans="1:18" x14ac:dyDescent="0.25">
      <c r="A21" s="59">
        <v>19</v>
      </c>
      <c r="B21" s="60" t="s">
        <v>14497</v>
      </c>
      <c r="C21" s="59" t="s">
        <v>15621</v>
      </c>
      <c r="D21" s="124" t="s">
        <v>15049</v>
      </c>
      <c r="E21" s="59" t="s">
        <v>13085</v>
      </c>
      <c r="F21" s="81" t="s">
        <v>14291</v>
      </c>
      <c r="G21" s="81" t="s">
        <v>953</v>
      </c>
      <c r="H21" s="59"/>
      <c r="J21" s="593">
        <v>44782</v>
      </c>
      <c r="K21" s="531" t="s">
        <v>15615</v>
      </c>
      <c r="L21" s="607" t="s">
        <v>14722</v>
      </c>
      <c r="M21" s="697" t="s">
        <v>15620</v>
      </c>
      <c r="N21" s="531"/>
      <c r="O21" s="531"/>
      <c r="P21" s="531"/>
    </row>
    <row r="22" spans="1:18" x14ac:dyDescent="0.25">
      <c r="A22" s="59">
        <v>20</v>
      </c>
      <c r="B22" s="60" t="s">
        <v>14497</v>
      </c>
      <c r="C22" s="59" t="s">
        <v>15621</v>
      </c>
      <c r="D22" s="124" t="s">
        <v>14836</v>
      </c>
      <c r="E22" s="59" t="s">
        <v>13085</v>
      </c>
      <c r="F22" s="81" t="s">
        <v>14149</v>
      </c>
      <c r="G22" s="81" t="s">
        <v>3421</v>
      </c>
      <c r="H22" s="59" t="s">
        <v>14134</v>
      </c>
      <c r="J22" s="144">
        <v>44782</v>
      </c>
      <c r="K22" s="59" t="s">
        <v>15615</v>
      </c>
      <c r="L22" s="124" t="s">
        <v>14704</v>
      </c>
      <c r="M22" s="81" t="s">
        <v>12060</v>
      </c>
      <c r="N22" s="59" t="s">
        <v>1161</v>
      </c>
      <c r="O22" s="59"/>
      <c r="P22" s="144">
        <v>44603</v>
      </c>
    </row>
    <row r="23" spans="1:18" x14ac:dyDescent="0.25">
      <c r="A23" s="59">
        <v>21</v>
      </c>
      <c r="B23" s="59" t="s">
        <v>15632</v>
      </c>
      <c r="C23" s="59" t="s">
        <v>15613</v>
      </c>
      <c r="D23" s="59" t="s">
        <v>14184</v>
      </c>
      <c r="E23" s="59" t="s">
        <v>15614</v>
      </c>
      <c r="F23" s="81" t="s">
        <v>14185</v>
      </c>
      <c r="G23" s="81" t="s">
        <v>553</v>
      </c>
      <c r="H23" s="59"/>
      <c r="J23" s="144">
        <v>44782</v>
      </c>
      <c r="K23" s="59" t="s">
        <v>15615</v>
      </c>
      <c r="L23" s="124" t="s">
        <v>12589</v>
      </c>
      <c r="M23" s="81" t="s">
        <v>12060</v>
      </c>
      <c r="N23" s="65" t="s">
        <v>6149</v>
      </c>
      <c r="O23" s="59"/>
      <c r="P23" s="59"/>
    </row>
    <row r="24" spans="1:18" x14ac:dyDescent="0.25">
      <c r="A24" s="59">
        <v>22</v>
      </c>
      <c r="B24" s="59" t="s">
        <v>15632</v>
      </c>
      <c r="C24" s="59" t="s">
        <v>15613</v>
      </c>
      <c r="D24" s="59" t="s">
        <v>15616</v>
      </c>
      <c r="E24" s="59" t="s">
        <v>15614</v>
      </c>
      <c r="F24" s="81" t="s">
        <v>15633</v>
      </c>
      <c r="G24" s="81" t="s">
        <v>892</v>
      </c>
      <c r="H24" s="59"/>
      <c r="J24" s="59" t="s">
        <v>12745</v>
      </c>
      <c r="K24" s="59" t="s">
        <v>15615</v>
      </c>
      <c r="L24" s="124" t="s">
        <v>15078</v>
      </c>
      <c r="M24" s="81" t="s">
        <v>13147</v>
      </c>
      <c r="N24" s="59" t="s">
        <v>794</v>
      </c>
      <c r="O24" s="61">
        <v>500000</v>
      </c>
      <c r="P24" s="144">
        <v>44754</v>
      </c>
    </row>
    <row r="25" spans="1:18" x14ac:dyDescent="0.25">
      <c r="A25" s="59">
        <v>23</v>
      </c>
      <c r="B25" s="59" t="s">
        <v>15632</v>
      </c>
      <c r="C25" s="59" t="s">
        <v>15613</v>
      </c>
      <c r="D25" s="59" t="s">
        <v>14210</v>
      </c>
      <c r="E25" s="59" t="s">
        <v>15614</v>
      </c>
      <c r="F25" s="81" t="s">
        <v>15633</v>
      </c>
      <c r="G25" s="81" t="s">
        <v>1625</v>
      </c>
      <c r="H25" s="59" t="s">
        <v>1784</v>
      </c>
      <c r="J25" s="59" t="s">
        <v>12745</v>
      </c>
      <c r="K25" s="59" t="s">
        <v>15615</v>
      </c>
      <c r="L25" s="124" t="s">
        <v>14804</v>
      </c>
      <c r="M25" s="81" t="s">
        <v>13250</v>
      </c>
      <c r="N25" s="83" t="s">
        <v>2005</v>
      </c>
      <c r="O25" s="61">
        <v>500000</v>
      </c>
      <c r="P25" s="144" t="s">
        <v>13959</v>
      </c>
    </row>
    <row r="26" spans="1:18" x14ac:dyDescent="0.25">
      <c r="A26" s="59">
        <v>24</v>
      </c>
      <c r="B26" s="59" t="s">
        <v>15632</v>
      </c>
      <c r="C26" s="59" t="s">
        <v>15613</v>
      </c>
      <c r="D26" s="59" t="s">
        <v>9961</v>
      </c>
      <c r="E26" s="59" t="s">
        <v>15614</v>
      </c>
      <c r="F26" s="81" t="s">
        <v>15633</v>
      </c>
      <c r="G26" s="81" t="s">
        <v>1625</v>
      </c>
      <c r="H26" s="59" t="s">
        <v>1784</v>
      </c>
      <c r="J26" s="531" t="s">
        <v>12745</v>
      </c>
      <c r="K26" s="531" t="s">
        <v>15615</v>
      </c>
      <c r="L26" s="607" t="s">
        <v>15634</v>
      </c>
      <c r="M26" s="698" t="s">
        <v>13147</v>
      </c>
      <c r="N26" s="531" t="s">
        <v>15635</v>
      </c>
      <c r="O26" s="608">
        <v>500000</v>
      </c>
      <c r="P26" s="593">
        <v>44846</v>
      </c>
      <c r="Q26" t="s">
        <v>15636</v>
      </c>
      <c r="R26" t="s">
        <v>1707</v>
      </c>
    </row>
    <row r="27" spans="1:18" x14ac:dyDescent="0.25">
      <c r="A27" s="59">
        <v>25</v>
      </c>
      <c r="B27" s="59" t="s">
        <v>15632</v>
      </c>
      <c r="C27" s="59" t="s">
        <v>15613</v>
      </c>
      <c r="D27" s="59" t="s">
        <v>14357</v>
      </c>
      <c r="E27" s="59" t="s">
        <v>15614</v>
      </c>
      <c r="F27" s="81" t="s">
        <v>15633</v>
      </c>
      <c r="G27" s="81" t="s">
        <v>892</v>
      </c>
      <c r="H27" s="59"/>
      <c r="J27" s="59" t="s">
        <v>12745</v>
      </c>
      <c r="K27" s="59" t="s">
        <v>15627</v>
      </c>
      <c r="L27" s="59" t="s">
        <v>15637</v>
      </c>
      <c r="M27" s="81" t="s">
        <v>13147</v>
      </c>
      <c r="N27" s="59" t="s">
        <v>1421</v>
      </c>
      <c r="O27" s="61">
        <v>500000</v>
      </c>
      <c r="P27" s="144">
        <v>44846</v>
      </c>
      <c r="Q27" s="59"/>
    </row>
    <row r="28" spans="1:18" x14ac:dyDescent="0.25">
      <c r="A28" s="59">
        <v>26</v>
      </c>
      <c r="B28" s="59" t="s">
        <v>15632</v>
      </c>
      <c r="C28" s="59" t="s">
        <v>15613</v>
      </c>
      <c r="D28" s="59" t="s">
        <v>14210</v>
      </c>
      <c r="E28" s="59" t="s">
        <v>15614</v>
      </c>
      <c r="F28" s="81" t="s">
        <v>14226</v>
      </c>
      <c r="G28" s="81" t="s">
        <v>2626</v>
      </c>
      <c r="H28" s="59"/>
      <c r="J28" s="59" t="s">
        <v>12745</v>
      </c>
      <c r="K28" s="59" t="s">
        <v>15615</v>
      </c>
      <c r="L28" s="124" t="s">
        <v>14758</v>
      </c>
      <c r="M28" s="81" t="s">
        <v>13147</v>
      </c>
      <c r="N28" s="59" t="s">
        <v>794</v>
      </c>
      <c r="O28" s="61">
        <v>500000</v>
      </c>
      <c r="P28" s="144">
        <v>44754</v>
      </c>
    </row>
    <row r="29" spans="1:18" x14ac:dyDescent="0.25">
      <c r="A29" s="59">
        <v>27</v>
      </c>
      <c r="B29" s="59" t="s">
        <v>15632</v>
      </c>
      <c r="C29" s="59" t="s">
        <v>15613</v>
      </c>
      <c r="D29" s="59" t="s">
        <v>11361</v>
      </c>
      <c r="E29" s="59" t="s">
        <v>15614</v>
      </c>
      <c r="F29" s="81" t="s">
        <v>15633</v>
      </c>
      <c r="G29" s="81" t="s">
        <v>1625</v>
      </c>
      <c r="H29" s="59" t="s">
        <v>1877</v>
      </c>
      <c r="J29" s="531" t="s">
        <v>12745</v>
      </c>
      <c r="K29" s="531" t="s">
        <v>15615</v>
      </c>
      <c r="L29" s="607" t="s">
        <v>15638</v>
      </c>
      <c r="M29" s="697" t="s">
        <v>15620</v>
      </c>
      <c r="N29" s="531"/>
      <c r="O29" s="531"/>
      <c r="P29" s="531"/>
    </row>
    <row r="30" spans="1:18" x14ac:dyDescent="0.25">
      <c r="A30" s="59">
        <v>28</v>
      </c>
      <c r="B30" s="60" t="s">
        <v>15639</v>
      </c>
      <c r="C30" s="59" t="s">
        <v>15621</v>
      </c>
      <c r="D30" s="124" t="s">
        <v>15640</v>
      </c>
      <c r="E30" s="59" t="s">
        <v>13085</v>
      </c>
      <c r="F30" s="515">
        <v>44775</v>
      </c>
      <c r="G30" s="81" t="s">
        <v>15626</v>
      </c>
      <c r="H30" s="59"/>
      <c r="J30" s="59" t="s">
        <v>12745</v>
      </c>
      <c r="K30" s="59" t="s">
        <v>15641</v>
      </c>
      <c r="L30" s="59" t="s">
        <v>15642</v>
      </c>
      <c r="M30" s="81" t="s">
        <v>13250</v>
      </c>
      <c r="N30" s="59"/>
      <c r="O30" s="61"/>
      <c r="P30" s="59"/>
    </row>
    <row r="31" spans="1:18" x14ac:dyDescent="0.25">
      <c r="A31" s="59">
        <v>29</v>
      </c>
      <c r="B31" s="60" t="s">
        <v>15639</v>
      </c>
      <c r="C31" s="59" t="s">
        <v>15621</v>
      </c>
      <c r="D31" s="124" t="s">
        <v>15643</v>
      </c>
      <c r="E31" s="59" t="s">
        <v>13085</v>
      </c>
      <c r="F31" s="515">
        <v>44775</v>
      </c>
      <c r="G31" s="81" t="s">
        <v>1625</v>
      </c>
      <c r="H31" s="59"/>
      <c r="J31" s="59" t="s">
        <v>12745</v>
      </c>
      <c r="K31" s="59" t="s">
        <v>15615</v>
      </c>
      <c r="L31" s="124" t="s">
        <v>15644</v>
      </c>
      <c r="M31" s="81" t="s">
        <v>15645</v>
      </c>
      <c r="N31" s="59" t="s">
        <v>1421</v>
      </c>
      <c r="O31" s="61">
        <v>500000</v>
      </c>
      <c r="P31" s="144">
        <v>44907</v>
      </c>
    </row>
    <row r="32" spans="1:18" x14ac:dyDescent="0.25">
      <c r="A32" s="59">
        <v>30</v>
      </c>
      <c r="B32" s="60" t="s">
        <v>15639</v>
      </c>
      <c r="C32" s="59" t="s">
        <v>15621</v>
      </c>
      <c r="D32" s="124" t="s">
        <v>15167</v>
      </c>
      <c r="E32" s="59" t="s">
        <v>13085</v>
      </c>
      <c r="F32" s="515">
        <v>44897</v>
      </c>
      <c r="G32" s="81" t="s">
        <v>455</v>
      </c>
      <c r="H32" s="59" t="s">
        <v>14080</v>
      </c>
      <c r="J32" s="59" t="s">
        <v>12745</v>
      </c>
      <c r="K32" s="59" t="s">
        <v>15615</v>
      </c>
      <c r="L32" s="124" t="s">
        <v>14836</v>
      </c>
      <c r="M32" s="81" t="s">
        <v>13147</v>
      </c>
      <c r="N32" s="59" t="s">
        <v>1421</v>
      </c>
      <c r="O32" s="61">
        <v>500000</v>
      </c>
      <c r="P32" s="144">
        <v>44907</v>
      </c>
    </row>
    <row r="33" spans="1:17" x14ac:dyDescent="0.25">
      <c r="A33" s="59">
        <v>31</v>
      </c>
      <c r="B33" s="60" t="s">
        <v>15639</v>
      </c>
      <c r="C33" s="59" t="s">
        <v>15621</v>
      </c>
      <c r="D33" s="124" t="s">
        <v>15646</v>
      </c>
      <c r="E33" s="59" t="s">
        <v>13085</v>
      </c>
      <c r="F33" s="515">
        <v>44775</v>
      </c>
      <c r="G33" s="81" t="s">
        <v>1625</v>
      </c>
      <c r="H33" s="59"/>
      <c r="J33" s="593">
        <v>44906</v>
      </c>
      <c r="K33" s="531" t="s">
        <v>15615</v>
      </c>
      <c r="L33" s="607" t="s">
        <v>15008</v>
      </c>
      <c r="M33" s="696">
        <v>44604</v>
      </c>
      <c r="N33" s="531" t="s">
        <v>414</v>
      </c>
      <c r="O33" s="608">
        <v>725000</v>
      </c>
      <c r="P33" s="593">
        <v>44754</v>
      </c>
    </row>
    <row r="34" spans="1:17" x14ac:dyDescent="0.25">
      <c r="A34" s="59">
        <v>32</v>
      </c>
      <c r="B34" s="60" t="s">
        <v>15639</v>
      </c>
      <c r="C34" s="59" t="s">
        <v>15621</v>
      </c>
      <c r="D34" s="124" t="s">
        <v>15647</v>
      </c>
      <c r="E34" s="59" t="s">
        <v>13085</v>
      </c>
      <c r="F34" s="515">
        <v>44775</v>
      </c>
      <c r="G34" s="81" t="s">
        <v>15626</v>
      </c>
      <c r="H34" s="59"/>
      <c r="J34" s="593">
        <v>44906</v>
      </c>
      <c r="K34" s="531" t="s">
        <v>15615</v>
      </c>
      <c r="L34" s="607" t="s">
        <v>15629</v>
      </c>
      <c r="M34" s="697" t="s">
        <v>15620</v>
      </c>
      <c r="N34" s="531"/>
      <c r="O34" s="531"/>
      <c r="P34" s="531"/>
    </row>
    <row r="35" spans="1:17" x14ac:dyDescent="0.25">
      <c r="A35" s="59">
        <v>33</v>
      </c>
      <c r="B35" s="60" t="s">
        <v>15639</v>
      </c>
      <c r="C35" s="59" t="s">
        <v>15621</v>
      </c>
      <c r="D35" s="124" t="s">
        <v>15648</v>
      </c>
      <c r="E35" s="59" t="s">
        <v>13085</v>
      </c>
      <c r="F35" s="515">
        <v>44775</v>
      </c>
      <c r="G35" s="81" t="s">
        <v>15626</v>
      </c>
      <c r="H35" s="59"/>
      <c r="J35" s="144">
        <v>44906</v>
      </c>
      <c r="K35" s="59" t="s">
        <v>15615</v>
      </c>
      <c r="L35" s="124" t="s">
        <v>14857</v>
      </c>
      <c r="M35" s="515">
        <v>44604</v>
      </c>
      <c r="N35" s="59" t="s">
        <v>794</v>
      </c>
      <c r="O35" s="61">
        <v>725000</v>
      </c>
      <c r="P35" s="144">
        <v>44754</v>
      </c>
    </row>
    <row r="36" spans="1:17" x14ac:dyDescent="0.25">
      <c r="A36" s="59">
        <v>34</v>
      </c>
      <c r="B36" s="59" t="s">
        <v>14601</v>
      </c>
      <c r="C36" s="59" t="s">
        <v>15613</v>
      </c>
      <c r="D36" s="59" t="s">
        <v>14982</v>
      </c>
      <c r="E36" s="59" t="s">
        <v>15614</v>
      </c>
      <c r="F36" s="81" t="s">
        <v>15649</v>
      </c>
      <c r="G36" s="81" t="s">
        <v>414</v>
      </c>
      <c r="H36" s="59"/>
      <c r="J36" s="144">
        <v>44906</v>
      </c>
      <c r="K36" s="59" t="s">
        <v>15615</v>
      </c>
      <c r="L36" s="124" t="s">
        <v>14861</v>
      </c>
      <c r="M36" s="515">
        <v>44604</v>
      </c>
      <c r="N36" s="59" t="s">
        <v>414</v>
      </c>
      <c r="O36" s="61">
        <v>725000</v>
      </c>
      <c r="P36" s="144">
        <v>44754</v>
      </c>
    </row>
    <row r="37" spans="1:17" x14ac:dyDescent="0.25">
      <c r="A37" s="59">
        <v>35</v>
      </c>
      <c r="B37" s="59" t="s">
        <v>14601</v>
      </c>
      <c r="C37" s="59" t="s">
        <v>15613</v>
      </c>
      <c r="D37" s="59" t="s">
        <v>15650</v>
      </c>
      <c r="E37" s="59" t="s">
        <v>15614</v>
      </c>
      <c r="F37" s="81" t="s">
        <v>14226</v>
      </c>
      <c r="G37" s="81" t="s">
        <v>2626</v>
      </c>
      <c r="H37" s="59"/>
      <c r="J37" s="59" t="s">
        <v>13147</v>
      </c>
      <c r="K37" s="59" t="s">
        <v>15615</v>
      </c>
      <c r="L37" s="124" t="s">
        <v>15403</v>
      </c>
      <c r="M37" s="515">
        <v>44785</v>
      </c>
      <c r="N37" s="83" t="s">
        <v>2005</v>
      </c>
      <c r="O37" s="61">
        <v>725000</v>
      </c>
      <c r="P37" s="144" t="s">
        <v>13959</v>
      </c>
    </row>
    <row r="38" spans="1:17" x14ac:dyDescent="0.25">
      <c r="A38" s="59">
        <v>36</v>
      </c>
      <c r="B38" s="59" t="s">
        <v>14601</v>
      </c>
      <c r="C38" s="59" t="s">
        <v>15613</v>
      </c>
      <c r="D38" s="59" t="s">
        <v>14357</v>
      </c>
      <c r="E38" s="59" t="s">
        <v>15614</v>
      </c>
      <c r="F38" s="515">
        <v>44683</v>
      </c>
      <c r="G38" s="81" t="s">
        <v>15651</v>
      </c>
      <c r="H38" s="59"/>
      <c r="J38" s="59" t="s">
        <v>13147</v>
      </c>
      <c r="K38" s="59" t="s">
        <v>15615</v>
      </c>
      <c r="L38" s="124" t="s">
        <v>15652</v>
      </c>
      <c r="M38" s="515">
        <v>44604</v>
      </c>
      <c r="N38" s="59" t="s">
        <v>794</v>
      </c>
      <c r="O38" s="61">
        <v>725000</v>
      </c>
      <c r="P38" s="144">
        <v>44754</v>
      </c>
    </row>
    <row r="39" spans="1:17" x14ac:dyDescent="0.25">
      <c r="A39" s="59">
        <v>37</v>
      </c>
      <c r="B39" s="59" t="s">
        <v>14601</v>
      </c>
      <c r="C39" s="59" t="s">
        <v>15613</v>
      </c>
      <c r="D39" s="59" t="s">
        <v>9961</v>
      </c>
      <c r="E39" s="59" t="s">
        <v>15614</v>
      </c>
      <c r="F39" s="81" t="s">
        <v>15649</v>
      </c>
      <c r="G39" s="81" t="s">
        <v>414</v>
      </c>
      <c r="H39" s="59"/>
      <c r="J39" s="144">
        <v>44785</v>
      </c>
      <c r="K39" s="59" t="s">
        <v>15615</v>
      </c>
      <c r="L39" s="124" t="s">
        <v>14926</v>
      </c>
      <c r="M39" s="81" t="s">
        <v>14035</v>
      </c>
      <c r="N39" s="59" t="s">
        <v>414</v>
      </c>
      <c r="O39" s="59">
        <v>1</v>
      </c>
      <c r="P39" s="144">
        <v>44986</v>
      </c>
    </row>
    <row r="40" spans="1:17" x14ac:dyDescent="0.25">
      <c r="A40" s="59">
        <v>38</v>
      </c>
      <c r="B40" s="59" t="s">
        <v>14601</v>
      </c>
      <c r="C40" s="59" t="s">
        <v>15613</v>
      </c>
      <c r="D40" s="59" t="s">
        <v>10021</v>
      </c>
      <c r="E40" s="59" t="s">
        <v>15614</v>
      </c>
      <c r="F40" s="81" t="s">
        <v>14239</v>
      </c>
      <c r="G40" s="81" t="s">
        <v>1877</v>
      </c>
      <c r="H40" s="59"/>
      <c r="J40" s="144">
        <v>44785</v>
      </c>
      <c r="K40" s="59" t="s">
        <v>15615</v>
      </c>
      <c r="L40" s="124" t="s">
        <v>15653</v>
      </c>
      <c r="M40" s="81" t="s">
        <v>14035</v>
      </c>
      <c r="N40" s="59" t="s">
        <v>414</v>
      </c>
      <c r="O40" s="59">
        <v>1</v>
      </c>
      <c r="P40" s="144">
        <v>44986</v>
      </c>
    </row>
    <row r="41" spans="1:17" x14ac:dyDescent="0.25">
      <c r="A41" s="59">
        <v>39</v>
      </c>
      <c r="B41" s="144">
        <v>44775</v>
      </c>
      <c r="C41" s="59" t="s">
        <v>15613</v>
      </c>
      <c r="D41" s="59" t="s">
        <v>10021</v>
      </c>
      <c r="E41" s="59" t="s">
        <v>15614</v>
      </c>
      <c r="F41" s="515">
        <v>44775</v>
      </c>
      <c r="G41" s="81" t="s">
        <v>15651</v>
      </c>
      <c r="H41" s="59"/>
      <c r="J41" s="144">
        <v>44785</v>
      </c>
      <c r="K41" s="59" t="s">
        <v>15615</v>
      </c>
      <c r="L41" s="124" t="s">
        <v>12609</v>
      </c>
      <c r="M41" s="81" t="s">
        <v>14035</v>
      </c>
      <c r="N41" s="59" t="s">
        <v>2005</v>
      </c>
      <c r="O41" s="59">
        <v>5</v>
      </c>
      <c r="P41" s="144">
        <v>45017</v>
      </c>
    </row>
    <row r="42" spans="1:17" x14ac:dyDescent="0.25">
      <c r="A42" s="59">
        <v>40</v>
      </c>
      <c r="B42" s="144">
        <v>44775</v>
      </c>
      <c r="C42" s="59" t="s">
        <v>15613</v>
      </c>
      <c r="D42" s="59" t="s">
        <v>15654</v>
      </c>
      <c r="E42" s="59" t="s">
        <v>15614</v>
      </c>
      <c r="F42" s="515">
        <v>44897</v>
      </c>
      <c r="G42" s="81" t="s">
        <v>3801</v>
      </c>
      <c r="H42" s="59"/>
      <c r="J42" s="515">
        <v>45108</v>
      </c>
      <c r="K42" s="59" t="s">
        <v>15615</v>
      </c>
      <c r="L42" s="124" t="s">
        <v>14992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x14ac:dyDescent="0.25">
      <c r="A43" s="59">
        <v>41</v>
      </c>
      <c r="B43" s="144">
        <v>44775</v>
      </c>
      <c r="C43" s="59" t="s">
        <v>15613</v>
      </c>
      <c r="D43" s="59" t="s">
        <v>14357</v>
      </c>
      <c r="E43" s="59" t="s">
        <v>15614</v>
      </c>
      <c r="F43" s="515">
        <v>44897</v>
      </c>
      <c r="G43" s="81" t="s">
        <v>1877</v>
      </c>
      <c r="H43" s="59"/>
      <c r="J43" s="515">
        <v>45108</v>
      </c>
      <c r="K43" s="59" t="s">
        <v>15615</v>
      </c>
      <c r="L43" s="124" t="s">
        <v>15077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x14ac:dyDescent="0.25">
      <c r="A44" s="59">
        <v>42</v>
      </c>
      <c r="B44" s="515">
        <v>44775</v>
      </c>
      <c r="C44" s="59" t="s">
        <v>15613</v>
      </c>
      <c r="D44" s="59" t="s">
        <v>9996</v>
      </c>
      <c r="E44" s="59" t="s">
        <v>15614</v>
      </c>
      <c r="F44" s="515">
        <v>44897</v>
      </c>
      <c r="G44" s="81" t="s">
        <v>3801</v>
      </c>
      <c r="H44" s="59"/>
      <c r="J44" s="515">
        <v>45108</v>
      </c>
      <c r="K44" s="59" t="s">
        <v>15615</v>
      </c>
      <c r="L44" s="124" t="s">
        <v>15008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x14ac:dyDescent="0.25">
      <c r="A45" s="59">
        <v>43</v>
      </c>
      <c r="B45" s="144">
        <v>44775</v>
      </c>
      <c r="C45" s="59" t="s">
        <v>15613</v>
      </c>
      <c r="D45" s="93" t="s">
        <v>9961</v>
      </c>
      <c r="E45" s="59" t="s">
        <v>15614</v>
      </c>
      <c r="F45" s="515">
        <v>44897</v>
      </c>
      <c r="G45" s="81" t="s">
        <v>1877</v>
      </c>
      <c r="H45" s="59"/>
      <c r="J45" s="515">
        <v>45108</v>
      </c>
      <c r="K45" s="59" t="s">
        <v>15627</v>
      </c>
      <c r="L45" s="59" t="s">
        <v>6613</v>
      </c>
      <c r="M45" s="81" t="s">
        <v>938</v>
      </c>
      <c r="N45" s="59" t="s">
        <v>1161</v>
      </c>
      <c r="O45" s="61">
        <v>500000</v>
      </c>
      <c r="P45" s="59" t="s">
        <v>15655</v>
      </c>
    </row>
    <row r="46" spans="1:17" x14ac:dyDescent="0.25">
      <c r="A46" s="59">
        <v>44</v>
      </c>
      <c r="B46" s="59" t="s">
        <v>14306</v>
      </c>
      <c r="C46" s="59" t="s">
        <v>15621</v>
      </c>
      <c r="D46" s="124" t="s">
        <v>15656</v>
      </c>
      <c r="E46" s="59" t="s">
        <v>13085</v>
      </c>
      <c r="F46" s="515">
        <v>44898</v>
      </c>
      <c r="G46" s="81" t="s">
        <v>1653</v>
      </c>
      <c r="H46" s="59"/>
      <c r="J46" s="515">
        <v>45108</v>
      </c>
      <c r="K46" s="59" t="s">
        <v>15615</v>
      </c>
      <c r="L46" s="124" t="s">
        <v>15657</v>
      </c>
      <c r="M46" s="81" t="s">
        <v>811</v>
      </c>
      <c r="N46" s="59" t="s">
        <v>2005</v>
      </c>
      <c r="O46" s="59" t="s">
        <v>15658</v>
      </c>
      <c r="P46" s="59" t="s">
        <v>830</v>
      </c>
      <c r="Q46" s="266" t="s">
        <v>8014</v>
      </c>
    </row>
    <row r="47" spans="1:17" x14ac:dyDescent="0.25">
      <c r="A47" s="59">
        <v>45</v>
      </c>
      <c r="B47" s="59" t="s">
        <v>14306</v>
      </c>
      <c r="C47" s="59" t="s">
        <v>15621</v>
      </c>
      <c r="D47" s="124" t="s">
        <v>15659</v>
      </c>
      <c r="E47" s="59" t="s">
        <v>13085</v>
      </c>
      <c r="F47" s="515">
        <v>44868</v>
      </c>
      <c r="G47" s="81" t="s">
        <v>466</v>
      </c>
      <c r="H47" s="59"/>
      <c r="J47" s="59"/>
      <c r="K47" s="59" t="s">
        <v>15615</v>
      </c>
      <c r="L47" s="124" t="s">
        <v>15025</v>
      </c>
      <c r="M47" s="515">
        <v>45018</v>
      </c>
      <c r="N47" s="59" t="s">
        <v>794</v>
      </c>
      <c r="O47" s="59"/>
      <c r="P47" s="144">
        <v>45079</v>
      </c>
    </row>
    <row r="48" spans="1:17" x14ac:dyDescent="0.25">
      <c r="A48" s="59">
        <v>46</v>
      </c>
      <c r="B48" s="59" t="s">
        <v>14306</v>
      </c>
      <c r="C48" s="59" t="s">
        <v>15621</v>
      </c>
      <c r="D48" s="607" t="s">
        <v>15113</v>
      </c>
      <c r="E48" s="59" t="s">
        <v>13085</v>
      </c>
      <c r="F48" s="515">
        <v>44807</v>
      </c>
      <c r="G48" s="81" t="s">
        <v>1873</v>
      </c>
      <c r="H48" s="59"/>
      <c r="J48" s="144">
        <v>45018</v>
      </c>
      <c r="K48" s="59" t="s">
        <v>15615</v>
      </c>
      <c r="L48" s="124" t="s">
        <v>15281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x14ac:dyDescent="0.25">
      <c r="A49" s="59">
        <v>47</v>
      </c>
      <c r="B49" s="59" t="s">
        <v>14306</v>
      </c>
      <c r="C49" s="59" t="s">
        <v>15621</v>
      </c>
      <c r="D49" s="124" t="s">
        <v>15660</v>
      </c>
      <c r="E49" s="59" t="s">
        <v>13085</v>
      </c>
      <c r="F49" s="515">
        <v>44776</v>
      </c>
      <c r="G49" s="81" t="s">
        <v>1625</v>
      </c>
      <c r="H49" s="59"/>
      <c r="J49" s="699">
        <v>45018</v>
      </c>
      <c r="K49" s="481" t="s">
        <v>15615</v>
      </c>
      <c r="L49" s="633" t="s">
        <v>7091</v>
      </c>
      <c r="M49" s="613" t="s">
        <v>1707</v>
      </c>
      <c r="N49" s="481" t="s">
        <v>1</v>
      </c>
      <c r="O49" s="577">
        <v>725000</v>
      </c>
      <c r="P49" s="699">
        <v>44929</v>
      </c>
    </row>
    <row r="50" spans="1:16" x14ac:dyDescent="0.25">
      <c r="A50" s="59">
        <v>48</v>
      </c>
      <c r="B50" s="59" t="s">
        <v>14306</v>
      </c>
      <c r="C50" s="59" t="s">
        <v>15621</v>
      </c>
      <c r="D50" s="124" t="s">
        <v>15661</v>
      </c>
      <c r="E50" s="59" t="s">
        <v>13085</v>
      </c>
      <c r="F50" s="515">
        <v>44776</v>
      </c>
      <c r="G50" s="81" t="s">
        <v>1625</v>
      </c>
      <c r="H50" s="59"/>
      <c r="J50" s="593">
        <v>45018</v>
      </c>
      <c r="K50" s="531" t="s">
        <v>15627</v>
      </c>
      <c r="L50" s="531" t="s">
        <v>15662</v>
      </c>
      <c r="M50" s="698"/>
      <c r="N50" s="531"/>
      <c r="O50" s="531" t="s">
        <v>15620</v>
      </c>
      <c r="P50" s="531"/>
    </row>
    <row r="51" spans="1:16" x14ac:dyDescent="0.25">
      <c r="A51" s="59">
        <v>49</v>
      </c>
      <c r="B51" s="59" t="s">
        <v>14306</v>
      </c>
      <c r="C51" s="59" t="s">
        <v>15621</v>
      </c>
      <c r="D51" s="700" t="s">
        <v>15663</v>
      </c>
      <c r="E51" s="59" t="s">
        <v>13085</v>
      </c>
      <c r="F51" s="515">
        <v>44776</v>
      </c>
      <c r="G51" s="81" t="s">
        <v>1625</v>
      </c>
      <c r="H51" s="59"/>
      <c r="J51" s="144">
        <v>45018</v>
      </c>
      <c r="K51" s="59" t="s">
        <v>15627</v>
      </c>
      <c r="L51" s="59" t="s">
        <v>15664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x14ac:dyDescent="0.25">
      <c r="A52" s="59">
        <v>50</v>
      </c>
      <c r="B52" s="59" t="s">
        <v>14306</v>
      </c>
      <c r="C52" s="59" t="s">
        <v>15621</v>
      </c>
      <c r="D52" s="523" t="s">
        <v>15665</v>
      </c>
      <c r="E52" s="59" t="s">
        <v>13085</v>
      </c>
      <c r="F52" s="515">
        <v>44776</v>
      </c>
      <c r="G52" s="81" t="s">
        <v>1625</v>
      </c>
      <c r="H52" s="59"/>
      <c r="J52" s="593">
        <v>45018</v>
      </c>
      <c r="K52" s="531" t="s">
        <v>15615</v>
      </c>
      <c r="L52" s="607" t="s">
        <v>15666</v>
      </c>
      <c r="M52" s="698"/>
      <c r="N52" s="531"/>
      <c r="O52" s="531" t="s">
        <v>15620</v>
      </c>
      <c r="P52" s="531"/>
    </row>
    <row r="53" spans="1:16" x14ac:dyDescent="0.25">
      <c r="A53" s="59">
        <v>51</v>
      </c>
      <c r="B53" s="59" t="s">
        <v>14306</v>
      </c>
      <c r="C53" s="59" t="s">
        <v>15621</v>
      </c>
      <c r="D53" s="261" t="s">
        <v>15238</v>
      </c>
      <c r="E53" s="59" t="s">
        <v>13085</v>
      </c>
      <c r="F53" s="515">
        <v>44745</v>
      </c>
      <c r="G53" s="81" t="s">
        <v>998</v>
      </c>
      <c r="H53" s="59"/>
      <c r="J53" s="83" t="s">
        <v>1707</v>
      </c>
      <c r="K53" s="83" t="s">
        <v>15615</v>
      </c>
      <c r="L53" s="264" t="s">
        <v>15634</v>
      </c>
      <c r="M53" s="701" t="s">
        <v>2452</v>
      </c>
      <c r="N53" s="83" t="s">
        <v>6225</v>
      </c>
      <c r="O53" s="148" t="s">
        <v>15667</v>
      </c>
      <c r="P53" s="83" t="s">
        <v>2517</v>
      </c>
    </row>
    <row r="54" spans="1:16" x14ac:dyDescent="0.25">
      <c r="A54" s="59">
        <v>52</v>
      </c>
      <c r="B54" s="59" t="s">
        <v>14306</v>
      </c>
      <c r="C54" s="59" t="s">
        <v>15621</v>
      </c>
      <c r="D54" s="261" t="s">
        <v>15668</v>
      </c>
      <c r="E54" s="59" t="s">
        <v>13085</v>
      </c>
      <c r="F54" s="81" t="s">
        <v>14323</v>
      </c>
      <c r="G54" s="81" t="s">
        <v>427</v>
      </c>
      <c r="H54" s="59"/>
      <c r="J54" s="59" t="s">
        <v>1707</v>
      </c>
      <c r="K54" s="83" t="s">
        <v>15627</v>
      </c>
      <c r="L54" s="59" t="s">
        <v>15669</v>
      </c>
      <c r="M54" s="515">
        <v>45233</v>
      </c>
      <c r="N54" s="59" t="s">
        <v>525</v>
      </c>
      <c r="O54" s="59" t="s">
        <v>15670</v>
      </c>
      <c r="P54" s="59" t="s">
        <v>2297</v>
      </c>
    </row>
    <row r="55" spans="1:16" x14ac:dyDescent="0.25">
      <c r="A55" s="59">
        <v>53</v>
      </c>
      <c r="B55" s="59" t="s">
        <v>14306</v>
      </c>
      <c r="C55" s="59" t="s">
        <v>15621</v>
      </c>
      <c r="D55" s="261" t="s">
        <v>7353</v>
      </c>
      <c r="E55" s="59" t="s">
        <v>13085</v>
      </c>
      <c r="F55" s="81" t="s">
        <v>14311</v>
      </c>
      <c r="G55" s="81" t="s">
        <v>1918</v>
      </c>
      <c r="H55" s="59"/>
      <c r="J55" s="144">
        <v>45080</v>
      </c>
      <c r="K55" s="59" t="s">
        <v>15615</v>
      </c>
      <c r="L55" s="124" t="s">
        <v>15074</v>
      </c>
      <c r="M55" s="81" t="s">
        <v>2364</v>
      </c>
      <c r="N55" s="59" t="s">
        <v>1156</v>
      </c>
      <c r="O55" s="59"/>
      <c r="P55" s="59" t="s">
        <v>2409</v>
      </c>
    </row>
    <row r="56" spans="1:16" x14ac:dyDescent="0.25">
      <c r="A56" s="59">
        <v>54</v>
      </c>
      <c r="B56" s="59" t="s">
        <v>14306</v>
      </c>
      <c r="C56" s="59" t="s">
        <v>15621</v>
      </c>
      <c r="D56" s="261" t="s">
        <v>14861</v>
      </c>
      <c r="E56" s="59" t="s">
        <v>13085</v>
      </c>
      <c r="F56" s="81" t="s">
        <v>14328</v>
      </c>
      <c r="G56" s="81" t="s">
        <v>508</v>
      </c>
      <c r="H56" s="59"/>
      <c r="J56" s="144">
        <v>45080</v>
      </c>
      <c r="K56" s="59" t="s">
        <v>15615</v>
      </c>
      <c r="L56" s="124" t="s">
        <v>7351</v>
      </c>
      <c r="M56" s="81" t="s">
        <v>2364</v>
      </c>
      <c r="N56" s="59" t="s">
        <v>1421</v>
      </c>
      <c r="O56" s="59"/>
      <c r="P56" s="59" t="s">
        <v>2382</v>
      </c>
    </row>
    <row r="57" spans="1:16" x14ac:dyDescent="0.25">
      <c r="A57" s="59">
        <v>55</v>
      </c>
      <c r="B57" s="59" t="s">
        <v>14306</v>
      </c>
      <c r="C57" s="59" t="s">
        <v>15621</v>
      </c>
      <c r="D57" s="261" t="s">
        <v>14992</v>
      </c>
      <c r="E57" s="59" t="s">
        <v>13085</v>
      </c>
      <c r="F57" s="515">
        <v>44564</v>
      </c>
      <c r="G57" s="81" t="s">
        <v>427</v>
      </c>
      <c r="H57" s="59"/>
      <c r="J57" s="144">
        <v>45080</v>
      </c>
      <c r="K57" s="59" t="s">
        <v>15613</v>
      </c>
      <c r="L57" s="59" t="s">
        <v>7251</v>
      </c>
      <c r="M57" s="81" t="s">
        <v>2364</v>
      </c>
      <c r="N57" s="59" t="s">
        <v>1421</v>
      </c>
      <c r="O57" s="59"/>
      <c r="P57" s="59" t="s">
        <v>2382</v>
      </c>
    </row>
    <row r="58" spans="1:16" x14ac:dyDescent="0.25">
      <c r="A58" s="59">
        <v>56</v>
      </c>
      <c r="B58" s="59" t="s">
        <v>14306</v>
      </c>
      <c r="C58" s="59" t="s">
        <v>15621</v>
      </c>
      <c r="D58" s="261" t="s">
        <v>14804</v>
      </c>
      <c r="E58" s="59" t="s">
        <v>13085</v>
      </c>
      <c r="F58" s="515">
        <v>44564</v>
      </c>
      <c r="G58" s="81" t="s">
        <v>1784</v>
      </c>
      <c r="H58" s="59"/>
      <c r="J58" s="144">
        <v>45080</v>
      </c>
      <c r="K58" s="59" t="s">
        <v>15615</v>
      </c>
      <c r="L58" s="124" t="s">
        <v>15652</v>
      </c>
      <c r="M58" s="81" t="s">
        <v>2364</v>
      </c>
      <c r="N58" s="59" t="s">
        <v>1156</v>
      </c>
      <c r="O58" s="59"/>
      <c r="P58" s="59" t="s">
        <v>2409</v>
      </c>
    </row>
    <row r="59" spans="1:16" x14ac:dyDescent="0.25">
      <c r="A59" s="59">
        <v>57</v>
      </c>
      <c r="B59" s="59" t="s">
        <v>14306</v>
      </c>
      <c r="C59" s="59" t="s">
        <v>15621</v>
      </c>
      <c r="D59" s="261" t="s">
        <v>14926</v>
      </c>
      <c r="E59" s="59" t="s">
        <v>13085</v>
      </c>
      <c r="F59" s="515">
        <v>44654</v>
      </c>
      <c r="G59" s="81" t="s">
        <v>1656</v>
      </c>
      <c r="H59" s="59"/>
      <c r="J59" s="144">
        <v>45080</v>
      </c>
      <c r="K59" s="59" t="s">
        <v>15615</v>
      </c>
      <c r="L59" s="124" t="s">
        <v>7352</v>
      </c>
      <c r="M59" s="81" t="s">
        <v>2364</v>
      </c>
      <c r="N59" s="59" t="s">
        <v>1421</v>
      </c>
      <c r="O59" s="59"/>
      <c r="P59" s="59" t="s">
        <v>2382</v>
      </c>
    </row>
    <row r="60" spans="1:16" x14ac:dyDescent="0.25">
      <c r="A60" s="59">
        <v>58</v>
      </c>
      <c r="B60" s="59" t="s">
        <v>14306</v>
      </c>
      <c r="C60" s="59" t="s">
        <v>15621</v>
      </c>
      <c r="D60" s="261" t="s">
        <v>15671</v>
      </c>
      <c r="E60" s="59" t="s">
        <v>13085</v>
      </c>
      <c r="F60" s="81" t="s">
        <v>15672</v>
      </c>
      <c r="G60" s="81" t="s">
        <v>414</v>
      </c>
      <c r="H60" s="59"/>
      <c r="J60" s="144">
        <v>45080</v>
      </c>
      <c r="K60" s="59" t="s">
        <v>15615</v>
      </c>
      <c r="L60" s="124" t="s">
        <v>7353</v>
      </c>
      <c r="M60" s="81" t="s">
        <v>2364</v>
      </c>
      <c r="N60" s="59" t="s">
        <v>1421</v>
      </c>
      <c r="O60" s="59"/>
      <c r="P60" s="59" t="s">
        <v>2382</v>
      </c>
    </row>
    <row r="61" spans="1:16" x14ac:dyDescent="0.25">
      <c r="A61" s="59">
        <v>59</v>
      </c>
      <c r="B61" s="81" t="s">
        <v>14311</v>
      </c>
      <c r="C61" s="59" t="s">
        <v>15613</v>
      </c>
      <c r="D61" s="59" t="s">
        <v>9996</v>
      </c>
      <c r="E61" s="59" t="s">
        <v>15614</v>
      </c>
      <c r="F61" s="81" t="s">
        <v>14311</v>
      </c>
      <c r="G61" s="81" t="s">
        <v>553</v>
      </c>
      <c r="H61" s="59"/>
      <c r="J61" s="144">
        <v>45080</v>
      </c>
      <c r="K61" s="59" t="s">
        <v>15613</v>
      </c>
      <c r="L61" s="59" t="s">
        <v>7376</v>
      </c>
      <c r="M61" s="81" t="s">
        <v>2364</v>
      </c>
      <c r="N61" s="59" t="s">
        <v>1156</v>
      </c>
      <c r="O61" s="59"/>
      <c r="P61" s="59" t="s">
        <v>2409</v>
      </c>
    </row>
    <row r="62" spans="1:16" x14ac:dyDescent="0.25">
      <c r="A62" s="59">
        <v>60</v>
      </c>
      <c r="B62" s="60" t="s">
        <v>14311</v>
      </c>
      <c r="C62" s="59" t="s">
        <v>15613</v>
      </c>
      <c r="D62" s="59" t="s">
        <v>9961</v>
      </c>
      <c r="E62" s="59" t="s">
        <v>15614</v>
      </c>
      <c r="F62" s="81" t="s">
        <v>14311</v>
      </c>
      <c r="G62" s="81" t="s">
        <v>553</v>
      </c>
      <c r="H62" s="59"/>
      <c r="J62" s="144">
        <v>45080</v>
      </c>
      <c r="K62" s="59" t="s">
        <v>15613</v>
      </c>
      <c r="L62" s="59" t="s">
        <v>15161</v>
      </c>
      <c r="M62" s="81" t="s">
        <v>2364</v>
      </c>
      <c r="N62" s="59" t="s">
        <v>1156</v>
      </c>
      <c r="O62" s="59"/>
      <c r="P62" s="59" t="s">
        <v>2409</v>
      </c>
    </row>
    <row r="63" spans="1:16" x14ac:dyDescent="0.25">
      <c r="A63" s="59">
        <v>61</v>
      </c>
      <c r="B63" s="60" t="s">
        <v>14311</v>
      </c>
      <c r="C63" s="59" t="s">
        <v>15613</v>
      </c>
      <c r="D63" s="59" t="s">
        <v>9961</v>
      </c>
      <c r="E63" s="59" t="s">
        <v>15614</v>
      </c>
      <c r="F63" s="81" t="s">
        <v>14323</v>
      </c>
      <c r="G63" s="81" t="s">
        <v>1500</v>
      </c>
      <c r="H63" s="59"/>
      <c r="J63" s="144">
        <v>45080</v>
      </c>
      <c r="K63" s="59" t="s">
        <v>15615</v>
      </c>
      <c r="L63" s="124" t="s">
        <v>15162</v>
      </c>
      <c r="M63" s="81" t="s">
        <v>2364</v>
      </c>
      <c r="N63" s="59" t="s">
        <v>1156</v>
      </c>
      <c r="O63" s="59"/>
      <c r="P63" s="59" t="s">
        <v>2409</v>
      </c>
    </row>
    <row r="64" spans="1:16" x14ac:dyDescent="0.25">
      <c r="A64" s="59">
        <v>62</v>
      </c>
      <c r="B64" s="60" t="s">
        <v>14311</v>
      </c>
      <c r="C64" s="59" t="s">
        <v>15613</v>
      </c>
      <c r="D64" s="59" t="s">
        <v>15673</v>
      </c>
      <c r="E64" s="59" t="s">
        <v>15614</v>
      </c>
      <c r="F64" s="81" t="s">
        <v>14328</v>
      </c>
      <c r="G64" s="81" t="s">
        <v>710</v>
      </c>
      <c r="H64" s="59"/>
      <c r="J64" s="81" t="s">
        <v>2364</v>
      </c>
      <c r="K64" s="59" t="s">
        <v>15615</v>
      </c>
      <c r="L64" s="124" t="s">
        <v>15113</v>
      </c>
      <c r="M64" s="515">
        <v>45234</v>
      </c>
      <c r="N64" s="59" t="s">
        <v>414</v>
      </c>
      <c r="O64" s="59"/>
      <c r="P64" s="59" t="s">
        <v>2761</v>
      </c>
    </row>
    <row r="65" spans="1:16" x14ac:dyDescent="0.25">
      <c r="A65" s="59">
        <v>63</v>
      </c>
      <c r="B65" s="60" t="s">
        <v>14311</v>
      </c>
      <c r="C65" s="59" t="s">
        <v>15613</v>
      </c>
      <c r="D65" s="59" t="s">
        <v>9968</v>
      </c>
      <c r="E65" s="59" t="s">
        <v>15614</v>
      </c>
      <c r="F65" s="81" t="s">
        <v>14323</v>
      </c>
      <c r="G65" s="81" t="s">
        <v>1500</v>
      </c>
      <c r="H65" s="59"/>
      <c r="J65" s="81" t="s">
        <v>2364</v>
      </c>
      <c r="K65" s="59" t="s">
        <v>15615</v>
      </c>
      <c r="L65" s="124" t="s">
        <v>15659</v>
      </c>
      <c r="M65" s="515">
        <v>45234</v>
      </c>
      <c r="N65" s="59" t="s">
        <v>6225</v>
      </c>
      <c r="O65" s="59"/>
      <c r="P65" s="59" t="s">
        <v>2761</v>
      </c>
    </row>
    <row r="66" spans="1:16" x14ac:dyDescent="0.25">
      <c r="A66" s="59">
        <v>64</v>
      </c>
      <c r="B66" s="59" t="s">
        <v>15674</v>
      </c>
      <c r="C66" s="59" t="s">
        <v>15613</v>
      </c>
      <c r="D66" s="59" t="s">
        <v>10021</v>
      </c>
      <c r="E66" s="59" t="s">
        <v>15614</v>
      </c>
      <c r="F66" s="81" t="s">
        <v>92</v>
      </c>
      <c r="G66" s="81" t="s">
        <v>953</v>
      </c>
      <c r="H66" s="59"/>
      <c r="J66" s="81" t="s">
        <v>2364</v>
      </c>
      <c r="K66" s="59" t="s">
        <v>15615</v>
      </c>
      <c r="L66" s="124" t="s">
        <v>15675</v>
      </c>
      <c r="M66" s="515">
        <v>45234</v>
      </c>
      <c r="N66" s="59" t="s">
        <v>414</v>
      </c>
      <c r="O66" s="59"/>
      <c r="P66" s="59" t="s">
        <v>2761</v>
      </c>
    </row>
    <row r="67" spans="1:16" x14ac:dyDescent="0.25">
      <c r="A67" s="59">
        <v>65</v>
      </c>
      <c r="B67" s="59" t="s">
        <v>15674</v>
      </c>
      <c r="C67" s="59" t="s">
        <v>15613</v>
      </c>
      <c r="D67" s="59" t="s">
        <v>14357</v>
      </c>
      <c r="E67" s="59" t="s">
        <v>15614</v>
      </c>
      <c r="F67" s="515">
        <v>44745</v>
      </c>
      <c r="G67" s="81" t="s">
        <v>1156</v>
      </c>
      <c r="H67" s="59"/>
      <c r="J67" s="698" t="s">
        <v>2364</v>
      </c>
      <c r="K67" s="531" t="s">
        <v>15615</v>
      </c>
      <c r="L67" s="607" t="s">
        <v>15129</v>
      </c>
      <c r="M67" s="696">
        <v>45234</v>
      </c>
      <c r="N67" s="702" t="s">
        <v>15620</v>
      </c>
      <c r="O67" s="531"/>
      <c r="P67" s="531"/>
    </row>
    <row r="68" spans="1:16" x14ac:dyDescent="0.25">
      <c r="A68" s="59">
        <v>66</v>
      </c>
      <c r="B68" s="59" t="s">
        <v>15674</v>
      </c>
      <c r="C68" s="59" t="s">
        <v>15613</v>
      </c>
      <c r="D68" s="59" t="s">
        <v>9964</v>
      </c>
      <c r="E68" s="59" t="s">
        <v>15614</v>
      </c>
      <c r="F68" s="81" t="s">
        <v>92</v>
      </c>
      <c r="G68" s="81" t="s">
        <v>953</v>
      </c>
      <c r="H68" s="59"/>
      <c r="J68" s="81" t="s">
        <v>2364</v>
      </c>
      <c r="K68" s="59" t="s">
        <v>15615</v>
      </c>
      <c r="L68" s="124" t="s">
        <v>15145</v>
      </c>
      <c r="M68" s="515">
        <v>45234</v>
      </c>
      <c r="N68" s="59" t="s">
        <v>6225</v>
      </c>
      <c r="O68" s="59"/>
      <c r="P68" s="59" t="s">
        <v>2761</v>
      </c>
    </row>
    <row r="69" spans="1:16" x14ac:dyDescent="0.25">
      <c r="A69" s="59">
        <v>67</v>
      </c>
      <c r="B69" s="59" t="s">
        <v>15674</v>
      </c>
      <c r="C69" s="59" t="s">
        <v>15613</v>
      </c>
      <c r="D69" s="59" t="s">
        <v>9964</v>
      </c>
      <c r="E69" s="59" t="s">
        <v>15614</v>
      </c>
      <c r="F69" s="515">
        <v>44745</v>
      </c>
      <c r="G69" s="81" t="s">
        <v>1156</v>
      </c>
      <c r="H69" s="59"/>
      <c r="J69" s="703">
        <v>45234</v>
      </c>
      <c r="K69" s="59" t="s">
        <v>15615</v>
      </c>
      <c r="L69" s="124" t="s">
        <v>15676</v>
      </c>
      <c r="M69" s="515">
        <v>45143</v>
      </c>
      <c r="N69" s="59" t="s">
        <v>794</v>
      </c>
      <c r="O69" s="59"/>
      <c r="P69" s="144">
        <v>45265</v>
      </c>
    </row>
    <row r="70" spans="1:16" x14ac:dyDescent="0.25">
      <c r="A70" s="59">
        <v>68</v>
      </c>
      <c r="B70" s="59" t="s">
        <v>15674</v>
      </c>
      <c r="C70" s="59" t="s">
        <v>15613</v>
      </c>
      <c r="D70" s="59" t="s">
        <v>14357</v>
      </c>
      <c r="E70" s="59" t="s">
        <v>15614</v>
      </c>
      <c r="F70" s="515">
        <v>44564</v>
      </c>
      <c r="G70" s="81" t="s">
        <v>710</v>
      </c>
      <c r="H70" s="59"/>
      <c r="J70" s="703">
        <v>45234</v>
      </c>
      <c r="K70" s="59" t="s">
        <v>15615</v>
      </c>
      <c r="L70" s="124" t="s">
        <v>15167</v>
      </c>
      <c r="M70" s="515">
        <v>45143</v>
      </c>
      <c r="N70" s="59" t="s">
        <v>794</v>
      </c>
      <c r="O70" s="59"/>
      <c r="P70" s="144">
        <v>45265</v>
      </c>
    </row>
    <row r="71" spans="1:16" x14ac:dyDescent="0.25">
      <c r="A71" s="59">
        <v>69</v>
      </c>
      <c r="B71" s="59" t="s">
        <v>273</v>
      </c>
      <c r="C71" s="59" t="s">
        <v>15613</v>
      </c>
      <c r="D71" s="59" t="s">
        <v>9962</v>
      </c>
      <c r="E71" s="59" t="s">
        <v>15614</v>
      </c>
      <c r="F71" s="59" t="s">
        <v>273</v>
      </c>
      <c r="G71" s="81" t="s">
        <v>894</v>
      </c>
      <c r="H71" s="59" t="s">
        <v>15677</v>
      </c>
      <c r="J71" s="515">
        <v>45143</v>
      </c>
      <c r="K71" s="59" t="s">
        <v>15615</v>
      </c>
      <c r="L71" s="124" t="s">
        <v>15678</v>
      </c>
      <c r="M71" s="515">
        <v>45205</v>
      </c>
      <c r="N71" s="59" t="s">
        <v>2085</v>
      </c>
      <c r="O71" s="59"/>
      <c r="P71" s="144">
        <v>45267</v>
      </c>
    </row>
    <row r="72" spans="1:16" x14ac:dyDescent="0.25">
      <c r="A72" s="59">
        <v>70</v>
      </c>
      <c r="B72" s="59" t="s">
        <v>273</v>
      </c>
      <c r="C72" s="59" t="s">
        <v>15613</v>
      </c>
      <c r="D72" s="59" t="s">
        <v>9959</v>
      </c>
      <c r="E72" s="59" t="s">
        <v>15614</v>
      </c>
      <c r="F72" s="59" t="s">
        <v>273</v>
      </c>
      <c r="G72" s="81" t="s">
        <v>894</v>
      </c>
      <c r="H72" s="59" t="s">
        <v>15677</v>
      </c>
      <c r="J72" s="704">
        <v>45143</v>
      </c>
      <c r="K72" s="481" t="s">
        <v>15615</v>
      </c>
      <c r="L72" s="633" t="s">
        <v>15679</v>
      </c>
      <c r="M72" s="613"/>
      <c r="N72" s="481"/>
      <c r="O72" s="481"/>
      <c r="P72" s="481"/>
    </row>
    <row r="73" spans="1:16" x14ac:dyDescent="0.25">
      <c r="A73" s="662">
        <v>71</v>
      </c>
      <c r="B73" s="59" t="s">
        <v>273</v>
      </c>
      <c r="C73" s="59" t="s">
        <v>15613</v>
      </c>
      <c r="D73" s="59" t="s">
        <v>9962</v>
      </c>
      <c r="E73" s="59" t="s">
        <v>15614</v>
      </c>
      <c r="F73" s="81" t="s">
        <v>9957</v>
      </c>
      <c r="G73" s="81" t="s">
        <v>710</v>
      </c>
      <c r="H73" s="59"/>
      <c r="J73" s="81" t="s">
        <v>3137</v>
      </c>
      <c r="K73" s="285" t="s">
        <v>15615</v>
      </c>
      <c r="L73" s="124" t="s">
        <v>15184</v>
      </c>
      <c r="M73" s="81" t="s">
        <v>3321</v>
      </c>
      <c r="N73" s="59" t="s">
        <v>1161</v>
      </c>
      <c r="O73" s="59"/>
      <c r="P73" s="144">
        <v>45052</v>
      </c>
    </row>
    <row r="74" spans="1:16" x14ac:dyDescent="0.25">
      <c r="A74" s="59">
        <v>72</v>
      </c>
      <c r="B74" s="59" t="s">
        <v>273</v>
      </c>
      <c r="C74" s="59" t="s">
        <v>15613</v>
      </c>
      <c r="D74" s="59" t="s">
        <v>9964</v>
      </c>
      <c r="E74" s="59" t="s">
        <v>15614</v>
      </c>
      <c r="F74" s="515">
        <v>44565</v>
      </c>
      <c r="G74" s="81" t="s">
        <v>535</v>
      </c>
      <c r="H74" s="59"/>
      <c r="J74" s="705">
        <v>45205</v>
      </c>
      <c r="K74" s="595" t="s">
        <v>15615</v>
      </c>
      <c r="L74" s="706" t="s">
        <v>15653</v>
      </c>
      <c r="M74" s="698" t="s">
        <v>15620</v>
      </c>
      <c r="N74" s="531"/>
      <c r="O74" s="531"/>
      <c r="P74" s="531"/>
    </row>
    <row r="75" spans="1:16" x14ac:dyDescent="0.25">
      <c r="A75" s="59">
        <v>73</v>
      </c>
      <c r="B75" s="59" t="s">
        <v>273</v>
      </c>
      <c r="C75" s="59" t="s">
        <v>15613</v>
      </c>
      <c r="D75" s="59" t="s">
        <v>9962</v>
      </c>
      <c r="E75" s="59" t="s">
        <v>15614</v>
      </c>
      <c r="F75" s="81" t="s">
        <v>9990</v>
      </c>
      <c r="G75" s="81" t="s">
        <v>1161</v>
      </c>
      <c r="H75" s="59"/>
      <c r="J75" s="707">
        <v>45205</v>
      </c>
      <c r="K75" s="597" t="s">
        <v>15615</v>
      </c>
      <c r="L75" s="708" t="s">
        <v>15680</v>
      </c>
      <c r="M75" s="704">
        <v>45053</v>
      </c>
      <c r="N75" s="709"/>
      <c r="O75" s="577">
        <v>500000</v>
      </c>
      <c r="P75" s="481"/>
    </row>
    <row r="76" spans="1:16" x14ac:dyDescent="0.25">
      <c r="A76" s="59">
        <v>74</v>
      </c>
      <c r="B76" s="59" t="s">
        <v>273</v>
      </c>
      <c r="C76" s="59" t="s">
        <v>15681</v>
      </c>
      <c r="D76" s="124" t="s">
        <v>15682</v>
      </c>
      <c r="E76" s="59" t="s">
        <v>361</v>
      </c>
      <c r="F76" s="81" t="s">
        <v>14413</v>
      </c>
      <c r="G76" s="81" t="s">
        <v>2005</v>
      </c>
      <c r="H76" s="59"/>
      <c r="J76" s="83" t="s">
        <v>3586</v>
      </c>
      <c r="K76" s="710" t="s">
        <v>15615</v>
      </c>
      <c r="L76" s="264" t="s">
        <v>15683</v>
      </c>
      <c r="M76" s="701">
        <v>45053</v>
      </c>
      <c r="N76" s="83" t="s">
        <v>1421</v>
      </c>
      <c r="O76" s="629">
        <v>500000</v>
      </c>
      <c r="P76" s="83" t="s">
        <v>4052</v>
      </c>
    </row>
    <row r="77" spans="1:16" x14ac:dyDescent="0.25">
      <c r="A77" s="59">
        <v>75</v>
      </c>
      <c r="B77" s="59" t="s">
        <v>273</v>
      </c>
      <c r="C77" s="59" t="s">
        <v>15681</v>
      </c>
      <c r="D77" s="124" t="s">
        <v>15684</v>
      </c>
      <c r="E77" s="59" t="s">
        <v>361</v>
      </c>
      <c r="F77" s="81" t="s">
        <v>14426</v>
      </c>
      <c r="G77" s="81" t="s">
        <v>3126</v>
      </c>
      <c r="H77" s="59"/>
      <c r="J77" s="481" t="s">
        <v>3586</v>
      </c>
      <c r="K77" s="481" t="s">
        <v>15613</v>
      </c>
      <c r="L77" s="481" t="s">
        <v>15685</v>
      </c>
      <c r="M77" s="536" t="s">
        <v>15686</v>
      </c>
      <c r="N77" s="481"/>
      <c r="O77" s="577">
        <v>1050000</v>
      </c>
      <c r="P77" s="481"/>
    </row>
    <row r="78" spans="1:16" x14ac:dyDescent="0.25">
      <c r="A78" s="59">
        <v>76</v>
      </c>
      <c r="B78" s="59" t="s">
        <v>273</v>
      </c>
      <c r="C78" s="59" t="s">
        <v>15681</v>
      </c>
      <c r="D78" s="124" t="s">
        <v>14758</v>
      </c>
      <c r="E78" s="59" t="s">
        <v>361</v>
      </c>
      <c r="F78" s="81" t="s">
        <v>14422</v>
      </c>
      <c r="G78" s="81" t="s">
        <v>3801</v>
      </c>
      <c r="H78" s="59"/>
      <c r="J78" s="59" t="s">
        <v>3586</v>
      </c>
      <c r="K78" s="59" t="s">
        <v>15627</v>
      </c>
      <c r="L78" s="124" t="s">
        <v>15687</v>
      </c>
      <c r="M78" s="120" t="s">
        <v>15686</v>
      </c>
      <c r="N78" s="59" t="s">
        <v>2005</v>
      </c>
      <c r="O78" s="61">
        <v>1050000</v>
      </c>
      <c r="P78" s="144">
        <v>44992</v>
      </c>
    </row>
    <row r="79" spans="1:16" x14ac:dyDescent="0.25">
      <c r="A79" s="59">
        <v>77</v>
      </c>
      <c r="B79" s="59" t="s">
        <v>14413</v>
      </c>
      <c r="C79" s="59" t="s">
        <v>15613</v>
      </c>
      <c r="D79" s="59" t="s">
        <v>9996</v>
      </c>
      <c r="E79" s="59" t="s">
        <v>15614</v>
      </c>
      <c r="F79" s="81" t="s">
        <v>14413</v>
      </c>
      <c r="G79" s="81" t="s">
        <v>1929</v>
      </c>
      <c r="H79" s="59"/>
      <c r="J79" s="59" t="s">
        <v>3586</v>
      </c>
      <c r="K79" s="59" t="s">
        <v>15627</v>
      </c>
      <c r="L79" s="59" t="s">
        <v>15688</v>
      </c>
      <c r="M79" s="120" t="s">
        <v>15686</v>
      </c>
      <c r="N79" s="59" t="s">
        <v>2005</v>
      </c>
      <c r="O79" s="61">
        <v>1050000</v>
      </c>
      <c r="P79" s="144">
        <v>44992</v>
      </c>
    </row>
    <row r="80" spans="1:16" x14ac:dyDescent="0.25">
      <c r="A80" s="59">
        <v>78</v>
      </c>
      <c r="B80" s="59" t="s">
        <v>14413</v>
      </c>
      <c r="C80" s="59" t="s">
        <v>15613</v>
      </c>
      <c r="D80" s="59" t="s">
        <v>9996</v>
      </c>
      <c r="E80" s="59" t="s">
        <v>15614</v>
      </c>
      <c r="F80" s="81" t="s">
        <v>14413</v>
      </c>
      <c r="G80" s="81" t="s">
        <v>1929</v>
      </c>
      <c r="H80" s="59"/>
      <c r="J80" s="59" t="s">
        <v>3586</v>
      </c>
      <c r="K80" s="59" t="s">
        <v>15689</v>
      </c>
      <c r="L80" s="59" t="s">
        <v>15690</v>
      </c>
      <c r="M80" s="120" t="s">
        <v>15686</v>
      </c>
      <c r="N80" s="59" t="s">
        <v>882</v>
      </c>
      <c r="O80" s="61">
        <v>1050000</v>
      </c>
      <c r="P80" s="144">
        <v>45023</v>
      </c>
    </row>
    <row r="81" spans="1:16" x14ac:dyDescent="0.25">
      <c r="A81" s="59">
        <v>79</v>
      </c>
      <c r="B81" s="59" t="s">
        <v>14413</v>
      </c>
      <c r="C81" s="59" t="s">
        <v>15613</v>
      </c>
      <c r="D81" s="59" t="s">
        <v>9996</v>
      </c>
      <c r="E81" s="59" t="s">
        <v>15614</v>
      </c>
      <c r="F81" s="81" t="s">
        <v>14446</v>
      </c>
      <c r="G81" s="81" t="s">
        <v>2192</v>
      </c>
      <c r="H81" s="59"/>
      <c r="J81" s="59" t="s">
        <v>3586</v>
      </c>
      <c r="K81" s="59" t="s">
        <v>15627</v>
      </c>
      <c r="L81" s="59" t="s">
        <v>15691</v>
      </c>
      <c r="M81" s="120" t="s">
        <v>15686</v>
      </c>
      <c r="N81" s="59" t="s">
        <v>2085</v>
      </c>
      <c r="O81" s="61">
        <v>1050000</v>
      </c>
      <c r="P81" s="144">
        <v>45267</v>
      </c>
    </row>
    <row r="82" spans="1:16" x14ac:dyDescent="0.25">
      <c r="A82" s="59">
        <v>80</v>
      </c>
      <c r="B82" s="59" t="s">
        <v>14413</v>
      </c>
      <c r="C82" s="59" t="s">
        <v>15613</v>
      </c>
      <c r="D82" s="59" t="s">
        <v>14357</v>
      </c>
      <c r="E82" s="59" t="s">
        <v>15614</v>
      </c>
      <c r="F82" s="81" t="s">
        <v>14440</v>
      </c>
      <c r="G82" s="81" t="s">
        <v>998</v>
      </c>
      <c r="H82" s="59"/>
      <c r="J82" s="59" t="s">
        <v>3586</v>
      </c>
      <c r="K82" s="59" t="s">
        <v>15627</v>
      </c>
      <c r="L82" s="81">
        <v>3822</v>
      </c>
      <c r="M82" s="120" t="s">
        <v>15686</v>
      </c>
      <c r="N82" s="59" t="s">
        <v>414</v>
      </c>
      <c r="O82" s="61">
        <v>1050000</v>
      </c>
      <c r="P82" s="144">
        <v>44992</v>
      </c>
    </row>
    <row r="83" spans="1:16" x14ac:dyDescent="0.25">
      <c r="A83" s="59">
        <v>81</v>
      </c>
      <c r="B83" s="59" t="s">
        <v>14413</v>
      </c>
      <c r="C83" s="59" t="s">
        <v>15613</v>
      </c>
      <c r="D83" s="59" t="s">
        <v>10021</v>
      </c>
      <c r="E83" s="59" t="s">
        <v>15614</v>
      </c>
      <c r="F83" s="81" t="s">
        <v>14440</v>
      </c>
      <c r="G83" s="81" t="s">
        <v>2192</v>
      </c>
      <c r="H83" s="59"/>
      <c r="J83" s="59" t="s">
        <v>3586</v>
      </c>
      <c r="K83" s="59" t="s">
        <v>15627</v>
      </c>
      <c r="L83" s="81">
        <v>4622</v>
      </c>
      <c r="M83" s="120" t="s">
        <v>15686</v>
      </c>
      <c r="N83" s="59" t="s">
        <v>882</v>
      </c>
      <c r="O83" s="61">
        <v>1050000</v>
      </c>
      <c r="P83" s="144">
        <v>45023</v>
      </c>
    </row>
    <row r="84" spans="1:16" x14ac:dyDescent="0.25">
      <c r="A84" s="59">
        <v>82</v>
      </c>
      <c r="B84" s="59" t="s">
        <v>14413</v>
      </c>
      <c r="C84" s="59" t="s">
        <v>15613</v>
      </c>
      <c r="D84" s="59" t="s">
        <v>15692</v>
      </c>
      <c r="E84" s="59" t="s">
        <v>15614</v>
      </c>
      <c r="F84" s="81" t="s">
        <v>15693</v>
      </c>
      <c r="G84" s="81" t="s">
        <v>2085</v>
      </c>
      <c r="H84" s="59"/>
      <c r="J84" s="59" t="s">
        <v>3711</v>
      </c>
      <c r="K84" s="59" t="s">
        <v>15613</v>
      </c>
      <c r="L84" s="59" t="s">
        <v>8509</v>
      </c>
      <c r="M84" s="515">
        <v>45145</v>
      </c>
      <c r="N84" s="59" t="s">
        <v>1421</v>
      </c>
      <c r="O84" s="61">
        <v>500000</v>
      </c>
      <c r="P84" s="59" t="s">
        <v>4052</v>
      </c>
    </row>
    <row r="85" spans="1:16" x14ac:dyDescent="0.25">
      <c r="A85" s="59">
        <v>83</v>
      </c>
      <c r="B85" s="59" t="s">
        <v>14413</v>
      </c>
      <c r="C85" s="59" t="s">
        <v>15613</v>
      </c>
      <c r="D85" s="59" t="s">
        <v>14982</v>
      </c>
      <c r="E85" s="59" t="s">
        <v>15614</v>
      </c>
      <c r="F85" s="81" t="s">
        <v>14426</v>
      </c>
      <c r="G85" s="81" t="s">
        <v>894</v>
      </c>
      <c r="H85" s="59"/>
      <c r="J85" s="59" t="s">
        <v>4052</v>
      </c>
      <c r="K85" s="59" t="s">
        <v>15613</v>
      </c>
      <c r="L85" s="59" t="s">
        <v>15694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x14ac:dyDescent="0.25">
      <c r="A86" s="59">
        <v>84</v>
      </c>
      <c r="B86" s="59" t="s">
        <v>14413</v>
      </c>
      <c r="C86" s="59" t="s">
        <v>15613</v>
      </c>
      <c r="D86" s="59" t="s">
        <v>9961</v>
      </c>
      <c r="E86" s="59" t="s">
        <v>15614</v>
      </c>
      <c r="F86" s="81" t="s">
        <v>14440</v>
      </c>
      <c r="G86" s="81" t="s">
        <v>998</v>
      </c>
      <c r="H86" s="59"/>
      <c r="J86" s="59"/>
      <c r="K86" s="59" t="s">
        <v>15613</v>
      </c>
      <c r="L86" s="59" t="s">
        <v>15695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x14ac:dyDescent="0.25">
      <c r="A87" s="59">
        <v>85</v>
      </c>
      <c r="B87" s="59" t="s">
        <v>14413</v>
      </c>
      <c r="C87" s="59" t="s">
        <v>15613</v>
      </c>
      <c r="D87" s="59" t="s">
        <v>14357</v>
      </c>
      <c r="E87" s="59" t="s">
        <v>15614</v>
      </c>
      <c r="F87" s="81" t="s">
        <v>14426</v>
      </c>
      <c r="G87" s="81" t="s">
        <v>894</v>
      </c>
      <c r="H87" s="59"/>
      <c r="J87" s="59"/>
      <c r="K87" s="59" t="s">
        <v>15613</v>
      </c>
      <c r="L87" s="59" t="s">
        <v>8661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x14ac:dyDescent="0.25">
      <c r="A88" s="59">
        <v>86</v>
      </c>
      <c r="B88" s="59" t="s">
        <v>14413</v>
      </c>
      <c r="C88" s="59" t="s">
        <v>15613</v>
      </c>
      <c r="D88" s="59" t="s">
        <v>10021</v>
      </c>
      <c r="E88" s="59" t="s">
        <v>15614</v>
      </c>
      <c r="F88" s="515">
        <v>44716</v>
      </c>
      <c r="G88" s="81" t="s">
        <v>665</v>
      </c>
      <c r="H88" s="59"/>
      <c r="J88" s="59"/>
      <c r="K88" s="59" t="s">
        <v>15613</v>
      </c>
      <c r="L88" s="93" t="s">
        <v>8845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x14ac:dyDescent="0.25">
      <c r="A89" s="59">
        <v>87</v>
      </c>
      <c r="B89" s="59" t="s">
        <v>14413</v>
      </c>
      <c r="C89" s="59" t="s">
        <v>15613</v>
      </c>
      <c r="D89" s="59" t="s">
        <v>9996</v>
      </c>
      <c r="E89" s="59" t="s">
        <v>15614</v>
      </c>
      <c r="F89" s="81" t="s">
        <v>14413</v>
      </c>
      <c r="G89" s="81" t="s">
        <v>882</v>
      </c>
      <c r="H89" s="59"/>
      <c r="J89" s="59"/>
      <c r="K89" s="59" t="s">
        <v>15613</v>
      </c>
      <c r="L89" s="59" t="s">
        <v>6592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x14ac:dyDescent="0.25">
      <c r="A90" s="59">
        <v>88</v>
      </c>
      <c r="B90" s="59" t="s">
        <v>14413</v>
      </c>
      <c r="C90" s="59" t="s">
        <v>15613</v>
      </c>
      <c r="D90" s="59" t="s">
        <v>10021</v>
      </c>
      <c r="E90" s="59" t="s">
        <v>15614</v>
      </c>
      <c r="F90" s="81" t="s">
        <v>14413</v>
      </c>
      <c r="G90" s="81" t="s">
        <v>882</v>
      </c>
      <c r="H90" s="59"/>
      <c r="J90" s="59"/>
      <c r="K90" s="59" t="s">
        <v>15613</v>
      </c>
      <c r="L90" s="59" t="s">
        <v>8966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x14ac:dyDescent="0.25">
      <c r="A91" s="59">
        <v>89</v>
      </c>
      <c r="B91" s="59" t="s">
        <v>14413</v>
      </c>
      <c r="C91" s="59" t="s">
        <v>15613</v>
      </c>
      <c r="D91" s="59" t="s">
        <v>14357</v>
      </c>
      <c r="E91" s="59" t="s">
        <v>15614</v>
      </c>
      <c r="F91" s="515">
        <v>44565</v>
      </c>
      <c r="G91" s="81" t="s">
        <v>535</v>
      </c>
      <c r="H91" s="59"/>
      <c r="J91" s="59"/>
      <c r="K91" s="59" t="s">
        <v>15613</v>
      </c>
      <c r="L91" s="93" t="s">
        <v>8843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x14ac:dyDescent="0.25">
      <c r="A92" s="59">
        <v>90</v>
      </c>
      <c r="B92" s="59" t="s">
        <v>14413</v>
      </c>
      <c r="C92" s="59" t="s">
        <v>15613</v>
      </c>
      <c r="D92" s="59" t="s">
        <v>13379</v>
      </c>
      <c r="E92" s="59" t="s">
        <v>15614</v>
      </c>
      <c r="F92" s="81" t="s">
        <v>14451</v>
      </c>
      <c r="G92" s="81" t="s">
        <v>2085</v>
      </c>
      <c r="H92" s="59"/>
      <c r="J92" s="493">
        <v>45054</v>
      </c>
      <c r="K92" s="83" t="s">
        <v>15621</v>
      </c>
      <c r="L92" s="264" t="s">
        <v>9497</v>
      </c>
      <c r="M92" s="110" t="s">
        <v>5340</v>
      </c>
      <c r="N92" s="83" t="s">
        <v>794</v>
      </c>
      <c r="O92" s="629">
        <v>500000</v>
      </c>
      <c r="P92" s="493">
        <v>45087</v>
      </c>
    </row>
    <row r="93" spans="1:16" x14ac:dyDescent="0.25">
      <c r="A93" s="59">
        <v>91</v>
      </c>
      <c r="B93" s="59" t="s">
        <v>14413</v>
      </c>
      <c r="C93" s="59" t="s">
        <v>15613</v>
      </c>
      <c r="D93" s="59" t="s">
        <v>10021</v>
      </c>
      <c r="E93" s="59" t="s">
        <v>15614</v>
      </c>
      <c r="F93" s="515">
        <v>44716</v>
      </c>
      <c r="G93" s="81" t="s">
        <v>665</v>
      </c>
      <c r="H93" s="59"/>
      <c r="J93" s="144">
        <v>45054</v>
      </c>
      <c r="K93" s="59" t="s">
        <v>15696</v>
      </c>
      <c r="L93" s="59" t="s">
        <v>15685</v>
      </c>
      <c r="M93" s="81"/>
      <c r="N93" s="59"/>
      <c r="O93" s="59"/>
      <c r="P93" s="59"/>
    </row>
    <row r="94" spans="1:16" x14ac:dyDescent="0.25">
      <c r="A94" s="59">
        <v>92</v>
      </c>
      <c r="B94" s="59" t="s">
        <v>14413</v>
      </c>
      <c r="C94" s="59" t="s">
        <v>15681</v>
      </c>
      <c r="D94" s="261" t="s">
        <v>15680</v>
      </c>
      <c r="E94" s="59" t="s">
        <v>15697</v>
      </c>
      <c r="F94" s="81" t="s">
        <v>10339</v>
      </c>
      <c r="G94" s="81" t="s">
        <v>1500</v>
      </c>
      <c r="H94" s="59"/>
      <c r="J94" s="144">
        <v>45054</v>
      </c>
      <c r="K94" s="59" t="s">
        <v>15698</v>
      </c>
      <c r="L94" s="59" t="s">
        <v>15685</v>
      </c>
      <c r="M94" s="81"/>
      <c r="N94" s="59"/>
      <c r="O94" s="59"/>
      <c r="P94" s="59"/>
    </row>
    <row r="95" spans="1:16" x14ac:dyDescent="0.25">
      <c r="A95" s="59">
        <v>93</v>
      </c>
      <c r="B95" s="59" t="s">
        <v>14413</v>
      </c>
      <c r="C95" s="59" t="s">
        <v>15681</v>
      </c>
      <c r="D95" s="261" t="s">
        <v>15699</v>
      </c>
      <c r="E95" s="59" t="s">
        <v>15697</v>
      </c>
      <c r="F95" s="81" t="s">
        <v>10007</v>
      </c>
      <c r="G95" s="81" t="s">
        <v>1625</v>
      </c>
      <c r="H95" s="59"/>
      <c r="J95" s="696">
        <v>45268</v>
      </c>
      <c r="K95" s="531" t="s">
        <v>15700</v>
      </c>
      <c r="L95" s="607" t="s">
        <v>15025</v>
      </c>
      <c r="M95" s="698" t="s">
        <v>15620</v>
      </c>
      <c r="N95" s="531"/>
      <c r="O95" s="531"/>
      <c r="P95" s="531"/>
    </row>
    <row r="96" spans="1:16" x14ac:dyDescent="0.25">
      <c r="A96" s="59">
        <v>94</v>
      </c>
      <c r="B96" s="59" t="s">
        <v>14413</v>
      </c>
      <c r="C96" s="59" t="s">
        <v>15681</v>
      </c>
      <c r="D96" s="261" t="s">
        <v>15025</v>
      </c>
      <c r="E96" s="59" t="s">
        <v>15697</v>
      </c>
      <c r="F96" s="81" t="s">
        <v>10339</v>
      </c>
      <c r="G96" s="81" t="s">
        <v>890</v>
      </c>
      <c r="H96" s="59"/>
      <c r="J96" s="515">
        <v>45268</v>
      </c>
      <c r="K96" s="59" t="s">
        <v>15701</v>
      </c>
      <c r="L96" s="124" t="s">
        <v>15478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x14ac:dyDescent="0.25">
      <c r="A97" s="59">
        <v>95</v>
      </c>
      <c r="B97" s="59" t="s">
        <v>14413</v>
      </c>
      <c r="C97" s="59" t="s">
        <v>15681</v>
      </c>
      <c r="D97" s="261" t="s">
        <v>15184</v>
      </c>
      <c r="E97" s="59" t="s">
        <v>15697</v>
      </c>
      <c r="F97" s="515">
        <v>44870</v>
      </c>
      <c r="G97" s="81" t="s">
        <v>504</v>
      </c>
      <c r="H97" s="59"/>
      <c r="J97" s="59"/>
      <c r="K97" s="59" t="s">
        <v>15627</v>
      </c>
      <c r="L97" s="81" t="s">
        <v>9035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x14ac:dyDescent="0.25">
      <c r="A98" s="59">
        <v>96</v>
      </c>
      <c r="B98" s="59" t="s">
        <v>14413</v>
      </c>
      <c r="C98" s="59" t="s">
        <v>15681</v>
      </c>
      <c r="D98" s="261" t="s">
        <v>7351</v>
      </c>
      <c r="E98" s="59" t="s">
        <v>15697</v>
      </c>
      <c r="F98" s="515">
        <v>44870</v>
      </c>
      <c r="G98" s="81" t="s">
        <v>1929</v>
      </c>
      <c r="H98" s="59"/>
      <c r="J98" s="59"/>
      <c r="K98" s="59" t="s">
        <v>15689</v>
      </c>
      <c r="L98" s="59" t="s">
        <v>8998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x14ac:dyDescent="0.25">
      <c r="A99" s="59">
        <v>97</v>
      </c>
      <c r="B99" s="59" t="s">
        <v>14413</v>
      </c>
      <c r="C99" s="59" t="s">
        <v>15681</v>
      </c>
      <c r="D99" s="261" t="s">
        <v>15702</v>
      </c>
      <c r="E99" s="59" t="s">
        <v>15697</v>
      </c>
      <c r="F99" s="81" t="s">
        <v>10304</v>
      </c>
      <c r="G99" s="81" t="s">
        <v>508</v>
      </c>
      <c r="H99" s="59"/>
      <c r="J99" s="59"/>
      <c r="K99" s="59" t="s">
        <v>15627</v>
      </c>
      <c r="L99" s="81" t="s">
        <v>9125</v>
      </c>
      <c r="M99" s="60" t="s">
        <v>4783</v>
      </c>
      <c r="N99" s="59" t="s">
        <v>882</v>
      </c>
      <c r="O99" s="61">
        <v>1050000</v>
      </c>
      <c r="P99" s="515">
        <v>45055</v>
      </c>
    </row>
    <row r="100" spans="1:16" x14ac:dyDescent="0.25">
      <c r="A100" s="59">
        <v>98</v>
      </c>
      <c r="B100" s="59" t="s">
        <v>14413</v>
      </c>
      <c r="C100" s="59" t="s">
        <v>15681</v>
      </c>
      <c r="D100" s="261" t="s">
        <v>15176</v>
      </c>
      <c r="E100" s="59" t="s">
        <v>15697</v>
      </c>
      <c r="F100" s="515">
        <v>44870</v>
      </c>
      <c r="G100" s="81" t="s">
        <v>553</v>
      </c>
      <c r="H100" s="59"/>
      <c r="J100" s="59"/>
      <c r="K100" s="59" t="s">
        <v>15627</v>
      </c>
      <c r="L100" s="124" t="s">
        <v>15703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x14ac:dyDescent="0.25">
      <c r="A101" s="59">
        <v>99</v>
      </c>
      <c r="B101" s="59" t="s">
        <v>14413</v>
      </c>
      <c r="C101" s="59" t="s">
        <v>15681</v>
      </c>
      <c r="D101" s="261" t="s">
        <v>14857</v>
      </c>
      <c r="E101" s="59" t="s">
        <v>15697</v>
      </c>
      <c r="F101" s="81" t="s">
        <v>14438</v>
      </c>
      <c r="G101" s="81" t="s">
        <v>710</v>
      </c>
      <c r="H101" s="59"/>
      <c r="J101" s="59"/>
      <c r="K101" s="59" t="s">
        <v>15621</v>
      </c>
      <c r="L101" s="124" t="s">
        <v>9036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x14ac:dyDescent="0.25">
      <c r="A102" s="59">
        <v>100</v>
      </c>
      <c r="B102" s="59" t="s">
        <v>14413</v>
      </c>
      <c r="C102" s="59" t="s">
        <v>15681</v>
      </c>
      <c r="D102" s="261" t="s">
        <v>15077</v>
      </c>
      <c r="E102" s="59" t="s">
        <v>15697</v>
      </c>
      <c r="F102" s="81" t="s">
        <v>14462</v>
      </c>
      <c r="G102" s="81" t="s">
        <v>2985</v>
      </c>
      <c r="H102" s="59"/>
      <c r="J102" s="59"/>
      <c r="K102" s="59" t="s">
        <v>15621</v>
      </c>
      <c r="L102" s="124" t="s">
        <v>15704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x14ac:dyDescent="0.25">
      <c r="A103" s="59">
        <v>101</v>
      </c>
      <c r="B103" s="59" t="s">
        <v>14413</v>
      </c>
      <c r="C103" s="59" t="s">
        <v>15681</v>
      </c>
      <c r="D103" s="261" t="s">
        <v>15705</v>
      </c>
      <c r="E103" s="59" t="s">
        <v>15697</v>
      </c>
      <c r="F103" s="515">
        <v>44808</v>
      </c>
      <c r="G103" s="81" t="s">
        <v>3801</v>
      </c>
      <c r="H103" s="59"/>
      <c r="J103" s="482" t="s">
        <v>4783</v>
      </c>
      <c r="K103" s="481" t="s">
        <v>15613</v>
      </c>
      <c r="L103" s="481" t="s">
        <v>15706</v>
      </c>
      <c r="M103" s="613" t="s">
        <v>5210</v>
      </c>
      <c r="N103" s="481"/>
      <c r="O103" s="481">
        <v>725000</v>
      </c>
      <c r="P103" s="481"/>
    </row>
    <row r="104" spans="1:16" x14ac:dyDescent="0.25">
      <c r="A104" s="59">
        <v>102</v>
      </c>
      <c r="B104" s="59" t="s">
        <v>14413</v>
      </c>
      <c r="C104" s="59" t="s">
        <v>15681</v>
      </c>
      <c r="D104" s="261" t="s">
        <v>15699</v>
      </c>
      <c r="E104" s="59" t="s">
        <v>15697</v>
      </c>
      <c r="F104" s="81" t="s">
        <v>10339</v>
      </c>
      <c r="G104" s="81" t="s">
        <v>3421</v>
      </c>
      <c r="H104" s="59"/>
      <c r="J104" s="526" t="s">
        <v>4783</v>
      </c>
      <c r="K104" s="531" t="s">
        <v>15621</v>
      </c>
      <c r="L104" s="698">
        <v>1606108</v>
      </c>
      <c r="M104" s="698" t="s">
        <v>15620</v>
      </c>
      <c r="N104" s="531"/>
      <c r="O104" s="531"/>
      <c r="P104" s="531"/>
    </row>
    <row r="105" spans="1:16" x14ac:dyDescent="0.25">
      <c r="A105" s="59">
        <v>103</v>
      </c>
      <c r="B105" s="59" t="s">
        <v>14413</v>
      </c>
      <c r="C105" s="59" t="s">
        <v>15681</v>
      </c>
      <c r="D105" s="261" t="s">
        <v>15707</v>
      </c>
      <c r="E105" s="59" t="s">
        <v>15697</v>
      </c>
      <c r="F105" s="81" t="s">
        <v>10007</v>
      </c>
      <c r="G105" s="81" t="s">
        <v>1625</v>
      </c>
      <c r="H105" s="59"/>
      <c r="J105" s="144">
        <v>45208</v>
      </c>
      <c r="K105" s="59" t="s">
        <v>15621</v>
      </c>
      <c r="L105" s="124" t="s">
        <v>9693</v>
      </c>
      <c r="M105" s="515">
        <v>45117</v>
      </c>
      <c r="N105" s="59" t="s">
        <v>1500</v>
      </c>
      <c r="O105" s="59"/>
      <c r="P105" s="59" t="s">
        <v>5769</v>
      </c>
    </row>
    <row r="106" spans="1:16" x14ac:dyDescent="0.25">
      <c r="A106" s="59">
        <v>104</v>
      </c>
      <c r="B106" s="59" t="s">
        <v>14413</v>
      </c>
      <c r="C106" s="59" t="s">
        <v>15681</v>
      </c>
      <c r="D106" s="706" t="s">
        <v>7091</v>
      </c>
      <c r="E106" s="59" t="s">
        <v>15697</v>
      </c>
      <c r="F106" s="81" t="s">
        <v>10007</v>
      </c>
      <c r="G106" s="81" t="s">
        <v>1625</v>
      </c>
      <c r="H106" s="59" t="s">
        <v>1908</v>
      </c>
      <c r="J106" s="593">
        <v>45208</v>
      </c>
      <c r="K106" s="531" t="s">
        <v>15613</v>
      </c>
      <c r="L106" s="531" t="s">
        <v>15708</v>
      </c>
      <c r="M106" s="698" t="s">
        <v>15620</v>
      </c>
      <c r="N106" s="531"/>
      <c r="O106" s="531"/>
      <c r="P106" s="531"/>
    </row>
    <row r="107" spans="1:16" x14ac:dyDescent="0.25">
      <c r="A107" s="59">
        <v>105</v>
      </c>
      <c r="B107" s="59" t="s">
        <v>14413</v>
      </c>
      <c r="C107" s="59" t="s">
        <v>15681</v>
      </c>
      <c r="D107" s="706" t="s">
        <v>15281</v>
      </c>
      <c r="E107" s="59" t="s">
        <v>15697</v>
      </c>
      <c r="F107" s="81" t="s">
        <v>10007</v>
      </c>
      <c r="G107" s="81" t="s">
        <v>1625</v>
      </c>
      <c r="H107" s="59" t="s">
        <v>1908</v>
      </c>
      <c r="J107" s="144">
        <v>45208</v>
      </c>
      <c r="K107" s="59" t="s">
        <v>15613</v>
      </c>
      <c r="L107" s="59" t="s">
        <v>15709</v>
      </c>
      <c r="M107" s="515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14413</v>
      </c>
      <c r="C108" s="59" t="s">
        <v>15681</v>
      </c>
      <c r="D108" s="261" t="s">
        <v>15710</v>
      </c>
      <c r="E108" s="59" t="s">
        <v>15697</v>
      </c>
      <c r="F108" s="81" t="s">
        <v>10007</v>
      </c>
      <c r="G108" s="81" t="s">
        <v>1625</v>
      </c>
      <c r="H108" s="59"/>
      <c r="J108" s="593">
        <v>45208</v>
      </c>
      <c r="K108" s="531" t="s">
        <v>15711</v>
      </c>
      <c r="L108" s="607" t="s">
        <v>15680</v>
      </c>
      <c r="M108" s="698"/>
      <c r="N108" s="531"/>
      <c r="O108" s="531"/>
      <c r="P108" s="531"/>
    </row>
    <row r="109" spans="1:16" x14ac:dyDescent="0.25">
      <c r="A109" s="59">
        <v>107</v>
      </c>
      <c r="B109" s="144">
        <v>44565</v>
      </c>
      <c r="C109" s="59" t="s">
        <v>15613</v>
      </c>
      <c r="D109" s="261" t="s">
        <v>14357</v>
      </c>
      <c r="E109" s="59" t="s">
        <v>15614</v>
      </c>
      <c r="F109" s="515">
        <v>44746</v>
      </c>
      <c r="G109" s="81" t="s">
        <v>535</v>
      </c>
      <c r="H109" s="59"/>
      <c r="J109" s="144">
        <v>45208</v>
      </c>
      <c r="K109" s="59" t="s">
        <v>15712</v>
      </c>
      <c r="L109" s="124" t="s">
        <v>14857</v>
      </c>
      <c r="M109" s="515">
        <v>45027</v>
      </c>
      <c r="N109" s="59"/>
      <c r="O109" s="59"/>
      <c r="P109" s="59"/>
    </row>
    <row r="110" spans="1:16" x14ac:dyDescent="0.25">
      <c r="A110" s="59">
        <v>108</v>
      </c>
      <c r="B110" s="144">
        <v>44565</v>
      </c>
      <c r="C110" s="59" t="s">
        <v>15613</v>
      </c>
      <c r="D110" s="261" t="s">
        <v>10021</v>
      </c>
      <c r="E110" s="59" t="s">
        <v>15614</v>
      </c>
      <c r="F110" s="515">
        <v>44746</v>
      </c>
      <c r="G110" s="81" t="s">
        <v>535</v>
      </c>
      <c r="H110" s="59"/>
      <c r="J110" s="59"/>
      <c r="K110" s="59" t="s">
        <v>15627</v>
      </c>
      <c r="L110" s="81" t="s">
        <v>9487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x14ac:dyDescent="0.25">
      <c r="A111" s="59">
        <v>109</v>
      </c>
      <c r="B111" s="144">
        <v>44565</v>
      </c>
      <c r="C111" s="59" t="s">
        <v>15613</v>
      </c>
      <c r="D111" s="261" t="s">
        <v>10021</v>
      </c>
      <c r="E111" s="59" t="s">
        <v>15614</v>
      </c>
      <c r="F111" s="81" t="s">
        <v>10007</v>
      </c>
      <c r="G111" s="81" t="s">
        <v>1625</v>
      </c>
      <c r="H111" s="59"/>
      <c r="J111" s="59"/>
      <c r="K111" s="59" t="s">
        <v>15621</v>
      </c>
      <c r="L111" s="124" t="s">
        <v>9449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x14ac:dyDescent="0.25">
      <c r="A112" s="59">
        <v>110</v>
      </c>
      <c r="B112" s="144">
        <v>44565</v>
      </c>
      <c r="C112" s="59" t="s">
        <v>15613</v>
      </c>
      <c r="D112" s="261" t="s">
        <v>10021</v>
      </c>
      <c r="E112" s="59" t="s">
        <v>15614</v>
      </c>
      <c r="F112" s="81" t="s">
        <v>10007</v>
      </c>
      <c r="G112" s="81" t="s">
        <v>1625</v>
      </c>
      <c r="H112" s="59"/>
      <c r="J112" s="59"/>
      <c r="K112" s="59" t="s">
        <v>15621</v>
      </c>
      <c r="L112" s="124" t="s">
        <v>9447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x14ac:dyDescent="0.25">
      <c r="A113" s="59">
        <v>111</v>
      </c>
      <c r="B113" s="144">
        <v>44565</v>
      </c>
      <c r="C113" s="59" t="s">
        <v>15613</v>
      </c>
      <c r="D113" s="59" t="s">
        <v>9996</v>
      </c>
      <c r="E113" s="59" t="s">
        <v>15614</v>
      </c>
      <c r="F113" s="81" t="s">
        <v>9990</v>
      </c>
      <c r="G113" s="81" t="s">
        <v>1161</v>
      </c>
      <c r="H113" s="59"/>
      <c r="J113" s="59"/>
      <c r="K113" s="59" t="s">
        <v>15621</v>
      </c>
      <c r="L113" s="124" t="s">
        <v>9448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x14ac:dyDescent="0.25">
      <c r="A114" s="59">
        <v>112</v>
      </c>
      <c r="B114" s="515">
        <v>44777</v>
      </c>
      <c r="C114" s="59" t="s">
        <v>15613</v>
      </c>
      <c r="D114" s="59" t="s">
        <v>9961</v>
      </c>
      <c r="E114" s="59" t="s">
        <v>15614</v>
      </c>
      <c r="F114" s="81" t="s">
        <v>9957</v>
      </c>
      <c r="G114" s="81" t="s">
        <v>1929</v>
      </c>
      <c r="H114" s="59"/>
      <c r="J114" s="59"/>
      <c r="K114" s="59" t="s">
        <v>15621</v>
      </c>
      <c r="L114" s="124" t="s">
        <v>9495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x14ac:dyDescent="0.25">
      <c r="A115" s="59">
        <v>113</v>
      </c>
      <c r="B115" s="515">
        <v>44777</v>
      </c>
      <c r="C115" s="59" t="s">
        <v>15613</v>
      </c>
      <c r="D115" s="59" t="s">
        <v>9959</v>
      </c>
      <c r="E115" s="59" t="s">
        <v>15614</v>
      </c>
      <c r="F115" s="81" t="s">
        <v>9957</v>
      </c>
      <c r="G115" s="81" t="s">
        <v>1929</v>
      </c>
      <c r="H115" s="59"/>
      <c r="J115" s="59"/>
      <c r="K115" s="59" t="s">
        <v>15621</v>
      </c>
      <c r="L115" s="124" t="s">
        <v>9450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x14ac:dyDescent="0.25">
      <c r="A116" s="59">
        <v>114</v>
      </c>
      <c r="B116" s="515">
        <v>44777</v>
      </c>
      <c r="C116" s="59" t="s">
        <v>15613</v>
      </c>
      <c r="D116" s="59" t="s">
        <v>9959</v>
      </c>
      <c r="E116" s="59" t="s">
        <v>15614</v>
      </c>
      <c r="F116" s="81" t="s">
        <v>9957</v>
      </c>
      <c r="G116" s="81" t="s">
        <v>947</v>
      </c>
      <c r="H116" s="59"/>
      <c r="J116" s="59"/>
      <c r="K116" s="59" t="s">
        <v>15621</v>
      </c>
      <c r="L116" s="124" t="s">
        <v>9694</v>
      </c>
      <c r="M116" s="515">
        <v>45117</v>
      </c>
      <c r="N116" s="59" t="s">
        <v>1500</v>
      </c>
      <c r="O116" s="59"/>
      <c r="P116" s="59" t="s">
        <v>5769</v>
      </c>
    </row>
    <row r="117" spans="1:16" x14ac:dyDescent="0.25">
      <c r="A117" s="59">
        <v>115</v>
      </c>
      <c r="B117" s="515">
        <v>44777</v>
      </c>
      <c r="C117" s="59" t="s">
        <v>15613</v>
      </c>
      <c r="D117" s="59" t="s">
        <v>9964</v>
      </c>
      <c r="E117" s="59" t="s">
        <v>15614</v>
      </c>
      <c r="F117" s="81" t="s">
        <v>9957</v>
      </c>
      <c r="G117" s="81" t="s">
        <v>710</v>
      </c>
      <c r="H117" s="59"/>
      <c r="J117" s="711">
        <v>45206</v>
      </c>
      <c r="K117" s="59" t="s">
        <v>15713</v>
      </c>
      <c r="L117" s="59" t="s">
        <v>15714</v>
      </c>
      <c r="M117" s="81"/>
      <c r="N117" s="59"/>
      <c r="O117" s="59"/>
      <c r="P117" s="59"/>
    </row>
    <row r="118" spans="1:16" x14ac:dyDescent="0.25">
      <c r="A118" s="59">
        <v>116</v>
      </c>
      <c r="B118" s="515">
        <v>44777</v>
      </c>
      <c r="C118" s="59" t="s">
        <v>15613</v>
      </c>
      <c r="D118" s="59" t="s">
        <v>11438</v>
      </c>
      <c r="E118" s="59" t="s">
        <v>15614</v>
      </c>
      <c r="F118" s="81" t="s">
        <v>365</v>
      </c>
      <c r="G118" s="81" t="s">
        <v>957</v>
      </c>
      <c r="H118" s="59"/>
      <c r="J118" s="711">
        <v>45206</v>
      </c>
      <c r="K118" s="59" t="s">
        <v>15715</v>
      </c>
      <c r="L118" s="124" t="s">
        <v>9783</v>
      </c>
      <c r="M118" s="81" t="s">
        <v>5756</v>
      </c>
      <c r="N118" s="59" t="s">
        <v>15716</v>
      </c>
      <c r="O118" s="59"/>
      <c r="P118" s="59" t="s">
        <v>5890</v>
      </c>
    </row>
    <row r="119" spans="1:16" x14ac:dyDescent="0.25">
      <c r="A119" s="59">
        <v>117</v>
      </c>
      <c r="B119" s="515">
        <v>44777</v>
      </c>
      <c r="C119" s="59" t="s">
        <v>15613</v>
      </c>
      <c r="D119" s="59" t="s">
        <v>9968</v>
      </c>
      <c r="E119" s="59" t="s">
        <v>15614</v>
      </c>
      <c r="F119" s="81" t="s">
        <v>365</v>
      </c>
      <c r="G119" s="81" t="s">
        <v>957</v>
      </c>
      <c r="H119" s="59"/>
      <c r="J119" s="711">
        <v>45206</v>
      </c>
      <c r="K119" s="59" t="s">
        <v>15613</v>
      </c>
      <c r="L119" s="59" t="s">
        <v>15685</v>
      </c>
      <c r="M119" s="81"/>
      <c r="N119" s="59"/>
      <c r="O119" s="59"/>
      <c r="P119" s="59"/>
    </row>
    <row r="120" spans="1:16" x14ac:dyDescent="0.25">
      <c r="A120" s="59">
        <v>118</v>
      </c>
      <c r="B120" s="515">
        <v>44777</v>
      </c>
      <c r="C120" s="59" t="s">
        <v>15613</v>
      </c>
      <c r="D120" s="59" t="s">
        <v>9968</v>
      </c>
      <c r="E120" s="59" t="s">
        <v>15614</v>
      </c>
      <c r="F120" s="81" t="s">
        <v>9957</v>
      </c>
      <c r="G120" s="81" t="s">
        <v>947</v>
      </c>
      <c r="H120" s="59"/>
      <c r="J120" s="711">
        <v>45206</v>
      </c>
      <c r="K120" s="59" t="s">
        <v>15689</v>
      </c>
      <c r="L120" s="59" t="s">
        <v>15717</v>
      </c>
      <c r="M120" s="81"/>
      <c r="N120" s="59"/>
      <c r="O120" s="59"/>
      <c r="P120" s="59"/>
    </row>
    <row r="121" spans="1:16" x14ac:dyDescent="0.25">
      <c r="A121" s="59">
        <v>119</v>
      </c>
      <c r="B121" s="60" t="s">
        <v>9990</v>
      </c>
      <c r="C121" s="59" t="s">
        <v>15613</v>
      </c>
      <c r="D121" s="59" t="s">
        <v>10022</v>
      </c>
      <c r="E121" s="59" t="s">
        <v>15614</v>
      </c>
      <c r="F121" s="81" t="s">
        <v>10007</v>
      </c>
      <c r="G121" s="81" t="s">
        <v>1625</v>
      </c>
      <c r="H121" s="59"/>
      <c r="J121" s="711">
        <v>45213</v>
      </c>
      <c r="K121" s="59" t="s">
        <v>15613</v>
      </c>
      <c r="L121" s="59" t="s">
        <v>15718</v>
      </c>
      <c r="M121" s="515">
        <v>45027</v>
      </c>
      <c r="N121" s="59"/>
      <c r="O121" s="59"/>
      <c r="P121" s="59"/>
    </row>
    <row r="122" spans="1:16" x14ac:dyDescent="0.25">
      <c r="A122" s="59">
        <v>120</v>
      </c>
      <c r="B122" s="60" t="s">
        <v>9990</v>
      </c>
      <c r="C122" s="59" t="s">
        <v>15613</v>
      </c>
      <c r="D122" s="59" t="s">
        <v>10022</v>
      </c>
      <c r="E122" s="59" t="s">
        <v>15614</v>
      </c>
      <c r="F122" s="515">
        <v>44657</v>
      </c>
      <c r="G122" s="81" t="s">
        <v>1877</v>
      </c>
      <c r="H122" s="59"/>
      <c r="J122" s="59"/>
      <c r="K122" s="59" t="s">
        <v>15627</v>
      </c>
      <c r="L122" s="124" t="s">
        <v>15719</v>
      </c>
      <c r="M122" s="81" t="s">
        <v>5756</v>
      </c>
      <c r="N122" s="59" t="s">
        <v>15716</v>
      </c>
      <c r="O122" s="59"/>
      <c r="P122" s="59" t="s">
        <v>5890</v>
      </c>
    </row>
    <row r="123" spans="1:16" x14ac:dyDescent="0.25">
      <c r="A123" s="59">
        <v>121</v>
      </c>
      <c r="B123" s="60" t="s">
        <v>9990</v>
      </c>
      <c r="C123" s="59" t="s">
        <v>15613</v>
      </c>
      <c r="D123" s="59" t="s">
        <v>10023</v>
      </c>
      <c r="E123" s="59" t="s">
        <v>15614</v>
      </c>
      <c r="F123" s="81" t="s">
        <v>10007</v>
      </c>
      <c r="G123" s="81" t="s">
        <v>1625</v>
      </c>
      <c r="H123" s="59"/>
      <c r="J123" s="59"/>
      <c r="K123" s="59" t="s">
        <v>15627</v>
      </c>
      <c r="L123" s="124" t="s">
        <v>15720</v>
      </c>
      <c r="M123" s="81" t="s">
        <v>5756</v>
      </c>
      <c r="N123" s="59" t="s">
        <v>1156</v>
      </c>
      <c r="O123" s="59"/>
      <c r="P123" s="59" t="s">
        <v>5813</v>
      </c>
    </row>
    <row r="124" spans="1:16" x14ac:dyDescent="0.25">
      <c r="A124" s="59">
        <v>122</v>
      </c>
      <c r="B124" s="60" t="s">
        <v>9990</v>
      </c>
      <c r="C124" s="59" t="s">
        <v>15613</v>
      </c>
      <c r="D124" s="59" t="s">
        <v>10516</v>
      </c>
      <c r="E124" s="59" t="s">
        <v>15614</v>
      </c>
      <c r="F124" s="515">
        <v>44657</v>
      </c>
      <c r="G124" s="81" t="s">
        <v>1877</v>
      </c>
      <c r="H124" s="59"/>
      <c r="J124" s="59"/>
      <c r="K124" s="59" t="s">
        <v>15627</v>
      </c>
      <c r="L124" s="124" t="s">
        <v>15703</v>
      </c>
      <c r="M124" s="81" t="s">
        <v>5756</v>
      </c>
      <c r="N124" s="59" t="s">
        <v>1908</v>
      </c>
      <c r="O124" s="59"/>
      <c r="P124" s="144">
        <v>45118</v>
      </c>
    </row>
    <row r="125" spans="1:16" x14ac:dyDescent="0.25">
      <c r="A125" s="59">
        <v>123</v>
      </c>
      <c r="B125" s="60" t="s">
        <v>9990</v>
      </c>
      <c r="C125" s="59" t="s">
        <v>15613</v>
      </c>
      <c r="D125" s="59" t="s">
        <v>10022</v>
      </c>
      <c r="E125" s="59" t="s">
        <v>15614</v>
      </c>
      <c r="F125" s="81" t="s">
        <v>10339</v>
      </c>
      <c r="G125" s="81" t="s">
        <v>882</v>
      </c>
      <c r="H125" s="59"/>
      <c r="J125" s="59"/>
      <c r="K125" s="59" t="s">
        <v>15627</v>
      </c>
      <c r="L125" s="81">
        <v>4921</v>
      </c>
      <c r="M125" s="81" t="s">
        <v>5756</v>
      </c>
      <c r="N125" s="59" t="s">
        <v>1908</v>
      </c>
      <c r="O125" s="59"/>
      <c r="P125" s="144">
        <v>45118</v>
      </c>
    </row>
    <row r="126" spans="1:16" x14ac:dyDescent="0.25">
      <c r="A126" s="59">
        <v>124</v>
      </c>
      <c r="B126" s="59" t="s">
        <v>10091</v>
      </c>
      <c r="C126" s="59" t="s">
        <v>15613</v>
      </c>
      <c r="D126" s="59" t="s">
        <v>10517</v>
      </c>
      <c r="E126" s="59" t="s">
        <v>15614</v>
      </c>
      <c r="F126" s="515">
        <v>44657</v>
      </c>
      <c r="G126" s="81" t="s">
        <v>1877</v>
      </c>
      <c r="H126" s="59"/>
      <c r="J126" s="59"/>
      <c r="K126" s="59" t="s">
        <v>15627</v>
      </c>
      <c r="L126" s="81">
        <v>2223</v>
      </c>
      <c r="M126" s="81" t="s">
        <v>5756</v>
      </c>
      <c r="N126" s="59"/>
      <c r="O126" s="59"/>
      <c r="P126" s="59"/>
    </row>
    <row r="127" spans="1:16" x14ac:dyDescent="0.25">
      <c r="A127" s="59">
        <v>125</v>
      </c>
      <c r="B127" s="59" t="s">
        <v>10091</v>
      </c>
      <c r="C127" s="59" t="s">
        <v>15613</v>
      </c>
      <c r="D127" s="59" t="s">
        <v>10516</v>
      </c>
      <c r="E127" s="59" t="s">
        <v>15614</v>
      </c>
      <c r="F127" s="81" t="s">
        <v>10352</v>
      </c>
      <c r="G127" s="81" t="s">
        <v>2085</v>
      </c>
      <c r="H127" s="59"/>
      <c r="J127" s="59"/>
      <c r="K127" s="59" t="s">
        <v>15627</v>
      </c>
      <c r="L127" s="124" t="s">
        <v>15721</v>
      </c>
      <c r="M127" s="81" t="s">
        <v>5756</v>
      </c>
      <c r="N127" s="59" t="s">
        <v>15716</v>
      </c>
      <c r="O127" s="59"/>
      <c r="P127" s="59" t="s">
        <v>5890</v>
      </c>
    </row>
    <row r="128" spans="1:16" x14ac:dyDescent="0.25">
      <c r="A128" s="59">
        <v>126</v>
      </c>
      <c r="B128" s="59" t="s">
        <v>10091</v>
      </c>
      <c r="C128" s="59" t="s">
        <v>15613</v>
      </c>
      <c r="D128" s="59" t="s">
        <v>10516</v>
      </c>
      <c r="E128" s="59" t="s">
        <v>15614</v>
      </c>
      <c r="F128" s="81" t="s">
        <v>10352</v>
      </c>
      <c r="G128" s="81" t="s">
        <v>2085</v>
      </c>
      <c r="H128" s="59"/>
      <c r="J128" s="59"/>
      <c r="K128" s="59" t="s">
        <v>15621</v>
      </c>
      <c r="L128" s="124" t="s">
        <v>9786</v>
      </c>
      <c r="M128" s="81" t="s">
        <v>5756</v>
      </c>
      <c r="N128" s="59" t="s">
        <v>15716</v>
      </c>
      <c r="O128" s="59"/>
      <c r="P128" s="59" t="s">
        <v>5890</v>
      </c>
    </row>
    <row r="129" spans="1:16" x14ac:dyDescent="0.25">
      <c r="A129" s="59">
        <v>127</v>
      </c>
      <c r="B129" s="59" t="s">
        <v>10091</v>
      </c>
      <c r="C129" s="59" t="s">
        <v>15613</v>
      </c>
      <c r="D129" s="59" t="s">
        <v>10022</v>
      </c>
      <c r="E129" s="59" t="s">
        <v>15614</v>
      </c>
      <c r="F129" s="81" t="s">
        <v>10339</v>
      </c>
      <c r="G129" s="81" t="s">
        <v>882</v>
      </c>
      <c r="H129" s="59"/>
      <c r="J129" s="59"/>
      <c r="K129" s="59" t="s">
        <v>15621</v>
      </c>
      <c r="L129" s="124" t="s">
        <v>15722</v>
      </c>
      <c r="M129" s="81" t="s">
        <v>5756</v>
      </c>
      <c r="N129" s="59"/>
      <c r="O129" s="59"/>
      <c r="P129" s="59"/>
    </row>
    <row r="130" spans="1:16" x14ac:dyDescent="0.25">
      <c r="A130" s="59">
        <v>128</v>
      </c>
      <c r="B130" s="59" t="s">
        <v>10091</v>
      </c>
      <c r="C130" s="59" t="s">
        <v>15613</v>
      </c>
      <c r="D130" s="59" t="s">
        <v>10516</v>
      </c>
      <c r="E130" s="59" t="s">
        <v>15614</v>
      </c>
      <c r="F130" s="515">
        <v>44657</v>
      </c>
      <c r="G130" s="81" t="s">
        <v>1877</v>
      </c>
      <c r="H130" s="59"/>
      <c r="J130" s="59"/>
      <c r="K130" s="59" t="s">
        <v>15621</v>
      </c>
      <c r="L130" s="124" t="s">
        <v>15723</v>
      </c>
      <c r="M130" s="81" t="s">
        <v>5756</v>
      </c>
      <c r="N130" s="59"/>
      <c r="O130" s="59"/>
      <c r="P130" s="59"/>
    </row>
    <row r="131" spans="1:16" x14ac:dyDescent="0.25">
      <c r="A131" s="59">
        <v>129</v>
      </c>
      <c r="B131" s="144">
        <v>44626</v>
      </c>
      <c r="C131" s="59" t="s">
        <v>15613</v>
      </c>
      <c r="D131" s="59" t="s">
        <v>10517</v>
      </c>
      <c r="E131" s="59" t="s">
        <v>15614</v>
      </c>
      <c r="F131" s="81" t="s">
        <v>10706</v>
      </c>
      <c r="G131" s="81" t="s">
        <v>947</v>
      </c>
      <c r="H131" s="59"/>
      <c r="J131" s="59"/>
      <c r="K131" s="59" t="s">
        <v>15627</v>
      </c>
      <c r="L131" s="81">
        <v>1823</v>
      </c>
      <c r="M131" s="81" t="s">
        <v>5756</v>
      </c>
      <c r="N131" s="59"/>
      <c r="O131" s="59"/>
      <c r="P131" s="59"/>
    </row>
    <row r="132" spans="1:16" x14ac:dyDescent="0.25">
      <c r="A132" s="59">
        <v>130</v>
      </c>
      <c r="B132" s="144">
        <v>44626</v>
      </c>
      <c r="C132" s="59" t="s">
        <v>15613</v>
      </c>
      <c r="D132" s="59" t="s">
        <v>10517</v>
      </c>
      <c r="E132" s="59" t="s">
        <v>15614</v>
      </c>
      <c r="F132" s="81" t="s">
        <v>10706</v>
      </c>
      <c r="G132" s="81" t="s">
        <v>947</v>
      </c>
      <c r="H132" s="59"/>
      <c r="J132" s="59"/>
      <c r="K132" s="59" t="s">
        <v>15627</v>
      </c>
      <c r="L132" s="81">
        <v>4522</v>
      </c>
      <c r="M132" s="81" t="s">
        <v>5756</v>
      </c>
      <c r="N132" s="59"/>
      <c r="O132" s="59"/>
      <c r="P132" s="59"/>
    </row>
    <row r="133" spans="1:16" x14ac:dyDescent="0.25">
      <c r="A133" s="59">
        <v>131</v>
      </c>
      <c r="B133" s="144">
        <v>44626</v>
      </c>
      <c r="C133" s="59" t="s">
        <v>15613</v>
      </c>
      <c r="D133" s="59" t="s">
        <v>10516</v>
      </c>
      <c r="E133" s="59" t="s">
        <v>15614</v>
      </c>
      <c r="F133" s="81" t="s">
        <v>10773</v>
      </c>
      <c r="G133" s="81" t="s">
        <v>998</v>
      </c>
      <c r="H133" s="59"/>
      <c r="J133" s="59"/>
      <c r="K133" s="59" t="s">
        <v>15627</v>
      </c>
      <c r="L133" s="552">
        <v>3822</v>
      </c>
      <c r="M133" s="81" t="s">
        <v>5756</v>
      </c>
      <c r="N133" s="59" t="s">
        <v>1156</v>
      </c>
      <c r="O133" s="59"/>
      <c r="P133" s="59" t="s">
        <v>5813</v>
      </c>
    </row>
    <row r="134" spans="1:16" x14ac:dyDescent="0.25">
      <c r="A134" s="59">
        <v>132</v>
      </c>
      <c r="B134" s="144">
        <v>44626</v>
      </c>
      <c r="C134" s="59" t="s">
        <v>15613</v>
      </c>
      <c r="D134" s="59" t="s">
        <v>10516</v>
      </c>
      <c r="E134" s="59" t="s">
        <v>15614</v>
      </c>
      <c r="F134" s="81" t="s">
        <v>10773</v>
      </c>
      <c r="G134" s="81" t="s">
        <v>998</v>
      </c>
      <c r="H134" s="59"/>
      <c r="J134" s="59" t="s">
        <v>5890</v>
      </c>
      <c r="K134" s="59" t="s">
        <v>15613</v>
      </c>
      <c r="L134" s="59" t="s">
        <v>15724</v>
      </c>
      <c r="M134" s="81"/>
      <c r="N134" s="59"/>
      <c r="O134" s="59"/>
      <c r="P134" s="59"/>
    </row>
    <row r="135" spans="1:16" x14ac:dyDescent="0.25">
      <c r="A135" s="59">
        <v>133</v>
      </c>
      <c r="B135" s="144">
        <v>44626</v>
      </c>
      <c r="C135" s="59" t="s">
        <v>15613</v>
      </c>
      <c r="D135" s="59" t="s">
        <v>10023</v>
      </c>
      <c r="E135" s="59" t="s">
        <v>15614</v>
      </c>
      <c r="F135" s="81" t="s">
        <v>10846</v>
      </c>
      <c r="G135" s="81" t="s">
        <v>2626</v>
      </c>
      <c r="H135" s="59"/>
      <c r="J135" s="59"/>
      <c r="K135" s="59"/>
      <c r="L135" s="59"/>
      <c r="M135" s="81"/>
      <c r="N135" s="59"/>
      <c r="O135" s="59"/>
      <c r="P135" s="59"/>
    </row>
    <row r="136" spans="1:16" x14ac:dyDescent="0.25">
      <c r="A136" s="59">
        <v>134</v>
      </c>
      <c r="B136" s="144">
        <v>44626</v>
      </c>
      <c r="C136" s="59" t="s">
        <v>15613</v>
      </c>
      <c r="D136" s="59" t="s">
        <v>10517</v>
      </c>
      <c r="E136" s="59" t="s">
        <v>15614</v>
      </c>
      <c r="F136" s="81" t="s">
        <v>10846</v>
      </c>
      <c r="G136" s="81" t="s">
        <v>2626</v>
      </c>
      <c r="H136" s="59"/>
      <c r="J136" s="59"/>
      <c r="K136" s="59"/>
      <c r="L136" s="59"/>
      <c r="M136" s="81"/>
      <c r="N136" s="59"/>
      <c r="O136" s="59"/>
      <c r="P136" s="59"/>
    </row>
    <row r="137" spans="1:16" x14ac:dyDescent="0.25">
      <c r="A137" s="59">
        <v>135</v>
      </c>
      <c r="B137" s="144">
        <v>44626</v>
      </c>
      <c r="C137" s="59" t="s">
        <v>15613</v>
      </c>
      <c r="D137" s="59" t="s">
        <v>10517</v>
      </c>
      <c r="E137" s="59" t="s">
        <v>15614</v>
      </c>
      <c r="F137" s="81" t="s">
        <v>10617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x14ac:dyDescent="0.25">
      <c r="A138" s="59">
        <v>136</v>
      </c>
      <c r="B138" s="144">
        <v>44626</v>
      </c>
      <c r="C138" s="59" t="s">
        <v>15613</v>
      </c>
      <c r="D138" s="59" t="s">
        <v>10022</v>
      </c>
      <c r="E138" s="59" t="s">
        <v>15614</v>
      </c>
      <c r="F138" s="81" t="s">
        <v>10617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x14ac:dyDescent="0.25">
      <c r="A139" s="59">
        <v>137</v>
      </c>
      <c r="B139" s="59" t="s">
        <v>10617</v>
      </c>
      <c r="C139" s="59" t="s">
        <v>15725</v>
      </c>
      <c r="D139" s="59">
        <v>105715665</v>
      </c>
      <c r="E139" s="59" t="s">
        <v>15726</v>
      </c>
      <c r="F139" s="81" t="s">
        <v>11149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x14ac:dyDescent="0.25">
      <c r="A140" s="59">
        <v>138</v>
      </c>
      <c r="B140" s="59" t="s">
        <v>10617</v>
      </c>
      <c r="C140" s="59" t="s">
        <v>15725</v>
      </c>
      <c r="D140" s="531">
        <v>105715429</v>
      </c>
      <c r="E140" s="59" t="s">
        <v>15726</v>
      </c>
      <c r="F140" s="81" t="s">
        <v>11149</v>
      </c>
      <c r="G140" s="81" t="s">
        <v>1500</v>
      </c>
      <c r="H140" s="59" t="s">
        <v>15727</v>
      </c>
      <c r="J140" s="59"/>
      <c r="K140" s="59"/>
      <c r="L140" s="59"/>
      <c r="M140" s="81"/>
      <c r="N140" s="59"/>
      <c r="O140" s="59"/>
      <c r="P140" s="59"/>
    </row>
    <row r="141" spans="1:16" x14ac:dyDescent="0.25">
      <c r="A141" s="59">
        <v>139</v>
      </c>
      <c r="B141" s="59" t="s">
        <v>10617</v>
      </c>
      <c r="C141" s="59" t="s">
        <v>15725</v>
      </c>
      <c r="D141" s="59">
        <v>105716072</v>
      </c>
      <c r="E141" s="59" t="s">
        <v>15726</v>
      </c>
      <c r="F141" s="81" t="s">
        <v>11149</v>
      </c>
      <c r="G141" s="81" t="s">
        <v>1500</v>
      </c>
      <c r="H141" s="59"/>
    </row>
    <row r="142" spans="1:16" x14ac:dyDescent="0.25">
      <c r="A142" s="59">
        <v>140</v>
      </c>
      <c r="B142" s="59" t="s">
        <v>10617</v>
      </c>
      <c r="C142" s="59" t="s">
        <v>15725</v>
      </c>
      <c r="D142" s="531">
        <v>105154047</v>
      </c>
      <c r="E142" s="59" t="s">
        <v>15726</v>
      </c>
      <c r="F142" s="81" t="s">
        <v>11149</v>
      </c>
      <c r="G142" s="81" t="s">
        <v>1500</v>
      </c>
      <c r="H142" s="59" t="s">
        <v>15727</v>
      </c>
    </row>
    <row r="143" spans="1:16" x14ac:dyDescent="0.25">
      <c r="A143" s="59">
        <v>141</v>
      </c>
      <c r="B143" s="60" t="s">
        <v>10671</v>
      </c>
      <c r="C143" s="59" t="s">
        <v>15621</v>
      </c>
      <c r="D143" s="124" t="s">
        <v>15299</v>
      </c>
      <c r="E143" s="59" t="s">
        <v>13085</v>
      </c>
      <c r="F143" s="515">
        <v>44812</v>
      </c>
      <c r="G143" s="81" t="s">
        <v>882</v>
      </c>
      <c r="H143" s="59"/>
    </row>
    <row r="144" spans="1:16" x14ac:dyDescent="0.25">
      <c r="A144" s="662">
        <v>142</v>
      </c>
      <c r="B144" s="60" t="s">
        <v>10671</v>
      </c>
      <c r="C144" s="59" t="s">
        <v>15621</v>
      </c>
      <c r="D144" s="124" t="s">
        <v>15129</v>
      </c>
      <c r="E144" s="59" t="s">
        <v>13085</v>
      </c>
      <c r="F144" s="515">
        <v>44812</v>
      </c>
      <c r="G144" s="81" t="s">
        <v>629</v>
      </c>
      <c r="H144" s="59"/>
    </row>
    <row r="145" spans="1:8" x14ac:dyDescent="0.25">
      <c r="A145" s="59">
        <v>143</v>
      </c>
      <c r="B145" s="60" t="s">
        <v>10671</v>
      </c>
      <c r="C145" s="59" t="s">
        <v>15621</v>
      </c>
      <c r="D145" s="124" t="s">
        <v>15413</v>
      </c>
      <c r="E145" s="59" t="s">
        <v>13085</v>
      </c>
      <c r="F145" s="81" t="s">
        <v>11211</v>
      </c>
      <c r="G145" s="81" t="s">
        <v>1784</v>
      </c>
      <c r="H145" s="59"/>
    </row>
    <row r="146" spans="1:8" x14ac:dyDescent="0.25">
      <c r="A146" s="59">
        <v>144</v>
      </c>
      <c r="B146" s="60" t="s">
        <v>10671</v>
      </c>
      <c r="C146" s="59" t="s">
        <v>15621</v>
      </c>
      <c r="D146" s="124" t="s">
        <v>15728</v>
      </c>
      <c r="E146" s="59" t="s">
        <v>13085</v>
      </c>
      <c r="F146" s="81" t="s">
        <v>10783</v>
      </c>
      <c r="G146" s="81" t="s">
        <v>749</v>
      </c>
      <c r="H146" s="59"/>
    </row>
    <row r="147" spans="1:8" x14ac:dyDescent="0.25">
      <c r="A147" s="59">
        <v>145</v>
      </c>
      <c r="B147" s="60" t="s">
        <v>10671</v>
      </c>
      <c r="C147" s="59" t="s">
        <v>15621</v>
      </c>
      <c r="D147" s="124" t="s">
        <v>15729</v>
      </c>
      <c r="E147" s="59" t="s">
        <v>13085</v>
      </c>
      <c r="F147" s="515">
        <v>44902</v>
      </c>
      <c r="G147" s="81" t="s">
        <v>1873</v>
      </c>
      <c r="H147" s="59"/>
    </row>
    <row r="148" spans="1:8" x14ac:dyDescent="0.25">
      <c r="A148" s="59">
        <v>146</v>
      </c>
      <c r="B148" s="60" t="s">
        <v>10671</v>
      </c>
      <c r="C148" s="59" t="s">
        <v>15621</v>
      </c>
      <c r="D148" s="124" t="s">
        <v>15132</v>
      </c>
      <c r="E148" s="59" t="s">
        <v>13085</v>
      </c>
      <c r="F148" s="81" t="s">
        <v>10706</v>
      </c>
      <c r="G148" s="81" t="s">
        <v>947</v>
      </c>
      <c r="H148" s="59"/>
    </row>
    <row r="149" spans="1:8" x14ac:dyDescent="0.25">
      <c r="A149" s="59">
        <v>147</v>
      </c>
      <c r="B149" s="60" t="s">
        <v>10671</v>
      </c>
      <c r="C149" s="59" t="s">
        <v>15621</v>
      </c>
      <c r="D149" s="124" t="s">
        <v>10740</v>
      </c>
      <c r="E149" s="59" t="s">
        <v>13085</v>
      </c>
      <c r="F149" s="81" t="s">
        <v>10706</v>
      </c>
      <c r="G149" s="81" t="s">
        <v>1625</v>
      </c>
      <c r="H149" s="59"/>
    </row>
    <row r="150" spans="1:8" x14ac:dyDescent="0.25">
      <c r="A150" s="59">
        <v>148</v>
      </c>
      <c r="B150" s="60" t="s">
        <v>10671</v>
      </c>
      <c r="C150" s="59" t="s">
        <v>15621</v>
      </c>
      <c r="D150" s="124" t="s">
        <v>15676</v>
      </c>
      <c r="E150" s="59" t="s">
        <v>13085</v>
      </c>
      <c r="F150" s="81" t="s">
        <v>10706</v>
      </c>
      <c r="G150" s="81" t="s">
        <v>1653</v>
      </c>
      <c r="H150" s="59"/>
    </row>
    <row r="151" spans="1:8" x14ac:dyDescent="0.25">
      <c r="A151" s="59">
        <v>149</v>
      </c>
      <c r="B151" s="60" t="s">
        <v>10671</v>
      </c>
      <c r="C151" s="59" t="s">
        <v>15621</v>
      </c>
      <c r="D151" s="124" t="s">
        <v>10741</v>
      </c>
      <c r="E151" s="59" t="s">
        <v>13085</v>
      </c>
      <c r="F151" s="81" t="s">
        <v>10706</v>
      </c>
      <c r="G151" s="81" t="s">
        <v>1625</v>
      </c>
      <c r="H151" s="59"/>
    </row>
    <row r="152" spans="1:8" x14ac:dyDescent="0.25">
      <c r="A152" s="59">
        <v>150</v>
      </c>
      <c r="B152" s="60" t="s">
        <v>10671</v>
      </c>
      <c r="C152" s="59" t="s">
        <v>15621</v>
      </c>
      <c r="D152" s="124" t="s">
        <v>15398</v>
      </c>
      <c r="E152" s="59" t="s">
        <v>13085</v>
      </c>
      <c r="F152" s="81" t="s">
        <v>11211</v>
      </c>
      <c r="G152" s="81" t="s">
        <v>2626</v>
      </c>
      <c r="H152" s="59"/>
    </row>
    <row r="153" spans="1:8" x14ac:dyDescent="0.25">
      <c r="A153" s="59">
        <v>151</v>
      </c>
      <c r="B153" s="60" t="s">
        <v>10671</v>
      </c>
      <c r="C153" s="59" t="s">
        <v>15621</v>
      </c>
      <c r="D153" s="124" t="s">
        <v>15653</v>
      </c>
      <c r="E153" s="59" t="s">
        <v>13085</v>
      </c>
      <c r="F153" s="515">
        <v>44719</v>
      </c>
      <c r="G153" s="81" t="s">
        <v>763</v>
      </c>
      <c r="H153" s="59"/>
    </row>
    <row r="154" spans="1:8" x14ac:dyDescent="0.25">
      <c r="A154" s="59">
        <v>152</v>
      </c>
      <c r="B154" s="60" t="s">
        <v>10671</v>
      </c>
      <c r="C154" s="59" t="s">
        <v>15621</v>
      </c>
      <c r="D154" s="124" t="s">
        <v>15652</v>
      </c>
      <c r="E154" s="59" t="s">
        <v>13085</v>
      </c>
      <c r="F154" s="81" t="s">
        <v>10846</v>
      </c>
      <c r="G154" s="81" t="s">
        <v>3352</v>
      </c>
      <c r="H154" s="59"/>
    </row>
    <row r="155" spans="1:8" x14ac:dyDescent="0.25">
      <c r="A155" s="59">
        <v>153</v>
      </c>
      <c r="B155" s="60" t="s">
        <v>10671</v>
      </c>
      <c r="C155" s="59" t="s">
        <v>15621</v>
      </c>
      <c r="D155" s="124" t="s">
        <v>10742</v>
      </c>
      <c r="E155" s="59" t="s">
        <v>13085</v>
      </c>
      <c r="F155" s="81" t="s">
        <v>10706</v>
      </c>
      <c r="G155" s="81" t="s">
        <v>1625</v>
      </c>
      <c r="H155" s="59"/>
    </row>
    <row r="156" spans="1:8" x14ac:dyDescent="0.25">
      <c r="A156" s="59">
        <v>154</v>
      </c>
      <c r="B156" s="60" t="s">
        <v>10671</v>
      </c>
      <c r="C156" s="59" t="s">
        <v>15621</v>
      </c>
      <c r="D156" s="124" t="s">
        <v>15730</v>
      </c>
      <c r="E156" s="59" t="s">
        <v>13085</v>
      </c>
      <c r="F156" s="81" t="s">
        <v>10706</v>
      </c>
      <c r="G156" s="81" t="s">
        <v>894</v>
      </c>
      <c r="H156" s="59"/>
    </row>
    <row r="157" spans="1:8" x14ac:dyDescent="0.25">
      <c r="A157" s="59">
        <v>155</v>
      </c>
      <c r="B157" s="60" t="s">
        <v>10671</v>
      </c>
      <c r="C157" s="59" t="s">
        <v>15621</v>
      </c>
      <c r="D157" s="124" t="s">
        <v>10743</v>
      </c>
      <c r="E157" s="59" t="s">
        <v>13085</v>
      </c>
      <c r="F157" s="81" t="s">
        <v>10706</v>
      </c>
      <c r="G157" s="81" t="s">
        <v>1625</v>
      </c>
      <c r="H157" s="59"/>
    </row>
    <row r="158" spans="1:8" x14ac:dyDescent="0.25">
      <c r="A158" s="59">
        <v>156</v>
      </c>
      <c r="B158" s="59" t="s">
        <v>10812</v>
      </c>
      <c r="C158" s="59" t="s">
        <v>15613</v>
      </c>
      <c r="D158" s="59" t="s">
        <v>11602</v>
      </c>
      <c r="E158" s="59" t="s">
        <v>15614</v>
      </c>
      <c r="F158" s="515">
        <v>44748</v>
      </c>
      <c r="G158" s="81" t="s">
        <v>2145</v>
      </c>
      <c r="H158" s="59"/>
    </row>
    <row r="159" spans="1:8" x14ac:dyDescent="0.25">
      <c r="A159" s="59">
        <v>157</v>
      </c>
      <c r="B159" s="59" t="s">
        <v>10812</v>
      </c>
      <c r="C159" s="59" t="s">
        <v>15613</v>
      </c>
      <c r="D159" s="59" t="s">
        <v>11438</v>
      </c>
      <c r="E159" s="59" t="s">
        <v>15614</v>
      </c>
      <c r="F159" s="515">
        <v>44748</v>
      </c>
      <c r="G159" s="81" t="s">
        <v>2145</v>
      </c>
      <c r="H159" s="59"/>
    </row>
    <row r="160" spans="1:8" x14ac:dyDescent="0.25">
      <c r="A160" s="59">
        <v>158</v>
      </c>
      <c r="B160" s="59" t="s">
        <v>10812</v>
      </c>
      <c r="C160" s="59" t="s">
        <v>15613</v>
      </c>
      <c r="D160" s="59" t="s">
        <v>9964</v>
      </c>
      <c r="E160" s="59" t="s">
        <v>15614</v>
      </c>
      <c r="F160" s="515">
        <v>44748</v>
      </c>
      <c r="G160" s="81" t="s">
        <v>2145</v>
      </c>
      <c r="H160" s="59"/>
    </row>
    <row r="161" spans="1:8" x14ac:dyDescent="0.25">
      <c r="A161" s="59">
        <v>159</v>
      </c>
      <c r="B161" s="59" t="s">
        <v>10812</v>
      </c>
      <c r="C161" s="59" t="s">
        <v>15613</v>
      </c>
      <c r="D161" s="59" t="s">
        <v>11602</v>
      </c>
      <c r="E161" s="59" t="s">
        <v>15614</v>
      </c>
      <c r="F161" s="515">
        <v>44748</v>
      </c>
      <c r="G161" s="81" t="s">
        <v>2145</v>
      </c>
      <c r="H161" s="59"/>
    </row>
    <row r="162" spans="1:8" x14ac:dyDescent="0.25">
      <c r="A162" s="59">
        <v>160</v>
      </c>
      <c r="B162" s="59" t="s">
        <v>10812</v>
      </c>
      <c r="C162" s="59" t="s">
        <v>15613</v>
      </c>
      <c r="D162" s="59" t="s">
        <v>9996</v>
      </c>
      <c r="E162" s="59" t="s">
        <v>15614</v>
      </c>
      <c r="F162" s="515">
        <v>44748</v>
      </c>
      <c r="G162" s="81" t="s">
        <v>553</v>
      </c>
      <c r="H162" s="59"/>
    </row>
    <row r="163" spans="1:8" x14ac:dyDescent="0.25">
      <c r="A163" s="59">
        <v>161</v>
      </c>
      <c r="B163" s="59" t="s">
        <v>10812</v>
      </c>
      <c r="C163" s="59" t="s">
        <v>15613</v>
      </c>
      <c r="D163" s="59" t="s">
        <v>11023</v>
      </c>
      <c r="E163" s="59" t="s">
        <v>15614</v>
      </c>
      <c r="F163" s="515">
        <v>44748</v>
      </c>
      <c r="G163" s="81" t="s">
        <v>553</v>
      </c>
      <c r="H163" s="59"/>
    </row>
    <row r="164" spans="1:8" x14ac:dyDescent="0.25">
      <c r="A164" s="59">
        <v>162</v>
      </c>
      <c r="B164" s="144">
        <v>44688</v>
      </c>
      <c r="C164" s="59" t="s">
        <v>15613</v>
      </c>
      <c r="D164" s="59" t="s">
        <v>11027</v>
      </c>
      <c r="E164" s="59" t="s">
        <v>15614</v>
      </c>
      <c r="F164" s="515">
        <v>44872</v>
      </c>
      <c r="G164" s="81" t="s">
        <v>3126</v>
      </c>
      <c r="H164" s="59"/>
    </row>
    <row r="165" spans="1:8" x14ac:dyDescent="0.25">
      <c r="A165" s="59">
        <v>163</v>
      </c>
      <c r="B165" s="144">
        <v>44688</v>
      </c>
      <c r="C165" s="59" t="s">
        <v>15613</v>
      </c>
      <c r="D165" s="59" t="s">
        <v>11027</v>
      </c>
      <c r="E165" s="59" t="s">
        <v>15614</v>
      </c>
      <c r="F165" s="515">
        <v>44872</v>
      </c>
      <c r="G165" s="81" t="s">
        <v>3126</v>
      </c>
      <c r="H165" s="59"/>
    </row>
    <row r="166" spans="1:8" x14ac:dyDescent="0.25">
      <c r="A166" s="59">
        <v>164</v>
      </c>
      <c r="B166" s="144">
        <v>44688</v>
      </c>
      <c r="C166" s="59" t="s">
        <v>15613</v>
      </c>
      <c r="D166" s="59" t="s">
        <v>11025</v>
      </c>
      <c r="E166" s="59" t="s">
        <v>15614</v>
      </c>
      <c r="F166" s="515">
        <v>44872</v>
      </c>
      <c r="G166" s="81" t="s">
        <v>3126</v>
      </c>
      <c r="H166" s="59"/>
    </row>
    <row r="167" spans="1:8" x14ac:dyDescent="0.25">
      <c r="A167" s="59">
        <v>165</v>
      </c>
      <c r="B167" s="144">
        <v>44688</v>
      </c>
      <c r="C167" s="59" t="s">
        <v>15613</v>
      </c>
      <c r="D167" s="59" t="s">
        <v>11023</v>
      </c>
      <c r="E167" s="59" t="s">
        <v>15614</v>
      </c>
      <c r="F167" s="515">
        <v>44872</v>
      </c>
      <c r="G167" s="81" t="s">
        <v>3801</v>
      </c>
      <c r="H167" s="59"/>
    </row>
    <row r="168" spans="1:8" x14ac:dyDescent="0.25">
      <c r="A168" s="59">
        <v>166</v>
      </c>
      <c r="B168" s="144">
        <v>44688</v>
      </c>
      <c r="C168" s="59" t="s">
        <v>15613</v>
      </c>
      <c r="D168" s="59" t="s">
        <v>11024</v>
      </c>
      <c r="E168" s="59" t="s">
        <v>15614</v>
      </c>
      <c r="F168" s="515">
        <v>44872</v>
      </c>
      <c r="G168" s="81" t="s">
        <v>3801</v>
      </c>
      <c r="H168" s="59"/>
    </row>
    <row r="169" spans="1:8" x14ac:dyDescent="0.25">
      <c r="A169" s="59">
        <v>167</v>
      </c>
      <c r="B169" s="144">
        <v>44688</v>
      </c>
      <c r="C169" s="59" t="s">
        <v>15613</v>
      </c>
      <c r="D169" s="59" t="s">
        <v>11027</v>
      </c>
      <c r="E169" s="59" t="s">
        <v>15614</v>
      </c>
      <c r="F169" s="515">
        <v>44872</v>
      </c>
      <c r="G169" s="81" t="s">
        <v>3126</v>
      </c>
      <c r="H169" s="59"/>
    </row>
    <row r="170" spans="1:8" x14ac:dyDescent="0.25">
      <c r="A170" s="59">
        <v>168</v>
      </c>
      <c r="B170" s="59" t="s">
        <v>61</v>
      </c>
      <c r="C170" s="59" t="s">
        <v>15621</v>
      </c>
      <c r="D170" s="124" t="s">
        <v>15731</v>
      </c>
      <c r="E170" s="59" t="s">
        <v>13085</v>
      </c>
      <c r="F170" s="81" t="s">
        <v>11101</v>
      </c>
      <c r="G170" s="81" t="s">
        <v>535</v>
      </c>
      <c r="H170" s="81" t="s">
        <v>6103</v>
      </c>
    </row>
    <row r="171" spans="1:8" x14ac:dyDescent="0.25">
      <c r="A171" s="59">
        <v>169</v>
      </c>
      <c r="B171" s="59" t="s">
        <v>61</v>
      </c>
      <c r="C171" s="59" t="s">
        <v>15621</v>
      </c>
      <c r="D171" s="124" t="s">
        <v>15732</v>
      </c>
      <c r="E171" s="59" t="s">
        <v>13085</v>
      </c>
      <c r="F171" s="81" t="s">
        <v>11101</v>
      </c>
      <c r="G171" s="81" t="s">
        <v>535</v>
      </c>
      <c r="H171" s="59"/>
    </row>
    <row r="172" spans="1:8" x14ac:dyDescent="0.25">
      <c r="A172" s="59">
        <v>170</v>
      </c>
      <c r="B172" s="59" t="s">
        <v>61</v>
      </c>
      <c r="C172" s="59" t="s">
        <v>15621</v>
      </c>
      <c r="D172" s="124" t="s">
        <v>14800</v>
      </c>
      <c r="E172" s="59" t="s">
        <v>13085</v>
      </c>
      <c r="F172" s="81" t="s">
        <v>11172</v>
      </c>
      <c r="G172" s="81" t="s">
        <v>894</v>
      </c>
      <c r="H172" s="59"/>
    </row>
    <row r="173" spans="1:8" x14ac:dyDescent="0.25">
      <c r="A173" s="59">
        <v>171</v>
      </c>
      <c r="B173" s="59" t="s">
        <v>61</v>
      </c>
      <c r="C173" s="59" t="s">
        <v>15621</v>
      </c>
      <c r="D173" s="124" t="s">
        <v>15733</v>
      </c>
      <c r="E173" s="59" t="s">
        <v>13085</v>
      </c>
      <c r="F173" s="81" t="s">
        <v>11188</v>
      </c>
      <c r="G173" s="81" t="s">
        <v>890</v>
      </c>
      <c r="H173" s="59"/>
    </row>
    <row r="174" spans="1:8" x14ac:dyDescent="0.25">
      <c r="A174" s="59">
        <v>172</v>
      </c>
      <c r="B174" s="59" t="s">
        <v>61</v>
      </c>
      <c r="C174" s="59" t="s">
        <v>15621</v>
      </c>
      <c r="D174" s="124" t="s">
        <v>15262</v>
      </c>
      <c r="E174" s="59" t="s">
        <v>13085</v>
      </c>
      <c r="F174" s="81" t="s">
        <v>11211</v>
      </c>
      <c r="G174" s="81" t="s">
        <v>2626</v>
      </c>
      <c r="H174" s="59"/>
    </row>
    <row r="175" spans="1:8" x14ac:dyDescent="0.25">
      <c r="A175" s="59">
        <v>173</v>
      </c>
      <c r="B175" s="60" t="s">
        <v>11142</v>
      </c>
      <c r="C175" s="59" t="s">
        <v>15613</v>
      </c>
      <c r="D175" s="59" t="s">
        <v>9962</v>
      </c>
      <c r="E175" s="59" t="s">
        <v>15614</v>
      </c>
      <c r="F175" s="515">
        <v>44843</v>
      </c>
      <c r="G175" s="81" t="s">
        <v>957</v>
      </c>
      <c r="H175" s="59"/>
    </row>
    <row r="176" spans="1:8" x14ac:dyDescent="0.25">
      <c r="A176" s="59">
        <v>174</v>
      </c>
      <c r="B176" s="60" t="s">
        <v>11142</v>
      </c>
      <c r="C176" s="59" t="s">
        <v>15613</v>
      </c>
      <c r="D176" s="59" t="s">
        <v>11603</v>
      </c>
      <c r="E176" s="59" t="s">
        <v>15614</v>
      </c>
      <c r="F176" s="515">
        <v>44843</v>
      </c>
      <c r="G176" s="81" t="s">
        <v>957</v>
      </c>
      <c r="H176" s="59"/>
    </row>
    <row r="177" spans="1:9" x14ac:dyDescent="0.25">
      <c r="A177" s="59">
        <v>175</v>
      </c>
      <c r="B177" s="60" t="s">
        <v>11142</v>
      </c>
      <c r="C177" s="59" t="s">
        <v>15613</v>
      </c>
      <c r="D177" s="59" t="s">
        <v>11602</v>
      </c>
      <c r="E177" s="59" t="s">
        <v>15614</v>
      </c>
      <c r="F177" s="515">
        <v>44843</v>
      </c>
      <c r="G177" s="81" t="s">
        <v>749</v>
      </c>
      <c r="H177" s="59"/>
    </row>
    <row r="178" spans="1:9" x14ac:dyDescent="0.25">
      <c r="A178" s="59">
        <v>176</v>
      </c>
      <c r="B178" s="60" t="s">
        <v>11142</v>
      </c>
      <c r="C178" s="59" t="s">
        <v>15613</v>
      </c>
      <c r="D178" s="59" t="s">
        <v>11602</v>
      </c>
      <c r="E178" s="59" t="s">
        <v>15614</v>
      </c>
      <c r="F178" s="515">
        <v>44843</v>
      </c>
      <c r="G178" s="81" t="s">
        <v>749</v>
      </c>
      <c r="H178" s="59"/>
    </row>
    <row r="179" spans="1:9" x14ac:dyDescent="0.25">
      <c r="A179" s="59">
        <v>177</v>
      </c>
      <c r="B179" s="515">
        <v>44689</v>
      </c>
      <c r="C179" s="59" t="s">
        <v>15613</v>
      </c>
      <c r="D179" s="59" t="s">
        <v>11361</v>
      </c>
      <c r="E179" s="59" t="s">
        <v>15614</v>
      </c>
      <c r="F179" s="515">
        <v>44842</v>
      </c>
      <c r="G179" s="81" t="s">
        <v>665</v>
      </c>
      <c r="H179" s="59"/>
    </row>
    <row r="180" spans="1:9" x14ac:dyDescent="0.25">
      <c r="A180" s="59">
        <v>178</v>
      </c>
      <c r="B180" s="515">
        <v>44689</v>
      </c>
      <c r="C180" s="59" t="s">
        <v>15613</v>
      </c>
      <c r="D180" s="59" t="s">
        <v>9962</v>
      </c>
      <c r="E180" s="59" t="s">
        <v>15614</v>
      </c>
      <c r="F180" s="515">
        <v>44842</v>
      </c>
      <c r="G180" s="81" t="s">
        <v>665</v>
      </c>
      <c r="H180" s="59"/>
    </row>
    <row r="181" spans="1:9" x14ac:dyDescent="0.25">
      <c r="A181" s="59">
        <v>179</v>
      </c>
      <c r="B181" s="515">
        <v>44689</v>
      </c>
      <c r="C181" s="59" t="s">
        <v>15613</v>
      </c>
      <c r="D181" s="59" t="s">
        <v>11438</v>
      </c>
      <c r="E181" s="59" t="s">
        <v>15614</v>
      </c>
      <c r="F181" s="81" t="s">
        <v>11437</v>
      </c>
      <c r="G181" s="81" t="s">
        <v>553</v>
      </c>
      <c r="H181" s="59"/>
    </row>
    <row r="182" spans="1:9" x14ac:dyDescent="0.25">
      <c r="A182" s="59">
        <v>180</v>
      </c>
      <c r="B182" s="515">
        <v>44689</v>
      </c>
      <c r="C182" s="59" t="s">
        <v>15613</v>
      </c>
      <c r="D182" s="59" t="s">
        <v>11439</v>
      </c>
      <c r="E182" s="59" t="s">
        <v>15614</v>
      </c>
      <c r="F182" s="81" t="s">
        <v>11437</v>
      </c>
      <c r="G182" s="81" t="s">
        <v>553</v>
      </c>
      <c r="H182" s="59"/>
    </row>
    <row r="183" spans="1:9" x14ac:dyDescent="0.25">
      <c r="A183" s="59">
        <v>181</v>
      </c>
      <c r="B183" s="144">
        <v>44903</v>
      </c>
      <c r="C183" s="59" t="s">
        <v>15613</v>
      </c>
      <c r="D183" s="59" t="s">
        <v>11439</v>
      </c>
      <c r="E183" s="59" t="s">
        <v>15614</v>
      </c>
      <c r="F183" s="515">
        <v>44570</v>
      </c>
      <c r="G183" s="81" t="s">
        <v>3801</v>
      </c>
      <c r="H183" s="59"/>
      <c r="I183" t="e">
        <f>#REF!-#REF!</f>
        <v>#REF!</v>
      </c>
    </row>
    <row r="184" spans="1:9" x14ac:dyDescent="0.25">
      <c r="A184" s="59">
        <v>182</v>
      </c>
      <c r="B184" s="144">
        <v>44903</v>
      </c>
      <c r="C184" s="59" t="s">
        <v>15613</v>
      </c>
      <c r="D184" s="59" t="s">
        <v>9961</v>
      </c>
      <c r="E184" s="59" t="s">
        <v>15614</v>
      </c>
      <c r="F184" s="515">
        <v>44570</v>
      </c>
      <c r="G184" s="81" t="s">
        <v>3801</v>
      </c>
      <c r="H184" s="59"/>
    </row>
    <row r="185" spans="1:9" x14ac:dyDescent="0.25">
      <c r="A185" s="59">
        <v>183</v>
      </c>
      <c r="B185" s="144">
        <v>44903</v>
      </c>
      <c r="C185" s="59" t="s">
        <v>15613</v>
      </c>
      <c r="D185" s="59" t="s">
        <v>6809</v>
      </c>
      <c r="E185" s="59" t="s">
        <v>15614</v>
      </c>
      <c r="F185" s="81" t="s">
        <v>12041</v>
      </c>
      <c r="G185" s="81" t="s">
        <v>2192</v>
      </c>
      <c r="H185" s="59"/>
    </row>
    <row r="186" spans="1:9" x14ac:dyDescent="0.25">
      <c r="A186" s="59">
        <v>184</v>
      </c>
      <c r="B186" s="144">
        <v>44903</v>
      </c>
      <c r="C186" s="59" t="s">
        <v>15613</v>
      </c>
      <c r="D186" s="59" t="s">
        <v>6809</v>
      </c>
      <c r="E186" s="59" t="s">
        <v>15614</v>
      </c>
      <c r="F186" s="81" t="s">
        <v>12041</v>
      </c>
      <c r="G186" s="81" t="s">
        <v>749</v>
      </c>
      <c r="H186" s="59"/>
    </row>
    <row r="187" spans="1:9" x14ac:dyDescent="0.25">
      <c r="A187" s="59">
        <v>185</v>
      </c>
      <c r="B187" s="59" t="s">
        <v>11451</v>
      </c>
      <c r="C187" s="59" t="s">
        <v>15613</v>
      </c>
      <c r="D187" s="59" t="s">
        <v>11602</v>
      </c>
      <c r="E187" s="59" t="s">
        <v>15614</v>
      </c>
      <c r="F187" s="81" t="s">
        <v>11579</v>
      </c>
      <c r="G187" s="81" t="s">
        <v>1784</v>
      </c>
      <c r="H187" s="59"/>
    </row>
    <row r="188" spans="1:9" x14ac:dyDescent="0.25">
      <c r="A188" s="59">
        <v>186</v>
      </c>
      <c r="B188" s="59" t="s">
        <v>11451</v>
      </c>
      <c r="C188" s="59" t="s">
        <v>15613</v>
      </c>
      <c r="D188" s="59" t="s">
        <v>15734</v>
      </c>
      <c r="E188" s="59" t="s">
        <v>15614</v>
      </c>
      <c r="F188" s="81" t="s">
        <v>11854</v>
      </c>
      <c r="G188" s="81" t="s">
        <v>882</v>
      </c>
      <c r="H188" s="59"/>
    </row>
    <row r="189" spans="1:9" x14ac:dyDescent="0.25">
      <c r="A189" s="59">
        <v>187</v>
      </c>
      <c r="B189" s="59" t="s">
        <v>11451</v>
      </c>
      <c r="C189" s="59" t="s">
        <v>15613</v>
      </c>
      <c r="D189" s="59" t="s">
        <v>11603</v>
      </c>
      <c r="E189" s="59" t="s">
        <v>15614</v>
      </c>
      <c r="F189" s="81" t="s">
        <v>11579</v>
      </c>
      <c r="G189" s="81" t="s">
        <v>1784</v>
      </c>
      <c r="H189" s="59"/>
    </row>
    <row r="190" spans="1:9" x14ac:dyDescent="0.25">
      <c r="A190" s="59">
        <v>188</v>
      </c>
      <c r="B190" s="59" t="s">
        <v>11451</v>
      </c>
      <c r="C190" s="59" t="s">
        <v>15613</v>
      </c>
      <c r="D190" s="59" t="s">
        <v>12235</v>
      </c>
      <c r="E190" s="59" t="s">
        <v>15614</v>
      </c>
      <c r="F190" s="81" t="s">
        <v>11854</v>
      </c>
      <c r="G190" s="81" t="s">
        <v>882</v>
      </c>
      <c r="H190" s="59"/>
    </row>
    <row r="191" spans="1:9" x14ac:dyDescent="0.25">
      <c r="A191" s="59">
        <v>189</v>
      </c>
      <c r="B191" s="60" t="s">
        <v>11565</v>
      </c>
      <c r="C191" s="59" t="s">
        <v>15621</v>
      </c>
      <c r="D191" s="124" t="s">
        <v>15324</v>
      </c>
      <c r="E191" s="59" t="s">
        <v>13085</v>
      </c>
      <c r="F191" s="515">
        <v>44690</v>
      </c>
      <c r="G191" s="81" t="s">
        <v>629</v>
      </c>
      <c r="H191" s="59"/>
    </row>
    <row r="192" spans="1:9" x14ac:dyDescent="0.25">
      <c r="A192" s="59">
        <v>190</v>
      </c>
      <c r="B192" s="60" t="s">
        <v>11565</v>
      </c>
      <c r="C192" s="59" t="s">
        <v>15621</v>
      </c>
      <c r="D192" s="124" t="s">
        <v>15735</v>
      </c>
      <c r="E192" s="59" t="s">
        <v>13085</v>
      </c>
      <c r="F192" s="81" t="s">
        <v>11613</v>
      </c>
      <c r="G192" s="81" t="s">
        <v>1500</v>
      </c>
      <c r="H192" s="59"/>
    </row>
    <row r="193" spans="1:8" x14ac:dyDescent="0.25">
      <c r="A193" s="59">
        <v>191</v>
      </c>
      <c r="B193" s="60" t="s">
        <v>11565</v>
      </c>
      <c r="C193" s="59" t="s">
        <v>15621</v>
      </c>
      <c r="D193" s="124" t="s">
        <v>7352</v>
      </c>
      <c r="E193" s="59" t="s">
        <v>13085</v>
      </c>
      <c r="F193" s="81" t="s">
        <v>11634</v>
      </c>
      <c r="G193" s="81" t="s">
        <v>1918</v>
      </c>
      <c r="H193" s="59"/>
    </row>
    <row r="194" spans="1:8" x14ac:dyDescent="0.25">
      <c r="A194" s="59">
        <v>192</v>
      </c>
      <c r="B194" s="60" t="s">
        <v>11565</v>
      </c>
      <c r="C194" s="59" t="s">
        <v>15621</v>
      </c>
      <c r="D194" s="124" t="s">
        <v>15736</v>
      </c>
      <c r="E194" s="59" t="s">
        <v>13085</v>
      </c>
      <c r="F194" s="81" t="s">
        <v>11634</v>
      </c>
      <c r="G194" s="81" t="s">
        <v>953</v>
      </c>
      <c r="H194" s="59"/>
    </row>
    <row r="195" spans="1:8" x14ac:dyDescent="0.25">
      <c r="A195" s="59">
        <v>193</v>
      </c>
      <c r="B195" s="60" t="s">
        <v>11565</v>
      </c>
      <c r="C195" s="59" t="s">
        <v>15621</v>
      </c>
      <c r="D195" s="124" t="s">
        <v>15737</v>
      </c>
      <c r="E195" s="59" t="s">
        <v>13085</v>
      </c>
      <c r="F195" s="81" t="s">
        <v>11664</v>
      </c>
      <c r="G195" s="81" t="s">
        <v>1156</v>
      </c>
      <c r="H195" s="59"/>
    </row>
    <row r="196" spans="1:8" x14ac:dyDescent="0.25">
      <c r="A196" s="59">
        <v>194</v>
      </c>
      <c r="B196" s="60" t="s">
        <v>11565</v>
      </c>
      <c r="C196" s="59" t="s">
        <v>15621</v>
      </c>
      <c r="D196" s="124" t="s">
        <v>15475</v>
      </c>
      <c r="E196" s="59" t="s">
        <v>13085</v>
      </c>
      <c r="F196" s="81" t="s">
        <v>11634</v>
      </c>
      <c r="G196" s="81" t="s">
        <v>892</v>
      </c>
      <c r="H196" s="59"/>
    </row>
    <row r="197" spans="1:8" x14ac:dyDescent="0.25">
      <c r="A197" s="59">
        <v>195</v>
      </c>
      <c r="B197" s="60" t="s">
        <v>11565</v>
      </c>
      <c r="C197" s="59" t="s">
        <v>15621</v>
      </c>
      <c r="D197" s="124" t="s">
        <v>9497</v>
      </c>
      <c r="E197" s="59" t="s">
        <v>13085</v>
      </c>
      <c r="F197" s="81" t="s">
        <v>11664</v>
      </c>
      <c r="G197" s="81" t="s">
        <v>2145</v>
      </c>
      <c r="H197" s="59"/>
    </row>
    <row r="198" spans="1:8" x14ac:dyDescent="0.25">
      <c r="A198" s="59">
        <v>196</v>
      </c>
      <c r="B198" s="60" t="s">
        <v>11565</v>
      </c>
      <c r="C198" s="59" t="s">
        <v>15621</v>
      </c>
      <c r="D198" s="124" t="s">
        <v>15738</v>
      </c>
      <c r="E198" s="59" t="s">
        <v>13085</v>
      </c>
      <c r="F198" s="81" t="s">
        <v>11664</v>
      </c>
      <c r="G198" s="81" t="s">
        <v>1156</v>
      </c>
      <c r="H198" s="59"/>
    </row>
    <row r="199" spans="1:8" x14ac:dyDescent="0.25">
      <c r="A199" s="59">
        <v>197</v>
      </c>
      <c r="B199" s="60" t="s">
        <v>11565</v>
      </c>
      <c r="C199" s="59" t="s">
        <v>15621</v>
      </c>
      <c r="D199" s="124" t="s">
        <v>15490</v>
      </c>
      <c r="E199" s="59" t="s">
        <v>13085</v>
      </c>
      <c r="F199" s="515">
        <v>44629</v>
      </c>
      <c r="G199" s="81" t="s">
        <v>504</v>
      </c>
      <c r="H199" s="59"/>
    </row>
    <row r="200" spans="1:8" x14ac:dyDescent="0.25">
      <c r="A200" s="59">
        <v>198</v>
      </c>
      <c r="B200" s="60" t="s">
        <v>11565</v>
      </c>
      <c r="C200" s="59" t="s">
        <v>15621</v>
      </c>
      <c r="D200" s="124" t="s">
        <v>15424</v>
      </c>
      <c r="E200" s="59" t="s">
        <v>13085</v>
      </c>
      <c r="F200" s="515">
        <v>44629</v>
      </c>
      <c r="G200" s="81" t="s">
        <v>1877</v>
      </c>
      <c r="H200" s="59"/>
    </row>
    <row r="201" spans="1:8" x14ac:dyDescent="0.25">
      <c r="A201" s="59">
        <v>199</v>
      </c>
      <c r="B201" s="59" t="s">
        <v>11579</v>
      </c>
      <c r="C201" s="59" t="s">
        <v>15613</v>
      </c>
      <c r="D201" s="59" t="s">
        <v>11603</v>
      </c>
      <c r="E201" s="59" t="s">
        <v>15614</v>
      </c>
      <c r="F201" s="81" t="s">
        <v>11949</v>
      </c>
      <c r="G201" s="81" t="s">
        <v>3801</v>
      </c>
      <c r="H201" s="59"/>
    </row>
    <row r="202" spans="1:8" x14ac:dyDescent="0.25">
      <c r="A202" s="59">
        <v>200</v>
      </c>
      <c r="B202" s="59" t="s">
        <v>11579</v>
      </c>
      <c r="C202" s="59" t="s">
        <v>15613</v>
      </c>
      <c r="D202" s="59" t="s">
        <v>9959</v>
      </c>
      <c r="E202" s="59" t="s">
        <v>15614</v>
      </c>
      <c r="F202" s="515">
        <v>44843</v>
      </c>
      <c r="G202" s="81" t="s">
        <v>749</v>
      </c>
      <c r="H202" s="59"/>
    </row>
    <row r="203" spans="1:8" x14ac:dyDescent="0.25">
      <c r="A203" s="59">
        <v>201</v>
      </c>
      <c r="B203" s="59" t="s">
        <v>11579</v>
      </c>
      <c r="C203" s="59" t="s">
        <v>15613</v>
      </c>
      <c r="D203" s="59" t="s">
        <v>11603</v>
      </c>
      <c r="E203" s="59" t="s">
        <v>15614</v>
      </c>
      <c r="F203" s="515">
        <v>44843</v>
      </c>
      <c r="G203" s="81" t="s">
        <v>749</v>
      </c>
      <c r="H203" s="59"/>
    </row>
    <row r="204" spans="1:8" x14ac:dyDescent="0.25">
      <c r="A204" s="59">
        <v>202</v>
      </c>
      <c r="B204" s="59" t="s">
        <v>11579</v>
      </c>
      <c r="C204" s="59" t="s">
        <v>15613</v>
      </c>
      <c r="D204" s="59" t="s">
        <v>11602</v>
      </c>
      <c r="E204" s="59" t="s">
        <v>15614</v>
      </c>
      <c r="F204" s="81" t="s">
        <v>12041</v>
      </c>
      <c r="G204" s="81" t="s">
        <v>2192</v>
      </c>
      <c r="H204" s="59"/>
    </row>
    <row r="205" spans="1:8" x14ac:dyDescent="0.25">
      <c r="A205" s="59">
        <v>203</v>
      </c>
      <c r="B205" s="60" t="s">
        <v>11634</v>
      </c>
      <c r="C205" s="59" t="s">
        <v>15725</v>
      </c>
      <c r="D205" s="59">
        <v>106011849</v>
      </c>
      <c r="E205" s="59" t="s">
        <v>15726</v>
      </c>
      <c r="F205" s="81" t="s">
        <v>12387</v>
      </c>
      <c r="G205" s="81" t="s">
        <v>15739</v>
      </c>
      <c r="H205" s="59"/>
    </row>
    <row r="206" spans="1:8" x14ac:dyDescent="0.25">
      <c r="A206" s="59">
        <v>204</v>
      </c>
      <c r="B206" s="60" t="s">
        <v>11634</v>
      </c>
      <c r="C206" s="59" t="s">
        <v>15725</v>
      </c>
      <c r="D206" s="59">
        <v>106100057</v>
      </c>
      <c r="E206" s="59" t="s">
        <v>15726</v>
      </c>
      <c r="F206" s="81" t="s">
        <v>12387</v>
      </c>
      <c r="G206" s="81" t="s">
        <v>15739</v>
      </c>
      <c r="H206" s="59"/>
    </row>
    <row r="207" spans="1:8" x14ac:dyDescent="0.25">
      <c r="A207" s="59">
        <v>205</v>
      </c>
      <c r="B207" s="60" t="s">
        <v>11634</v>
      </c>
      <c r="C207" s="59" t="s">
        <v>15725</v>
      </c>
      <c r="D207" s="59">
        <v>106100062</v>
      </c>
      <c r="E207" s="59" t="s">
        <v>15726</v>
      </c>
      <c r="F207" s="81" t="s">
        <v>12387</v>
      </c>
      <c r="G207" s="81" t="s">
        <v>15739</v>
      </c>
      <c r="H207" s="59"/>
    </row>
    <row r="208" spans="1:8" x14ac:dyDescent="0.25">
      <c r="A208" s="59">
        <v>206</v>
      </c>
      <c r="B208" s="60" t="s">
        <v>11634</v>
      </c>
      <c r="C208" s="59" t="s">
        <v>15725</v>
      </c>
      <c r="D208" s="59">
        <v>106099293</v>
      </c>
      <c r="E208" s="59" t="s">
        <v>15726</v>
      </c>
      <c r="F208" s="81" t="s">
        <v>12387</v>
      </c>
      <c r="G208" s="81" t="s">
        <v>15739</v>
      </c>
      <c r="H208" s="59"/>
    </row>
    <row r="209" spans="1:9" x14ac:dyDescent="0.25">
      <c r="A209" s="59">
        <v>207</v>
      </c>
      <c r="B209" s="60" t="s">
        <v>11634</v>
      </c>
      <c r="C209" s="59" t="s">
        <v>15725</v>
      </c>
      <c r="D209" s="59">
        <v>106100166</v>
      </c>
      <c r="E209" s="59" t="s">
        <v>15726</v>
      </c>
      <c r="F209" s="81" t="s">
        <v>12387</v>
      </c>
      <c r="G209" s="81" t="s">
        <v>15739</v>
      </c>
      <c r="H209" s="59"/>
    </row>
    <row r="210" spans="1:9" x14ac:dyDescent="0.25">
      <c r="A210" s="59">
        <v>208</v>
      </c>
      <c r="B210" s="60" t="s">
        <v>11634</v>
      </c>
      <c r="C210" s="59" t="s">
        <v>15725</v>
      </c>
      <c r="D210" s="59">
        <v>106099822</v>
      </c>
      <c r="E210" s="59" t="s">
        <v>15726</v>
      </c>
      <c r="F210" s="81" t="s">
        <v>12145</v>
      </c>
      <c r="G210" s="81" t="s">
        <v>15740</v>
      </c>
      <c r="H210" s="59" t="s">
        <v>15741</v>
      </c>
      <c r="I210" t="s">
        <v>14337</v>
      </c>
    </row>
    <row r="211" spans="1:9" x14ac:dyDescent="0.25">
      <c r="A211" s="59">
        <v>209</v>
      </c>
      <c r="B211" s="60" t="s">
        <v>11634</v>
      </c>
      <c r="C211" s="59" t="s">
        <v>15725</v>
      </c>
      <c r="D211" s="59">
        <v>106099823</v>
      </c>
      <c r="E211" s="59" t="s">
        <v>15726</v>
      </c>
      <c r="F211" s="81" t="s">
        <v>12145</v>
      </c>
      <c r="G211" s="81" t="s">
        <v>15740</v>
      </c>
      <c r="H211" s="59" t="s">
        <v>15741</v>
      </c>
    </row>
    <row r="212" spans="1:9" x14ac:dyDescent="0.25">
      <c r="A212" s="59">
        <v>210</v>
      </c>
      <c r="B212" s="60" t="s">
        <v>11634</v>
      </c>
      <c r="C212" s="59" t="s">
        <v>15725</v>
      </c>
      <c r="D212" s="59">
        <v>106099828</v>
      </c>
      <c r="E212" s="59" t="s">
        <v>15726</v>
      </c>
      <c r="F212" s="515">
        <v>44722</v>
      </c>
      <c r="G212" s="81" t="s">
        <v>15742</v>
      </c>
      <c r="H212" s="59"/>
    </row>
    <row r="213" spans="1:9" x14ac:dyDescent="0.25">
      <c r="A213" s="59">
        <v>211</v>
      </c>
      <c r="B213" s="60" t="s">
        <v>11634</v>
      </c>
      <c r="C213" s="59" t="s">
        <v>15725</v>
      </c>
      <c r="D213" s="59">
        <v>106100044</v>
      </c>
      <c r="E213" s="59" t="s">
        <v>15726</v>
      </c>
      <c r="F213" s="81" t="s">
        <v>12145</v>
      </c>
      <c r="G213" s="81" t="s">
        <v>15740</v>
      </c>
      <c r="H213" s="59" t="s">
        <v>15741</v>
      </c>
    </row>
    <row r="214" spans="1:9" x14ac:dyDescent="0.25">
      <c r="A214" s="59">
        <v>212</v>
      </c>
      <c r="B214" s="60" t="s">
        <v>11634</v>
      </c>
      <c r="C214" s="59" t="s">
        <v>15725</v>
      </c>
      <c r="D214" s="59">
        <v>106099817</v>
      </c>
      <c r="E214" s="59" t="s">
        <v>15726</v>
      </c>
      <c r="F214" s="515">
        <v>44722</v>
      </c>
      <c r="G214" s="81" t="s">
        <v>15742</v>
      </c>
      <c r="H214" s="59"/>
    </row>
    <row r="215" spans="1:9" x14ac:dyDescent="0.25">
      <c r="A215" s="59">
        <v>213</v>
      </c>
      <c r="B215" s="60" t="s">
        <v>11634</v>
      </c>
      <c r="C215" s="59" t="s">
        <v>15725</v>
      </c>
      <c r="D215" s="59">
        <v>106100065</v>
      </c>
      <c r="E215" s="59" t="s">
        <v>15726</v>
      </c>
      <c r="F215" s="515">
        <v>44722</v>
      </c>
      <c r="G215" s="81" t="s">
        <v>15742</v>
      </c>
      <c r="H215" s="59"/>
    </row>
    <row r="216" spans="1:9" x14ac:dyDescent="0.25">
      <c r="A216" s="59">
        <v>214</v>
      </c>
      <c r="B216" s="60" t="s">
        <v>11634</v>
      </c>
      <c r="C216" s="59" t="s">
        <v>15725</v>
      </c>
      <c r="D216" s="59">
        <v>106099861</v>
      </c>
      <c r="E216" s="59" t="s">
        <v>15726</v>
      </c>
      <c r="F216" s="515">
        <v>44722</v>
      </c>
      <c r="G216" s="81" t="s">
        <v>15742</v>
      </c>
      <c r="H216" s="59"/>
    </row>
    <row r="217" spans="1:9" x14ac:dyDescent="0.25">
      <c r="A217" s="59">
        <v>215</v>
      </c>
      <c r="B217" s="60" t="s">
        <v>11634</v>
      </c>
      <c r="C217" s="59" t="s">
        <v>15725</v>
      </c>
      <c r="D217" s="59">
        <v>106012135</v>
      </c>
      <c r="E217" s="59" t="s">
        <v>15726</v>
      </c>
      <c r="F217" s="81" t="s">
        <v>12145</v>
      </c>
      <c r="G217" s="81" t="s">
        <v>15740</v>
      </c>
      <c r="H217" s="59" t="s">
        <v>15741</v>
      </c>
    </row>
    <row r="218" spans="1:9" x14ac:dyDescent="0.25">
      <c r="A218" s="59">
        <v>216</v>
      </c>
      <c r="B218" s="60" t="s">
        <v>11634</v>
      </c>
      <c r="C218" s="59" t="s">
        <v>15725</v>
      </c>
      <c r="D218" s="59">
        <v>106100138</v>
      </c>
      <c r="E218" s="59" t="s">
        <v>15726</v>
      </c>
      <c r="F218" s="515">
        <v>44722</v>
      </c>
      <c r="G218" s="81" t="s">
        <v>15742</v>
      </c>
      <c r="H218" s="59"/>
    </row>
    <row r="219" spans="1:9" x14ac:dyDescent="0.25">
      <c r="A219" s="59">
        <v>217</v>
      </c>
      <c r="B219" s="60" t="s">
        <v>11634</v>
      </c>
      <c r="C219" s="59" t="s">
        <v>15725</v>
      </c>
      <c r="D219" s="531">
        <v>106099870</v>
      </c>
      <c r="E219" s="59" t="s">
        <v>15726</v>
      </c>
      <c r="F219" s="81" t="s">
        <v>12145</v>
      </c>
      <c r="G219" s="81" t="s">
        <v>15743</v>
      </c>
      <c r="H219" s="59" t="s">
        <v>15744</v>
      </c>
    </row>
    <row r="220" spans="1:9" x14ac:dyDescent="0.25">
      <c r="A220" s="59">
        <v>218</v>
      </c>
      <c r="B220" s="60" t="s">
        <v>11634</v>
      </c>
      <c r="C220" s="59" t="s">
        <v>15725</v>
      </c>
      <c r="D220" s="531">
        <v>106099869</v>
      </c>
      <c r="E220" s="59" t="s">
        <v>15726</v>
      </c>
      <c r="F220" s="81" t="s">
        <v>12145</v>
      </c>
      <c r="G220" s="81" t="s">
        <v>15743</v>
      </c>
      <c r="H220" s="59" t="s">
        <v>15744</v>
      </c>
    </row>
    <row r="221" spans="1:9" x14ac:dyDescent="0.25">
      <c r="A221" s="59">
        <v>219</v>
      </c>
      <c r="B221" s="60" t="s">
        <v>11634</v>
      </c>
      <c r="C221" s="59" t="s">
        <v>15725</v>
      </c>
      <c r="D221" s="59">
        <v>106100066</v>
      </c>
      <c r="E221" s="59" t="s">
        <v>15726</v>
      </c>
      <c r="F221" s="515">
        <v>44691</v>
      </c>
      <c r="G221" s="81" t="s">
        <v>15745</v>
      </c>
      <c r="H221" s="59"/>
    </row>
    <row r="222" spans="1:9" x14ac:dyDescent="0.25">
      <c r="A222" s="59">
        <v>220</v>
      </c>
      <c r="B222" s="60" t="s">
        <v>11634</v>
      </c>
      <c r="C222" s="59" t="s">
        <v>15725</v>
      </c>
      <c r="D222" s="59">
        <v>106100045</v>
      </c>
      <c r="E222" s="59" t="s">
        <v>15726</v>
      </c>
      <c r="F222" s="515">
        <v>44691</v>
      </c>
      <c r="G222" s="81" t="s">
        <v>15745</v>
      </c>
      <c r="H222" s="59"/>
    </row>
    <row r="223" spans="1:9" x14ac:dyDescent="0.25">
      <c r="A223" s="59">
        <v>221</v>
      </c>
      <c r="B223" s="60" t="s">
        <v>11634</v>
      </c>
      <c r="C223" s="59" t="s">
        <v>15725</v>
      </c>
      <c r="D223" s="59">
        <v>106100060</v>
      </c>
      <c r="E223" s="59" t="s">
        <v>15726</v>
      </c>
      <c r="F223" s="515">
        <v>44691</v>
      </c>
      <c r="G223" s="81" t="s">
        <v>15745</v>
      </c>
      <c r="H223" s="59"/>
    </row>
    <row r="224" spans="1:9" x14ac:dyDescent="0.25">
      <c r="A224" s="59">
        <v>222</v>
      </c>
      <c r="B224" s="60" t="s">
        <v>11634</v>
      </c>
      <c r="C224" s="59" t="s">
        <v>15725</v>
      </c>
      <c r="D224" s="59">
        <v>106100137</v>
      </c>
      <c r="E224" s="59" t="s">
        <v>15726</v>
      </c>
      <c r="F224" s="515">
        <v>44691</v>
      </c>
      <c r="G224" s="81" t="s">
        <v>15745</v>
      </c>
      <c r="H224" s="59"/>
    </row>
    <row r="225" spans="1:8" x14ac:dyDescent="0.25">
      <c r="A225" s="59">
        <v>223</v>
      </c>
      <c r="B225" s="60" t="s">
        <v>11634</v>
      </c>
      <c r="C225" s="59" t="s">
        <v>15725</v>
      </c>
      <c r="D225" s="59">
        <v>105658652</v>
      </c>
      <c r="E225" s="59" t="s">
        <v>15726</v>
      </c>
      <c r="F225" s="515">
        <v>44691</v>
      </c>
      <c r="G225" s="81" t="s">
        <v>15745</v>
      </c>
      <c r="H225" s="59"/>
    </row>
    <row r="226" spans="1:8" x14ac:dyDescent="0.25">
      <c r="A226" s="59">
        <v>224</v>
      </c>
      <c r="B226" s="60" t="s">
        <v>11634</v>
      </c>
      <c r="C226" s="59" t="s">
        <v>15725</v>
      </c>
      <c r="D226" s="59">
        <v>105658645</v>
      </c>
      <c r="E226" s="59" t="s">
        <v>15726</v>
      </c>
      <c r="F226" s="81" t="s">
        <v>12145</v>
      </c>
      <c r="G226" s="81" t="s">
        <v>15740</v>
      </c>
      <c r="H226" s="59" t="s">
        <v>15741</v>
      </c>
    </row>
    <row r="227" spans="1:8" x14ac:dyDescent="0.25">
      <c r="A227" s="59">
        <v>225</v>
      </c>
      <c r="B227" s="60" t="s">
        <v>11634</v>
      </c>
      <c r="C227" s="59" t="s">
        <v>15725</v>
      </c>
      <c r="D227" s="531">
        <v>106012818</v>
      </c>
      <c r="E227" s="59" t="s">
        <v>15726</v>
      </c>
      <c r="F227" s="81" t="s">
        <v>12145</v>
      </c>
      <c r="G227" s="81" t="s">
        <v>15743</v>
      </c>
      <c r="H227" s="59" t="s">
        <v>15744</v>
      </c>
    </row>
    <row r="228" spans="1:8" x14ac:dyDescent="0.25">
      <c r="A228" s="59">
        <v>226</v>
      </c>
      <c r="B228" s="60" t="s">
        <v>11634</v>
      </c>
      <c r="C228" s="59" t="s">
        <v>15725</v>
      </c>
      <c r="D228" s="59">
        <v>105716188</v>
      </c>
      <c r="E228" s="59" t="s">
        <v>15726</v>
      </c>
      <c r="F228" s="81" t="s">
        <v>12145</v>
      </c>
      <c r="G228" s="81" t="s">
        <v>15743</v>
      </c>
      <c r="H228" s="59" t="s">
        <v>15744</v>
      </c>
    </row>
    <row r="229" spans="1:8" x14ac:dyDescent="0.25">
      <c r="A229" s="59">
        <v>227</v>
      </c>
      <c r="B229" s="60" t="s">
        <v>11634</v>
      </c>
      <c r="C229" s="59" t="s">
        <v>15725</v>
      </c>
      <c r="D229" s="531">
        <v>105716030</v>
      </c>
      <c r="E229" s="59" t="s">
        <v>15726</v>
      </c>
      <c r="F229" s="81" t="s">
        <v>12145</v>
      </c>
      <c r="G229" s="81" t="s">
        <v>15743</v>
      </c>
      <c r="H229" s="59" t="s">
        <v>15744</v>
      </c>
    </row>
    <row r="230" spans="1:8" x14ac:dyDescent="0.25">
      <c r="A230" s="59">
        <v>228</v>
      </c>
      <c r="B230" s="59" t="s">
        <v>11854</v>
      </c>
      <c r="C230" s="59" t="s">
        <v>15621</v>
      </c>
      <c r="D230" s="124" t="s">
        <v>15478</v>
      </c>
      <c r="E230" s="59" t="s">
        <v>13085</v>
      </c>
      <c r="F230" s="81" t="s">
        <v>11920</v>
      </c>
      <c r="G230" s="81" t="s">
        <v>1468</v>
      </c>
      <c r="H230" s="59"/>
    </row>
    <row r="231" spans="1:8" x14ac:dyDescent="0.25">
      <c r="A231" s="59">
        <v>229</v>
      </c>
      <c r="B231" s="59" t="s">
        <v>11854</v>
      </c>
      <c r="C231" s="59" t="s">
        <v>15621</v>
      </c>
      <c r="D231" s="124" t="s">
        <v>15746</v>
      </c>
      <c r="E231" s="59" t="s">
        <v>13085</v>
      </c>
      <c r="F231" s="81" t="s">
        <v>11949</v>
      </c>
      <c r="G231" s="81" t="s">
        <v>6124</v>
      </c>
      <c r="H231" s="59"/>
    </row>
    <row r="232" spans="1:8" x14ac:dyDescent="0.25">
      <c r="A232" s="59">
        <v>230</v>
      </c>
      <c r="B232" s="59" t="s">
        <v>11854</v>
      </c>
      <c r="C232" s="59" t="s">
        <v>15621</v>
      </c>
      <c r="D232" s="124" t="s">
        <v>15747</v>
      </c>
      <c r="E232" s="59" t="s">
        <v>13085</v>
      </c>
      <c r="F232" s="81" t="s">
        <v>11949</v>
      </c>
      <c r="G232" s="81" t="s">
        <v>6124</v>
      </c>
      <c r="H232" s="59"/>
    </row>
    <row r="233" spans="1:8" x14ac:dyDescent="0.25">
      <c r="A233" s="59">
        <v>231</v>
      </c>
      <c r="B233" s="59" t="s">
        <v>11854</v>
      </c>
      <c r="C233" s="59" t="s">
        <v>15621</v>
      </c>
      <c r="D233" s="712" t="s">
        <v>15149</v>
      </c>
      <c r="E233" s="59" t="s">
        <v>13085</v>
      </c>
      <c r="F233" s="81" t="s">
        <v>12127</v>
      </c>
      <c r="G233" s="81" t="s">
        <v>3801</v>
      </c>
      <c r="H233" s="59"/>
    </row>
    <row r="234" spans="1:8" x14ac:dyDescent="0.25">
      <c r="A234" s="59">
        <v>232</v>
      </c>
      <c r="B234" s="59" t="s">
        <v>11854</v>
      </c>
      <c r="C234" s="59" t="s">
        <v>15621</v>
      </c>
      <c r="D234" s="124" t="s">
        <v>15098</v>
      </c>
      <c r="E234" s="59" t="s">
        <v>13085</v>
      </c>
      <c r="F234" s="81" t="s">
        <v>12060</v>
      </c>
      <c r="G234" s="81" t="s">
        <v>1929</v>
      </c>
      <c r="H234" s="59"/>
    </row>
    <row r="235" spans="1:8" x14ac:dyDescent="0.25">
      <c r="A235" s="59">
        <v>233</v>
      </c>
      <c r="B235" s="60" t="s">
        <v>198</v>
      </c>
      <c r="C235" s="59" t="s">
        <v>15613</v>
      </c>
      <c r="D235" s="59" t="s">
        <v>11603</v>
      </c>
      <c r="E235" s="59" t="s">
        <v>15614</v>
      </c>
      <c r="F235" s="81" t="s">
        <v>12023</v>
      </c>
      <c r="G235" s="65" t="s">
        <v>6103</v>
      </c>
      <c r="H235" s="59"/>
    </row>
    <row r="236" spans="1:8" x14ac:dyDescent="0.25">
      <c r="A236" s="59">
        <v>234</v>
      </c>
      <c r="B236" s="60" t="s">
        <v>198</v>
      </c>
      <c r="C236" s="59" t="s">
        <v>15613</v>
      </c>
      <c r="D236" s="59" t="s">
        <v>11023</v>
      </c>
      <c r="E236" s="59" t="s">
        <v>15614</v>
      </c>
      <c r="F236" s="81" t="s">
        <v>12023</v>
      </c>
      <c r="G236" s="65" t="s">
        <v>6103</v>
      </c>
      <c r="H236" s="59"/>
    </row>
    <row r="237" spans="1:8" x14ac:dyDescent="0.25">
      <c r="A237" s="59">
        <v>235</v>
      </c>
      <c r="B237" s="60" t="s">
        <v>198</v>
      </c>
      <c r="C237" s="59" t="s">
        <v>15613</v>
      </c>
      <c r="D237" s="59" t="s">
        <v>12039</v>
      </c>
      <c r="E237" s="59" t="s">
        <v>15614</v>
      </c>
      <c r="F237" s="81" t="s">
        <v>12023</v>
      </c>
      <c r="G237" s="65" t="s">
        <v>6103</v>
      </c>
      <c r="H237" s="59"/>
    </row>
    <row r="238" spans="1:8" x14ac:dyDescent="0.25">
      <c r="A238" s="59">
        <v>236</v>
      </c>
      <c r="B238" s="60" t="s">
        <v>198</v>
      </c>
      <c r="C238" s="59" t="s">
        <v>15613</v>
      </c>
      <c r="D238" s="59" t="s">
        <v>12040</v>
      </c>
      <c r="E238" s="59" t="s">
        <v>15614</v>
      </c>
      <c r="F238" s="81" t="s">
        <v>12023</v>
      </c>
      <c r="G238" s="65" t="s">
        <v>6103</v>
      </c>
      <c r="H238" s="59"/>
    </row>
    <row r="239" spans="1:8" x14ac:dyDescent="0.25">
      <c r="A239" s="59">
        <v>237</v>
      </c>
      <c r="B239" s="59" t="s">
        <v>12127</v>
      </c>
      <c r="C239" s="59" t="s">
        <v>15613</v>
      </c>
      <c r="D239" s="59" t="s">
        <v>12236</v>
      </c>
      <c r="E239" s="59" t="s">
        <v>15614</v>
      </c>
      <c r="F239" s="515">
        <v>44630</v>
      </c>
      <c r="G239" s="81" t="s">
        <v>953</v>
      </c>
      <c r="H239" s="59"/>
    </row>
    <row r="240" spans="1:8" x14ac:dyDescent="0.25">
      <c r="A240" s="59">
        <v>238</v>
      </c>
      <c r="B240" s="59" t="s">
        <v>12127</v>
      </c>
      <c r="C240" s="59" t="s">
        <v>15613</v>
      </c>
      <c r="D240" s="59" t="s">
        <v>10516</v>
      </c>
      <c r="E240" s="59" t="s">
        <v>15614</v>
      </c>
      <c r="F240" s="515">
        <v>44844</v>
      </c>
      <c r="G240" s="81" t="s">
        <v>2085</v>
      </c>
      <c r="H240" s="59"/>
    </row>
    <row r="241" spans="1:8" x14ac:dyDescent="0.25">
      <c r="A241" s="59">
        <v>239</v>
      </c>
      <c r="B241" s="59" t="s">
        <v>12127</v>
      </c>
      <c r="C241" s="59" t="s">
        <v>15613</v>
      </c>
      <c r="D241" s="59" t="s">
        <v>10022</v>
      </c>
      <c r="E241" s="59" t="s">
        <v>15614</v>
      </c>
      <c r="F241" s="515">
        <v>44844</v>
      </c>
      <c r="G241" s="81" t="s">
        <v>2085</v>
      </c>
      <c r="H241" s="59"/>
    </row>
    <row r="242" spans="1:8" x14ac:dyDescent="0.25">
      <c r="A242" s="59">
        <v>240</v>
      </c>
      <c r="B242" s="59" t="s">
        <v>12127</v>
      </c>
      <c r="C242" s="59" t="s">
        <v>15613</v>
      </c>
      <c r="D242" s="59" t="s">
        <v>12216</v>
      </c>
      <c r="E242" s="59" t="s">
        <v>15614</v>
      </c>
      <c r="F242" s="515">
        <v>44571</v>
      </c>
      <c r="G242" s="81" t="s">
        <v>1877</v>
      </c>
      <c r="H242" s="59"/>
    </row>
    <row r="243" spans="1:8" x14ac:dyDescent="0.25">
      <c r="A243" s="59">
        <v>241</v>
      </c>
      <c r="B243" s="59" t="s">
        <v>12127</v>
      </c>
      <c r="C243" s="59" t="s">
        <v>15613</v>
      </c>
      <c r="D243" s="59" t="s">
        <v>9959</v>
      </c>
      <c r="E243" s="59" t="s">
        <v>15614</v>
      </c>
      <c r="F243" s="515">
        <v>44571</v>
      </c>
      <c r="G243" s="81" t="s">
        <v>1877</v>
      </c>
      <c r="H243" s="59"/>
    </row>
    <row r="244" spans="1:8" x14ac:dyDescent="0.25">
      <c r="A244" s="59">
        <v>242</v>
      </c>
      <c r="B244" s="59" t="s">
        <v>12127</v>
      </c>
      <c r="C244" s="59" t="s">
        <v>15613</v>
      </c>
      <c r="D244" s="59" t="s">
        <v>12235</v>
      </c>
      <c r="E244" s="59" t="s">
        <v>15614</v>
      </c>
      <c r="F244" s="515">
        <v>44630</v>
      </c>
      <c r="G244" s="81" t="s">
        <v>953</v>
      </c>
      <c r="H244" s="59"/>
    </row>
    <row r="245" spans="1:8" x14ac:dyDescent="0.25">
      <c r="A245" s="59">
        <v>243</v>
      </c>
      <c r="B245" s="59" t="s">
        <v>12145</v>
      </c>
      <c r="C245" s="59" t="s">
        <v>15613</v>
      </c>
      <c r="D245" s="59" t="s">
        <v>8208</v>
      </c>
      <c r="E245" s="59" t="s">
        <v>15748</v>
      </c>
      <c r="F245" s="616">
        <v>44815</v>
      </c>
      <c r="G245" s="81" t="s">
        <v>1161</v>
      </c>
      <c r="H245" s="59"/>
    </row>
    <row r="246" spans="1:8" x14ac:dyDescent="0.25">
      <c r="A246" s="59">
        <v>244</v>
      </c>
      <c r="B246" s="59" t="s">
        <v>12145</v>
      </c>
      <c r="C246" s="59" t="s">
        <v>15613</v>
      </c>
      <c r="D246" s="59" t="s">
        <v>15463</v>
      </c>
      <c r="E246" s="59" t="s">
        <v>15748</v>
      </c>
      <c r="F246" s="515">
        <v>44753</v>
      </c>
      <c r="G246" s="81" t="s">
        <v>998</v>
      </c>
      <c r="H246" s="59"/>
    </row>
    <row r="247" spans="1:8" x14ac:dyDescent="0.25">
      <c r="A247" s="59">
        <v>245</v>
      </c>
      <c r="B247" s="59" t="s">
        <v>12145</v>
      </c>
      <c r="C247" s="59" t="s">
        <v>15613</v>
      </c>
      <c r="D247" s="59" t="s">
        <v>12857</v>
      </c>
      <c r="E247" s="59" t="s">
        <v>15748</v>
      </c>
      <c r="F247" s="515">
        <v>44692</v>
      </c>
      <c r="G247" s="81" t="s">
        <v>508</v>
      </c>
      <c r="H247" s="59"/>
    </row>
    <row r="248" spans="1:8" x14ac:dyDescent="0.25">
      <c r="A248" s="59">
        <v>246</v>
      </c>
      <c r="B248" s="59" t="s">
        <v>12145</v>
      </c>
      <c r="C248" s="59" t="s">
        <v>15613</v>
      </c>
      <c r="D248" s="59" t="s">
        <v>7251</v>
      </c>
      <c r="E248" s="59" t="s">
        <v>15748</v>
      </c>
      <c r="F248" s="515">
        <v>44662</v>
      </c>
      <c r="G248" s="81" t="s">
        <v>710</v>
      </c>
      <c r="H248" s="59"/>
    </row>
    <row r="249" spans="1:8" x14ac:dyDescent="0.25">
      <c r="A249" s="59">
        <v>247</v>
      </c>
      <c r="B249" s="59" t="s">
        <v>12145</v>
      </c>
      <c r="C249" s="59" t="s">
        <v>15613</v>
      </c>
      <c r="D249" s="59" t="s">
        <v>7900</v>
      </c>
      <c r="E249" s="59" t="s">
        <v>15748</v>
      </c>
      <c r="F249" s="515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12145</v>
      </c>
      <c r="C250" s="59" t="s">
        <v>15613</v>
      </c>
      <c r="D250" s="59" t="s">
        <v>7298</v>
      </c>
      <c r="E250" s="59" t="s">
        <v>15748</v>
      </c>
      <c r="F250" s="81" t="s">
        <v>12645</v>
      </c>
      <c r="G250" s="81" t="s">
        <v>710</v>
      </c>
      <c r="H250" s="59"/>
    </row>
    <row r="251" spans="1:8" x14ac:dyDescent="0.25">
      <c r="A251" s="59">
        <v>249</v>
      </c>
      <c r="B251" s="59" t="s">
        <v>12145</v>
      </c>
      <c r="C251" s="59" t="s">
        <v>15613</v>
      </c>
      <c r="D251" s="59" t="s">
        <v>6474</v>
      </c>
      <c r="E251" s="59" t="s">
        <v>15748</v>
      </c>
      <c r="F251" s="81" t="s">
        <v>12669</v>
      </c>
      <c r="G251" s="81" t="s">
        <v>1656</v>
      </c>
      <c r="H251" s="59"/>
    </row>
    <row r="252" spans="1:8" x14ac:dyDescent="0.25">
      <c r="A252" s="59">
        <v>250</v>
      </c>
      <c r="B252" s="59" t="s">
        <v>12145</v>
      </c>
      <c r="C252" s="59" t="s">
        <v>15613</v>
      </c>
      <c r="D252" s="59" t="s">
        <v>15594</v>
      </c>
      <c r="E252" s="59" t="s">
        <v>15748</v>
      </c>
      <c r="F252" s="81" t="s">
        <v>12723</v>
      </c>
      <c r="G252" s="81" t="s">
        <v>3421</v>
      </c>
      <c r="H252" s="59"/>
    </row>
    <row r="253" spans="1:8" x14ac:dyDescent="0.25">
      <c r="A253" s="59">
        <v>251</v>
      </c>
      <c r="B253" s="59" t="s">
        <v>12145</v>
      </c>
      <c r="C253" s="59" t="s">
        <v>15613</v>
      </c>
      <c r="D253" s="59" t="s">
        <v>7376</v>
      </c>
      <c r="E253" s="59" t="s">
        <v>15748</v>
      </c>
      <c r="F253" s="81" t="s">
        <v>12553</v>
      </c>
      <c r="G253" s="81" t="s">
        <v>1468</v>
      </c>
      <c r="H253" s="59"/>
    </row>
    <row r="254" spans="1:8" x14ac:dyDescent="0.25">
      <c r="A254" s="59">
        <v>252</v>
      </c>
      <c r="B254" s="59" t="s">
        <v>12145</v>
      </c>
      <c r="C254" s="59" t="s">
        <v>15613</v>
      </c>
      <c r="D254" s="59" t="s">
        <v>12455</v>
      </c>
      <c r="E254" s="59" t="s">
        <v>15748</v>
      </c>
      <c r="F254" s="81" t="s">
        <v>12503</v>
      </c>
      <c r="G254" s="81" t="s">
        <v>2005</v>
      </c>
      <c r="H254" s="59"/>
    </row>
    <row r="255" spans="1:8" x14ac:dyDescent="0.25">
      <c r="A255" s="59">
        <v>253</v>
      </c>
      <c r="B255" s="144">
        <v>44661</v>
      </c>
      <c r="C255" s="59" t="s">
        <v>15613</v>
      </c>
      <c r="D255" s="59" t="s">
        <v>12327</v>
      </c>
      <c r="E255" s="59" t="s">
        <v>15614</v>
      </c>
      <c r="F255" s="515">
        <v>44844</v>
      </c>
      <c r="G255" s="81" t="s">
        <v>1918</v>
      </c>
      <c r="H255" s="59"/>
    </row>
    <row r="256" spans="1:8" x14ac:dyDescent="0.25">
      <c r="A256" s="59">
        <v>254</v>
      </c>
      <c r="B256" s="144">
        <v>44661</v>
      </c>
      <c r="C256" s="59" t="s">
        <v>15613</v>
      </c>
      <c r="D256" s="59" t="s">
        <v>12329</v>
      </c>
      <c r="E256" s="59" t="s">
        <v>15614</v>
      </c>
      <c r="F256" s="515">
        <v>44844</v>
      </c>
      <c r="G256" s="81" t="s">
        <v>1918</v>
      </c>
      <c r="H256" s="59"/>
    </row>
    <row r="257" spans="1:8" x14ac:dyDescent="0.25">
      <c r="A257" s="59">
        <v>255</v>
      </c>
      <c r="B257" s="144">
        <v>44661</v>
      </c>
      <c r="C257" s="59" t="s">
        <v>15613</v>
      </c>
      <c r="D257" s="59" t="s">
        <v>12330</v>
      </c>
      <c r="E257" s="59" t="s">
        <v>15614</v>
      </c>
      <c r="F257" s="515">
        <v>44844</v>
      </c>
      <c r="G257" s="81" t="s">
        <v>1918</v>
      </c>
      <c r="H257" s="59"/>
    </row>
    <row r="258" spans="1:8" x14ac:dyDescent="0.25">
      <c r="A258" s="59">
        <v>256</v>
      </c>
      <c r="B258" s="144">
        <v>44661</v>
      </c>
      <c r="C258" s="59" t="s">
        <v>15613</v>
      </c>
      <c r="D258" s="59" t="s">
        <v>12331</v>
      </c>
      <c r="E258" s="59" t="s">
        <v>15614</v>
      </c>
      <c r="F258" s="515">
        <v>44844</v>
      </c>
      <c r="G258" s="81" t="s">
        <v>1918</v>
      </c>
      <c r="H258" s="59"/>
    </row>
    <row r="259" spans="1:8" x14ac:dyDescent="0.25">
      <c r="A259" s="59">
        <v>257</v>
      </c>
      <c r="B259" s="515">
        <v>44691</v>
      </c>
      <c r="C259" s="59" t="s">
        <v>15613</v>
      </c>
      <c r="D259" s="59" t="s">
        <v>9676</v>
      </c>
      <c r="E259" s="59" t="s">
        <v>15748</v>
      </c>
      <c r="F259" s="515">
        <v>44844</v>
      </c>
      <c r="G259" s="81" t="s">
        <v>4144</v>
      </c>
      <c r="H259" s="59"/>
    </row>
    <row r="260" spans="1:8" x14ac:dyDescent="0.25">
      <c r="A260" s="59">
        <v>258</v>
      </c>
      <c r="B260" s="515">
        <v>44691</v>
      </c>
      <c r="C260" s="59" t="s">
        <v>15613</v>
      </c>
      <c r="D260" s="59" t="s">
        <v>6717</v>
      </c>
      <c r="E260" s="59" t="s">
        <v>15748</v>
      </c>
      <c r="F260" s="515">
        <v>44844</v>
      </c>
      <c r="G260" s="81" t="s">
        <v>4144</v>
      </c>
      <c r="H260" s="59"/>
    </row>
    <row r="261" spans="1:8" x14ac:dyDescent="0.25">
      <c r="A261" s="59">
        <v>259</v>
      </c>
      <c r="B261" s="515">
        <v>44691</v>
      </c>
      <c r="C261" s="59" t="s">
        <v>15613</v>
      </c>
      <c r="D261" s="59" t="s">
        <v>12350</v>
      </c>
      <c r="E261" s="59" t="s">
        <v>15748</v>
      </c>
      <c r="F261" s="515">
        <v>44844</v>
      </c>
      <c r="G261" s="81" t="s">
        <v>15749</v>
      </c>
      <c r="H261" s="59"/>
    </row>
    <row r="262" spans="1:8" x14ac:dyDescent="0.25">
      <c r="A262" s="59">
        <v>260</v>
      </c>
      <c r="B262" s="515">
        <v>44691</v>
      </c>
      <c r="C262" s="59" t="s">
        <v>15613</v>
      </c>
      <c r="D262" s="59" t="s">
        <v>7930</v>
      </c>
      <c r="E262" s="59" t="s">
        <v>15748</v>
      </c>
      <c r="F262" s="515">
        <v>44844</v>
      </c>
      <c r="G262" s="81" t="s">
        <v>15749</v>
      </c>
      <c r="H262" s="59"/>
    </row>
    <row r="263" spans="1:8" x14ac:dyDescent="0.25">
      <c r="A263" s="59">
        <v>261</v>
      </c>
      <c r="B263" s="515">
        <v>44691</v>
      </c>
      <c r="C263" s="59" t="s">
        <v>15613</v>
      </c>
      <c r="D263" s="59" t="s">
        <v>6717</v>
      </c>
      <c r="E263" s="59" t="s">
        <v>15748</v>
      </c>
      <c r="F263" s="515">
        <v>44844</v>
      </c>
      <c r="G263" s="81" t="s">
        <v>15749</v>
      </c>
      <c r="H263" s="59"/>
    </row>
    <row r="264" spans="1:8" x14ac:dyDescent="0.25">
      <c r="A264" s="59">
        <v>262</v>
      </c>
      <c r="B264" s="144">
        <v>44722</v>
      </c>
      <c r="C264" s="59" t="s">
        <v>15613</v>
      </c>
      <c r="D264" s="59" t="s">
        <v>12352</v>
      </c>
      <c r="E264" s="59" t="s">
        <v>15748</v>
      </c>
      <c r="F264" s="515">
        <v>44844</v>
      </c>
      <c r="G264" s="81" t="s">
        <v>15749</v>
      </c>
      <c r="H264" s="59"/>
    </row>
    <row r="265" spans="1:8" x14ac:dyDescent="0.25">
      <c r="A265" s="59">
        <v>263</v>
      </c>
      <c r="B265" s="144">
        <v>44722</v>
      </c>
      <c r="C265" s="59" t="s">
        <v>15613</v>
      </c>
      <c r="D265" s="59" t="s">
        <v>7649</v>
      </c>
      <c r="E265" s="59" t="s">
        <v>15748</v>
      </c>
      <c r="F265" s="515">
        <v>44905</v>
      </c>
      <c r="G265" s="81" t="s">
        <v>414</v>
      </c>
      <c r="H265" s="59"/>
    </row>
    <row r="266" spans="1:8" x14ac:dyDescent="0.25">
      <c r="A266" s="59">
        <v>264</v>
      </c>
      <c r="B266" s="144">
        <v>44722</v>
      </c>
      <c r="C266" s="59" t="s">
        <v>15613</v>
      </c>
      <c r="D266" s="59" t="s">
        <v>12317</v>
      </c>
      <c r="E266" s="59" t="s">
        <v>15748</v>
      </c>
      <c r="F266" s="515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15613</v>
      </c>
      <c r="D267" s="59" t="s">
        <v>15487</v>
      </c>
      <c r="E267" s="59" t="s">
        <v>15748</v>
      </c>
      <c r="F267" s="515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15613</v>
      </c>
      <c r="D268" s="59" t="s">
        <v>15750</v>
      </c>
      <c r="E268" s="59" t="s">
        <v>15748</v>
      </c>
      <c r="F268" s="515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12387</v>
      </c>
      <c r="C269" s="59" t="s">
        <v>15613</v>
      </c>
      <c r="D269" s="59" t="s">
        <v>8854</v>
      </c>
      <c r="E269" s="59" t="s">
        <v>15748</v>
      </c>
      <c r="F269" s="81" t="s">
        <v>12723</v>
      </c>
      <c r="G269" s="81" t="s">
        <v>947</v>
      </c>
      <c r="H269" s="59"/>
    </row>
    <row r="270" spans="1:8" x14ac:dyDescent="0.25">
      <c r="A270" s="59">
        <v>268</v>
      </c>
      <c r="B270" s="59" t="s">
        <v>12387</v>
      </c>
      <c r="C270" s="59" t="s">
        <v>15613</v>
      </c>
      <c r="D270" s="59" t="s">
        <v>8185</v>
      </c>
      <c r="E270" s="59" t="s">
        <v>15748</v>
      </c>
      <c r="F270" s="81" t="s">
        <v>12409</v>
      </c>
      <c r="G270" s="81" t="s">
        <v>894</v>
      </c>
      <c r="H270" s="59"/>
    </row>
    <row r="271" spans="1:8" x14ac:dyDescent="0.25">
      <c r="A271" s="59">
        <v>269</v>
      </c>
      <c r="B271" s="59" t="s">
        <v>12387</v>
      </c>
      <c r="C271" s="59" t="s">
        <v>15613</v>
      </c>
      <c r="D271" s="59" t="s">
        <v>7298</v>
      </c>
      <c r="E271" s="59" t="s">
        <v>15748</v>
      </c>
      <c r="F271" s="81" t="s">
        <v>12456</v>
      </c>
      <c r="G271" s="81" t="s">
        <v>1784</v>
      </c>
      <c r="H271" s="59"/>
    </row>
    <row r="272" spans="1:8" x14ac:dyDescent="0.25">
      <c r="A272" s="59">
        <v>270</v>
      </c>
      <c r="B272" s="59" t="s">
        <v>12387</v>
      </c>
      <c r="C272" s="59" t="s">
        <v>15613</v>
      </c>
      <c r="D272" s="59" t="s">
        <v>7930</v>
      </c>
      <c r="E272" s="59" t="s">
        <v>15748</v>
      </c>
      <c r="F272" s="81" t="s">
        <v>12745</v>
      </c>
      <c r="G272" s="81" t="s">
        <v>892</v>
      </c>
      <c r="H272" s="59"/>
    </row>
    <row r="273" spans="1:8" x14ac:dyDescent="0.25">
      <c r="A273" s="59">
        <v>271</v>
      </c>
      <c r="B273" s="59" t="s">
        <v>12387</v>
      </c>
      <c r="C273" s="59" t="s">
        <v>15613</v>
      </c>
      <c r="D273" s="59" t="s">
        <v>12455</v>
      </c>
      <c r="E273" s="59" t="s">
        <v>15748</v>
      </c>
      <c r="F273" s="81" t="s">
        <v>12409</v>
      </c>
      <c r="G273" s="81" t="s">
        <v>1877</v>
      </c>
      <c r="H273" s="59"/>
    </row>
    <row r="274" spans="1:8" x14ac:dyDescent="0.25">
      <c r="A274" s="59">
        <v>272</v>
      </c>
      <c r="B274" s="59" t="s">
        <v>12400</v>
      </c>
      <c r="C274" s="59" t="s">
        <v>15613</v>
      </c>
      <c r="D274" s="59" t="s">
        <v>12414</v>
      </c>
      <c r="E274" s="59" t="s">
        <v>15614</v>
      </c>
      <c r="F274" s="81" t="s">
        <v>15751</v>
      </c>
      <c r="G274" s="81" t="s">
        <v>15752</v>
      </c>
      <c r="H274" s="59"/>
    </row>
    <row r="275" spans="1:8" x14ac:dyDescent="0.25">
      <c r="A275" s="59">
        <v>273</v>
      </c>
      <c r="B275" s="59" t="s">
        <v>12400</v>
      </c>
      <c r="C275" s="59" t="s">
        <v>15613</v>
      </c>
      <c r="D275" s="59" t="s">
        <v>12417</v>
      </c>
      <c r="E275" s="59" t="s">
        <v>15614</v>
      </c>
      <c r="F275" s="81" t="s">
        <v>15751</v>
      </c>
      <c r="G275" s="81" t="s">
        <v>15752</v>
      </c>
      <c r="H275" s="59"/>
    </row>
    <row r="276" spans="1:8" x14ac:dyDescent="0.25">
      <c r="A276" s="59">
        <v>274</v>
      </c>
      <c r="B276" s="59" t="s">
        <v>12400</v>
      </c>
      <c r="C276" s="59" t="s">
        <v>15613</v>
      </c>
      <c r="D276" s="59" t="s">
        <v>12418</v>
      </c>
      <c r="E276" s="59" t="s">
        <v>15614</v>
      </c>
      <c r="F276" s="81" t="s">
        <v>15751</v>
      </c>
      <c r="G276" s="81" t="s">
        <v>15752</v>
      </c>
      <c r="H276" s="59"/>
    </row>
    <row r="277" spans="1:8" x14ac:dyDescent="0.25">
      <c r="A277" s="59">
        <v>275</v>
      </c>
      <c r="B277" s="59" t="s">
        <v>12400</v>
      </c>
      <c r="C277" s="59" t="s">
        <v>15613</v>
      </c>
      <c r="D277" s="59" t="s">
        <v>12216</v>
      </c>
      <c r="E277" s="59" t="s">
        <v>15614</v>
      </c>
      <c r="F277" s="81" t="s">
        <v>15751</v>
      </c>
      <c r="G277" s="81" t="s">
        <v>15752</v>
      </c>
      <c r="H277" s="59"/>
    </row>
    <row r="278" spans="1:8" x14ac:dyDescent="0.25">
      <c r="A278" s="59">
        <v>276</v>
      </c>
      <c r="B278" s="59" t="s">
        <v>12400</v>
      </c>
      <c r="C278" s="59" t="s">
        <v>15613</v>
      </c>
      <c r="D278" s="59" t="s">
        <v>12417</v>
      </c>
      <c r="E278" s="59" t="s">
        <v>15614</v>
      </c>
      <c r="F278" s="81" t="s">
        <v>12409</v>
      </c>
      <c r="G278" s="81" t="s">
        <v>3801</v>
      </c>
      <c r="H278" s="59"/>
    </row>
    <row r="279" spans="1:8" x14ac:dyDescent="0.25">
      <c r="A279" s="59">
        <v>277</v>
      </c>
      <c r="B279" s="59" t="s">
        <v>12400</v>
      </c>
      <c r="C279" s="59" t="s">
        <v>15613</v>
      </c>
      <c r="D279" s="59" t="s">
        <v>12216</v>
      </c>
      <c r="E279" s="59" t="s">
        <v>15614</v>
      </c>
      <c r="F279" s="81" t="s">
        <v>12409</v>
      </c>
      <c r="G279" s="81" t="s">
        <v>3801</v>
      </c>
      <c r="H279" s="59"/>
    </row>
    <row r="280" spans="1:8" x14ac:dyDescent="0.25">
      <c r="A280" s="59">
        <v>278</v>
      </c>
      <c r="B280" s="59" t="s">
        <v>12400</v>
      </c>
      <c r="C280" s="59" t="s">
        <v>15613</v>
      </c>
      <c r="D280" s="59" t="s">
        <v>12439</v>
      </c>
      <c r="E280" s="59" t="s">
        <v>15614</v>
      </c>
      <c r="F280" s="81" t="s">
        <v>12409</v>
      </c>
      <c r="G280" s="81" t="s">
        <v>894</v>
      </c>
      <c r="H280" s="59"/>
    </row>
    <row r="281" spans="1:8" x14ac:dyDescent="0.25">
      <c r="A281" s="59">
        <v>279</v>
      </c>
      <c r="B281" s="59" t="s">
        <v>12400</v>
      </c>
      <c r="C281" s="59" t="s">
        <v>15613</v>
      </c>
      <c r="D281" s="59" t="s">
        <v>12414</v>
      </c>
      <c r="E281" s="59" t="s">
        <v>15614</v>
      </c>
      <c r="F281" s="81" t="s">
        <v>12409</v>
      </c>
      <c r="G281" s="81" t="s">
        <v>894</v>
      </c>
      <c r="H281" s="59"/>
    </row>
    <row r="282" spans="1:8" x14ac:dyDescent="0.25">
      <c r="A282" s="59">
        <v>280</v>
      </c>
      <c r="B282" s="60" t="s">
        <v>12462</v>
      </c>
      <c r="C282" s="59" t="s">
        <v>15613</v>
      </c>
      <c r="D282" s="59" t="s">
        <v>12703</v>
      </c>
      <c r="E282" s="59" t="s">
        <v>15614</v>
      </c>
      <c r="F282" s="81" t="s">
        <v>12694</v>
      </c>
      <c r="G282" s="81" t="s">
        <v>892</v>
      </c>
      <c r="H282" s="59"/>
    </row>
    <row r="283" spans="1:8" x14ac:dyDescent="0.25">
      <c r="A283" s="59">
        <v>281</v>
      </c>
      <c r="B283" s="60" t="s">
        <v>12462</v>
      </c>
      <c r="C283" s="59" t="s">
        <v>15613</v>
      </c>
      <c r="D283" s="59" t="s">
        <v>12479</v>
      </c>
      <c r="E283" s="59" t="s">
        <v>15614</v>
      </c>
      <c r="F283" s="81" t="s">
        <v>12462</v>
      </c>
      <c r="G283" s="81" t="s">
        <v>947</v>
      </c>
      <c r="H283" s="59"/>
    </row>
    <row r="284" spans="1:8" x14ac:dyDescent="0.25">
      <c r="A284" s="59">
        <v>282</v>
      </c>
      <c r="B284" s="60" t="s">
        <v>12462</v>
      </c>
      <c r="C284" s="59" t="s">
        <v>15613</v>
      </c>
      <c r="D284" s="59" t="s">
        <v>12481</v>
      </c>
      <c r="E284" s="59" t="s">
        <v>15614</v>
      </c>
      <c r="F284" s="81" t="s">
        <v>12462</v>
      </c>
      <c r="G284" s="81" t="s">
        <v>947</v>
      </c>
      <c r="H284" s="59"/>
    </row>
    <row r="285" spans="1:8" x14ac:dyDescent="0.25">
      <c r="A285" s="59">
        <v>283</v>
      </c>
      <c r="B285" s="60" t="s">
        <v>12462</v>
      </c>
      <c r="C285" s="59" t="s">
        <v>15613</v>
      </c>
      <c r="D285" s="59" t="s">
        <v>12486</v>
      </c>
      <c r="E285" s="59" t="s">
        <v>15614</v>
      </c>
      <c r="F285" s="81" t="s">
        <v>12462</v>
      </c>
      <c r="G285" s="81" t="s">
        <v>1784</v>
      </c>
      <c r="H285" s="59"/>
    </row>
    <row r="286" spans="1:8" x14ac:dyDescent="0.25">
      <c r="A286" s="59">
        <v>284</v>
      </c>
      <c r="B286" s="60" t="s">
        <v>12462</v>
      </c>
      <c r="C286" s="59" t="s">
        <v>15613</v>
      </c>
      <c r="D286" s="59" t="s">
        <v>12488</v>
      </c>
      <c r="E286" s="59" t="s">
        <v>15614</v>
      </c>
      <c r="F286" s="81" t="s">
        <v>12462</v>
      </c>
      <c r="G286" s="81" t="s">
        <v>1784</v>
      </c>
      <c r="H286" s="59"/>
    </row>
    <row r="287" spans="1:8" x14ac:dyDescent="0.25">
      <c r="A287" s="59">
        <v>285</v>
      </c>
      <c r="B287" s="59" t="s">
        <v>12529</v>
      </c>
      <c r="C287" s="59" t="s">
        <v>15613</v>
      </c>
      <c r="D287" s="59" t="s">
        <v>12599</v>
      </c>
      <c r="E287" s="59" t="s">
        <v>15614</v>
      </c>
      <c r="F287" s="81" t="s">
        <v>12582</v>
      </c>
      <c r="G287" s="81" t="s">
        <v>2626</v>
      </c>
      <c r="H287" s="59"/>
    </row>
    <row r="288" spans="1:8" x14ac:dyDescent="0.25">
      <c r="A288" s="59">
        <v>286</v>
      </c>
      <c r="B288" s="59" t="s">
        <v>12529</v>
      </c>
      <c r="C288" s="59" t="s">
        <v>15613</v>
      </c>
      <c r="D288" s="59" t="s">
        <v>12600</v>
      </c>
      <c r="E288" s="59" t="s">
        <v>15614</v>
      </c>
      <c r="F288" s="81" t="s">
        <v>12582</v>
      </c>
      <c r="G288" s="81" t="s">
        <v>2626</v>
      </c>
      <c r="H288" s="59"/>
    </row>
    <row r="289" spans="1:8" x14ac:dyDescent="0.25">
      <c r="A289" s="59">
        <v>287</v>
      </c>
      <c r="B289" s="59" t="s">
        <v>12529</v>
      </c>
      <c r="C289" s="59" t="s">
        <v>15613</v>
      </c>
      <c r="D289" s="59" t="s">
        <v>12701</v>
      </c>
      <c r="E289" s="59" t="s">
        <v>15614</v>
      </c>
      <c r="F289" s="81" t="s">
        <v>12694</v>
      </c>
      <c r="G289" s="81" t="s">
        <v>892</v>
      </c>
      <c r="H289" s="59"/>
    </row>
    <row r="290" spans="1:8" x14ac:dyDescent="0.25">
      <c r="A290" s="59">
        <v>288</v>
      </c>
      <c r="B290" s="59" t="s">
        <v>12529</v>
      </c>
      <c r="C290" s="59" t="s">
        <v>15613</v>
      </c>
      <c r="D290" s="59" t="s">
        <v>12601</v>
      </c>
      <c r="E290" s="59" t="s">
        <v>15614</v>
      </c>
      <c r="F290" s="81" t="s">
        <v>12582</v>
      </c>
      <c r="G290" s="81" t="s">
        <v>998</v>
      </c>
      <c r="H290" s="59"/>
    </row>
    <row r="291" spans="1:8" x14ac:dyDescent="0.25">
      <c r="A291" s="59">
        <v>289</v>
      </c>
      <c r="B291" s="59" t="s">
        <v>12529</v>
      </c>
      <c r="C291" s="59" t="s">
        <v>15613</v>
      </c>
      <c r="D291" s="59" t="s">
        <v>12603</v>
      </c>
      <c r="E291" s="59" t="s">
        <v>15614</v>
      </c>
      <c r="F291" s="81" t="s">
        <v>12582</v>
      </c>
      <c r="G291" s="81" t="s">
        <v>998</v>
      </c>
      <c r="H291" s="59"/>
    </row>
    <row r="292" spans="1:8" x14ac:dyDescent="0.25">
      <c r="A292" s="59">
        <v>290</v>
      </c>
      <c r="B292" s="144">
        <v>44572</v>
      </c>
      <c r="C292" s="59" t="s">
        <v>15613</v>
      </c>
      <c r="D292" s="59" t="s">
        <v>13064</v>
      </c>
      <c r="E292" s="59" t="s">
        <v>15614</v>
      </c>
      <c r="F292" s="81" t="s">
        <v>13056</v>
      </c>
      <c r="G292" s="81" t="s">
        <v>2085</v>
      </c>
      <c r="H292" s="59"/>
    </row>
    <row r="293" spans="1:8" x14ac:dyDescent="0.25">
      <c r="A293" s="59">
        <v>291</v>
      </c>
      <c r="B293" s="144">
        <v>44572</v>
      </c>
      <c r="C293" s="59" t="s">
        <v>15613</v>
      </c>
      <c r="D293" s="59" t="s">
        <v>13065</v>
      </c>
      <c r="E293" s="59" t="s">
        <v>15614</v>
      </c>
      <c r="F293" s="81" t="s">
        <v>13056</v>
      </c>
      <c r="G293" s="81" t="s">
        <v>2085</v>
      </c>
      <c r="H293" s="59"/>
    </row>
    <row r="294" spans="1:8" x14ac:dyDescent="0.25">
      <c r="A294" s="59">
        <v>292</v>
      </c>
      <c r="B294" s="144">
        <v>44572</v>
      </c>
      <c r="C294" s="59" t="s">
        <v>15613</v>
      </c>
      <c r="D294" s="59" t="s">
        <v>12875</v>
      </c>
      <c r="E294" s="59" t="s">
        <v>15614</v>
      </c>
      <c r="F294" s="515">
        <v>44692</v>
      </c>
      <c r="G294" s="613" t="s">
        <v>1929</v>
      </c>
      <c r="H294" s="59"/>
    </row>
    <row r="295" spans="1:8" x14ac:dyDescent="0.25">
      <c r="A295" s="59">
        <v>293</v>
      </c>
      <c r="B295" s="144">
        <v>44572</v>
      </c>
      <c r="C295" s="59" t="s">
        <v>15613</v>
      </c>
      <c r="D295" s="59" t="s">
        <v>12987</v>
      </c>
      <c r="E295" s="59" t="s">
        <v>15614</v>
      </c>
      <c r="F295" s="515">
        <v>44876</v>
      </c>
      <c r="G295" s="613" t="s">
        <v>890</v>
      </c>
      <c r="H295" s="59"/>
    </row>
    <row r="296" spans="1:8" x14ac:dyDescent="0.25">
      <c r="A296" s="59">
        <v>294</v>
      </c>
      <c r="B296" s="144">
        <v>44572</v>
      </c>
      <c r="C296" s="59" t="s">
        <v>15613</v>
      </c>
      <c r="D296" s="59" t="s">
        <v>12874</v>
      </c>
      <c r="E296" s="59" t="s">
        <v>15614</v>
      </c>
      <c r="F296" s="515">
        <v>44692</v>
      </c>
      <c r="G296" s="613" t="s">
        <v>1929</v>
      </c>
      <c r="H296" s="59"/>
    </row>
    <row r="297" spans="1:8" x14ac:dyDescent="0.25">
      <c r="A297" s="59">
        <v>295</v>
      </c>
      <c r="B297" s="515">
        <v>44662</v>
      </c>
      <c r="C297" s="59" t="s">
        <v>15621</v>
      </c>
      <c r="D297" s="124" t="s">
        <v>13699</v>
      </c>
      <c r="E297" s="59" t="s">
        <v>13085</v>
      </c>
      <c r="F297" s="81" t="s">
        <v>13690</v>
      </c>
      <c r="G297" s="81" t="s">
        <v>6225</v>
      </c>
      <c r="H297" s="59"/>
    </row>
    <row r="298" spans="1:8" x14ac:dyDescent="0.25">
      <c r="A298" s="59">
        <v>296</v>
      </c>
      <c r="B298" s="515">
        <v>44662</v>
      </c>
      <c r="C298" s="59" t="s">
        <v>15621</v>
      </c>
      <c r="D298" s="264" t="s">
        <v>13700</v>
      </c>
      <c r="E298" s="59" t="s">
        <v>13085</v>
      </c>
      <c r="F298" s="81" t="s">
        <v>13690</v>
      </c>
      <c r="G298" s="81" t="s">
        <v>6225</v>
      </c>
      <c r="H298" s="59"/>
    </row>
    <row r="299" spans="1:8" x14ac:dyDescent="0.25">
      <c r="A299" s="59">
        <v>297</v>
      </c>
      <c r="B299" s="515">
        <v>44662</v>
      </c>
      <c r="C299" s="59" t="s">
        <v>15621</v>
      </c>
      <c r="D299" s="124" t="s">
        <v>15753</v>
      </c>
      <c r="E299" s="59" t="s">
        <v>13085</v>
      </c>
      <c r="F299" s="515">
        <v>44816</v>
      </c>
      <c r="G299" s="81" t="s">
        <v>2145</v>
      </c>
      <c r="H299" s="59"/>
    </row>
    <row r="300" spans="1:8" x14ac:dyDescent="0.25">
      <c r="A300" s="59">
        <v>298</v>
      </c>
      <c r="B300" s="515">
        <v>44662</v>
      </c>
      <c r="C300" s="59" t="s">
        <v>15621</v>
      </c>
      <c r="D300" s="124" t="s">
        <v>15529</v>
      </c>
      <c r="E300" s="59" t="s">
        <v>13085</v>
      </c>
      <c r="F300" s="515">
        <v>44693</v>
      </c>
      <c r="G300" s="81" t="s">
        <v>1656</v>
      </c>
      <c r="H300" s="59"/>
    </row>
    <row r="301" spans="1:8" x14ac:dyDescent="0.25">
      <c r="A301" s="59">
        <v>299</v>
      </c>
      <c r="B301" s="515">
        <v>44662</v>
      </c>
      <c r="C301" s="59" t="s">
        <v>15621</v>
      </c>
      <c r="D301" s="124" t="s">
        <v>15754</v>
      </c>
      <c r="E301" s="59" t="s">
        <v>13085</v>
      </c>
      <c r="F301" s="515">
        <v>44604</v>
      </c>
      <c r="G301" s="81" t="s">
        <v>763</v>
      </c>
      <c r="H301" s="59"/>
    </row>
    <row r="302" spans="1:8" x14ac:dyDescent="0.25">
      <c r="A302" s="59">
        <v>300</v>
      </c>
      <c r="B302" s="515">
        <v>44662</v>
      </c>
      <c r="C302" s="59" t="s">
        <v>15621</v>
      </c>
      <c r="D302" s="633" t="s">
        <v>15480</v>
      </c>
      <c r="E302" s="59" t="s">
        <v>13085</v>
      </c>
      <c r="F302" s="81" t="s">
        <v>13250</v>
      </c>
      <c r="G302" s="81" t="s">
        <v>3801</v>
      </c>
      <c r="H302" s="59"/>
    </row>
    <row r="303" spans="1:8" x14ac:dyDescent="0.25">
      <c r="A303" s="59">
        <v>301</v>
      </c>
      <c r="B303" s="515">
        <v>44662</v>
      </c>
      <c r="C303" s="59" t="s">
        <v>15621</v>
      </c>
      <c r="D303" s="124" t="s">
        <v>15755</v>
      </c>
      <c r="E303" s="59" t="s">
        <v>13085</v>
      </c>
      <c r="F303" s="81" t="s">
        <v>13166</v>
      </c>
      <c r="G303" s="81" t="s">
        <v>15756</v>
      </c>
      <c r="H303" s="59"/>
    </row>
    <row r="304" spans="1:8" x14ac:dyDescent="0.25">
      <c r="A304" s="59">
        <v>302</v>
      </c>
      <c r="B304" s="515">
        <v>44662</v>
      </c>
      <c r="C304" s="59" t="s">
        <v>15621</v>
      </c>
      <c r="D304" s="124" t="s">
        <v>9693</v>
      </c>
      <c r="E304" s="59" t="s">
        <v>13085</v>
      </c>
      <c r="F304" s="515">
        <v>44906</v>
      </c>
      <c r="G304" s="120" t="s">
        <v>13018</v>
      </c>
      <c r="H304" s="59"/>
    </row>
    <row r="305" spans="1:8" x14ac:dyDescent="0.25">
      <c r="A305" s="59">
        <v>303</v>
      </c>
      <c r="B305" s="515">
        <v>44662</v>
      </c>
      <c r="C305" s="59" t="s">
        <v>15621</v>
      </c>
      <c r="D305" s="552" t="s">
        <v>15536</v>
      </c>
      <c r="E305" s="59" t="s">
        <v>13085</v>
      </c>
      <c r="F305" s="515">
        <v>44906</v>
      </c>
      <c r="G305" s="613" t="s">
        <v>427</v>
      </c>
      <c r="H305" s="59"/>
    </row>
    <row r="306" spans="1:8" x14ac:dyDescent="0.25">
      <c r="A306" s="59">
        <v>304</v>
      </c>
      <c r="B306" s="515">
        <v>44662</v>
      </c>
      <c r="C306" s="59" t="s">
        <v>15621</v>
      </c>
      <c r="D306" s="124" t="s">
        <v>15757</v>
      </c>
      <c r="E306" s="59" t="s">
        <v>13085</v>
      </c>
      <c r="F306" s="515">
        <v>44906</v>
      </c>
      <c r="G306" s="120" t="s">
        <v>13018</v>
      </c>
      <c r="H306" s="59"/>
    </row>
    <row r="307" spans="1:8" x14ac:dyDescent="0.25">
      <c r="A307" s="59">
        <v>305</v>
      </c>
      <c r="B307" s="515">
        <v>44662</v>
      </c>
      <c r="C307" s="59" t="s">
        <v>15621</v>
      </c>
      <c r="D307" s="124" t="s">
        <v>15758</v>
      </c>
      <c r="E307" s="59" t="s">
        <v>13085</v>
      </c>
      <c r="F307" s="515">
        <v>44845</v>
      </c>
      <c r="G307" s="81" t="s">
        <v>15749</v>
      </c>
      <c r="H307" s="59"/>
    </row>
    <row r="308" spans="1:8" x14ac:dyDescent="0.25">
      <c r="A308" s="59">
        <v>306</v>
      </c>
      <c r="B308" s="515">
        <v>44662</v>
      </c>
      <c r="C308" s="59" t="s">
        <v>15621</v>
      </c>
      <c r="D308" s="124" t="s">
        <v>15759</v>
      </c>
      <c r="E308" s="59" t="s">
        <v>13085</v>
      </c>
      <c r="F308" s="515">
        <v>44845</v>
      </c>
      <c r="G308" s="81" t="s">
        <v>15749</v>
      </c>
      <c r="H308" s="59"/>
    </row>
    <row r="309" spans="1:8" x14ac:dyDescent="0.25">
      <c r="A309" s="59">
        <v>307</v>
      </c>
      <c r="B309" s="515">
        <v>44662</v>
      </c>
      <c r="C309" s="59" t="s">
        <v>15621</v>
      </c>
      <c r="D309" s="124" t="s">
        <v>15760</v>
      </c>
      <c r="E309" s="59" t="s">
        <v>13085</v>
      </c>
      <c r="F309" s="515">
        <v>44845</v>
      </c>
      <c r="G309" s="81" t="s">
        <v>15749</v>
      </c>
      <c r="H309" s="59"/>
    </row>
    <row r="310" spans="1:8" x14ac:dyDescent="0.25">
      <c r="A310" s="59">
        <v>308</v>
      </c>
      <c r="B310" s="515">
        <v>44662</v>
      </c>
      <c r="C310" s="59" t="s">
        <v>15621</v>
      </c>
      <c r="D310" s="124" t="s">
        <v>15761</v>
      </c>
      <c r="E310" s="59" t="s">
        <v>13085</v>
      </c>
      <c r="F310" s="515">
        <v>44876</v>
      </c>
      <c r="G310" s="613" t="s">
        <v>3126</v>
      </c>
      <c r="H310" s="59"/>
    </row>
    <row r="311" spans="1:8" x14ac:dyDescent="0.25">
      <c r="A311" s="59">
        <v>309</v>
      </c>
      <c r="B311" s="515">
        <v>44662</v>
      </c>
      <c r="C311" s="59" t="s">
        <v>15621</v>
      </c>
      <c r="D311" s="124" t="s">
        <v>15762</v>
      </c>
      <c r="E311" s="59" t="s">
        <v>13085</v>
      </c>
      <c r="F311" s="515">
        <v>44845</v>
      </c>
      <c r="G311" s="81" t="s">
        <v>15763</v>
      </c>
      <c r="H311" s="59" t="s">
        <v>15764</v>
      </c>
    </row>
    <row r="312" spans="1:8" x14ac:dyDescent="0.25">
      <c r="A312" s="59">
        <v>310</v>
      </c>
      <c r="B312" s="144">
        <v>44784</v>
      </c>
      <c r="C312" s="59" t="s">
        <v>15613</v>
      </c>
      <c r="D312" s="59" t="s">
        <v>12989</v>
      </c>
      <c r="E312" s="59" t="s">
        <v>15614</v>
      </c>
      <c r="F312" s="515">
        <v>44876</v>
      </c>
      <c r="G312" s="613" t="s">
        <v>890</v>
      </c>
      <c r="H312" s="59"/>
    </row>
    <row r="313" spans="1:8" x14ac:dyDescent="0.25">
      <c r="A313" s="59">
        <v>311</v>
      </c>
      <c r="B313" s="144">
        <v>44784</v>
      </c>
      <c r="C313" s="59" t="s">
        <v>15613</v>
      </c>
      <c r="D313" s="59" t="s">
        <v>12988</v>
      </c>
      <c r="E313" s="59" t="s">
        <v>15614</v>
      </c>
      <c r="F313" s="515">
        <v>44876</v>
      </c>
      <c r="G313" s="613" t="s">
        <v>890</v>
      </c>
      <c r="H313" s="59"/>
    </row>
    <row r="314" spans="1:8" x14ac:dyDescent="0.25">
      <c r="A314" s="59">
        <v>312</v>
      </c>
      <c r="B314" s="144">
        <v>44784</v>
      </c>
      <c r="C314" s="59" t="s">
        <v>15613</v>
      </c>
      <c r="D314" s="59" t="s">
        <v>15765</v>
      </c>
      <c r="E314" s="59" t="s">
        <v>15614</v>
      </c>
      <c r="F314" s="515">
        <v>44845</v>
      </c>
      <c r="G314" s="81" t="s">
        <v>957</v>
      </c>
      <c r="H314" s="59"/>
    </row>
    <row r="315" spans="1:8" x14ac:dyDescent="0.25">
      <c r="A315" s="59">
        <v>313</v>
      </c>
      <c r="B315" s="144">
        <v>44784</v>
      </c>
      <c r="C315" s="59" t="s">
        <v>15613</v>
      </c>
      <c r="D315" s="59" t="s">
        <v>12986</v>
      </c>
      <c r="E315" s="59" t="s">
        <v>15614</v>
      </c>
      <c r="F315" s="515">
        <v>44876</v>
      </c>
      <c r="G315" s="613" t="s">
        <v>890</v>
      </c>
      <c r="H315" s="59"/>
    </row>
    <row r="316" spans="1:8" x14ac:dyDescent="0.25">
      <c r="A316" s="59">
        <v>314</v>
      </c>
      <c r="B316" s="144">
        <v>44784</v>
      </c>
      <c r="C316" s="59" t="s">
        <v>15613</v>
      </c>
      <c r="D316" s="59" t="s">
        <v>15766</v>
      </c>
      <c r="E316" s="59" t="s">
        <v>15614</v>
      </c>
      <c r="F316" s="515">
        <v>44845</v>
      </c>
      <c r="G316" s="613" t="s">
        <v>957</v>
      </c>
      <c r="H316" s="59"/>
    </row>
    <row r="317" spans="1:8" x14ac:dyDescent="0.25">
      <c r="A317" s="59">
        <v>315</v>
      </c>
      <c r="B317" s="144" t="s">
        <v>13056</v>
      </c>
      <c r="C317" s="59" t="s">
        <v>15613</v>
      </c>
      <c r="D317" s="59" t="s">
        <v>13237</v>
      </c>
      <c r="E317" s="59" t="s">
        <v>15614</v>
      </c>
      <c r="F317" s="81" t="s">
        <v>190</v>
      </c>
      <c r="G317" s="613" t="s">
        <v>2145</v>
      </c>
      <c r="H317" s="59"/>
    </row>
    <row r="318" spans="1:8" x14ac:dyDescent="0.25">
      <c r="A318" s="59">
        <v>316</v>
      </c>
      <c r="B318" s="144" t="s">
        <v>13056</v>
      </c>
      <c r="C318" s="59" t="s">
        <v>15613</v>
      </c>
      <c r="D318" s="59" t="s">
        <v>13203</v>
      </c>
      <c r="E318" s="59" t="s">
        <v>15614</v>
      </c>
      <c r="F318" s="81" t="s">
        <v>13200</v>
      </c>
      <c r="G318" s="613" t="s">
        <v>892</v>
      </c>
      <c r="H318" s="59"/>
    </row>
    <row r="319" spans="1:8" x14ac:dyDescent="0.25">
      <c r="A319" s="59">
        <v>317</v>
      </c>
      <c r="B319" s="144" t="s">
        <v>13056</v>
      </c>
      <c r="C319" s="59" t="s">
        <v>15613</v>
      </c>
      <c r="D319" s="59" t="s">
        <v>13164</v>
      </c>
      <c r="E319" s="59" t="s">
        <v>15614</v>
      </c>
      <c r="F319" s="81" t="s">
        <v>13147</v>
      </c>
      <c r="G319" s="613" t="s">
        <v>882</v>
      </c>
      <c r="H319" s="59"/>
    </row>
    <row r="320" spans="1:8" x14ac:dyDescent="0.25">
      <c r="A320" s="59">
        <v>318</v>
      </c>
      <c r="B320" s="144" t="s">
        <v>13056</v>
      </c>
      <c r="C320" s="59" t="s">
        <v>15613</v>
      </c>
      <c r="D320" s="59" t="s">
        <v>13201</v>
      </c>
      <c r="E320" s="59" t="s">
        <v>15614</v>
      </c>
      <c r="F320" s="81" t="s">
        <v>13200</v>
      </c>
      <c r="G320" s="613" t="s">
        <v>892</v>
      </c>
      <c r="H320" s="59"/>
    </row>
    <row r="321" spans="1:8" x14ac:dyDescent="0.25">
      <c r="A321" s="59">
        <v>319</v>
      </c>
      <c r="B321" s="144" t="s">
        <v>13056</v>
      </c>
      <c r="C321" s="59" t="s">
        <v>15613</v>
      </c>
      <c r="D321" s="59" t="s">
        <v>15767</v>
      </c>
      <c r="E321" s="59" t="s">
        <v>15614</v>
      </c>
      <c r="F321" s="81" t="s">
        <v>13147</v>
      </c>
      <c r="G321" s="613" t="s">
        <v>882</v>
      </c>
      <c r="H321" s="59"/>
    </row>
    <row r="322" spans="1:8" x14ac:dyDescent="0.25">
      <c r="A322" s="59">
        <v>320</v>
      </c>
      <c r="B322" s="59" t="s">
        <v>13186</v>
      </c>
      <c r="C322" s="59" t="s">
        <v>15613</v>
      </c>
      <c r="D322" s="59" t="s">
        <v>13264</v>
      </c>
      <c r="E322" s="59" t="s">
        <v>15614</v>
      </c>
      <c r="F322" s="81" t="s">
        <v>13250</v>
      </c>
      <c r="G322" s="613" t="s">
        <v>1500</v>
      </c>
      <c r="H322" s="59"/>
    </row>
    <row r="323" spans="1:8" x14ac:dyDescent="0.25">
      <c r="A323" s="59">
        <v>321</v>
      </c>
      <c r="B323" s="59" t="s">
        <v>13186</v>
      </c>
      <c r="C323" s="59" t="s">
        <v>15613</v>
      </c>
      <c r="D323" s="59" t="s">
        <v>13381</v>
      </c>
      <c r="E323" s="59" t="s">
        <v>15614</v>
      </c>
      <c r="F323" s="515">
        <v>44604</v>
      </c>
      <c r="G323" s="81" t="s">
        <v>553</v>
      </c>
      <c r="H323" s="59"/>
    </row>
    <row r="324" spans="1:8" x14ac:dyDescent="0.25">
      <c r="A324" s="59">
        <v>322</v>
      </c>
      <c r="B324" s="59" t="s">
        <v>13186</v>
      </c>
      <c r="C324" s="59" t="s">
        <v>15613</v>
      </c>
      <c r="D324" s="59" t="s">
        <v>13235</v>
      </c>
      <c r="E324" s="59" t="s">
        <v>15614</v>
      </c>
      <c r="F324" s="81" t="s">
        <v>190</v>
      </c>
      <c r="G324" s="613" t="s">
        <v>2145</v>
      </c>
      <c r="H324" s="59"/>
    </row>
    <row r="325" spans="1:8" x14ac:dyDescent="0.25">
      <c r="A325" s="59">
        <v>323</v>
      </c>
      <c r="B325" s="59" t="s">
        <v>13186</v>
      </c>
      <c r="C325" s="59" t="s">
        <v>15613</v>
      </c>
      <c r="D325" s="59" t="s">
        <v>13262</v>
      </c>
      <c r="E325" s="59" t="s">
        <v>15614</v>
      </c>
      <c r="F325" s="81" t="s">
        <v>13250</v>
      </c>
      <c r="G325" s="613" t="s">
        <v>1500</v>
      </c>
      <c r="H325" s="59"/>
    </row>
    <row r="326" spans="1:8" x14ac:dyDescent="0.25">
      <c r="A326" s="59">
        <v>324</v>
      </c>
      <c r="B326" s="144">
        <v>44604</v>
      </c>
      <c r="C326" s="59" t="s">
        <v>15613</v>
      </c>
      <c r="D326" s="59" t="s">
        <v>13400</v>
      </c>
      <c r="E326" s="59" t="s">
        <v>15614</v>
      </c>
      <c r="F326" s="515">
        <v>44604</v>
      </c>
      <c r="G326" s="613" t="s">
        <v>2626</v>
      </c>
      <c r="H326" s="59"/>
    </row>
    <row r="327" spans="1:8" x14ac:dyDescent="0.25">
      <c r="A327" s="59">
        <v>325</v>
      </c>
      <c r="B327" s="144">
        <v>44604</v>
      </c>
      <c r="C327" s="59" t="s">
        <v>15613</v>
      </c>
      <c r="D327" s="59" t="s">
        <v>13549</v>
      </c>
      <c r="E327" s="59" t="s">
        <v>15614</v>
      </c>
      <c r="F327" s="515">
        <v>44816</v>
      </c>
      <c r="G327" s="81" t="s">
        <v>1877</v>
      </c>
      <c r="H327" s="59"/>
    </row>
    <row r="328" spans="1:8" x14ac:dyDescent="0.25">
      <c r="A328" s="59">
        <v>326</v>
      </c>
      <c r="B328" s="144">
        <v>44604</v>
      </c>
      <c r="C328" s="59" t="s">
        <v>15613</v>
      </c>
      <c r="D328" s="59" t="s">
        <v>13398</v>
      </c>
      <c r="E328" s="59" t="s">
        <v>15614</v>
      </c>
      <c r="F328" s="515">
        <v>44604</v>
      </c>
      <c r="G328" s="613" t="s">
        <v>2626</v>
      </c>
      <c r="H328" s="59"/>
    </row>
    <row r="329" spans="1:8" x14ac:dyDescent="0.25">
      <c r="A329" s="59">
        <v>327</v>
      </c>
      <c r="B329" s="144">
        <v>44604</v>
      </c>
      <c r="C329" s="59" t="s">
        <v>15613</v>
      </c>
      <c r="D329" s="59" t="s">
        <v>13547</v>
      </c>
      <c r="E329" s="59" t="s">
        <v>15614</v>
      </c>
      <c r="F329" s="515">
        <v>44816</v>
      </c>
      <c r="G329" s="81" t="s">
        <v>1877</v>
      </c>
      <c r="H329" s="59"/>
    </row>
    <row r="330" spans="1:8" x14ac:dyDescent="0.25">
      <c r="A330" s="59">
        <v>328</v>
      </c>
      <c r="B330" s="144">
        <v>44604</v>
      </c>
      <c r="C330" s="59" t="s">
        <v>15613</v>
      </c>
      <c r="D330" s="59" t="s">
        <v>13572</v>
      </c>
      <c r="E330" s="59" t="s">
        <v>15614</v>
      </c>
      <c r="F330" s="515">
        <v>44816</v>
      </c>
      <c r="G330" s="81" t="s">
        <v>1755</v>
      </c>
      <c r="H330" s="59"/>
    </row>
    <row r="331" spans="1:8" x14ac:dyDescent="0.25">
      <c r="A331" s="59">
        <v>329</v>
      </c>
      <c r="B331" s="144">
        <v>44604</v>
      </c>
      <c r="C331" s="59" t="s">
        <v>15613</v>
      </c>
      <c r="D331" s="59" t="s">
        <v>13487</v>
      </c>
      <c r="E331" s="59" t="s">
        <v>15614</v>
      </c>
      <c r="F331" s="515">
        <v>44724</v>
      </c>
      <c r="G331" s="81" t="s">
        <v>665</v>
      </c>
      <c r="H331" s="59"/>
    </row>
    <row r="332" spans="1:8" x14ac:dyDescent="0.25">
      <c r="A332" s="59">
        <v>330</v>
      </c>
      <c r="B332" s="144">
        <v>44604</v>
      </c>
      <c r="C332" s="59" t="s">
        <v>15613</v>
      </c>
      <c r="D332" s="59" t="s">
        <v>13489</v>
      </c>
      <c r="E332" s="59" t="s">
        <v>15614</v>
      </c>
      <c r="F332" s="515">
        <v>44724</v>
      </c>
      <c r="G332" s="81" t="s">
        <v>665</v>
      </c>
      <c r="H332" s="59"/>
    </row>
    <row r="333" spans="1:8" x14ac:dyDescent="0.25">
      <c r="A333" s="59">
        <v>331</v>
      </c>
      <c r="B333" s="144">
        <v>44604</v>
      </c>
      <c r="C333" s="59" t="s">
        <v>15613</v>
      </c>
      <c r="D333" s="59" t="s">
        <v>13433</v>
      </c>
      <c r="E333" s="59" t="s">
        <v>15614</v>
      </c>
      <c r="F333" s="515">
        <v>44632</v>
      </c>
      <c r="G333" s="120" t="s">
        <v>13434</v>
      </c>
      <c r="H333" s="59"/>
    </row>
    <row r="334" spans="1:8" x14ac:dyDescent="0.25">
      <c r="A334" s="59">
        <v>332</v>
      </c>
      <c r="B334" s="144">
        <v>44604</v>
      </c>
      <c r="C334" s="59" t="s">
        <v>15613</v>
      </c>
      <c r="D334" s="59" t="s">
        <v>13570</v>
      </c>
      <c r="E334" s="59" t="s">
        <v>15614</v>
      </c>
      <c r="F334" s="515">
        <v>44816</v>
      </c>
      <c r="G334" s="81" t="s">
        <v>1755</v>
      </c>
      <c r="H334" s="59"/>
    </row>
    <row r="335" spans="1:8" x14ac:dyDescent="0.25">
      <c r="A335" s="59">
        <v>333</v>
      </c>
      <c r="B335" s="144">
        <v>44604</v>
      </c>
      <c r="C335" s="59" t="s">
        <v>15613</v>
      </c>
      <c r="D335" s="59" t="s">
        <v>13435</v>
      </c>
      <c r="E335" s="59" t="s">
        <v>15614</v>
      </c>
      <c r="F335" s="515">
        <v>44632</v>
      </c>
      <c r="G335" s="120" t="s">
        <v>13434</v>
      </c>
      <c r="H335" s="59"/>
    </row>
    <row r="336" spans="1:8" x14ac:dyDescent="0.25">
      <c r="A336" s="59">
        <v>334</v>
      </c>
      <c r="B336" s="144">
        <v>44816</v>
      </c>
      <c r="C336" s="59" t="s">
        <v>15613</v>
      </c>
      <c r="D336" s="59" t="s">
        <v>13600</v>
      </c>
      <c r="E336" s="59" t="s">
        <v>15614</v>
      </c>
      <c r="F336" s="515">
        <v>44846</v>
      </c>
      <c r="G336" s="81" t="s">
        <v>3421</v>
      </c>
      <c r="H336" s="59"/>
    </row>
    <row r="337" spans="1:8" x14ac:dyDescent="0.25">
      <c r="A337" s="59">
        <v>335</v>
      </c>
      <c r="B337" s="144">
        <v>44816</v>
      </c>
      <c r="C337" s="59" t="s">
        <v>15613</v>
      </c>
      <c r="D337" s="59" t="s">
        <v>13574</v>
      </c>
      <c r="E337" s="59" t="s">
        <v>15614</v>
      </c>
      <c r="F337" s="515">
        <v>44816</v>
      </c>
      <c r="G337" s="81" t="s">
        <v>1755</v>
      </c>
      <c r="H337" s="59"/>
    </row>
    <row r="338" spans="1:8" x14ac:dyDescent="0.25">
      <c r="A338" s="59">
        <v>336</v>
      </c>
      <c r="B338" s="144">
        <v>44816</v>
      </c>
      <c r="C338" s="59" t="s">
        <v>15613</v>
      </c>
      <c r="D338" s="59" t="s">
        <v>13598</v>
      </c>
      <c r="E338" s="59" t="s">
        <v>15614</v>
      </c>
      <c r="F338" s="515">
        <v>44846</v>
      </c>
      <c r="G338" s="81" t="s">
        <v>3421</v>
      </c>
      <c r="H338" s="59"/>
    </row>
    <row r="339" spans="1:8" x14ac:dyDescent="0.25">
      <c r="A339" s="59">
        <v>337</v>
      </c>
      <c r="B339" s="144">
        <v>44816</v>
      </c>
      <c r="C339" s="59" t="s">
        <v>15613</v>
      </c>
      <c r="D339" s="59" t="s">
        <v>13573</v>
      </c>
      <c r="E339" s="59" t="s">
        <v>15614</v>
      </c>
      <c r="F339" s="515">
        <v>44816</v>
      </c>
      <c r="G339" s="81" t="s">
        <v>1755</v>
      </c>
      <c r="H339" s="59"/>
    </row>
    <row r="340" spans="1:8" x14ac:dyDescent="0.25">
      <c r="A340" s="59">
        <v>338</v>
      </c>
      <c r="B340" s="144">
        <v>44816</v>
      </c>
      <c r="C340" s="59" t="s">
        <v>15613</v>
      </c>
      <c r="D340" s="59" t="s">
        <v>13636</v>
      </c>
      <c r="E340" s="59" t="s">
        <v>15614</v>
      </c>
      <c r="F340" s="515">
        <v>44907</v>
      </c>
      <c r="G340" s="81" t="s">
        <v>3126</v>
      </c>
      <c r="H340" s="59"/>
    </row>
    <row r="341" spans="1:8" x14ac:dyDescent="0.25">
      <c r="A341" s="59">
        <v>339</v>
      </c>
      <c r="B341" s="59" t="s">
        <v>13654</v>
      </c>
      <c r="C341" s="59" t="s">
        <v>15613</v>
      </c>
      <c r="D341" s="59" t="s">
        <v>13687</v>
      </c>
      <c r="E341" s="59" t="s">
        <v>15614</v>
      </c>
      <c r="F341" s="81" t="s">
        <v>13667</v>
      </c>
      <c r="G341" s="81" t="s">
        <v>3801</v>
      </c>
      <c r="H341" s="59"/>
    </row>
    <row r="342" spans="1:8" x14ac:dyDescent="0.25">
      <c r="A342" s="59">
        <v>340</v>
      </c>
      <c r="B342" s="59" t="s">
        <v>13654</v>
      </c>
      <c r="C342" s="59" t="s">
        <v>15613</v>
      </c>
      <c r="D342" s="59" t="s">
        <v>15768</v>
      </c>
      <c r="E342" s="59" t="s">
        <v>15614</v>
      </c>
      <c r="F342" s="81" t="s">
        <v>13667</v>
      </c>
      <c r="G342" s="81" t="s">
        <v>3801</v>
      </c>
      <c r="H342" s="59"/>
    </row>
    <row r="343" spans="1:8" x14ac:dyDescent="0.25">
      <c r="A343" s="59">
        <v>341</v>
      </c>
      <c r="B343" s="59" t="s">
        <v>13654</v>
      </c>
      <c r="C343" s="59" t="s">
        <v>15613</v>
      </c>
      <c r="D343" s="59" t="s">
        <v>13697</v>
      </c>
      <c r="E343" s="59" t="s">
        <v>15614</v>
      </c>
      <c r="F343" s="81" t="s">
        <v>13690</v>
      </c>
      <c r="G343" s="81" t="s">
        <v>6225</v>
      </c>
      <c r="H343" s="59"/>
    </row>
    <row r="344" spans="1:8" x14ac:dyDescent="0.25">
      <c r="A344" s="59">
        <v>342</v>
      </c>
      <c r="B344" s="59" t="s">
        <v>13654</v>
      </c>
      <c r="C344" s="59" t="s">
        <v>15613</v>
      </c>
      <c r="D344" s="531" t="s">
        <v>13670</v>
      </c>
      <c r="E344" s="59" t="s">
        <v>15614</v>
      </c>
      <c r="F344" s="81" t="s">
        <v>13667</v>
      </c>
      <c r="G344" s="81" t="s">
        <v>947</v>
      </c>
      <c r="H344" s="59"/>
    </row>
    <row r="345" spans="1:8" x14ac:dyDescent="0.25">
      <c r="A345" s="59">
        <v>343</v>
      </c>
      <c r="B345" s="59" t="s">
        <v>13654</v>
      </c>
      <c r="C345" s="59" t="s">
        <v>15613</v>
      </c>
      <c r="D345" s="531" t="s">
        <v>13668</v>
      </c>
      <c r="E345" s="59" t="s">
        <v>15614</v>
      </c>
      <c r="F345" s="81" t="s">
        <v>13667</v>
      </c>
      <c r="G345" s="81" t="s">
        <v>947</v>
      </c>
      <c r="H345" s="59"/>
    </row>
    <row r="346" spans="1:8" x14ac:dyDescent="0.25">
      <c r="A346" s="59">
        <v>344</v>
      </c>
      <c r="B346" s="59" t="s">
        <v>13654</v>
      </c>
      <c r="C346" s="59" t="s">
        <v>15613</v>
      </c>
      <c r="D346" s="59" t="s">
        <v>13698</v>
      </c>
      <c r="E346" s="59" t="s">
        <v>15614</v>
      </c>
      <c r="F346" s="81" t="s">
        <v>13690</v>
      </c>
      <c r="G346" s="81" t="s">
        <v>6225</v>
      </c>
      <c r="H346" s="59"/>
    </row>
    <row r="347" spans="1:8" x14ac:dyDescent="0.25">
      <c r="A347" s="59">
        <v>345</v>
      </c>
      <c r="B347" s="60" t="s">
        <v>13878</v>
      </c>
      <c r="C347" s="59" t="s">
        <v>15613</v>
      </c>
      <c r="D347" s="59" t="s">
        <v>13919</v>
      </c>
      <c r="E347" s="59" t="s">
        <v>15614</v>
      </c>
      <c r="F347" s="81" t="s">
        <v>233</v>
      </c>
      <c r="G347" s="81" t="s">
        <v>1908</v>
      </c>
      <c r="H347" s="59"/>
    </row>
    <row r="348" spans="1:8" x14ac:dyDescent="0.25">
      <c r="A348" s="59">
        <v>346</v>
      </c>
      <c r="B348" s="60" t="s">
        <v>13878</v>
      </c>
      <c r="C348" s="59" t="s">
        <v>15613</v>
      </c>
      <c r="D348" s="59" t="s">
        <v>13920</v>
      </c>
      <c r="E348" s="59" t="s">
        <v>15614</v>
      </c>
      <c r="F348" s="81" t="s">
        <v>233</v>
      </c>
      <c r="G348" s="81" t="s">
        <v>1908</v>
      </c>
      <c r="H348" s="59"/>
    </row>
    <row r="349" spans="1:8" x14ac:dyDescent="0.25">
      <c r="A349" s="59">
        <v>347</v>
      </c>
      <c r="B349" s="60" t="s">
        <v>13878</v>
      </c>
      <c r="C349" s="59" t="s">
        <v>15613</v>
      </c>
      <c r="D349" s="59" t="s">
        <v>13890</v>
      </c>
      <c r="E349" s="59" t="s">
        <v>15614</v>
      </c>
      <c r="F349" s="81" t="s">
        <v>233</v>
      </c>
      <c r="G349" s="81" t="s">
        <v>1908</v>
      </c>
      <c r="H349" s="59"/>
    </row>
    <row r="350" spans="1:8" x14ac:dyDescent="0.25">
      <c r="A350" s="59">
        <v>348</v>
      </c>
      <c r="B350" s="60" t="s">
        <v>13878</v>
      </c>
      <c r="C350" s="59" t="s">
        <v>15613</v>
      </c>
      <c r="D350" s="59" t="s">
        <v>13921</v>
      </c>
      <c r="E350" s="59" t="s">
        <v>15614</v>
      </c>
      <c r="F350" s="81" t="s">
        <v>233</v>
      </c>
      <c r="G350" s="81" t="s">
        <v>1908</v>
      </c>
      <c r="H350" s="59"/>
    </row>
    <row r="351" spans="1:8" x14ac:dyDescent="0.25">
      <c r="A351" s="59">
        <v>349</v>
      </c>
      <c r="B351" s="60" t="s">
        <v>13878</v>
      </c>
      <c r="C351" s="59" t="s">
        <v>15613</v>
      </c>
      <c r="D351" s="59" t="s">
        <v>13892</v>
      </c>
      <c r="E351" s="59" t="s">
        <v>15614</v>
      </c>
      <c r="F351" s="81" t="s">
        <v>13878</v>
      </c>
      <c r="G351" s="81" t="s">
        <v>3126</v>
      </c>
      <c r="H351" s="59"/>
    </row>
    <row r="352" spans="1:8" x14ac:dyDescent="0.25">
      <c r="A352" s="59">
        <v>350</v>
      </c>
      <c r="B352" s="60" t="s">
        <v>13878</v>
      </c>
      <c r="C352" s="59" t="s">
        <v>15613</v>
      </c>
      <c r="D352" s="59" t="s">
        <v>15769</v>
      </c>
      <c r="E352" s="59" t="s">
        <v>15614</v>
      </c>
      <c r="F352" s="81" t="s">
        <v>13878</v>
      </c>
      <c r="G352" s="81" t="s">
        <v>3126</v>
      </c>
      <c r="H352" s="59"/>
    </row>
    <row r="353" spans="1:8" x14ac:dyDescent="0.25">
      <c r="A353" s="59">
        <v>351</v>
      </c>
      <c r="B353" s="59" t="s">
        <v>13959</v>
      </c>
      <c r="C353" s="59" t="s">
        <v>15613</v>
      </c>
      <c r="D353" s="59" t="s">
        <v>6295</v>
      </c>
      <c r="E353" s="59" t="s">
        <v>15614</v>
      </c>
      <c r="F353" s="515">
        <v>44986</v>
      </c>
      <c r="G353" s="81" t="s">
        <v>2985</v>
      </c>
      <c r="H353" s="81" t="s">
        <v>535</v>
      </c>
    </row>
    <row r="354" spans="1:8" x14ac:dyDescent="0.25">
      <c r="A354" s="59">
        <v>352</v>
      </c>
      <c r="B354" s="59" t="s">
        <v>13959</v>
      </c>
      <c r="C354" s="59" t="s">
        <v>15613</v>
      </c>
      <c r="D354" s="59" t="s">
        <v>6296</v>
      </c>
      <c r="E354" s="59" t="s">
        <v>15614</v>
      </c>
      <c r="F354" s="515">
        <v>44986</v>
      </c>
      <c r="G354" s="81" t="s">
        <v>535</v>
      </c>
      <c r="H354" s="59"/>
    </row>
    <row r="355" spans="1:8" x14ac:dyDescent="0.25">
      <c r="A355" s="59">
        <v>353</v>
      </c>
      <c r="B355" s="59" t="s">
        <v>13959</v>
      </c>
      <c r="C355" s="59" t="s">
        <v>15613</v>
      </c>
      <c r="D355" s="59" t="s">
        <v>15515</v>
      </c>
      <c r="E355" s="59" t="s">
        <v>15614</v>
      </c>
      <c r="F355" s="515">
        <v>45078</v>
      </c>
      <c r="G355" s="81" t="s">
        <v>998</v>
      </c>
      <c r="H355" s="59"/>
    </row>
    <row r="356" spans="1:8" x14ac:dyDescent="0.25">
      <c r="A356" s="59">
        <v>354</v>
      </c>
      <c r="B356" s="59" t="s">
        <v>13959</v>
      </c>
      <c r="C356" s="59" t="s">
        <v>15613</v>
      </c>
      <c r="D356" s="59" t="s">
        <v>14011</v>
      </c>
      <c r="E356" s="59" t="s">
        <v>15614</v>
      </c>
      <c r="F356" s="81" t="s">
        <v>13992</v>
      </c>
      <c r="G356" s="81" t="s">
        <v>894</v>
      </c>
      <c r="H356" s="59"/>
    </row>
    <row r="357" spans="1:8" x14ac:dyDescent="0.25">
      <c r="A357" s="59">
        <v>355</v>
      </c>
      <c r="B357" s="59" t="s">
        <v>13959</v>
      </c>
      <c r="C357" s="59" t="s">
        <v>15613</v>
      </c>
      <c r="D357" s="59" t="s">
        <v>13978</v>
      </c>
      <c r="E357" s="59" t="s">
        <v>15614</v>
      </c>
      <c r="F357" s="81" t="s">
        <v>13959</v>
      </c>
      <c r="G357" s="81" t="s">
        <v>12156</v>
      </c>
      <c r="H357" s="59"/>
    </row>
    <row r="358" spans="1:8" x14ac:dyDescent="0.25">
      <c r="A358" s="59">
        <v>356</v>
      </c>
      <c r="B358" s="59" t="s">
        <v>13959</v>
      </c>
      <c r="C358" s="59" t="s">
        <v>15613</v>
      </c>
      <c r="D358" s="59" t="s">
        <v>15770</v>
      </c>
      <c r="E358" s="59" t="s">
        <v>15614</v>
      </c>
      <c r="F358" s="515">
        <v>45078</v>
      </c>
      <c r="G358" s="81" t="s">
        <v>1500</v>
      </c>
      <c r="H358" s="59"/>
    </row>
    <row r="359" spans="1:8" x14ac:dyDescent="0.25">
      <c r="A359" s="59">
        <v>357</v>
      </c>
      <c r="B359" s="59" t="s">
        <v>13959</v>
      </c>
      <c r="C359" s="59" t="s">
        <v>15613</v>
      </c>
      <c r="D359" s="59" t="s">
        <v>13980</v>
      </c>
      <c r="E359" s="59" t="s">
        <v>15614</v>
      </c>
      <c r="F359" s="81" t="s">
        <v>13959</v>
      </c>
      <c r="G359" s="81" t="s">
        <v>12156</v>
      </c>
      <c r="H359" s="59"/>
    </row>
    <row r="360" spans="1:8" x14ac:dyDescent="0.25">
      <c r="A360" s="59">
        <v>358</v>
      </c>
      <c r="B360" s="59" t="s">
        <v>13959</v>
      </c>
      <c r="C360" s="59" t="s">
        <v>15613</v>
      </c>
      <c r="D360" s="59" t="s">
        <v>15771</v>
      </c>
      <c r="E360" s="59" t="s">
        <v>15614</v>
      </c>
      <c r="F360" s="515">
        <v>45078</v>
      </c>
      <c r="G360" s="81" t="s">
        <v>1500</v>
      </c>
      <c r="H360" s="59"/>
    </row>
    <row r="361" spans="1:8" x14ac:dyDescent="0.25">
      <c r="A361" s="59">
        <v>359</v>
      </c>
      <c r="B361" s="59" t="s">
        <v>13959</v>
      </c>
      <c r="C361" s="59" t="s">
        <v>15613</v>
      </c>
      <c r="D361" s="59" t="s">
        <v>15772</v>
      </c>
      <c r="E361" s="59" t="s">
        <v>15614</v>
      </c>
      <c r="F361" s="515">
        <v>45078</v>
      </c>
      <c r="G361" s="81" t="s">
        <v>998</v>
      </c>
      <c r="H361" s="59"/>
    </row>
    <row r="362" spans="1:8" x14ac:dyDescent="0.25">
      <c r="A362" s="59">
        <v>360</v>
      </c>
      <c r="B362" s="59" t="s">
        <v>13959</v>
      </c>
      <c r="C362" s="59" t="s">
        <v>15613</v>
      </c>
      <c r="D362" s="59" t="s">
        <v>14013</v>
      </c>
      <c r="E362" s="59" t="s">
        <v>15614</v>
      </c>
      <c r="F362" s="81" t="s">
        <v>13992</v>
      </c>
      <c r="G362" s="81" t="s">
        <v>894</v>
      </c>
      <c r="H362" s="59"/>
    </row>
    <row r="363" spans="1:8" x14ac:dyDescent="0.25">
      <c r="A363" s="59">
        <v>361</v>
      </c>
      <c r="B363" s="59" t="s">
        <v>13959</v>
      </c>
      <c r="C363" s="59" t="s">
        <v>15613</v>
      </c>
      <c r="D363" s="59" t="s">
        <v>6474</v>
      </c>
      <c r="E363" s="59" t="s">
        <v>15614</v>
      </c>
      <c r="F363" s="81" t="s">
        <v>764</v>
      </c>
      <c r="G363" s="81" t="s">
        <v>1908</v>
      </c>
      <c r="H363" s="59"/>
    </row>
    <row r="364" spans="1:8" x14ac:dyDescent="0.25">
      <c r="A364" s="59">
        <v>362</v>
      </c>
      <c r="B364" s="59" t="s">
        <v>13959</v>
      </c>
      <c r="C364" s="59" t="s">
        <v>15613</v>
      </c>
      <c r="D364" s="59" t="s">
        <v>6371</v>
      </c>
      <c r="E364" s="59" t="s">
        <v>15614</v>
      </c>
      <c r="F364" s="515">
        <v>45108</v>
      </c>
      <c r="G364" s="81" t="s">
        <v>890</v>
      </c>
      <c r="H364" s="59"/>
    </row>
    <row r="365" spans="1:8" x14ac:dyDescent="0.25">
      <c r="A365" s="59">
        <v>363</v>
      </c>
      <c r="B365" s="59" t="s">
        <v>13959</v>
      </c>
      <c r="C365" s="59" t="s">
        <v>15613</v>
      </c>
      <c r="D365" s="59" t="s">
        <v>14010</v>
      </c>
      <c r="E365" s="59" t="s">
        <v>15614</v>
      </c>
      <c r="F365" s="81" t="s">
        <v>13992</v>
      </c>
      <c r="G365" s="65" t="s">
        <v>6210</v>
      </c>
      <c r="H365" s="59"/>
    </row>
    <row r="366" spans="1:8" x14ac:dyDescent="0.25">
      <c r="A366" s="59">
        <v>364</v>
      </c>
      <c r="B366" s="59" t="s">
        <v>13959</v>
      </c>
      <c r="C366" s="59" t="s">
        <v>15613</v>
      </c>
      <c r="D366" s="59" t="s">
        <v>15773</v>
      </c>
      <c r="E366" s="59" t="s">
        <v>15614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13959</v>
      </c>
      <c r="C367" s="59" t="s">
        <v>15613</v>
      </c>
      <c r="D367" s="59" t="s">
        <v>6303</v>
      </c>
      <c r="E367" s="59" t="s">
        <v>15614</v>
      </c>
      <c r="F367" s="515">
        <v>44986</v>
      </c>
      <c r="G367" s="81" t="s">
        <v>427</v>
      </c>
      <c r="H367" s="59"/>
    </row>
    <row r="368" spans="1:8" x14ac:dyDescent="0.25">
      <c r="A368" s="59">
        <v>366</v>
      </c>
      <c r="B368" s="59" t="s">
        <v>13959</v>
      </c>
      <c r="C368" s="59" t="s">
        <v>15613</v>
      </c>
      <c r="D368" s="59" t="s">
        <v>8407</v>
      </c>
      <c r="E368" s="59" t="s">
        <v>15614</v>
      </c>
      <c r="F368" s="81" t="s">
        <v>13992</v>
      </c>
      <c r="G368" s="81" t="s">
        <v>1653</v>
      </c>
      <c r="H368" s="59"/>
    </row>
    <row r="369" spans="1:8" x14ac:dyDescent="0.25">
      <c r="A369" s="59">
        <v>367</v>
      </c>
      <c r="B369" s="144">
        <v>45108</v>
      </c>
      <c r="C369" s="59" t="s">
        <v>15613</v>
      </c>
      <c r="D369" s="59" t="s">
        <v>6405</v>
      </c>
      <c r="E369" s="59" t="s">
        <v>15614</v>
      </c>
      <c r="F369" s="515">
        <v>45200</v>
      </c>
      <c r="G369" s="81" t="s">
        <v>1873</v>
      </c>
      <c r="H369" s="59"/>
    </row>
    <row r="370" spans="1:8" x14ac:dyDescent="0.25">
      <c r="A370" s="59">
        <v>368</v>
      </c>
      <c r="B370" s="144">
        <v>45108</v>
      </c>
      <c r="C370" s="59" t="s">
        <v>15613</v>
      </c>
      <c r="D370" s="59" t="s">
        <v>6407</v>
      </c>
      <c r="E370" s="59" t="s">
        <v>15614</v>
      </c>
      <c r="F370" s="515">
        <v>45200</v>
      </c>
      <c r="G370" s="81" t="s">
        <v>1873</v>
      </c>
      <c r="H370" s="59"/>
    </row>
    <row r="371" spans="1:8" x14ac:dyDescent="0.25">
      <c r="A371" s="59">
        <v>369</v>
      </c>
      <c r="B371" s="144">
        <v>45108</v>
      </c>
      <c r="C371" s="59" t="s">
        <v>15613</v>
      </c>
      <c r="D371" s="59" t="s">
        <v>6409</v>
      </c>
      <c r="E371" s="59" t="s">
        <v>15614</v>
      </c>
      <c r="F371" s="515">
        <v>45200</v>
      </c>
      <c r="G371" s="81" t="s">
        <v>1873</v>
      </c>
      <c r="H371" s="59"/>
    </row>
    <row r="372" spans="1:8" x14ac:dyDescent="0.25">
      <c r="A372" s="59">
        <v>370</v>
      </c>
      <c r="B372" s="144">
        <v>45108</v>
      </c>
      <c r="C372" s="59" t="s">
        <v>15613</v>
      </c>
      <c r="D372" s="59" t="s">
        <v>6553</v>
      </c>
      <c r="E372" s="59" t="s">
        <v>15614</v>
      </c>
      <c r="F372" s="81" t="s">
        <v>863</v>
      </c>
      <c r="G372" s="81" t="s">
        <v>1656</v>
      </c>
      <c r="H372" s="59"/>
    </row>
    <row r="373" spans="1:8" x14ac:dyDescent="0.25">
      <c r="A373" s="59">
        <v>371</v>
      </c>
      <c r="B373" s="144">
        <v>45108</v>
      </c>
      <c r="C373" s="59" t="s">
        <v>15613</v>
      </c>
      <c r="D373" s="59" t="s">
        <v>6552</v>
      </c>
      <c r="E373" s="59" t="s">
        <v>15614</v>
      </c>
      <c r="F373" s="81" t="s">
        <v>863</v>
      </c>
      <c r="G373" s="81" t="s">
        <v>1656</v>
      </c>
      <c r="H373" s="59"/>
    </row>
    <row r="374" spans="1:8" x14ac:dyDescent="0.25">
      <c r="A374" s="59">
        <v>372</v>
      </c>
      <c r="B374" s="144">
        <v>45108</v>
      </c>
      <c r="C374" s="59" t="s">
        <v>15613</v>
      </c>
      <c r="D374" s="59" t="s">
        <v>6551</v>
      </c>
      <c r="E374" s="59" t="s">
        <v>15614</v>
      </c>
      <c r="F374" s="81" t="s">
        <v>863</v>
      </c>
      <c r="G374" s="81" t="s">
        <v>1656</v>
      </c>
      <c r="H374" s="59"/>
    </row>
    <row r="375" spans="1:8" x14ac:dyDescent="0.25">
      <c r="A375" s="59">
        <v>373</v>
      </c>
      <c r="B375" s="144">
        <v>45108</v>
      </c>
      <c r="C375" s="59" t="s">
        <v>15613</v>
      </c>
      <c r="D375" s="59" t="s">
        <v>6549</v>
      </c>
      <c r="E375" s="59" t="s">
        <v>15614</v>
      </c>
      <c r="F375" s="81" t="s">
        <v>863</v>
      </c>
      <c r="G375" s="81" t="s">
        <v>1656</v>
      </c>
      <c r="H375" s="59"/>
    </row>
    <row r="376" spans="1:8" x14ac:dyDescent="0.25">
      <c r="A376" s="59">
        <v>374</v>
      </c>
      <c r="B376" s="144">
        <v>45108</v>
      </c>
      <c r="C376" s="59" t="s">
        <v>15613</v>
      </c>
      <c r="D376" s="59" t="s">
        <v>6408</v>
      </c>
      <c r="E376" s="59" t="s">
        <v>15614</v>
      </c>
      <c r="F376" s="515">
        <v>45200</v>
      </c>
      <c r="G376" s="81" t="s">
        <v>1873</v>
      </c>
      <c r="H376" s="59"/>
    </row>
    <row r="377" spans="1:8" x14ac:dyDescent="0.25">
      <c r="A377" s="59">
        <v>375</v>
      </c>
      <c r="B377" s="144">
        <v>45108</v>
      </c>
      <c r="C377" s="59" t="s">
        <v>15613</v>
      </c>
      <c r="D377" s="59" t="s">
        <v>6659</v>
      </c>
      <c r="E377" s="59" t="s">
        <v>15614</v>
      </c>
      <c r="F377" s="81" t="s">
        <v>1052</v>
      </c>
      <c r="G377" s="81" t="s">
        <v>6767</v>
      </c>
      <c r="H377" s="59" t="s">
        <v>15774</v>
      </c>
    </row>
    <row r="378" spans="1:8" x14ac:dyDescent="0.25">
      <c r="A378" s="59">
        <v>376</v>
      </c>
      <c r="B378" s="144">
        <v>45108</v>
      </c>
      <c r="C378" s="59" t="s">
        <v>15613</v>
      </c>
      <c r="D378" s="59" t="s">
        <v>6557</v>
      </c>
      <c r="E378" s="59" t="s">
        <v>15614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15613</v>
      </c>
      <c r="D379" s="59" t="s">
        <v>6592</v>
      </c>
      <c r="E379" s="59" t="s">
        <v>15614</v>
      </c>
      <c r="F379" s="81" t="s">
        <v>938</v>
      </c>
      <c r="G379" s="81" t="s">
        <v>957</v>
      </c>
      <c r="H379" s="59" t="s">
        <v>15775</v>
      </c>
    </row>
    <row r="380" spans="1:8" x14ac:dyDescent="0.25">
      <c r="A380" s="59">
        <v>378</v>
      </c>
      <c r="B380" s="59" t="s">
        <v>863</v>
      </c>
      <c r="C380" s="59" t="s">
        <v>15613</v>
      </c>
      <c r="D380" s="59" t="s">
        <v>6474</v>
      </c>
      <c r="E380" s="59" t="s">
        <v>15614</v>
      </c>
      <c r="F380" s="81" t="s">
        <v>938</v>
      </c>
      <c r="G380" s="81" t="s">
        <v>957</v>
      </c>
      <c r="H380" s="59" t="s">
        <v>15775</v>
      </c>
    </row>
    <row r="381" spans="1:8" x14ac:dyDescent="0.25">
      <c r="A381" s="59">
        <v>379</v>
      </c>
      <c r="B381" s="59" t="s">
        <v>863</v>
      </c>
      <c r="C381" s="59" t="s">
        <v>15613</v>
      </c>
      <c r="D381" s="59" t="s">
        <v>6717</v>
      </c>
      <c r="E381" s="59" t="s">
        <v>15614</v>
      </c>
      <c r="F381" s="81" t="s">
        <v>1252</v>
      </c>
      <c r="G381" s="81" t="s">
        <v>4958</v>
      </c>
      <c r="H381" s="59" t="s">
        <v>15775</v>
      </c>
    </row>
    <row r="382" spans="1:8" x14ac:dyDescent="0.25">
      <c r="A382" s="59">
        <v>380</v>
      </c>
      <c r="B382" s="59" t="s">
        <v>863</v>
      </c>
      <c r="C382" s="59" t="s">
        <v>15613</v>
      </c>
      <c r="D382" s="59" t="s">
        <v>7298</v>
      </c>
      <c r="E382" s="59" t="s">
        <v>15614</v>
      </c>
      <c r="F382" s="81" t="s">
        <v>907</v>
      </c>
      <c r="G382" s="81" t="s">
        <v>553</v>
      </c>
      <c r="H382" s="59" t="s">
        <v>15775</v>
      </c>
    </row>
    <row r="383" spans="1:8" x14ac:dyDescent="0.25">
      <c r="A383" s="59">
        <v>381</v>
      </c>
      <c r="B383" s="59" t="s">
        <v>863</v>
      </c>
      <c r="C383" s="59" t="s">
        <v>15613</v>
      </c>
      <c r="D383" s="59" t="s">
        <v>6580</v>
      </c>
      <c r="E383" s="59" t="s">
        <v>15614</v>
      </c>
      <c r="F383" s="81" t="s">
        <v>920</v>
      </c>
      <c r="G383" s="81" t="s">
        <v>953</v>
      </c>
      <c r="H383" s="59" t="s">
        <v>15775</v>
      </c>
    </row>
    <row r="384" spans="1:8" x14ac:dyDescent="0.25">
      <c r="A384" s="59">
        <v>382</v>
      </c>
      <c r="B384" s="59" t="s">
        <v>863</v>
      </c>
      <c r="C384" s="59" t="s">
        <v>15613</v>
      </c>
      <c r="D384" s="59" t="s">
        <v>6810</v>
      </c>
      <c r="E384" s="59" t="s">
        <v>15614</v>
      </c>
      <c r="F384" s="515">
        <v>45140</v>
      </c>
      <c r="G384" s="81" t="s">
        <v>882</v>
      </c>
      <c r="H384" s="59"/>
    </row>
    <row r="385" spans="1:8" x14ac:dyDescent="0.25">
      <c r="A385" s="59">
        <v>383</v>
      </c>
      <c r="B385" s="59" t="s">
        <v>863</v>
      </c>
      <c r="C385" s="59" t="s">
        <v>15613</v>
      </c>
      <c r="D385" s="59" t="s">
        <v>6666</v>
      </c>
      <c r="E385" s="59" t="s">
        <v>15614</v>
      </c>
      <c r="F385" s="81" t="s">
        <v>1072</v>
      </c>
      <c r="G385" s="81" t="s">
        <v>2145</v>
      </c>
      <c r="H385" s="59"/>
    </row>
    <row r="386" spans="1:8" x14ac:dyDescent="0.25">
      <c r="A386" s="59">
        <v>384</v>
      </c>
      <c r="B386" s="59" t="s">
        <v>863</v>
      </c>
      <c r="C386" s="59" t="s">
        <v>15613</v>
      </c>
      <c r="D386" s="59" t="s">
        <v>6801</v>
      </c>
      <c r="E386" s="59" t="s">
        <v>15614</v>
      </c>
      <c r="F386" s="515">
        <v>45079</v>
      </c>
      <c r="G386" s="81" t="s">
        <v>890</v>
      </c>
      <c r="H386" s="59" t="s">
        <v>15776</v>
      </c>
    </row>
    <row r="387" spans="1:8" x14ac:dyDescent="0.25">
      <c r="A387" s="59">
        <v>385</v>
      </c>
      <c r="B387" s="59" t="s">
        <v>863</v>
      </c>
      <c r="C387" s="59" t="s">
        <v>15613</v>
      </c>
      <c r="D387" s="59" t="s">
        <v>6656</v>
      </c>
      <c r="E387" s="59" t="s">
        <v>15614</v>
      </c>
      <c r="F387" s="81" t="s">
        <v>1052</v>
      </c>
      <c r="G387" s="81" t="s">
        <v>5830</v>
      </c>
      <c r="H387" s="59"/>
    </row>
    <row r="388" spans="1:8" x14ac:dyDescent="0.25">
      <c r="A388" s="59">
        <v>385</v>
      </c>
      <c r="B388" s="59" t="s">
        <v>863</v>
      </c>
      <c r="C388" s="59" t="s">
        <v>15613</v>
      </c>
      <c r="D388" s="59" t="s">
        <v>6668</v>
      </c>
      <c r="E388" s="59" t="s">
        <v>15614</v>
      </c>
      <c r="F388" s="81" t="s">
        <v>1072</v>
      </c>
      <c r="G388" s="81" t="s">
        <v>2145</v>
      </c>
      <c r="H388" s="59"/>
    </row>
    <row r="389" spans="1:8" x14ac:dyDescent="0.25">
      <c r="A389" s="59">
        <v>385</v>
      </c>
      <c r="B389" s="59" t="s">
        <v>863</v>
      </c>
      <c r="C389" s="59" t="s">
        <v>15613</v>
      </c>
      <c r="D389" s="59" t="s">
        <v>15777</v>
      </c>
      <c r="E389" s="59" t="s">
        <v>15614</v>
      </c>
      <c r="F389" s="81" t="s">
        <v>1052</v>
      </c>
      <c r="G389" s="81" t="s">
        <v>15778</v>
      </c>
      <c r="H389" s="59" t="s">
        <v>15779</v>
      </c>
    </row>
    <row r="390" spans="1:8" x14ac:dyDescent="0.25">
      <c r="A390" s="59">
        <v>385</v>
      </c>
      <c r="B390" s="59" t="s">
        <v>863</v>
      </c>
      <c r="C390" s="59" t="s">
        <v>15613</v>
      </c>
      <c r="D390" s="59" t="s">
        <v>6636</v>
      </c>
      <c r="E390" s="59" t="s">
        <v>15614</v>
      </c>
      <c r="F390" s="81" t="s">
        <v>1052</v>
      </c>
      <c r="G390" s="81" t="s">
        <v>2145</v>
      </c>
      <c r="H390" s="59"/>
    </row>
    <row r="391" spans="1:8" x14ac:dyDescent="0.25">
      <c r="A391" s="59">
        <v>385</v>
      </c>
      <c r="B391" s="59" t="s">
        <v>863</v>
      </c>
      <c r="C391" s="59" t="s">
        <v>15613</v>
      </c>
      <c r="D391" s="59" t="s">
        <v>6657</v>
      </c>
      <c r="E391" s="59" t="s">
        <v>15614</v>
      </c>
      <c r="F391" s="81" t="s">
        <v>1052</v>
      </c>
      <c r="G391" s="81" t="s">
        <v>5830</v>
      </c>
      <c r="H391" s="59"/>
    </row>
    <row r="392" spans="1:8" x14ac:dyDescent="0.25">
      <c r="A392" s="59">
        <v>390</v>
      </c>
      <c r="B392" s="144">
        <v>45109</v>
      </c>
      <c r="C392" s="59" t="s">
        <v>15613</v>
      </c>
      <c r="D392" s="59" t="s">
        <v>6809</v>
      </c>
      <c r="E392" s="59" t="s">
        <v>361</v>
      </c>
      <c r="F392" s="515">
        <v>45140</v>
      </c>
      <c r="G392" s="644" t="s">
        <v>882</v>
      </c>
      <c r="H392" s="59"/>
    </row>
    <row r="393" spans="1:8" x14ac:dyDescent="0.25">
      <c r="A393" s="59">
        <v>391</v>
      </c>
      <c r="B393" s="144">
        <v>45140</v>
      </c>
      <c r="C393" s="59" t="s">
        <v>15621</v>
      </c>
      <c r="D393" s="124" t="s">
        <v>15780</v>
      </c>
      <c r="E393" s="59" t="s">
        <v>15781</v>
      </c>
      <c r="F393" s="144">
        <v>45172</v>
      </c>
      <c r="G393" s="644" t="s">
        <v>3801</v>
      </c>
      <c r="H393" s="144">
        <v>45172</v>
      </c>
    </row>
    <row r="394" spans="1:8" x14ac:dyDescent="0.25">
      <c r="A394" s="59">
        <v>392</v>
      </c>
      <c r="B394" s="515">
        <v>45232</v>
      </c>
      <c r="C394" s="59" t="s">
        <v>15782</v>
      </c>
      <c r="D394" s="59" t="s">
        <v>6977</v>
      </c>
      <c r="E394" s="59" t="s">
        <v>15783</v>
      </c>
      <c r="F394" s="81" t="s">
        <v>1753</v>
      </c>
      <c r="G394" s="81" t="s">
        <v>8745</v>
      </c>
      <c r="H394" s="81" t="s">
        <v>1625</v>
      </c>
    </row>
    <row r="395" spans="1:8" x14ac:dyDescent="0.25">
      <c r="A395" s="59">
        <v>393</v>
      </c>
      <c r="B395" s="515">
        <v>45232</v>
      </c>
      <c r="C395" s="59" t="s">
        <v>15782</v>
      </c>
      <c r="D395" s="481" t="s">
        <v>7078</v>
      </c>
      <c r="E395" s="59" t="s">
        <v>15783</v>
      </c>
      <c r="F395" s="81" t="s">
        <v>1953</v>
      </c>
      <c r="G395" s="81" t="s">
        <v>665</v>
      </c>
      <c r="H395" s="59"/>
    </row>
    <row r="396" spans="1:8" x14ac:dyDescent="0.25">
      <c r="A396" s="59">
        <v>394</v>
      </c>
      <c r="B396" s="515">
        <v>45232</v>
      </c>
      <c r="C396" s="59" t="s">
        <v>15782</v>
      </c>
      <c r="D396" s="59" t="s">
        <v>7063</v>
      </c>
      <c r="E396" s="59" t="s">
        <v>15783</v>
      </c>
      <c r="F396" s="81" t="s">
        <v>1920</v>
      </c>
      <c r="G396" s="81" t="s">
        <v>953</v>
      </c>
      <c r="H396" s="59"/>
    </row>
    <row r="397" spans="1:8" x14ac:dyDescent="0.25">
      <c r="A397" s="59">
        <v>395</v>
      </c>
      <c r="B397" s="515">
        <v>45232</v>
      </c>
      <c r="C397" s="59" t="s">
        <v>15782</v>
      </c>
      <c r="D397" s="481" t="s">
        <v>7080</v>
      </c>
      <c r="E397" s="59" t="s">
        <v>15783</v>
      </c>
      <c r="F397" s="81" t="s">
        <v>1953</v>
      </c>
      <c r="G397" s="81" t="s">
        <v>665</v>
      </c>
      <c r="H397" s="59"/>
    </row>
    <row r="398" spans="1:8" x14ac:dyDescent="0.25">
      <c r="A398" s="59">
        <v>396</v>
      </c>
      <c r="B398" s="515">
        <v>45232</v>
      </c>
      <c r="C398" s="59" t="s">
        <v>15784</v>
      </c>
      <c r="D398" s="59" t="s">
        <v>15785</v>
      </c>
      <c r="E398" s="59" t="s">
        <v>15783</v>
      </c>
      <c r="F398" s="81" t="s">
        <v>1707</v>
      </c>
      <c r="G398" s="59" t="s">
        <v>2985</v>
      </c>
      <c r="H398" s="59" t="s">
        <v>1421</v>
      </c>
    </row>
    <row r="399" spans="1:8" x14ac:dyDescent="0.25">
      <c r="A399" s="59">
        <v>397</v>
      </c>
      <c r="B399" s="515">
        <v>45232</v>
      </c>
      <c r="C399" s="59" t="s">
        <v>15782</v>
      </c>
      <c r="D399" s="59" t="s">
        <v>15786</v>
      </c>
      <c r="E399" s="59" t="s">
        <v>15783</v>
      </c>
      <c r="F399" s="81" t="s">
        <v>1753</v>
      </c>
      <c r="G399" s="81" t="s">
        <v>8745</v>
      </c>
      <c r="H399" s="81" t="s">
        <v>1625</v>
      </c>
    </row>
    <row r="400" spans="1:8" x14ac:dyDescent="0.25">
      <c r="A400" s="59">
        <v>398</v>
      </c>
      <c r="B400" s="515">
        <v>45232</v>
      </c>
      <c r="C400" s="59" t="s">
        <v>15782</v>
      </c>
      <c r="D400" s="59" t="s">
        <v>15787</v>
      </c>
      <c r="E400" s="59" t="s">
        <v>15783</v>
      </c>
      <c r="F400" s="81" t="s">
        <v>1753</v>
      </c>
      <c r="G400" s="81" t="s">
        <v>2916</v>
      </c>
      <c r="H400" s="59"/>
    </row>
    <row r="401" spans="1:8" x14ac:dyDescent="0.25">
      <c r="A401" s="59">
        <v>399</v>
      </c>
      <c r="B401" s="515">
        <v>45232</v>
      </c>
      <c r="C401" s="59" t="s">
        <v>15784</v>
      </c>
      <c r="D401" s="59" t="s">
        <v>15788</v>
      </c>
      <c r="E401" s="59" t="s">
        <v>15783</v>
      </c>
      <c r="F401" s="81" t="s">
        <v>1707</v>
      </c>
      <c r="G401" s="59" t="s">
        <v>2985</v>
      </c>
      <c r="H401" s="59" t="s">
        <v>1421</v>
      </c>
    </row>
    <row r="402" spans="1:8" x14ac:dyDescent="0.25">
      <c r="A402" s="59">
        <v>400</v>
      </c>
      <c r="B402" s="515">
        <v>45232</v>
      </c>
      <c r="C402" s="59" t="s">
        <v>15782</v>
      </c>
      <c r="D402" s="59" t="s">
        <v>6978</v>
      </c>
      <c r="E402" s="59" t="s">
        <v>15783</v>
      </c>
      <c r="F402" s="81" t="s">
        <v>1753</v>
      </c>
      <c r="G402" s="81" t="s">
        <v>1877</v>
      </c>
      <c r="H402" s="59" t="s">
        <v>15774</v>
      </c>
    </row>
    <row r="403" spans="1:8" x14ac:dyDescent="0.25">
      <c r="A403" s="59">
        <v>401</v>
      </c>
      <c r="B403" s="515">
        <v>45232</v>
      </c>
      <c r="C403" s="59" t="s">
        <v>15782</v>
      </c>
      <c r="D403" s="59" t="s">
        <v>15789</v>
      </c>
      <c r="E403" s="59" t="s">
        <v>15783</v>
      </c>
      <c r="F403" s="81" t="s">
        <v>1920</v>
      </c>
      <c r="G403" s="81" t="s">
        <v>953</v>
      </c>
      <c r="H403" s="59"/>
    </row>
    <row r="404" spans="1:8" x14ac:dyDescent="0.25">
      <c r="A404" s="59">
        <v>402</v>
      </c>
      <c r="B404" s="515">
        <v>45232</v>
      </c>
      <c r="C404" s="59" t="s">
        <v>15782</v>
      </c>
      <c r="D404" s="59" t="s">
        <v>15790</v>
      </c>
      <c r="E404" s="59" t="s">
        <v>15783</v>
      </c>
      <c r="F404" s="81" t="s">
        <v>1753</v>
      </c>
      <c r="G404" s="81" t="s">
        <v>1877</v>
      </c>
      <c r="H404" s="59" t="s">
        <v>15774</v>
      </c>
    </row>
    <row r="405" spans="1:8" x14ac:dyDescent="0.25">
      <c r="A405" s="59">
        <v>403</v>
      </c>
      <c r="B405" s="515">
        <v>45232</v>
      </c>
      <c r="C405" s="59" t="s">
        <v>15782</v>
      </c>
      <c r="D405" s="59" t="s">
        <v>6976</v>
      </c>
      <c r="E405" s="59" t="s">
        <v>15783</v>
      </c>
      <c r="F405" s="81" t="s">
        <v>1753</v>
      </c>
      <c r="G405" s="81" t="s">
        <v>8745</v>
      </c>
      <c r="H405" s="81" t="s">
        <v>1625</v>
      </c>
    </row>
    <row r="406" spans="1:8" x14ac:dyDescent="0.25">
      <c r="A406" s="59">
        <v>404</v>
      </c>
      <c r="B406" s="59" t="s">
        <v>1616</v>
      </c>
      <c r="C406" s="59" t="s">
        <v>15621</v>
      </c>
      <c r="D406" s="535" t="s">
        <v>15524</v>
      </c>
      <c r="E406" s="59" t="s">
        <v>361</v>
      </c>
      <c r="F406" s="81" t="s">
        <v>1673</v>
      </c>
      <c r="G406" s="81" t="s">
        <v>763</v>
      </c>
      <c r="H406" s="59"/>
    </row>
    <row r="407" spans="1:8" x14ac:dyDescent="0.25">
      <c r="A407" s="59">
        <v>405</v>
      </c>
      <c r="B407" s="59" t="s">
        <v>1616</v>
      </c>
      <c r="C407" s="59" t="s">
        <v>15621</v>
      </c>
      <c r="D407" s="523" t="s">
        <v>15791</v>
      </c>
      <c r="E407" s="59" t="s">
        <v>361</v>
      </c>
      <c r="F407" s="81" t="s">
        <v>15792</v>
      </c>
      <c r="G407" s="81" t="s">
        <v>466</v>
      </c>
      <c r="H407" s="59"/>
    </row>
    <row r="408" spans="1:8" x14ac:dyDescent="0.25">
      <c r="A408" s="59">
        <v>406</v>
      </c>
      <c r="B408" s="59" t="s">
        <v>1707</v>
      </c>
      <c r="C408" s="59" t="s">
        <v>15613</v>
      </c>
      <c r="D408" s="59" t="s">
        <v>7308</v>
      </c>
      <c r="E408" s="59" t="s">
        <v>15793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15613</v>
      </c>
      <c r="D409" s="59" t="s">
        <v>7310</v>
      </c>
      <c r="E409" s="59" t="s">
        <v>15793</v>
      </c>
      <c r="F409" s="81" t="s">
        <v>2297</v>
      </c>
      <c r="G409" s="81" t="s">
        <v>794</v>
      </c>
      <c r="H409" s="59"/>
    </row>
    <row r="410" spans="1:8" x14ac:dyDescent="0.25">
      <c r="A410" s="59">
        <v>408</v>
      </c>
      <c r="B410" s="59" t="s">
        <v>1707</v>
      </c>
      <c r="C410" s="59" t="s">
        <v>15613</v>
      </c>
      <c r="D410" s="59" t="s">
        <v>15794</v>
      </c>
      <c r="E410" s="59" t="s">
        <v>15793</v>
      </c>
      <c r="F410" s="81" t="s">
        <v>382</v>
      </c>
      <c r="G410" s="81" t="s">
        <v>2005</v>
      </c>
      <c r="H410" s="59"/>
    </row>
    <row r="411" spans="1:8" x14ac:dyDescent="0.25">
      <c r="A411" s="59">
        <v>409</v>
      </c>
      <c r="B411" s="59" t="s">
        <v>1707</v>
      </c>
      <c r="C411" s="59" t="s">
        <v>15613</v>
      </c>
      <c r="D411" s="59" t="s">
        <v>15795</v>
      </c>
      <c r="E411" s="59" t="s">
        <v>15793</v>
      </c>
      <c r="F411" s="81" t="s">
        <v>382</v>
      </c>
      <c r="G411" s="81" t="s">
        <v>2005</v>
      </c>
      <c r="H411" s="59"/>
    </row>
    <row r="412" spans="1:8" x14ac:dyDescent="0.25">
      <c r="A412" s="59">
        <v>410</v>
      </c>
      <c r="B412" s="59" t="s">
        <v>1707</v>
      </c>
      <c r="C412" s="59" t="s">
        <v>15613</v>
      </c>
      <c r="D412" s="59" t="s">
        <v>15796</v>
      </c>
      <c r="E412" s="59" t="s">
        <v>15793</v>
      </c>
      <c r="F412" s="81" t="s">
        <v>1707</v>
      </c>
      <c r="G412" s="81" t="s">
        <v>414</v>
      </c>
      <c r="H412" s="59"/>
    </row>
    <row r="413" spans="1:8" x14ac:dyDescent="0.25">
      <c r="A413" s="59">
        <v>411</v>
      </c>
      <c r="B413" s="59" t="s">
        <v>1707</v>
      </c>
      <c r="C413" s="59" t="s">
        <v>15613</v>
      </c>
      <c r="D413" s="59" t="s">
        <v>15797</v>
      </c>
      <c r="E413" s="59" t="s">
        <v>15793</v>
      </c>
      <c r="F413" s="81" t="s">
        <v>1707</v>
      </c>
      <c r="G413" s="81" t="s">
        <v>414</v>
      </c>
      <c r="H413" s="59"/>
    </row>
    <row r="414" spans="1:8" x14ac:dyDescent="0.25">
      <c r="A414" s="59">
        <v>412</v>
      </c>
      <c r="B414" s="59" t="s">
        <v>1753</v>
      </c>
      <c r="C414" s="59" t="s">
        <v>15621</v>
      </c>
      <c r="D414" s="124" t="s">
        <v>15798</v>
      </c>
      <c r="E414" s="59" t="s">
        <v>361</v>
      </c>
      <c r="F414" s="81" t="s">
        <v>1771</v>
      </c>
      <c r="G414" s="81" t="s">
        <v>1468</v>
      </c>
      <c r="H414" s="59"/>
    </row>
    <row r="415" spans="1:8" x14ac:dyDescent="0.25">
      <c r="A415" s="59">
        <v>413</v>
      </c>
      <c r="B415" s="59" t="s">
        <v>1920</v>
      </c>
      <c r="C415" s="59" t="s">
        <v>15621</v>
      </c>
      <c r="D415" s="124" t="s">
        <v>15799</v>
      </c>
      <c r="E415" s="59" t="s">
        <v>361</v>
      </c>
      <c r="F415" s="81" t="s">
        <v>1920</v>
      </c>
      <c r="G415" s="81" t="s">
        <v>1929</v>
      </c>
      <c r="H415" s="59"/>
    </row>
    <row r="416" spans="1:8" x14ac:dyDescent="0.25">
      <c r="A416" s="59">
        <v>414</v>
      </c>
      <c r="B416" s="59" t="s">
        <v>1920</v>
      </c>
      <c r="C416" s="59" t="s">
        <v>15621</v>
      </c>
      <c r="D416" s="124" t="s">
        <v>15800</v>
      </c>
      <c r="E416" s="59" t="s">
        <v>361</v>
      </c>
      <c r="F416" s="81" t="s">
        <v>1920</v>
      </c>
      <c r="G416" s="81" t="s">
        <v>1929</v>
      </c>
      <c r="H416" s="59"/>
    </row>
    <row r="417" spans="1:8" x14ac:dyDescent="0.25">
      <c r="A417" s="59">
        <v>415</v>
      </c>
      <c r="B417" s="144">
        <v>44929</v>
      </c>
      <c r="C417" s="59" t="s">
        <v>15621</v>
      </c>
      <c r="D417" s="124" t="s">
        <v>7107</v>
      </c>
      <c r="E417" s="59" t="s">
        <v>361</v>
      </c>
      <c r="F417" s="515">
        <v>44960</v>
      </c>
      <c r="G417" s="81" t="s">
        <v>3126</v>
      </c>
      <c r="H417" s="59"/>
    </row>
    <row r="418" spans="1:8" x14ac:dyDescent="0.25">
      <c r="A418" s="59">
        <v>416</v>
      </c>
      <c r="B418" s="144">
        <v>44929</v>
      </c>
      <c r="C418" s="59" t="s">
        <v>15621</v>
      </c>
      <c r="D418" s="124" t="s">
        <v>7104</v>
      </c>
      <c r="E418" s="59" t="s">
        <v>361</v>
      </c>
      <c r="F418" s="515">
        <v>44960</v>
      </c>
      <c r="G418" s="81" t="s">
        <v>710</v>
      </c>
      <c r="H418" s="59"/>
    </row>
    <row r="419" spans="1:8" x14ac:dyDescent="0.25">
      <c r="A419" s="59">
        <v>417</v>
      </c>
      <c r="B419" s="144">
        <v>44929</v>
      </c>
      <c r="C419" s="59" t="s">
        <v>15621</v>
      </c>
      <c r="D419" s="124" t="s">
        <v>7106</v>
      </c>
      <c r="E419" s="59" t="s">
        <v>361</v>
      </c>
      <c r="F419" s="515">
        <v>44960</v>
      </c>
      <c r="G419" s="81" t="s">
        <v>710</v>
      </c>
      <c r="H419" s="59"/>
    </row>
    <row r="420" spans="1:8" x14ac:dyDescent="0.25">
      <c r="A420" s="59">
        <v>418</v>
      </c>
      <c r="B420" s="144">
        <v>45110</v>
      </c>
      <c r="C420" s="59" t="s">
        <v>15621</v>
      </c>
      <c r="D420" s="124" t="s">
        <v>2094</v>
      </c>
      <c r="E420" s="59" t="s">
        <v>361</v>
      </c>
      <c r="F420" s="515">
        <v>45110</v>
      </c>
      <c r="G420" s="81" t="s">
        <v>1873</v>
      </c>
      <c r="H420" s="59"/>
    </row>
    <row r="421" spans="1:8" x14ac:dyDescent="0.25">
      <c r="A421" s="59">
        <v>419</v>
      </c>
      <c r="B421" s="144">
        <v>45080</v>
      </c>
      <c r="C421" s="59" t="s">
        <v>15801</v>
      </c>
      <c r="D421" s="59">
        <v>2093004081</v>
      </c>
      <c r="E421" s="59" t="s">
        <v>361</v>
      </c>
      <c r="F421" s="515">
        <v>45080</v>
      </c>
      <c r="G421" s="81" t="s">
        <v>890</v>
      </c>
      <c r="H421" s="59"/>
    </row>
    <row r="422" spans="1:8" x14ac:dyDescent="0.25">
      <c r="A422" s="59">
        <v>420</v>
      </c>
      <c r="B422" s="144">
        <v>45080</v>
      </c>
      <c r="C422" s="59" t="s">
        <v>15801</v>
      </c>
      <c r="D422" s="59">
        <v>2092025036</v>
      </c>
      <c r="E422" s="59" t="s">
        <v>361</v>
      </c>
      <c r="F422" s="515">
        <v>45080</v>
      </c>
      <c r="G422" s="81" t="s">
        <v>890</v>
      </c>
      <c r="H422" s="59"/>
    </row>
    <row r="423" spans="1:8" x14ac:dyDescent="0.25">
      <c r="A423" s="59">
        <v>421</v>
      </c>
      <c r="B423" s="515">
        <v>45202</v>
      </c>
      <c r="C423" s="59" t="s">
        <v>15613</v>
      </c>
      <c r="D423" s="59" t="s">
        <v>15802</v>
      </c>
      <c r="E423" s="59" t="s">
        <v>15614</v>
      </c>
      <c r="F423" s="81" t="s">
        <v>382</v>
      </c>
      <c r="G423" s="81" t="s">
        <v>455</v>
      </c>
      <c r="H423" s="59"/>
    </row>
    <row r="424" spans="1:8" x14ac:dyDescent="0.25">
      <c r="A424" s="59">
        <v>422</v>
      </c>
      <c r="B424" s="515">
        <v>45202</v>
      </c>
      <c r="C424" s="59" t="s">
        <v>15613</v>
      </c>
      <c r="D424" s="59" t="s">
        <v>15803</v>
      </c>
      <c r="E424" s="59" t="s">
        <v>15614</v>
      </c>
      <c r="F424" s="81" t="s">
        <v>2297</v>
      </c>
      <c r="G424" s="81" t="s">
        <v>6103</v>
      </c>
      <c r="H424" s="59" t="s">
        <v>535</v>
      </c>
    </row>
    <row r="425" spans="1:8" x14ac:dyDescent="0.25">
      <c r="A425" s="59">
        <v>423</v>
      </c>
      <c r="B425" s="515">
        <v>45202</v>
      </c>
      <c r="C425" s="59" t="s">
        <v>15613</v>
      </c>
      <c r="D425" s="59" t="s">
        <v>15804</v>
      </c>
      <c r="E425" s="59" t="s">
        <v>15614</v>
      </c>
      <c r="F425" s="515">
        <v>45233</v>
      </c>
      <c r="G425" s="81" t="s">
        <v>629</v>
      </c>
      <c r="H425" s="59"/>
    </row>
    <row r="426" spans="1:8" x14ac:dyDescent="0.25">
      <c r="A426" s="59">
        <v>424</v>
      </c>
      <c r="B426" s="515">
        <v>45202</v>
      </c>
      <c r="C426" s="59" t="s">
        <v>15613</v>
      </c>
      <c r="D426" s="59" t="s">
        <v>15368</v>
      </c>
      <c r="E426" s="59" t="s">
        <v>15614</v>
      </c>
      <c r="F426" s="81" t="s">
        <v>2256</v>
      </c>
      <c r="G426" s="81" t="s">
        <v>749</v>
      </c>
      <c r="H426" s="59"/>
    </row>
    <row r="427" spans="1:8" x14ac:dyDescent="0.25">
      <c r="A427" s="59">
        <v>425</v>
      </c>
      <c r="B427" s="515">
        <v>45202</v>
      </c>
      <c r="C427" s="59" t="s">
        <v>15613</v>
      </c>
      <c r="D427" s="59" t="s">
        <v>15805</v>
      </c>
      <c r="E427" s="59" t="s">
        <v>15614</v>
      </c>
      <c r="F427" s="515">
        <v>45233</v>
      </c>
      <c r="G427" s="81" t="s">
        <v>947</v>
      </c>
      <c r="H427" s="59"/>
    </row>
    <row r="428" spans="1:8" x14ac:dyDescent="0.25">
      <c r="A428" s="59">
        <v>426</v>
      </c>
      <c r="B428" s="515">
        <v>45202</v>
      </c>
      <c r="C428" s="59" t="s">
        <v>15613</v>
      </c>
      <c r="D428" s="59" t="s">
        <v>15368</v>
      </c>
      <c r="E428" s="59" t="s">
        <v>15614</v>
      </c>
      <c r="F428" s="515">
        <v>45233</v>
      </c>
      <c r="G428" s="81" t="s">
        <v>3421</v>
      </c>
      <c r="H428" s="59"/>
    </row>
    <row r="429" spans="1:8" x14ac:dyDescent="0.25">
      <c r="A429" s="59">
        <v>427</v>
      </c>
      <c r="B429" s="91">
        <v>45202</v>
      </c>
      <c r="C429" s="59" t="s">
        <v>15613</v>
      </c>
      <c r="D429" s="59" t="s">
        <v>7270</v>
      </c>
      <c r="E429" s="59" t="s">
        <v>15614</v>
      </c>
      <c r="F429" s="515">
        <v>45202</v>
      </c>
      <c r="G429" s="81" t="s">
        <v>1784</v>
      </c>
      <c r="H429" s="59"/>
    </row>
    <row r="430" spans="1:8" x14ac:dyDescent="0.25">
      <c r="A430" s="59">
        <v>428</v>
      </c>
      <c r="B430" s="91">
        <v>45202</v>
      </c>
      <c r="C430" s="59" t="s">
        <v>15613</v>
      </c>
      <c r="D430" s="59" t="s">
        <v>7247</v>
      </c>
      <c r="E430" s="59" t="s">
        <v>15614</v>
      </c>
      <c r="F430" s="515">
        <v>45233</v>
      </c>
      <c r="G430" s="81" t="s">
        <v>3421</v>
      </c>
      <c r="H430" s="59"/>
    </row>
    <row r="431" spans="1:8" x14ac:dyDescent="0.25">
      <c r="A431" s="59">
        <v>429</v>
      </c>
      <c r="B431" s="91">
        <v>45202</v>
      </c>
      <c r="C431" s="59" t="s">
        <v>15613</v>
      </c>
      <c r="D431" s="59" t="s">
        <v>7250</v>
      </c>
      <c r="E431" s="59" t="s">
        <v>15614</v>
      </c>
      <c r="F431" s="515">
        <v>45233</v>
      </c>
      <c r="G431" s="81" t="s">
        <v>3421</v>
      </c>
      <c r="H431" s="59"/>
    </row>
    <row r="432" spans="1:8" x14ac:dyDescent="0.25">
      <c r="A432" s="59">
        <v>430</v>
      </c>
      <c r="B432" s="91">
        <v>45202</v>
      </c>
      <c r="C432" s="59" t="s">
        <v>15613</v>
      </c>
      <c r="D432" s="59" t="s">
        <v>7217</v>
      </c>
      <c r="E432" s="59" t="s">
        <v>15614</v>
      </c>
      <c r="F432" s="81" t="s">
        <v>2421</v>
      </c>
      <c r="G432" s="81" t="s">
        <v>6767</v>
      </c>
      <c r="H432" s="59"/>
    </row>
    <row r="433" spans="1:8" x14ac:dyDescent="0.25">
      <c r="A433" s="59">
        <v>431</v>
      </c>
      <c r="B433" s="91">
        <v>45202</v>
      </c>
      <c r="C433" s="59" t="s">
        <v>15613</v>
      </c>
      <c r="D433" s="59" t="s">
        <v>7268</v>
      </c>
      <c r="E433" s="59" t="s">
        <v>15614</v>
      </c>
      <c r="F433" s="81" t="s">
        <v>2232</v>
      </c>
      <c r="G433" s="81" t="s">
        <v>5647</v>
      </c>
      <c r="H433" s="59"/>
    </row>
    <row r="434" spans="1:8" x14ac:dyDescent="0.25">
      <c r="A434" s="59">
        <v>432</v>
      </c>
      <c r="B434" s="91">
        <v>45202</v>
      </c>
      <c r="C434" s="59" t="s">
        <v>15613</v>
      </c>
      <c r="D434" s="59" t="s">
        <v>7270</v>
      </c>
      <c r="E434" s="59" t="s">
        <v>15614</v>
      </c>
      <c r="F434" s="81" t="s">
        <v>2232</v>
      </c>
      <c r="G434" s="81" t="s">
        <v>5647</v>
      </c>
      <c r="H434" s="59"/>
    </row>
    <row r="435" spans="1:8" x14ac:dyDescent="0.25">
      <c r="A435" s="59">
        <v>433</v>
      </c>
      <c r="B435" s="91">
        <v>45202</v>
      </c>
      <c r="C435" s="59" t="s">
        <v>15613</v>
      </c>
      <c r="D435" s="59" t="s">
        <v>7217</v>
      </c>
      <c r="E435" s="59" t="s">
        <v>15614</v>
      </c>
      <c r="F435" s="515">
        <v>45202</v>
      </c>
      <c r="G435" s="81" t="s">
        <v>1784</v>
      </c>
      <c r="H435" s="59"/>
    </row>
    <row r="436" spans="1:8" x14ac:dyDescent="0.25">
      <c r="A436" s="59">
        <v>434</v>
      </c>
      <c r="B436" s="59" t="s">
        <v>2364</v>
      </c>
      <c r="C436" s="59" t="s">
        <v>15801</v>
      </c>
      <c r="D436" s="84" t="s">
        <v>7346</v>
      </c>
      <c r="E436" s="59" t="s">
        <v>361</v>
      </c>
      <c r="F436" s="81" t="s">
        <v>2382</v>
      </c>
      <c r="G436" s="81" t="s">
        <v>6103</v>
      </c>
      <c r="H436" s="59" t="s">
        <v>535</v>
      </c>
    </row>
    <row r="437" spans="1:8" x14ac:dyDescent="0.25">
      <c r="A437" s="59">
        <v>435</v>
      </c>
      <c r="B437" s="59" t="s">
        <v>2364</v>
      </c>
      <c r="C437" s="59" t="s">
        <v>15801</v>
      </c>
      <c r="D437" s="84" t="s">
        <v>7349</v>
      </c>
      <c r="E437" s="59" t="s">
        <v>361</v>
      </c>
      <c r="F437" s="81" t="s">
        <v>2382</v>
      </c>
      <c r="G437" s="81" t="s">
        <v>6103</v>
      </c>
      <c r="H437" s="59" t="s">
        <v>535</v>
      </c>
    </row>
    <row r="438" spans="1:8" x14ac:dyDescent="0.25">
      <c r="A438" s="59">
        <v>436</v>
      </c>
      <c r="B438" s="59" t="s">
        <v>2364</v>
      </c>
      <c r="C438" s="59" t="s">
        <v>15801</v>
      </c>
      <c r="D438" s="531" t="s">
        <v>15806</v>
      </c>
      <c r="E438" s="59" t="s">
        <v>361</v>
      </c>
      <c r="F438" s="81" t="s">
        <v>2382</v>
      </c>
      <c r="G438" s="81" t="s">
        <v>947</v>
      </c>
      <c r="H438" s="59"/>
    </row>
    <row r="439" spans="1:8" x14ac:dyDescent="0.25">
      <c r="A439" s="59">
        <v>437</v>
      </c>
      <c r="B439" s="59" t="s">
        <v>2364</v>
      </c>
      <c r="C439" s="59" t="s">
        <v>15801</v>
      </c>
      <c r="D439" s="531" t="s">
        <v>15807</v>
      </c>
      <c r="E439" s="59" t="s">
        <v>361</v>
      </c>
      <c r="F439" s="81" t="s">
        <v>2382</v>
      </c>
      <c r="G439" s="81" t="s">
        <v>947</v>
      </c>
      <c r="H439" s="59"/>
    </row>
    <row r="440" spans="1:8" x14ac:dyDescent="0.25">
      <c r="A440" s="59">
        <v>438</v>
      </c>
      <c r="B440" s="59" t="s">
        <v>2364</v>
      </c>
      <c r="C440" s="59" t="s">
        <v>15801</v>
      </c>
      <c r="D440" s="276" t="s">
        <v>7342</v>
      </c>
      <c r="E440" s="59" t="s">
        <v>361</v>
      </c>
      <c r="F440" s="515" t="s">
        <v>2364</v>
      </c>
      <c r="G440" s="81" t="s">
        <v>749</v>
      </c>
      <c r="H440" s="59"/>
    </row>
    <row r="441" spans="1:8" x14ac:dyDescent="0.25">
      <c r="A441" s="59">
        <v>439</v>
      </c>
      <c r="B441" s="59" t="s">
        <v>2364</v>
      </c>
      <c r="C441" s="59" t="s">
        <v>15801</v>
      </c>
      <c r="D441" s="276" t="s">
        <v>7344</v>
      </c>
      <c r="E441" s="59" t="s">
        <v>361</v>
      </c>
      <c r="F441" s="81" t="s">
        <v>2364</v>
      </c>
      <c r="G441" s="81" t="s">
        <v>749</v>
      </c>
      <c r="H441" s="59"/>
    </row>
    <row r="442" spans="1:8" x14ac:dyDescent="0.25">
      <c r="A442" s="59">
        <v>440</v>
      </c>
      <c r="B442" s="144" t="s">
        <v>382</v>
      </c>
      <c r="C442" s="276" t="s">
        <v>15801</v>
      </c>
      <c r="D442" s="276" t="s">
        <v>7438</v>
      </c>
      <c r="E442" s="59" t="s">
        <v>361</v>
      </c>
      <c r="F442" s="81" t="s">
        <v>382</v>
      </c>
      <c r="G442" s="81" t="s">
        <v>953</v>
      </c>
      <c r="H442" s="59"/>
    </row>
    <row r="443" spans="1:8" x14ac:dyDescent="0.25">
      <c r="A443" s="59">
        <v>441</v>
      </c>
      <c r="B443" s="144" t="s">
        <v>382</v>
      </c>
      <c r="C443" s="276" t="s">
        <v>15801</v>
      </c>
      <c r="D443" s="276" t="s">
        <v>7440</v>
      </c>
      <c r="E443" s="59" t="s">
        <v>361</v>
      </c>
      <c r="F443" s="81" t="s">
        <v>382</v>
      </c>
      <c r="G443" s="81" t="s">
        <v>953</v>
      </c>
      <c r="H443" s="59"/>
    </row>
    <row r="444" spans="1:8" x14ac:dyDescent="0.25">
      <c r="A444" s="59">
        <v>442</v>
      </c>
      <c r="B444" s="144" t="s">
        <v>382</v>
      </c>
      <c r="C444" s="276" t="s">
        <v>15621</v>
      </c>
      <c r="D444" s="712" t="s">
        <v>15528</v>
      </c>
      <c r="E444" s="59" t="s">
        <v>361</v>
      </c>
      <c r="F444" s="81" t="s">
        <v>382</v>
      </c>
      <c r="G444" s="81" t="s">
        <v>890</v>
      </c>
      <c r="H444" s="59"/>
    </row>
    <row r="445" spans="1:8" x14ac:dyDescent="0.25">
      <c r="A445" s="59">
        <v>443</v>
      </c>
      <c r="B445" s="144" t="s">
        <v>2490</v>
      </c>
      <c r="C445" s="59" t="s">
        <v>15613</v>
      </c>
      <c r="D445" s="276" t="s">
        <v>7505</v>
      </c>
      <c r="E445" s="59" t="s">
        <v>15614</v>
      </c>
      <c r="F445" s="515" t="s">
        <v>2555</v>
      </c>
      <c r="G445" s="81" t="s">
        <v>629</v>
      </c>
      <c r="H445" s="59"/>
    </row>
    <row r="446" spans="1:8" x14ac:dyDescent="0.25">
      <c r="A446" s="59">
        <v>444</v>
      </c>
      <c r="B446" s="144" t="s">
        <v>2490</v>
      </c>
      <c r="C446" s="59" t="s">
        <v>15613</v>
      </c>
      <c r="D446" s="276" t="s">
        <v>7247</v>
      </c>
      <c r="E446" s="59" t="s">
        <v>15614</v>
      </c>
      <c r="F446" s="515">
        <v>44930</v>
      </c>
      <c r="G446" s="81" t="s">
        <v>5830</v>
      </c>
      <c r="H446" s="59"/>
    </row>
    <row r="447" spans="1:8" x14ac:dyDescent="0.25">
      <c r="A447" s="59">
        <v>445</v>
      </c>
      <c r="B447" s="144" t="s">
        <v>2490</v>
      </c>
      <c r="C447" s="59" t="s">
        <v>15613</v>
      </c>
      <c r="D447" s="276" t="s">
        <v>7383</v>
      </c>
      <c r="E447" s="59" t="s">
        <v>15614</v>
      </c>
      <c r="F447" s="515" t="s">
        <v>2555</v>
      </c>
      <c r="G447" s="81" t="s">
        <v>629</v>
      </c>
      <c r="H447" s="59"/>
    </row>
    <row r="448" spans="1:8" x14ac:dyDescent="0.25">
      <c r="A448" s="59">
        <v>446</v>
      </c>
      <c r="B448" s="144" t="s">
        <v>2490</v>
      </c>
      <c r="C448" s="59" t="s">
        <v>15613</v>
      </c>
      <c r="D448" s="276" t="s">
        <v>7268</v>
      </c>
      <c r="E448" s="59" t="s">
        <v>15614</v>
      </c>
      <c r="F448" s="515">
        <v>44930</v>
      </c>
      <c r="G448" s="81" t="s">
        <v>5830</v>
      </c>
      <c r="H448" s="59"/>
    </row>
    <row r="449" spans="1:8" x14ac:dyDescent="0.25">
      <c r="A449" s="59">
        <v>447</v>
      </c>
      <c r="B449" s="144" t="s">
        <v>2490</v>
      </c>
      <c r="C449" s="59" t="s">
        <v>15613</v>
      </c>
      <c r="D449" s="276" t="s">
        <v>7503</v>
      </c>
      <c r="E449" s="59" t="s">
        <v>15614</v>
      </c>
      <c r="F449" s="515" t="s">
        <v>2555</v>
      </c>
      <c r="G449" s="81" t="s">
        <v>629</v>
      </c>
      <c r="H449" s="59"/>
    </row>
    <row r="450" spans="1:8" x14ac:dyDescent="0.25">
      <c r="A450" s="59">
        <v>448</v>
      </c>
      <c r="B450" s="144" t="s">
        <v>2490</v>
      </c>
      <c r="C450" s="59" t="s">
        <v>15613</v>
      </c>
      <c r="D450" s="276" t="s">
        <v>7636</v>
      </c>
      <c r="E450" s="59" t="s">
        <v>15614</v>
      </c>
      <c r="F450" s="81" t="s">
        <v>2490</v>
      </c>
      <c r="G450" s="81" t="s">
        <v>404</v>
      </c>
      <c r="H450" s="59"/>
    </row>
    <row r="451" spans="1:8" x14ac:dyDescent="0.25">
      <c r="A451" s="59">
        <v>449</v>
      </c>
      <c r="B451" s="144" t="s">
        <v>2490</v>
      </c>
      <c r="C451" s="59" t="s">
        <v>15613</v>
      </c>
      <c r="D451" s="276" t="s">
        <v>7511</v>
      </c>
      <c r="E451" s="59" t="s">
        <v>15614</v>
      </c>
      <c r="F451" s="515">
        <v>44930</v>
      </c>
      <c r="G451" s="81" t="s">
        <v>5830</v>
      </c>
      <c r="H451" s="59"/>
    </row>
    <row r="452" spans="1:8" x14ac:dyDescent="0.25">
      <c r="A452" s="59">
        <v>450</v>
      </c>
      <c r="B452" s="144" t="s">
        <v>2490</v>
      </c>
      <c r="C452" s="59" t="s">
        <v>15613</v>
      </c>
      <c r="D452" s="59" t="s">
        <v>7383</v>
      </c>
      <c r="E452" s="59" t="s">
        <v>15614</v>
      </c>
      <c r="F452" s="81" t="s">
        <v>2490</v>
      </c>
      <c r="G452" s="81" t="s">
        <v>404</v>
      </c>
      <c r="H452" s="59"/>
    </row>
    <row r="453" spans="1:8" x14ac:dyDescent="0.25">
      <c r="A453" s="59">
        <v>451</v>
      </c>
      <c r="B453" s="144" t="s">
        <v>2490</v>
      </c>
      <c r="C453" s="59" t="s">
        <v>15613</v>
      </c>
      <c r="D453" s="59" t="s">
        <v>7504</v>
      </c>
      <c r="E453" s="59" t="s">
        <v>15614</v>
      </c>
      <c r="F453" s="515" t="s">
        <v>2555</v>
      </c>
      <c r="G453" s="81" t="s">
        <v>629</v>
      </c>
      <c r="H453" s="59"/>
    </row>
    <row r="454" spans="1:8" x14ac:dyDescent="0.25">
      <c r="A454" s="59">
        <v>452</v>
      </c>
      <c r="B454" s="144" t="s">
        <v>2490</v>
      </c>
      <c r="C454" s="59" t="s">
        <v>15613</v>
      </c>
      <c r="D454" s="59" t="s">
        <v>7268</v>
      </c>
      <c r="E454" s="59" t="s">
        <v>15614</v>
      </c>
      <c r="F454" s="515">
        <v>44930</v>
      </c>
      <c r="G454" s="81" t="s">
        <v>5830</v>
      </c>
      <c r="H454" s="59"/>
    </row>
    <row r="455" spans="1:8" x14ac:dyDescent="0.25">
      <c r="A455" s="59">
        <v>453</v>
      </c>
      <c r="B455" s="59" t="s">
        <v>2490</v>
      </c>
      <c r="C455" s="59" t="s">
        <v>15621</v>
      </c>
      <c r="D455" s="124" t="s">
        <v>7454</v>
      </c>
      <c r="E455" s="59" t="s">
        <v>15808</v>
      </c>
      <c r="F455" s="81" t="s">
        <v>2490</v>
      </c>
      <c r="G455" s="81" t="s">
        <v>504</v>
      </c>
      <c r="H455" s="59"/>
    </row>
    <row r="456" spans="1:8" x14ac:dyDescent="0.25">
      <c r="A456" s="59">
        <v>454</v>
      </c>
      <c r="B456" s="59" t="s">
        <v>2490</v>
      </c>
      <c r="C456" s="59" t="s">
        <v>15621</v>
      </c>
      <c r="D456" s="124" t="s">
        <v>7501</v>
      </c>
      <c r="E456" s="59" t="s">
        <v>15808</v>
      </c>
      <c r="F456" s="81" t="s">
        <v>2555</v>
      </c>
      <c r="G456" s="81" t="s">
        <v>4958</v>
      </c>
      <c r="H456" s="59"/>
    </row>
    <row r="457" spans="1:8" x14ac:dyDescent="0.25">
      <c r="A457" s="59">
        <v>455</v>
      </c>
      <c r="B457" s="59" t="s">
        <v>2555</v>
      </c>
      <c r="C457" s="59" t="s">
        <v>15613</v>
      </c>
      <c r="D457" s="59" t="s">
        <v>7268</v>
      </c>
      <c r="E457" s="59" t="s">
        <v>15614</v>
      </c>
      <c r="F457" s="515">
        <v>45020</v>
      </c>
      <c r="G457" s="81" t="s">
        <v>6587</v>
      </c>
      <c r="H457" s="59" t="s">
        <v>15744</v>
      </c>
    </row>
    <row r="458" spans="1:8" x14ac:dyDescent="0.25">
      <c r="A458" s="59">
        <v>456</v>
      </c>
      <c r="B458" s="59" t="s">
        <v>2555</v>
      </c>
      <c r="C458" s="59" t="s">
        <v>15613</v>
      </c>
      <c r="D458" s="59" t="s">
        <v>7511</v>
      </c>
      <c r="E458" s="59" t="s">
        <v>15614</v>
      </c>
      <c r="F458" s="81" t="s">
        <v>2811</v>
      </c>
      <c r="G458" s="81" t="s">
        <v>7299</v>
      </c>
      <c r="H458" s="59"/>
    </row>
    <row r="459" spans="1:8" x14ac:dyDescent="0.25">
      <c r="A459" s="59">
        <v>457</v>
      </c>
      <c r="B459" s="59" t="s">
        <v>2555</v>
      </c>
      <c r="C459" s="59" t="s">
        <v>15613</v>
      </c>
      <c r="D459" s="59" t="s">
        <v>7633</v>
      </c>
      <c r="E459" s="59" t="s">
        <v>15614</v>
      </c>
      <c r="F459" s="515">
        <v>45020</v>
      </c>
      <c r="G459" s="81" t="s">
        <v>6587</v>
      </c>
      <c r="H459" s="59" t="s">
        <v>15744</v>
      </c>
    </row>
    <row r="460" spans="1:8" x14ac:dyDescent="0.25">
      <c r="A460" s="59">
        <v>458</v>
      </c>
      <c r="B460" s="59" t="s">
        <v>2555</v>
      </c>
      <c r="C460" s="59" t="s">
        <v>15613</v>
      </c>
      <c r="D460" s="59" t="s">
        <v>7503</v>
      </c>
      <c r="E460" s="59" t="s">
        <v>15614</v>
      </c>
      <c r="F460" s="515">
        <v>44930</v>
      </c>
      <c r="G460" s="81" t="s">
        <v>1784</v>
      </c>
      <c r="H460" s="59"/>
    </row>
    <row r="461" spans="1:8" x14ac:dyDescent="0.25">
      <c r="A461" s="59">
        <v>459</v>
      </c>
      <c r="B461" s="59" t="s">
        <v>2555</v>
      </c>
      <c r="C461" s="59" t="s">
        <v>15613</v>
      </c>
      <c r="D461" s="59" t="s">
        <v>7503</v>
      </c>
      <c r="E461" s="59" t="s">
        <v>15614</v>
      </c>
      <c r="F461" s="515">
        <v>44930</v>
      </c>
      <c r="G461" s="81" t="s">
        <v>1784</v>
      </c>
      <c r="H461" s="59"/>
    </row>
    <row r="462" spans="1:8" x14ac:dyDescent="0.25">
      <c r="A462" s="59">
        <v>460</v>
      </c>
      <c r="B462" s="59" t="s">
        <v>2555</v>
      </c>
      <c r="C462" s="59" t="s">
        <v>15613</v>
      </c>
      <c r="D462" s="481" t="s">
        <v>7511</v>
      </c>
      <c r="E462" s="59" t="s">
        <v>15614</v>
      </c>
      <c r="F462" s="515">
        <v>44930</v>
      </c>
      <c r="G462" s="81" t="s">
        <v>404</v>
      </c>
      <c r="H462" s="59"/>
    </row>
    <row r="463" spans="1:8" x14ac:dyDescent="0.25">
      <c r="A463" s="59">
        <v>461</v>
      </c>
      <c r="B463" s="144">
        <v>45050</v>
      </c>
      <c r="C463" s="59" t="s">
        <v>15621</v>
      </c>
      <c r="D463" s="261" t="s">
        <v>15809</v>
      </c>
      <c r="E463" s="59" t="s">
        <v>361</v>
      </c>
      <c r="F463" s="81" t="s">
        <v>2761</v>
      </c>
      <c r="G463" s="81" t="s">
        <v>6225</v>
      </c>
      <c r="H463" s="59"/>
    </row>
    <row r="464" spans="1:8" x14ac:dyDescent="0.25">
      <c r="A464" s="59">
        <v>462</v>
      </c>
      <c r="B464" s="144">
        <v>45050</v>
      </c>
      <c r="C464" s="59" t="s">
        <v>15621</v>
      </c>
      <c r="D464" s="261" t="s">
        <v>15810</v>
      </c>
      <c r="E464" s="59" t="s">
        <v>361</v>
      </c>
      <c r="F464" s="515">
        <v>45111</v>
      </c>
      <c r="G464" s="81" t="s">
        <v>1421</v>
      </c>
      <c r="H464" s="59"/>
    </row>
    <row r="465" spans="1:8" x14ac:dyDescent="0.25">
      <c r="A465" s="59">
        <v>463</v>
      </c>
      <c r="B465" s="144">
        <v>45050</v>
      </c>
      <c r="C465" s="59" t="s">
        <v>15621</v>
      </c>
      <c r="D465" s="261" t="s">
        <v>15811</v>
      </c>
      <c r="E465" s="59" t="s">
        <v>361</v>
      </c>
      <c r="F465" s="515">
        <v>45111</v>
      </c>
      <c r="G465" s="81" t="s">
        <v>1421</v>
      </c>
      <c r="H465" s="59"/>
    </row>
    <row r="466" spans="1:8" x14ac:dyDescent="0.25">
      <c r="A466" s="59">
        <v>464</v>
      </c>
      <c r="B466" s="144">
        <v>45050</v>
      </c>
      <c r="C466" s="59" t="s">
        <v>15621</v>
      </c>
      <c r="D466" s="261" t="s">
        <v>15812</v>
      </c>
      <c r="E466" s="59" t="s">
        <v>361</v>
      </c>
      <c r="F466" s="81" t="s">
        <v>3553</v>
      </c>
      <c r="G466" s="81" t="s">
        <v>3041</v>
      </c>
      <c r="H466" s="59"/>
    </row>
    <row r="467" spans="1:8" x14ac:dyDescent="0.25">
      <c r="A467" s="59">
        <v>465</v>
      </c>
      <c r="B467" s="144">
        <v>45050</v>
      </c>
      <c r="C467" s="59" t="s">
        <v>15621</v>
      </c>
      <c r="D467" s="261" t="s">
        <v>15813</v>
      </c>
      <c r="E467" s="59" t="s">
        <v>361</v>
      </c>
      <c r="F467" s="515">
        <v>45081</v>
      </c>
      <c r="G467" s="81" t="s">
        <v>1653</v>
      </c>
      <c r="H467" s="59"/>
    </row>
    <row r="468" spans="1:8" x14ac:dyDescent="0.25">
      <c r="A468" s="59">
        <v>466</v>
      </c>
      <c r="B468" s="144">
        <v>45111</v>
      </c>
      <c r="C468" s="59" t="s">
        <v>15814</v>
      </c>
      <c r="D468" s="261" t="s">
        <v>15815</v>
      </c>
      <c r="E468" s="59" t="s">
        <v>361</v>
      </c>
      <c r="F468" s="144">
        <v>45111</v>
      </c>
      <c r="G468" s="81" t="s">
        <v>1421</v>
      </c>
      <c r="H468" s="59"/>
    </row>
    <row r="469" spans="1:8" x14ac:dyDescent="0.25">
      <c r="A469" s="59">
        <v>467</v>
      </c>
      <c r="B469" s="144">
        <v>45111</v>
      </c>
      <c r="C469" s="59" t="s">
        <v>15814</v>
      </c>
      <c r="D469" s="59" t="s">
        <v>15816</v>
      </c>
      <c r="E469" s="59" t="s">
        <v>361</v>
      </c>
      <c r="F469" s="144">
        <v>45111</v>
      </c>
      <c r="G469" s="81" t="s">
        <v>1421</v>
      </c>
      <c r="H469" s="59"/>
    </row>
    <row r="470" spans="1:8" x14ac:dyDescent="0.25">
      <c r="A470" s="59">
        <v>468</v>
      </c>
      <c r="B470" s="144">
        <v>45234</v>
      </c>
      <c r="C470" s="59" t="s">
        <v>15613</v>
      </c>
      <c r="D470" s="59" t="s">
        <v>7511</v>
      </c>
      <c r="E470" s="59" t="s">
        <v>15614</v>
      </c>
      <c r="F470" s="515">
        <v>45234</v>
      </c>
      <c r="G470" s="81" t="s">
        <v>15817</v>
      </c>
      <c r="H470" s="59"/>
    </row>
    <row r="471" spans="1:8" x14ac:dyDescent="0.25">
      <c r="A471" s="59">
        <v>469</v>
      </c>
      <c r="B471" s="144">
        <v>45234</v>
      </c>
      <c r="C471" s="59" t="s">
        <v>15613</v>
      </c>
      <c r="D471" s="59" t="s">
        <v>7633</v>
      </c>
      <c r="E471" s="59" t="s">
        <v>15614</v>
      </c>
      <c r="F471" s="515">
        <v>45234</v>
      </c>
      <c r="G471" s="81" t="s">
        <v>15817</v>
      </c>
      <c r="H471" s="59"/>
    </row>
    <row r="472" spans="1:8" x14ac:dyDescent="0.25">
      <c r="A472" s="59">
        <v>470</v>
      </c>
      <c r="B472" s="144">
        <v>45234</v>
      </c>
      <c r="C472" s="59" t="s">
        <v>15613</v>
      </c>
      <c r="D472" s="59" t="s">
        <v>7503</v>
      </c>
      <c r="E472" s="59" t="s">
        <v>15614</v>
      </c>
      <c r="F472" s="515">
        <v>45234</v>
      </c>
      <c r="G472" s="81" t="s">
        <v>15817</v>
      </c>
      <c r="H472" s="59"/>
    </row>
    <row r="473" spans="1:8" x14ac:dyDescent="0.25">
      <c r="A473" s="59">
        <v>471</v>
      </c>
      <c r="B473" s="144">
        <v>45234</v>
      </c>
      <c r="C473" s="59" t="s">
        <v>15613</v>
      </c>
      <c r="D473" s="59" t="s">
        <v>7633</v>
      </c>
      <c r="E473" s="59" t="s">
        <v>15614</v>
      </c>
      <c r="F473" s="515">
        <v>45234</v>
      </c>
      <c r="G473" s="81" t="s">
        <v>15817</v>
      </c>
      <c r="H473" s="59"/>
    </row>
    <row r="474" spans="1:8" x14ac:dyDescent="0.25">
      <c r="A474" s="59">
        <v>472</v>
      </c>
      <c r="B474" s="144">
        <v>45234</v>
      </c>
      <c r="C474" s="59" t="s">
        <v>15613</v>
      </c>
      <c r="D474" s="59" t="s">
        <v>7247</v>
      </c>
      <c r="E474" s="59" t="s">
        <v>15614</v>
      </c>
      <c r="F474" s="515">
        <v>45234</v>
      </c>
      <c r="G474" s="81" t="s">
        <v>15818</v>
      </c>
      <c r="H474" s="59"/>
    </row>
    <row r="475" spans="1:8" x14ac:dyDescent="0.25">
      <c r="A475" s="59">
        <v>473</v>
      </c>
      <c r="B475" s="144">
        <v>45234</v>
      </c>
      <c r="C475" s="59" t="s">
        <v>15613</v>
      </c>
      <c r="D475" s="59" t="s">
        <v>7503</v>
      </c>
      <c r="E475" s="59" t="s">
        <v>15614</v>
      </c>
      <c r="F475" s="515">
        <v>45234</v>
      </c>
      <c r="G475" s="81" t="s">
        <v>15818</v>
      </c>
      <c r="H475" s="59"/>
    </row>
    <row r="476" spans="1:8" x14ac:dyDescent="0.25">
      <c r="A476" s="59">
        <v>474</v>
      </c>
      <c r="B476" s="144">
        <v>45234</v>
      </c>
      <c r="C476" s="59" t="s">
        <v>15613</v>
      </c>
      <c r="D476" s="59" t="s">
        <v>7511</v>
      </c>
      <c r="E476" s="59" t="s">
        <v>15614</v>
      </c>
      <c r="F476" s="515">
        <v>45234</v>
      </c>
      <c r="G476" s="81" t="s">
        <v>15818</v>
      </c>
      <c r="H476" s="59"/>
    </row>
    <row r="477" spans="1:8" x14ac:dyDescent="0.25">
      <c r="A477" s="59">
        <v>475</v>
      </c>
      <c r="B477" s="144">
        <v>45234</v>
      </c>
      <c r="C477" s="59" t="s">
        <v>15613</v>
      </c>
      <c r="D477" s="59" t="s">
        <v>7625</v>
      </c>
      <c r="E477" s="59" t="s">
        <v>15614</v>
      </c>
      <c r="F477" s="515">
        <v>45234</v>
      </c>
      <c r="G477" s="81" t="s">
        <v>15818</v>
      </c>
      <c r="H477" s="59"/>
    </row>
    <row r="478" spans="1:8" x14ac:dyDescent="0.25">
      <c r="A478" s="59">
        <v>476</v>
      </c>
      <c r="B478" s="144">
        <v>45234</v>
      </c>
      <c r="C478" s="59" t="s">
        <v>15613</v>
      </c>
      <c r="D478" s="59" t="s">
        <v>7511</v>
      </c>
      <c r="E478" s="59" t="s">
        <v>15614</v>
      </c>
      <c r="F478" s="515">
        <v>45234</v>
      </c>
      <c r="G478" s="81" t="s">
        <v>1918</v>
      </c>
      <c r="H478" s="59"/>
    </row>
    <row r="479" spans="1:8" x14ac:dyDescent="0.25">
      <c r="A479" s="59">
        <v>477</v>
      </c>
      <c r="B479" s="144">
        <v>45234</v>
      </c>
      <c r="C479" s="59" t="s">
        <v>15613</v>
      </c>
      <c r="D479" s="59" t="s">
        <v>7625</v>
      </c>
      <c r="E479" s="59" t="s">
        <v>15614</v>
      </c>
      <c r="F479" s="515">
        <v>45234</v>
      </c>
      <c r="G479" s="81" t="s">
        <v>1908</v>
      </c>
      <c r="H479" s="59"/>
    </row>
    <row r="480" spans="1:8" x14ac:dyDescent="0.25">
      <c r="A480" s="59">
        <v>478</v>
      </c>
      <c r="B480" s="144">
        <v>45234</v>
      </c>
      <c r="C480" s="59" t="s">
        <v>15613</v>
      </c>
      <c r="D480" s="59" t="s">
        <v>7503</v>
      </c>
      <c r="E480" s="59" t="s">
        <v>15614</v>
      </c>
      <c r="F480" s="515">
        <v>45264</v>
      </c>
      <c r="G480" s="81" t="s">
        <v>15819</v>
      </c>
      <c r="H480" s="59"/>
    </row>
    <row r="481" spans="1:8" x14ac:dyDescent="0.25">
      <c r="A481" s="59">
        <v>479</v>
      </c>
      <c r="B481" s="144">
        <v>45234</v>
      </c>
      <c r="C481" s="59" t="s">
        <v>15613</v>
      </c>
      <c r="D481" s="59" t="s">
        <v>7505</v>
      </c>
      <c r="E481" s="59" t="s">
        <v>15614</v>
      </c>
      <c r="F481" s="515">
        <v>45264</v>
      </c>
      <c r="G481" s="81" t="s">
        <v>15819</v>
      </c>
      <c r="H481" s="59"/>
    </row>
    <row r="482" spans="1:8" x14ac:dyDescent="0.25">
      <c r="A482" s="59">
        <v>480</v>
      </c>
      <c r="B482" s="144">
        <v>45234</v>
      </c>
      <c r="C482" s="59" t="s">
        <v>15613</v>
      </c>
      <c r="D482" s="59" t="s">
        <v>7636</v>
      </c>
      <c r="E482" s="59" t="s">
        <v>15614</v>
      </c>
      <c r="F482" s="515">
        <v>45264</v>
      </c>
      <c r="G482" s="81" t="s">
        <v>15819</v>
      </c>
      <c r="H482" s="59"/>
    </row>
    <row r="483" spans="1:8" x14ac:dyDescent="0.25">
      <c r="A483" s="59">
        <v>481</v>
      </c>
      <c r="B483" s="144">
        <v>45234</v>
      </c>
      <c r="C483" s="59" t="s">
        <v>15613</v>
      </c>
      <c r="D483" s="59" t="s">
        <v>7503</v>
      </c>
      <c r="E483" s="59" t="s">
        <v>15614</v>
      </c>
      <c r="F483" s="515">
        <v>45264</v>
      </c>
      <c r="G483" s="81" t="s">
        <v>15819</v>
      </c>
      <c r="H483" s="59"/>
    </row>
    <row r="484" spans="1:8" x14ac:dyDescent="0.25">
      <c r="A484" s="59">
        <v>482</v>
      </c>
      <c r="B484" s="144">
        <v>45234</v>
      </c>
      <c r="C484" s="59" t="s">
        <v>15613</v>
      </c>
      <c r="D484" s="59" t="s">
        <v>7633</v>
      </c>
      <c r="E484" s="59" t="s">
        <v>15614</v>
      </c>
      <c r="F484" s="515">
        <v>45234</v>
      </c>
      <c r="G484" s="81" t="s">
        <v>15818</v>
      </c>
      <c r="H484" s="59"/>
    </row>
    <row r="485" spans="1:8" x14ac:dyDescent="0.25">
      <c r="A485" s="59">
        <v>483</v>
      </c>
      <c r="B485" s="144">
        <v>45234</v>
      </c>
      <c r="C485" s="59" t="s">
        <v>15613</v>
      </c>
      <c r="D485" s="59" t="s">
        <v>7268</v>
      </c>
      <c r="E485" s="59" t="s">
        <v>15614</v>
      </c>
      <c r="F485" s="81" t="s">
        <v>2811</v>
      </c>
      <c r="G485" s="81" t="s">
        <v>4144</v>
      </c>
      <c r="H485" s="59"/>
    </row>
    <row r="486" spans="1:8" x14ac:dyDescent="0.25">
      <c r="A486" s="59">
        <v>484</v>
      </c>
      <c r="B486" s="144">
        <v>45234</v>
      </c>
      <c r="C486" s="59" t="s">
        <v>15613</v>
      </c>
      <c r="D486" s="59" t="s">
        <v>7636</v>
      </c>
      <c r="E486" s="59" t="s">
        <v>15614</v>
      </c>
      <c r="F486" s="515">
        <v>45234</v>
      </c>
      <c r="G486" s="81" t="s">
        <v>15817</v>
      </c>
      <c r="H486" s="59"/>
    </row>
    <row r="487" spans="1:8" x14ac:dyDescent="0.25">
      <c r="A487" s="59">
        <v>485</v>
      </c>
      <c r="B487" s="144">
        <v>45234</v>
      </c>
      <c r="C487" s="59" t="s">
        <v>15613</v>
      </c>
      <c r="D487" s="59" t="s">
        <v>7505</v>
      </c>
      <c r="E487" s="59" t="s">
        <v>15614</v>
      </c>
      <c r="F487" s="515">
        <v>45234</v>
      </c>
      <c r="G487" s="81" t="s">
        <v>1918</v>
      </c>
      <c r="H487" s="59"/>
    </row>
    <row r="488" spans="1:8" x14ac:dyDescent="0.25">
      <c r="A488" s="59">
        <v>486</v>
      </c>
      <c r="B488" s="144">
        <v>45234</v>
      </c>
      <c r="C488" s="59" t="s">
        <v>15613</v>
      </c>
      <c r="D488" s="59" t="s">
        <v>7217</v>
      </c>
      <c r="E488" s="59" t="s">
        <v>15614</v>
      </c>
      <c r="F488" s="515">
        <v>45234</v>
      </c>
      <c r="G488" s="81" t="s">
        <v>1908</v>
      </c>
      <c r="H488" s="59"/>
    </row>
    <row r="489" spans="1:8" x14ac:dyDescent="0.25">
      <c r="A489" s="59">
        <v>487</v>
      </c>
      <c r="B489" s="144">
        <v>45234</v>
      </c>
      <c r="C489" s="59" t="s">
        <v>15613</v>
      </c>
      <c r="D489" s="59" t="s">
        <v>7505</v>
      </c>
      <c r="E489" s="59" t="s">
        <v>15614</v>
      </c>
      <c r="F489" s="515">
        <v>45264</v>
      </c>
      <c r="G489" s="81" t="s">
        <v>15819</v>
      </c>
      <c r="H489" s="59"/>
    </row>
    <row r="490" spans="1:8" x14ac:dyDescent="0.25">
      <c r="A490" s="59">
        <v>488</v>
      </c>
      <c r="B490" s="144">
        <v>45264</v>
      </c>
      <c r="C490" s="59" t="s">
        <v>15613</v>
      </c>
      <c r="D490" s="59" t="s">
        <v>7649</v>
      </c>
      <c r="E490" s="59" t="s">
        <v>15820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15613</v>
      </c>
      <c r="D491" s="59" t="s">
        <v>7298</v>
      </c>
      <c r="E491" s="59" t="s">
        <v>15820</v>
      </c>
      <c r="F491" s="81" t="s">
        <v>2811</v>
      </c>
      <c r="G491" s="81" t="s">
        <v>998</v>
      </c>
      <c r="H491" s="59"/>
    </row>
    <row r="492" spans="1:8" x14ac:dyDescent="0.25">
      <c r="A492" s="59">
        <v>490</v>
      </c>
      <c r="B492" s="144">
        <v>45264</v>
      </c>
      <c r="C492" s="59" t="s">
        <v>15613</v>
      </c>
      <c r="D492" s="59" t="s">
        <v>7732</v>
      </c>
      <c r="E492" s="59" t="s">
        <v>15820</v>
      </c>
      <c r="F492" s="515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15613</v>
      </c>
      <c r="D493" s="59" t="s">
        <v>7858</v>
      </c>
      <c r="E493" s="59" t="s">
        <v>15820</v>
      </c>
      <c r="F493" s="515">
        <v>45265</v>
      </c>
      <c r="G493" s="81" t="s">
        <v>2085</v>
      </c>
      <c r="H493" s="59"/>
    </row>
    <row r="494" spans="1:8" x14ac:dyDescent="0.25">
      <c r="A494" s="59">
        <v>492</v>
      </c>
      <c r="B494" s="144">
        <v>45264</v>
      </c>
      <c r="C494" s="59" t="s">
        <v>15613</v>
      </c>
      <c r="D494" s="59" t="s">
        <v>7763</v>
      </c>
      <c r="E494" s="59" t="s">
        <v>15820</v>
      </c>
      <c r="F494" s="515">
        <v>45143</v>
      </c>
      <c r="G494" s="81" t="s">
        <v>455</v>
      </c>
      <c r="H494" s="59"/>
    </row>
    <row r="495" spans="1:8" x14ac:dyDescent="0.25">
      <c r="A495" s="59">
        <v>493</v>
      </c>
      <c r="B495" s="144">
        <v>45264</v>
      </c>
      <c r="C495" s="59" t="s">
        <v>15613</v>
      </c>
      <c r="D495" s="59" t="s">
        <v>15821</v>
      </c>
      <c r="E495" s="59" t="s">
        <v>15820</v>
      </c>
      <c r="F495" s="515">
        <v>45265</v>
      </c>
      <c r="G495" s="81" t="s">
        <v>2085</v>
      </c>
      <c r="H495" s="59"/>
    </row>
    <row r="496" spans="1:8" x14ac:dyDescent="0.25">
      <c r="A496" s="59">
        <v>494</v>
      </c>
      <c r="B496" s="144">
        <v>45264</v>
      </c>
      <c r="C496" s="59" t="s">
        <v>15613</v>
      </c>
      <c r="D496" s="59" t="s">
        <v>7763</v>
      </c>
      <c r="E496" s="59" t="s">
        <v>15820</v>
      </c>
      <c r="F496" s="81" t="s">
        <v>3577</v>
      </c>
      <c r="G496" s="120" t="s">
        <v>8209</v>
      </c>
      <c r="H496" s="59"/>
    </row>
    <row r="497" spans="1:8" x14ac:dyDescent="0.25">
      <c r="A497" s="59">
        <v>495</v>
      </c>
      <c r="B497" s="144">
        <v>45264</v>
      </c>
      <c r="C497" s="59" t="s">
        <v>15613</v>
      </c>
      <c r="D497" s="59" t="s">
        <v>8185</v>
      </c>
      <c r="E497" s="59" t="s">
        <v>15820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15613</v>
      </c>
      <c r="D498" s="59" t="s">
        <v>7298</v>
      </c>
      <c r="E498" s="59" t="s">
        <v>15820</v>
      </c>
      <c r="F498" s="515">
        <v>45265</v>
      </c>
      <c r="G498" s="81" t="s">
        <v>1500</v>
      </c>
      <c r="H498" s="59"/>
    </row>
    <row r="499" spans="1:8" x14ac:dyDescent="0.25">
      <c r="A499" s="59">
        <v>497</v>
      </c>
      <c r="B499" s="144">
        <v>45264</v>
      </c>
      <c r="C499" s="59" t="s">
        <v>15613</v>
      </c>
      <c r="D499" s="59" t="s">
        <v>8221</v>
      </c>
      <c r="E499" s="59" t="s">
        <v>15820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15613</v>
      </c>
      <c r="D500" s="59" t="s">
        <v>8130</v>
      </c>
      <c r="E500" s="59" t="s">
        <v>15820</v>
      </c>
      <c r="F500" s="515">
        <v>45113</v>
      </c>
      <c r="G500" s="81" t="s">
        <v>508</v>
      </c>
      <c r="H500" s="59"/>
    </row>
    <row r="501" spans="1:8" x14ac:dyDescent="0.25">
      <c r="A501" s="59">
        <v>499</v>
      </c>
      <c r="B501" s="144">
        <v>45264</v>
      </c>
      <c r="C501" s="59" t="s">
        <v>15613</v>
      </c>
      <c r="D501" s="59" t="s">
        <v>7763</v>
      </c>
      <c r="E501" s="59" t="s">
        <v>15820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15613</v>
      </c>
      <c r="D502" s="59" t="s">
        <v>15500</v>
      </c>
      <c r="E502" s="59" t="s">
        <v>15820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15613</v>
      </c>
      <c r="D503" s="59" t="s">
        <v>7930</v>
      </c>
      <c r="E503" s="59" t="s">
        <v>15820</v>
      </c>
      <c r="F503" s="515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15613</v>
      </c>
      <c r="D504" s="59" t="s">
        <v>8132</v>
      </c>
      <c r="E504" s="59" t="s">
        <v>15820</v>
      </c>
      <c r="F504" s="515">
        <v>45113</v>
      </c>
      <c r="G504" s="81" t="s">
        <v>508</v>
      </c>
      <c r="H504" s="59"/>
    </row>
    <row r="505" spans="1:8" x14ac:dyDescent="0.25">
      <c r="A505" s="59">
        <v>503</v>
      </c>
      <c r="B505" s="144" t="s">
        <v>2822</v>
      </c>
      <c r="C505" s="59" t="s">
        <v>15613</v>
      </c>
      <c r="D505" s="246" t="s">
        <v>7688</v>
      </c>
      <c r="E505" s="59" t="s">
        <v>15614</v>
      </c>
      <c r="F505" s="144" t="s">
        <v>2822</v>
      </c>
      <c r="G505" s="81" t="s">
        <v>749</v>
      </c>
      <c r="H505" s="59"/>
    </row>
    <row r="506" spans="1:8" x14ac:dyDescent="0.25">
      <c r="A506" s="59">
        <v>504</v>
      </c>
      <c r="B506" s="144" t="s">
        <v>2822</v>
      </c>
      <c r="C506" s="59" t="s">
        <v>15613</v>
      </c>
      <c r="D506" s="150" t="s">
        <v>7383</v>
      </c>
      <c r="E506" s="59" t="s">
        <v>15614</v>
      </c>
      <c r="F506" s="144" t="s">
        <v>2822</v>
      </c>
      <c r="G506" s="81" t="s">
        <v>749</v>
      </c>
      <c r="H506" s="59"/>
    </row>
    <row r="507" spans="1:8" x14ac:dyDescent="0.25">
      <c r="A507" s="59">
        <v>505</v>
      </c>
      <c r="B507" s="144" t="s">
        <v>2822</v>
      </c>
      <c r="C507" s="59" t="s">
        <v>15613</v>
      </c>
      <c r="D507" s="59" t="s">
        <v>7625</v>
      </c>
      <c r="E507" s="59" t="s">
        <v>15614</v>
      </c>
      <c r="F507" s="515">
        <v>44990</v>
      </c>
      <c r="G507" s="81" t="s">
        <v>957</v>
      </c>
      <c r="H507" s="59" t="s">
        <v>15822</v>
      </c>
    </row>
    <row r="508" spans="1:8" x14ac:dyDescent="0.25">
      <c r="A508" s="59">
        <v>506</v>
      </c>
      <c r="B508" s="144" t="s">
        <v>2822</v>
      </c>
      <c r="C508" s="59" t="s">
        <v>15613</v>
      </c>
      <c r="D508" s="59" t="s">
        <v>7625</v>
      </c>
      <c r="E508" s="59" t="s">
        <v>15614</v>
      </c>
      <c r="F508" s="515">
        <v>44990</v>
      </c>
      <c r="G508" s="81" t="s">
        <v>957</v>
      </c>
      <c r="H508" s="59" t="s">
        <v>15822</v>
      </c>
    </row>
    <row r="509" spans="1:8" x14ac:dyDescent="0.25">
      <c r="A509" s="59">
        <v>507</v>
      </c>
      <c r="B509" s="144" t="s">
        <v>2822</v>
      </c>
      <c r="C509" s="59" t="s">
        <v>15613</v>
      </c>
      <c r="D509" s="59" t="s">
        <v>7625</v>
      </c>
      <c r="E509" s="59" t="s">
        <v>15614</v>
      </c>
      <c r="F509" s="515">
        <v>44990</v>
      </c>
      <c r="G509" s="81" t="s">
        <v>6587</v>
      </c>
      <c r="H509" s="59" t="s">
        <v>15744</v>
      </c>
    </row>
    <row r="510" spans="1:8" x14ac:dyDescent="0.25">
      <c r="A510" s="59">
        <v>508</v>
      </c>
      <c r="B510" s="144" t="s">
        <v>2822</v>
      </c>
      <c r="C510" s="59" t="s">
        <v>15613</v>
      </c>
      <c r="D510" s="59" t="s">
        <v>7511</v>
      </c>
      <c r="E510" s="59" t="s">
        <v>15614</v>
      </c>
      <c r="F510" s="515">
        <v>44990</v>
      </c>
      <c r="G510" s="81" t="s">
        <v>6587</v>
      </c>
      <c r="H510" s="59" t="s">
        <v>15744</v>
      </c>
    </row>
    <row r="511" spans="1:8" x14ac:dyDescent="0.25">
      <c r="A511" s="59">
        <v>509</v>
      </c>
      <c r="B511" s="144">
        <v>45051</v>
      </c>
      <c r="C511" s="276" t="s">
        <v>15801</v>
      </c>
      <c r="D511" s="59" t="s">
        <v>7729</v>
      </c>
      <c r="E511" s="59" t="s">
        <v>361</v>
      </c>
      <c r="F511" s="515">
        <v>45051</v>
      </c>
      <c r="G511" s="81" t="s">
        <v>2626</v>
      </c>
      <c r="H511" s="59"/>
    </row>
    <row r="512" spans="1:8" x14ac:dyDescent="0.25">
      <c r="A512" s="59">
        <v>510</v>
      </c>
      <c r="B512" s="144">
        <v>45051</v>
      </c>
      <c r="C512" s="276" t="s">
        <v>15801</v>
      </c>
      <c r="D512" s="59" t="s">
        <v>7731</v>
      </c>
      <c r="E512" s="59" t="s">
        <v>361</v>
      </c>
      <c r="F512" s="515">
        <v>45051</v>
      </c>
      <c r="G512" s="81" t="s">
        <v>2626</v>
      </c>
      <c r="H512" s="59"/>
    </row>
    <row r="513" spans="1:8" x14ac:dyDescent="0.25">
      <c r="A513" s="59">
        <v>511</v>
      </c>
      <c r="B513" s="144">
        <v>45051</v>
      </c>
      <c r="C513" s="276" t="s">
        <v>15801</v>
      </c>
      <c r="D513" s="59" t="s">
        <v>15823</v>
      </c>
      <c r="E513" s="59" t="s">
        <v>15824</v>
      </c>
      <c r="F513" s="515">
        <v>45174</v>
      </c>
      <c r="G513" s="81" t="s">
        <v>404</v>
      </c>
      <c r="H513" s="59"/>
    </row>
    <row r="514" spans="1:8" x14ac:dyDescent="0.25">
      <c r="A514" s="59">
        <v>512</v>
      </c>
      <c r="B514" s="144">
        <v>45051</v>
      </c>
      <c r="C514" s="276" t="s">
        <v>15801</v>
      </c>
      <c r="D514" s="59" t="s">
        <v>7805</v>
      </c>
      <c r="E514" s="59" t="s">
        <v>15824</v>
      </c>
      <c r="F514" s="515">
        <v>45174</v>
      </c>
      <c r="G514" s="81" t="s">
        <v>2916</v>
      </c>
      <c r="H514" s="59" t="s">
        <v>14337</v>
      </c>
    </row>
    <row r="515" spans="1:8" x14ac:dyDescent="0.25">
      <c r="A515" s="59">
        <v>513</v>
      </c>
      <c r="B515" s="144">
        <v>45051</v>
      </c>
      <c r="C515" s="276" t="s">
        <v>15801</v>
      </c>
      <c r="D515" s="59" t="s">
        <v>7807</v>
      </c>
      <c r="E515" s="59" t="s">
        <v>15824</v>
      </c>
      <c r="F515" s="515">
        <v>45174</v>
      </c>
      <c r="G515" s="81" t="s">
        <v>2916</v>
      </c>
      <c r="H515" s="59" t="s">
        <v>14337</v>
      </c>
    </row>
    <row r="516" spans="1:8" x14ac:dyDescent="0.25">
      <c r="A516" s="59">
        <v>514</v>
      </c>
      <c r="B516" s="144">
        <v>45051</v>
      </c>
      <c r="C516" s="276" t="s">
        <v>15801</v>
      </c>
      <c r="D516" s="59" t="s">
        <v>15825</v>
      </c>
      <c r="E516" s="59" t="s">
        <v>15824</v>
      </c>
      <c r="F516" s="515">
        <v>45174</v>
      </c>
      <c r="G516" s="81" t="s">
        <v>404</v>
      </c>
      <c r="H516" s="59"/>
    </row>
    <row r="517" spans="1:8" x14ac:dyDescent="0.25">
      <c r="A517" s="59">
        <v>515</v>
      </c>
      <c r="B517" s="144">
        <v>45051</v>
      </c>
      <c r="C517" s="276" t="s">
        <v>15801</v>
      </c>
      <c r="D517" s="59" t="s">
        <v>7999</v>
      </c>
      <c r="E517" s="59" t="s">
        <v>15824</v>
      </c>
      <c r="F517" s="81" t="s">
        <v>3248</v>
      </c>
      <c r="G517" s="65" t="s">
        <v>7998</v>
      </c>
      <c r="H517" s="59"/>
    </row>
    <row r="518" spans="1:8" x14ac:dyDescent="0.25">
      <c r="A518" s="59">
        <v>516</v>
      </c>
      <c r="B518" s="144">
        <v>45051</v>
      </c>
      <c r="C518" s="276" t="s">
        <v>15801</v>
      </c>
      <c r="D518" s="59" t="s">
        <v>7997</v>
      </c>
      <c r="E518" s="59" t="s">
        <v>15824</v>
      </c>
      <c r="F518" s="81" t="s">
        <v>3248</v>
      </c>
      <c r="G518" s="65" t="s">
        <v>7998</v>
      </c>
      <c r="H518" s="59"/>
    </row>
    <row r="519" spans="1:8" x14ac:dyDescent="0.25">
      <c r="A519" s="59">
        <v>517</v>
      </c>
      <c r="B519" s="144">
        <v>45051</v>
      </c>
      <c r="C519" s="276" t="s">
        <v>15801</v>
      </c>
      <c r="D519" s="59" t="s">
        <v>15826</v>
      </c>
      <c r="E519" s="59" t="s">
        <v>15824</v>
      </c>
      <c r="F519" s="515">
        <v>45265</v>
      </c>
      <c r="G519" s="81" t="s">
        <v>2085</v>
      </c>
      <c r="H519" s="59"/>
    </row>
    <row r="520" spans="1:8" x14ac:dyDescent="0.25">
      <c r="A520" s="59">
        <v>518</v>
      </c>
      <c r="B520" s="144">
        <v>45051</v>
      </c>
      <c r="C520" s="276" t="s">
        <v>15801</v>
      </c>
      <c r="D520" s="59" t="s">
        <v>15827</v>
      </c>
      <c r="E520" s="59" t="s">
        <v>15824</v>
      </c>
      <c r="F520" s="515">
        <v>45265</v>
      </c>
      <c r="G520" s="81" t="s">
        <v>2085</v>
      </c>
      <c r="H520" s="59"/>
    </row>
    <row r="521" spans="1:8" x14ac:dyDescent="0.25">
      <c r="A521" s="59">
        <v>519</v>
      </c>
      <c r="B521" s="515">
        <v>45174</v>
      </c>
      <c r="C521" s="59" t="s">
        <v>15613</v>
      </c>
      <c r="D521" s="59" t="s">
        <v>7505</v>
      </c>
      <c r="E521" s="59" t="s">
        <v>15614</v>
      </c>
      <c r="F521" s="515">
        <v>45235</v>
      </c>
      <c r="G521" s="81" t="s">
        <v>2145</v>
      </c>
      <c r="H521" s="59"/>
    </row>
    <row r="522" spans="1:8" x14ac:dyDescent="0.25">
      <c r="A522" s="59">
        <v>520</v>
      </c>
      <c r="B522" s="515">
        <v>45174</v>
      </c>
      <c r="C522" s="59" t="s">
        <v>15613</v>
      </c>
      <c r="D522" s="59" t="s">
        <v>7503</v>
      </c>
      <c r="E522" s="59" t="s">
        <v>15614</v>
      </c>
      <c r="F522" s="81" t="s">
        <v>3112</v>
      </c>
      <c r="G522" s="81" t="s">
        <v>892</v>
      </c>
      <c r="H522" s="59"/>
    </row>
    <row r="523" spans="1:8" x14ac:dyDescent="0.25">
      <c r="A523" s="59">
        <v>521</v>
      </c>
      <c r="B523" s="515">
        <v>45174</v>
      </c>
      <c r="C523" s="59" t="s">
        <v>15613</v>
      </c>
      <c r="D523" s="59" t="s">
        <v>7247</v>
      </c>
      <c r="E523" s="59" t="s">
        <v>15614</v>
      </c>
      <c r="F523" s="81" t="s">
        <v>3065</v>
      </c>
      <c r="G523" s="81" t="s">
        <v>6767</v>
      </c>
      <c r="H523" s="59"/>
    </row>
    <row r="524" spans="1:8" x14ac:dyDescent="0.25">
      <c r="A524" s="59">
        <v>522</v>
      </c>
      <c r="B524" s="515">
        <v>45174</v>
      </c>
      <c r="C524" s="59" t="s">
        <v>15613</v>
      </c>
      <c r="D524" s="59" t="s">
        <v>7270</v>
      </c>
      <c r="E524" s="59" t="s">
        <v>15614</v>
      </c>
      <c r="F524" s="81" t="s">
        <v>3065</v>
      </c>
      <c r="G524" s="81" t="s">
        <v>3801</v>
      </c>
      <c r="H524" s="59"/>
    </row>
    <row r="525" spans="1:8" x14ac:dyDescent="0.25">
      <c r="A525" s="59">
        <v>523</v>
      </c>
      <c r="B525" s="515">
        <v>45174</v>
      </c>
      <c r="C525" s="59" t="s">
        <v>15613</v>
      </c>
      <c r="D525" s="59" t="s">
        <v>7633</v>
      </c>
      <c r="E525" s="59" t="s">
        <v>15614</v>
      </c>
      <c r="F525" s="81" t="s">
        <v>3112</v>
      </c>
      <c r="G525" s="81" t="s">
        <v>5647</v>
      </c>
      <c r="H525" s="59"/>
    </row>
    <row r="526" spans="1:8" x14ac:dyDescent="0.25">
      <c r="A526" s="59">
        <v>524</v>
      </c>
      <c r="B526" s="515">
        <v>45174</v>
      </c>
      <c r="C526" s="59" t="s">
        <v>15613</v>
      </c>
      <c r="D526" s="59" t="s">
        <v>7511</v>
      </c>
      <c r="E526" s="59" t="s">
        <v>15614</v>
      </c>
      <c r="F526" s="515">
        <v>45235</v>
      </c>
      <c r="G526" s="81" t="s">
        <v>2145</v>
      </c>
      <c r="H526" s="59"/>
    </row>
    <row r="527" spans="1:8" x14ac:dyDescent="0.25">
      <c r="A527" s="59">
        <v>525</v>
      </c>
      <c r="B527" s="515">
        <v>45174</v>
      </c>
      <c r="C527" s="59" t="s">
        <v>15613</v>
      </c>
      <c r="D527" s="59" t="s">
        <v>7511</v>
      </c>
      <c r="E527" s="59" t="s">
        <v>15614</v>
      </c>
      <c r="F527" s="81" t="s">
        <v>3065</v>
      </c>
      <c r="G527" s="81" t="s">
        <v>6767</v>
      </c>
      <c r="H527" s="59"/>
    </row>
    <row r="528" spans="1:8" x14ac:dyDescent="0.25">
      <c r="A528" s="59">
        <v>526</v>
      </c>
      <c r="B528" s="515">
        <v>45174</v>
      </c>
      <c r="C528" s="59" t="s">
        <v>15613</v>
      </c>
      <c r="D528" s="59" t="s">
        <v>7503</v>
      </c>
      <c r="E528" s="59" t="s">
        <v>15614</v>
      </c>
      <c r="F528" s="81" t="s">
        <v>3112</v>
      </c>
      <c r="G528" s="81" t="s">
        <v>5647</v>
      </c>
      <c r="H528" s="59"/>
    </row>
    <row r="529" spans="1:8" x14ac:dyDescent="0.25">
      <c r="A529" s="59">
        <v>527</v>
      </c>
      <c r="B529" s="515">
        <v>45174</v>
      </c>
      <c r="C529" s="59" t="s">
        <v>15613</v>
      </c>
      <c r="D529" s="59" t="s">
        <v>7503</v>
      </c>
      <c r="E529" s="59" t="s">
        <v>15614</v>
      </c>
      <c r="F529" s="81" t="s">
        <v>3065</v>
      </c>
      <c r="G529" s="81" t="s">
        <v>3801</v>
      </c>
      <c r="H529" s="59"/>
    </row>
    <row r="530" spans="1:8" x14ac:dyDescent="0.25">
      <c r="A530" s="59">
        <v>528</v>
      </c>
      <c r="B530" s="515">
        <v>45174</v>
      </c>
      <c r="C530" s="59" t="s">
        <v>15613</v>
      </c>
      <c r="D530" s="59" t="s">
        <v>7636</v>
      </c>
      <c r="E530" s="59" t="s">
        <v>15614</v>
      </c>
      <c r="F530" s="81" t="s">
        <v>3112</v>
      </c>
      <c r="G530" s="81" t="s">
        <v>892</v>
      </c>
      <c r="H530" s="59"/>
    </row>
    <row r="531" spans="1:8" x14ac:dyDescent="0.25">
      <c r="A531" s="59">
        <v>529</v>
      </c>
      <c r="B531" s="59" t="s">
        <v>3226</v>
      </c>
      <c r="C531" s="59" t="s">
        <v>15613</v>
      </c>
      <c r="D531" s="59" t="s">
        <v>7505</v>
      </c>
      <c r="E531" s="59" t="s">
        <v>15614</v>
      </c>
      <c r="F531" s="515">
        <v>45052</v>
      </c>
      <c r="G531" s="81" t="s">
        <v>7299</v>
      </c>
      <c r="H531" s="59"/>
    </row>
    <row r="532" spans="1:8" x14ac:dyDescent="0.25">
      <c r="A532" s="59">
        <v>530</v>
      </c>
      <c r="B532" s="59" t="s">
        <v>3226</v>
      </c>
      <c r="C532" s="59" t="s">
        <v>15613</v>
      </c>
      <c r="D532" s="59" t="s">
        <v>7511</v>
      </c>
      <c r="E532" s="59" t="s">
        <v>15614</v>
      </c>
      <c r="F532" s="81" t="s">
        <v>3137</v>
      </c>
      <c r="G532" s="81" t="s">
        <v>1929</v>
      </c>
      <c r="H532" s="59"/>
    </row>
    <row r="533" spans="1:8" x14ac:dyDescent="0.25">
      <c r="A533" s="59">
        <v>531</v>
      </c>
      <c r="B533" s="59" t="s">
        <v>3226</v>
      </c>
      <c r="C533" s="59" t="s">
        <v>15613</v>
      </c>
      <c r="D533" s="59" t="s">
        <v>7625</v>
      </c>
      <c r="E533" s="59" t="s">
        <v>15614</v>
      </c>
      <c r="F533" s="81" t="s">
        <v>66</v>
      </c>
      <c r="G533" s="81" t="s">
        <v>2626</v>
      </c>
      <c r="H533" s="59"/>
    </row>
    <row r="534" spans="1:8" x14ac:dyDescent="0.25">
      <c r="A534" s="59">
        <v>532</v>
      </c>
      <c r="B534" s="59" t="s">
        <v>3226</v>
      </c>
      <c r="C534" s="59" t="s">
        <v>15613</v>
      </c>
      <c r="D534" s="59" t="s">
        <v>7511</v>
      </c>
      <c r="E534" s="59" t="s">
        <v>15614</v>
      </c>
      <c r="F534" s="81" t="s">
        <v>3137</v>
      </c>
      <c r="G534" s="81" t="s">
        <v>1929</v>
      </c>
      <c r="H534" s="59"/>
    </row>
    <row r="535" spans="1:8" x14ac:dyDescent="0.25">
      <c r="A535" s="59">
        <v>533</v>
      </c>
      <c r="B535" s="59" t="s">
        <v>3226</v>
      </c>
      <c r="C535" s="59" t="s">
        <v>15613</v>
      </c>
      <c r="D535" s="59" t="s">
        <v>7505</v>
      </c>
      <c r="E535" s="59" t="s">
        <v>15614</v>
      </c>
      <c r="F535" s="81" t="s">
        <v>66</v>
      </c>
      <c r="G535" s="81" t="s">
        <v>3352</v>
      </c>
      <c r="H535" s="59"/>
    </row>
    <row r="536" spans="1:8" x14ac:dyDescent="0.25">
      <c r="A536" s="59">
        <v>534</v>
      </c>
      <c r="B536" s="59" t="s">
        <v>3226</v>
      </c>
      <c r="C536" s="59" t="s">
        <v>15613</v>
      </c>
      <c r="D536" s="59" t="s">
        <v>7503</v>
      </c>
      <c r="E536" s="59" t="s">
        <v>15614</v>
      </c>
      <c r="F536" s="81" t="s">
        <v>66</v>
      </c>
      <c r="G536" s="81" t="s">
        <v>3352</v>
      </c>
      <c r="H536" s="59"/>
    </row>
    <row r="537" spans="1:8" x14ac:dyDescent="0.25">
      <c r="A537" s="59">
        <v>535</v>
      </c>
      <c r="B537" s="59" t="s">
        <v>3226</v>
      </c>
      <c r="C537" s="59" t="s">
        <v>15613</v>
      </c>
      <c r="D537" s="59" t="s">
        <v>7505</v>
      </c>
      <c r="E537" s="59" t="s">
        <v>15614</v>
      </c>
      <c r="F537" s="81" t="s">
        <v>3335</v>
      </c>
      <c r="G537" s="81" t="s">
        <v>4144</v>
      </c>
      <c r="H537" s="59"/>
    </row>
    <row r="538" spans="1:8" x14ac:dyDescent="0.25">
      <c r="A538" s="59">
        <v>536</v>
      </c>
      <c r="B538" s="59" t="s">
        <v>3226</v>
      </c>
      <c r="C538" s="59" t="s">
        <v>15613</v>
      </c>
      <c r="D538" s="59" t="s">
        <v>7270</v>
      </c>
      <c r="E538" s="59" t="s">
        <v>15614</v>
      </c>
      <c r="F538" s="81" t="s">
        <v>66</v>
      </c>
      <c r="G538" s="81" t="s">
        <v>2626</v>
      </c>
      <c r="H538" s="59"/>
    </row>
    <row r="539" spans="1:8" x14ac:dyDescent="0.25">
      <c r="A539" s="59">
        <v>537</v>
      </c>
      <c r="B539" s="59" t="s">
        <v>3321</v>
      </c>
      <c r="C539" s="59" t="s">
        <v>15613</v>
      </c>
      <c r="D539" s="59" t="s">
        <v>7511</v>
      </c>
      <c r="E539" s="59" t="s">
        <v>15614</v>
      </c>
      <c r="F539" s="81" t="s">
        <v>66</v>
      </c>
      <c r="G539" s="81" t="s">
        <v>3352</v>
      </c>
      <c r="H539" s="59"/>
    </row>
    <row r="540" spans="1:8" x14ac:dyDescent="0.25">
      <c r="A540" s="59">
        <v>538</v>
      </c>
      <c r="B540" s="59" t="s">
        <v>3321</v>
      </c>
      <c r="C540" s="59" t="s">
        <v>15613</v>
      </c>
      <c r="D540" s="59" t="s">
        <v>7505</v>
      </c>
      <c r="E540" s="59" t="s">
        <v>15614</v>
      </c>
      <c r="F540" s="81" t="s">
        <v>66</v>
      </c>
      <c r="G540" s="81" t="s">
        <v>3352</v>
      </c>
      <c r="H540" s="59"/>
    </row>
    <row r="541" spans="1:8" x14ac:dyDescent="0.25">
      <c r="A541" s="59">
        <v>539</v>
      </c>
      <c r="B541" s="59" t="s">
        <v>3321</v>
      </c>
      <c r="C541" s="59" t="s">
        <v>15613</v>
      </c>
      <c r="D541" s="59" t="s">
        <v>7625</v>
      </c>
      <c r="E541" s="59" t="s">
        <v>15614</v>
      </c>
      <c r="F541" s="81" t="s">
        <v>3335</v>
      </c>
      <c r="G541" s="81" t="s">
        <v>4144</v>
      </c>
      <c r="H541" s="59"/>
    </row>
    <row r="542" spans="1:8" x14ac:dyDescent="0.25">
      <c r="A542" s="59">
        <v>540</v>
      </c>
      <c r="B542" s="59" t="s">
        <v>3321</v>
      </c>
      <c r="C542" s="59" t="s">
        <v>15613</v>
      </c>
      <c r="D542" s="59" t="s">
        <v>7505</v>
      </c>
      <c r="E542" s="59" t="s">
        <v>15614</v>
      </c>
      <c r="F542" s="81" t="s">
        <v>66</v>
      </c>
      <c r="G542" s="81" t="s">
        <v>3352</v>
      </c>
      <c r="H542" s="59"/>
    </row>
    <row r="543" spans="1:8" x14ac:dyDescent="0.25">
      <c r="A543" s="59">
        <v>541</v>
      </c>
      <c r="B543" s="59" t="s">
        <v>3321</v>
      </c>
      <c r="C543" s="59" t="s">
        <v>15613</v>
      </c>
      <c r="D543" s="59" t="s">
        <v>7511</v>
      </c>
      <c r="E543" s="59" t="s">
        <v>15614</v>
      </c>
      <c r="F543" s="515">
        <v>45144</v>
      </c>
      <c r="G543" s="81" t="s">
        <v>1468</v>
      </c>
      <c r="H543" s="59"/>
    </row>
    <row r="544" spans="1:8" x14ac:dyDescent="0.25">
      <c r="A544" s="59">
        <v>542</v>
      </c>
      <c r="B544" s="59" t="s">
        <v>3321</v>
      </c>
      <c r="C544" s="59" t="s">
        <v>15613</v>
      </c>
      <c r="D544" s="59" t="s">
        <v>7503</v>
      </c>
      <c r="E544" s="59" t="s">
        <v>15614</v>
      </c>
      <c r="F544" s="515">
        <v>45144</v>
      </c>
      <c r="G544" s="81" t="s">
        <v>1468</v>
      </c>
      <c r="H544" s="59"/>
    </row>
    <row r="545" spans="1:8" x14ac:dyDescent="0.25">
      <c r="A545" s="59">
        <v>543</v>
      </c>
      <c r="B545" s="59" t="s">
        <v>66</v>
      </c>
      <c r="C545" s="276" t="s">
        <v>15801</v>
      </c>
      <c r="D545" s="59" t="s">
        <v>8531</v>
      </c>
      <c r="E545" s="59" t="s">
        <v>15824</v>
      </c>
      <c r="F545" s="515" t="s">
        <v>4104</v>
      </c>
      <c r="G545" s="81" t="s">
        <v>2916</v>
      </c>
      <c r="H545" s="59"/>
    </row>
    <row r="546" spans="1:8" x14ac:dyDescent="0.25">
      <c r="A546" s="59">
        <v>544</v>
      </c>
      <c r="B546" s="59" t="s">
        <v>66</v>
      </c>
      <c r="C546" s="276" t="s">
        <v>15801</v>
      </c>
      <c r="D546" s="59" t="s">
        <v>8126</v>
      </c>
      <c r="E546" s="59" t="s">
        <v>15824</v>
      </c>
      <c r="F546" s="515">
        <v>45113</v>
      </c>
      <c r="G546" s="81" t="s">
        <v>1918</v>
      </c>
      <c r="H546" s="59"/>
    </row>
    <row r="547" spans="1:8" x14ac:dyDescent="0.25">
      <c r="A547" s="59">
        <v>545</v>
      </c>
      <c r="B547" s="59" t="s">
        <v>66</v>
      </c>
      <c r="C547" s="276" t="s">
        <v>15801</v>
      </c>
      <c r="D547" s="59" t="s">
        <v>8533</v>
      </c>
      <c r="E547" s="59" t="s">
        <v>15824</v>
      </c>
      <c r="F547" s="515" t="s">
        <v>4104</v>
      </c>
      <c r="G547" s="81" t="s">
        <v>2916</v>
      </c>
      <c r="H547" s="59"/>
    </row>
    <row r="548" spans="1:8" x14ac:dyDescent="0.25">
      <c r="A548" s="59">
        <v>546</v>
      </c>
      <c r="B548" s="59" t="s">
        <v>66</v>
      </c>
      <c r="C548" s="276" t="s">
        <v>15801</v>
      </c>
      <c r="D548" s="59" t="s">
        <v>8128</v>
      </c>
      <c r="E548" s="59" t="s">
        <v>15824</v>
      </c>
      <c r="F548" s="515">
        <v>45113</v>
      </c>
      <c r="G548" s="81" t="s">
        <v>1918</v>
      </c>
      <c r="H548" s="59"/>
    </row>
    <row r="549" spans="1:8" x14ac:dyDescent="0.25">
      <c r="A549" s="59">
        <v>547</v>
      </c>
      <c r="B549" s="59" t="s">
        <v>66</v>
      </c>
      <c r="C549" s="276" t="s">
        <v>15801</v>
      </c>
      <c r="D549" s="59" t="s">
        <v>15828</v>
      </c>
      <c r="E549" s="59" t="s">
        <v>15824</v>
      </c>
      <c r="F549" s="515">
        <v>45144</v>
      </c>
      <c r="G549" s="81" t="s">
        <v>1468</v>
      </c>
      <c r="H549" s="481" t="s">
        <v>15829</v>
      </c>
    </row>
    <row r="550" spans="1:8" x14ac:dyDescent="0.25">
      <c r="A550" s="59">
        <v>548</v>
      </c>
      <c r="B550" s="59" t="s">
        <v>66</v>
      </c>
      <c r="C550" s="276" t="s">
        <v>15801</v>
      </c>
      <c r="D550" s="59" t="s">
        <v>15830</v>
      </c>
      <c r="E550" s="59" t="s">
        <v>15824</v>
      </c>
      <c r="F550" s="515">
        <v>45144</v>
      </c>
      <c r="G550" s="81" t="s">
        <v>1468</v>
      </c>
      <c r="H550" s="481" t="s">
        <v>15829</v>
      </c>
    </row>
    <row r="551" spans="1:8" x14ac:dyDescent="0.25">
      <c r="A551" s="59">
        <v>549</v>
      </c>
      <c r="B551" s="144">
        <v>45113</v>
      </c>
      <c r="C551" s="59" t="s">
        <v>15831</v>
      </c>
      <c r="D551" s="59" t="s">
        <v>8284</v>
      </c>
      <c r="E551" s="59" t="s">
        <v>15832</v>
      </c>
      <c r="F551" s="81" t="s">
        <v>3669</v>
      </c>
      <c r="G551" s="81" t="s">
        <v>794</v>
      </c>
      <c r="H551" s="59"/>
    </row>
    <row r="552" spans="1:8" x14ac:dyDescent="0.25">
      <c r="A552" s="59">
        <v>550</v>
      </c>
      <c r="B552" s="144">
        <v>45113</v>
      </c>
      <c r="C552" s="59" t="s">
        <v>15831</v>
      </c>
      <c r="D552" s="59" t="s">
        <v>8286</v>
      </c>
      <c r="E552" s="59" t="s">
        <v>15832</v>
      </c>
      <c r="F552" s="81" t="s">
        <v>3669</v>
      </c>
      <c r="G552" s="81" t="s">
        <v>794</v>
      </c>
      <c r="H552" s="59"/>
    </row>
    <row r="553" spans="1:8" x14ac:dyDescent="0.25">
      <c r="A553" s="59">
        <v>551</v>
      </c>
      <c r="B553" s="144">
        <v>45175</v>
      </c>
      <c r="C553" s="59" t="s">
        <v>15613</v>
      </c>
      <c r="D553" s="59" t="s">
        <v>7625</v>
      </c>
      <c r="E553" s="59" t="s">
        <v>15614</v>
      </c>
      <c r="F553" s="515">
        <v>45205</v>
      </c>
      <c r="G553" s="81" t="s">
        <v>553</v>
      </c>
      <c r="H553" s="59"/>
    </row>
    <row r="554" spans="1:8" x14ac:dyDescent="0.25">
      <c r="A554" s="59">
        <v>552</v>
      </c>
      <c r="B554" s="144">
        <v>45175</v>
      </c>
      <c r="C554" s="59" t="s">
        <v>15613</v>
      </c>
      <c r="D554" s="59" t="s">
        <v>7217</v>
      </c>
      <c r="E554" s="59" t="s">
        <v>15614</v>
      </c>
      <c r="F554" s="515">
        <v>45205</v>
      </c>
      <c r="G554" s="81" t="s">
        <v>553</v>
      </c>
      <c r="H554" s="59"/>
    </row>
    <row r="555" spans="1:8" x14ac:dyDescent="0.25">
      <c r="A555" s="59">
        <v>553</v>
      </c>
      <c r="B555" s="144">
        <v>45175</v>
      </c>
      <c r="C555" s="59" t="s">
        <v>15613</v>
      </c>
      <c r="D555" s="59" t="s">
        <v>7511</v>
      </c>
      <c r="E555" s="59" t="s">
        <v>15614</v>
      </c>
      <c r="F555" s="515">
        <v>45205</v>
      </c>
      <c r="G555" s="81" t="s">
        <v>1929</v>
      </c>
      <c r="H555" s="59"/>
    </row>
    <row r="556" spans="1:8" x14ac:dyDescent="0.25">
      <c r="A556" s="59">
        <v>554</v>
      </c>
      <c r="B556" s="144">
        <v>45175</v>
      </c>
      <c r="C556" s="59" t="s">
        <v>15613</v>
      </c>
      <c r="D556" s="59" t="s">
        <v>7636</v>
      </c>
      <c r="E556" s="59" t="s">
        <v>15614</v>
      </c>
      <c r="F556" s="515">
        <v>45205</v>
      </c>
      <c r="G556" s="81" t="s">
        <v>1929</v>
      </c>
      <c r="H556" s="59"/>
    </row>
    <row r="557" spans="1:8" x14ac:dyDescent="0.25">
      <c r="A557" s="59">
        <v>555</v>
      </c>
      <c r="B557" s="59" t="s">
        <v>3577</v>
      </c>
      <c r="C557" s="59" t="s">
        <v>15613</v>
      </c>
      <c r="D557" s="59" t="s">
        <v>7636</v>
      </c>
      <c r="E557" s="59" t="s">
        <v>15614</v>
      </c>
      <c r="F557" s="81" t="s">
        <v>3600</v>
      </c>
      <c r="G557" s="81" t="s">
        <v>3421</v>
      </c>
      <c r="H557" s="59"/>
    </row>
    <row r="558" spans="1:8" x14ac:dyDescent="0.25">
      <c r="A558" s="59">
        <v>556</v>
      </c>
      <c r="B558" s="59" t="s">
        <v>3577</v>
      </c>
      <c r="C558" s="59" t="s">
        <v>15613</v>
      </c>
      <c r="D558" s="59" t="s">
        <v>7505</v>
      </c>
      <c r="E558" s="59" t="s">
        <v>15614</v>
      </c>
      <c r="F558" s="81" t="s">
        <v>3600</v>
      </c>
      <c r="G558" s="81" t="s">
        <v>3421</v>
      </c>
      <c r="H558" s="59"/>
    </row>
    <row r="559" spans="1:8" x14ac:dyDescent="0.25">
      <c r="A559" s="59">
        <v>557</v>
      </c>
      <c r="B559" s="59" t="s">
        <v>3577</v>
      </c>
      <c r="C559" s="59" t="s">
        <v>15613</v>
      </c>
      <c r="D559" s="59" t="s">
        <v>7625</v>
      </c>
      <c r="E559" s="59" t="s">
        <v>15614</v>
      </c>
      <c r="F559" s="81" t="s">
        <v>3586</v>
      </c>
      <c r="G559" s="81" t="s">
        <v>629</v>
      </c>
      <c r="H559" s="59"/>
    </row>
    <row r="560" spans="1:8" x14ac:dyDescent="0.25">
      <c r="A560" s="59">
        <v>558</v>
      </c>
      <c r="B560" s="59" t="s">
        <v>3577</v>
      </c>
      <c r="C560" s="59" t="s">
        <v>15613</v>
      </c>
      <c r="D560" s="59" t="s">
        <v>7636</v>
      </c>
      <c r="E560" s="59" t="s">
        <v>15614</v>
      </c>
      <c r="F560" s="81" t="s">
        <v>3600</v>
      </c>
      <c r="G560" s="81" t="s">
        <v>3126</v>
      </c>
      <c r="H560" s="59"/>
    </row>
    <row r="561" spans="1:8" x14ac:dyDescent="0.25">
      <c r="A561" s="59">
        <v>559</v>
      </c>
      <c r="B561" s="59" t="s">
        <v>3577</v>
      </c>
      <c r="C561" s="59" t="s">
        <v>15613</v>
      </c>
      <c r="D561" s="59" t="s">
        <v>7270</v>
      </c>
      <c r="E561" s="59" t="s">
        <v>15614</v>
      </c>
      <c r="F561" s="81" t="s">
        <v>3600</v>
      </c>
      <c r="G561" s="81" t="s">
        <v>3126</v>
      </c>
      <c r="H561" s="59"/>
    </row>
    <row r="562" spans="1:8" x14ac:dyDescent="0.25">
      <c r="A562" s="59">
        <v>560</v>
      </c>
      <c r="B562" s="83" t="s">
        <v>3617</v>
      </c>
      <c r="C562" s="83" t="s">
        <v>15613</v>
      </c>
      <c r="D562" s="83" t="s">
        <v>8298</v>
      </c>
      <c r="E562" s="83" t="s">
        <v>15614</v>
      </c>
      <c r="F562" s="110" t="s">
        <v>3711</v>
      </c>
      <c r="G562" s="110" t="s">
        <v>8299</v>
      </c>
      <c r="H562" s="59"/>
    </row>
    <row r="563" spans="1:8" x14ac:dyDescent="0.25">
      <c r="A563" s="59">
        <v>561</v>
      </c>
      <c r="B563" s="83" t="s">
        <v>3617</v>
      </c>
      <c r="C563" s="83" t="s">
        <v>15613</v>
      </c>
      <c r="D563" s="83" t="s">
        <v>7633</v>
      </c>
      <c r="E563" s="83" t="s">
        <v>15614</v>
      </c>
      <c r="F563" s="110" t="s">
        <v>3711</v>
      </c>
      <c r="G563" s="110" t="s">
        <v>8299</v>
      </c>
      <c r="H563" s="59"/>
    </row>
    <row r="564" spans="1:8" x14ac:dyDescent="0.25">
      <c r="A564" s="59">
        <v>562</v>
      </c>
      <c r="B564" s="83" t="s">
        <v>3617</v>
      </c>
      <c r="C564" s="83" t="s">
        <v>15613</v>
      </c>
      <c r="D564" s="83" t="s">
        <v>7625</v>
      </c>
      <c r="E564" s="83" t="s">
        <v>15614</v>
      </c>
      <c r="F564" s="110" t="s">
        <v>3711</v>
      </c>
      <c r="G564" s="110" t="s">
        <v>8299</v>
      </c>
      <c r="H564" s="59"/>
    </row>
    <row r="565" spans="1:8" x14ac:dyDescent="0.25">
      <c r="A565" s="59">
        <v>563</v>
      </c>
      <c r="B565" s="83" t="s">
        <v>3617</v>
      </c>
      <c r="C565" s="83" t="s">
        <v>15613</v>
      </c>
      <c r="D565" s="83" t="s">
        <v>7503</v>
      </c>
      <c r="E565" s="83" t="s">
        <v>15614</v>
      </c>
      <c r="F565" s="110" t="s">
        <v>3711</v>
      </c>
      <c r="G565" s="110" t="s">
        <v>8299</v>
      </c>
      <c r="H565" s="59"/>
    </row>
    <row r="566" spans="1:8" x14ac:dyDescent="0.25">
      <c r="A566" s="59">
        <v>564</v>
      </c>
      <c r="B566" s="83" t="s">
        <v>3617</v>
      </c>
      <c r="C566" s="83" t="s">
        <v>15613</v>
      </c>
      <c r="D566" s="83" t="s">
        <v>7505</v>
      </c>
      <c r="E566" s="83" t="s">
        <v>15614</v>
      </c>
      <c r="F566" s="110" t="s">
        <v>3711</v>
      </c>
      <c r="G566" s="110" t="s">
        <v>8299</v>
      </c>
      <c r="H566" s="59"/>
    </row>
    <row r="567" spans="1:8" x14ac:dyDescent="0.25">
      <c r="A567" s="59">
        <v>565</v>
      </c>
      <c r="B567" s="59" t="s">
        <v>166</v>
      </c>
      <c r="C567" s="59" t="s">
        <v>15613</v>
      </c>
      <c r="D567" s="59" t="s">
        <v>7217</v>
      </c>
      <c r="E567" s="59" t="s">
        <v>15614</v>
      </c>
      <c r="F567" s="81" t="s">
        <v>3764</v>
      </c>
      <c r="G567" s="81" t="s">
        <v>3774</v>
      </c>
      <c r="H567" s="59"/>
    </row>
    <row r="568" spans="1:8" x14ac:dyDescent="0.25">
      <c r="A568" s="59">
        <v>566</v>
      </c>
      <c r="B568" s="59" t="s">
        <v>166</v>
      </c>
      <c r="C568" s="59" t="s">
        <v>15613</v>
      </c>
      <c r="D568" s="59" t="s">
        <v>7503</v>
      </c>
      <c r="E568" s="59" t="s">
        <v>15614</v>
      </c>
      <c r="F568" s="515">
        <v>45084</v>
      </c>
      <c r="G568" s="81" t="s">
        <v>1625</v>
      </c>
      <c r="H568" s="59"/>
    </row>
    <row r="569" spans="1:8" x14ac:dyDescent="0.25">
      <c r="A569" s="59">
        <v>567</v>
      </c>
      <c r="B569" s="59" t="s">
        <v>166</v>
      </c>
      <c r="C569" s="59" t="s">
        <v>15613</v>
      </c>
      <c r="D569" s="59" t="s">
        <v>7688</v>
      </c>
      <c r="E569" s="59" t="s">
        <v>15614</v>
      </c>
      <c r="F569" s="81" t="s">
        <v>3764</v>
      </c>
      <c r="G569" s="81" t="s">
        <v>3774</v>
      </c>
      <c r="H569" s="59"/>
    </row>
    <row r="570" spans="1:8" x14ac:dyDescent="0.25">
      <c r="A570" s="59">
        <v>568</v>
      </c>
      <c r="B570" s="59" t="s">
        <v>166</v>
      </c>
      <c r="C570" s="59" t="s">
        <v>15613</v>
      </c>
      <c r="D570" s="59" t="s">
        <v>7217</v>
      </c>
      <c r="E570" s="59" t="s">
        <v>15614</v>
      </c>
      <c r="F570" s="81" t="s">
        <v>3764</v>
      </c>
      <c r="G570" s="81" t="s">
        <v>3774</v>
      </c>
      <c r="H570" s="59"/>
    </row>
    <row r="571" spans="1:8" x14ac:dyDescent="0.25">
      <c r="A571" s="59">
        <v>569</v>
      </c>
      <c r="B571" s="59" t="s">
        <v>166</v>
      </c>
      <c r="C571" s="59" t="s">
        <v>15613</v>
      </c>
      <c r="D571" s="59" t="s">
        <v>8312</v>
      </c>
      <c r="E571" s="59" t="s">
        <v>15614</v>
      </c>
      <c r="F571" s="81" t="s">
        <v>3764</v>
      </c>
      <c r="G571" s="81" t="s">
        <v>3774</v>
      </c>
      <c r="H571" s="59"/>
    </row>
    <row r="572" spans="1:8" x14ac:dyDescent="0.25">
      <c r="A572" s="59">
        <v>570</v>
      </c>
      <c r="B572" s="59" t="s">
        <v>166</v>
      </c>
      <c r="C572" s="59" t="s">
        <v>15613</v>
      </c>
      <c r="D572" s="59" t="s">
        <v>7633</v>
      </c>
      <c r="E572" s="59" t="s">
        <v>15614</v>
      </c>
      <c r="F572" s="81" t="s">
        <v>3764</v>
      </c>
      <c r="G572" s="81" t="s">
        <v>3774</v>
      </c>
      <c r="H572" s="59"/>
    </row>
    <row r="573" spans="1:8" x14ac:dyDescent="0.25">
      <c r="A573" s="59">
        <v>571</v>
      </c>
      <c r="B573" s="59" t="s">
        <v>166</v>
      </c>
      <c r="C573" s="59" t="s">
        <v>15613</v>
      </c>
      <c r="D573" s="59" t="s">
        <v>7633</v>
      </c>
      <c r="E573" s="59" t="s">
        <v>15614</v>
      </c>
      <c r="F573" s="515">
        <v>45084</v>
      </c>
      <c r="G573" s="81" t="s">
        <v>1625</v>
      </c>
      <c r="H573" s="59"/>
    </row>
    <row r="574" spans="1:8" x14ac:dyDescent="0.25">
      <c r="A574" s="59">
        <v>572</v>
      </c>
      <c r="B574" s="59" t="s">
        <v>166</v>
      </c>
      <c r="C574" s="59" t="s">
        <v>15613</v>
      </c>
      <c r="D574" s="59" t="s">
        <v>7504</v>
      </c>
      <c r="E574" s="59" t="s">
        <v>15614</v>
      </c>
      <c r="F574" s="515">
        <v>45023</v>
      </c>
      <c r="G574" s="81" t="s">
        <v>998</v>
      </c>
      <c r="H574" s="59"/>
    </row>
    <row r="575" spans="1:8" x14ac:dyDescent="0.25">
      <c r="A575" s="59">
        <v>573</v>
      </c>
      <c r="B575" s="59" t="s">
        <v>166</v>
      </c>
      <c r="C575" s="59" t="s">
        <v>15613</v>
      </c>
      <c r="D575" s="59" t="s">
        <v>7247</v>
      </c>
      <c r="E575" s="59" t="s">
        <v>15614</v>
      </c>
      <c r="F575" s="515">
        <v>45023</v>
      </c>
      <c r="G575" s="81" t="s">
        <v>998</v>
      </c>
      <c r="H575" s="59"/>
    </row>
    <row r="576" spans="1:8" x14ac:dyDescent="0.25">
      <c r="A576" s="59">
        <v>574</v>
      </c>
      <c r="B576" s="59" t="s">
        <v>166</v>
      </c>
      <c r="C576" s="59" t="s">
        <v>15613</v>
      </c>
      <c r="D576" s="59" t="s">
        <v>7268</v>
      </c>
      <c r="E576" s="59" t="s">
        <v>15614</v>
      </c>
      <c r="F576" s="515">
        <v>45084</v>
      </c>
      <c r="G576" s="81" t="s">
        <v>1625</v>
      </c>
      <c r="H576" s="59"/>
    </row>
    <row r="577" spans="1:8" x14ac:dyDescent="0.25">
      <c r="A577" s="59">
        <v>575</v>
      </c>
      <c r="B577" s="59" t="s">
        <v>166</v>
      </c>
      <c r="C577" s="59" t="s">
        <v>15613</v>
      </c>
      <c r="D577" s="59" t="s">
        <v>8315</v>
      </c>
      <c r="E577" s="59" t="s">
        <v>15833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15613</v>
      </c>
      <c r="D578" s="59" t="s">
        <v>6717</v>
      </c>
      <c r="E578" s="59" t="s">
        <v>15820</v>
      </c>
      <c r="F578" s="81" t="s">
        <v>3785</v>
      </c>
      <c r="G578" s="120" t="s">
        <v>8337</v>
      </c>
      <c r="H578" s="59"/>
    </row>
    <row r="579" spans="1:8" x14ac:dyDescent="0.25">
      <c r="A579" s="59">
        <v>577</v>
      </c>
      <c r="B579" s="59" t="s">
        <v>166</v>
      </c>
      <c r="C579" s="59" t="s">
        <v>15613</v>
      </c>
      <c r="D579" s="59" t="s">
        <v>8338</v>
      </c>
      <c r="E579" s="59" t="s">
        <v>15820</v>
      </c>
      <c r="F579" s="81" t="s">
        <v>3785</v>
      </c>
      <c r="G579" s="81" t="s">
        <v>1421</v>
      </c>
      <c r="H579" s="59"/>
    </row>
    <row r="580" spans="1:8" x14ac:dyDescent="0.25">
      <c r="A580" s="59">
        <v>578</v>
      </c>
      <c r="B580" s="59" t="s">
        <v>166</v>
      </c>
      <c r="C580" s="59" t="s">
        <v>15613</v>
      </c>
      <c r="D580" s="59" t="s">
        <v>8658</v>
      </c>
      <c r="E580" s="59" t="s">
        <v>15820</v>
      </c>
      <c r="F580" s="515">
        <v>45145</v>
      </c>
      <c r="G580" s="81" t="s">
        <v>1784</v>
      </c>
      <c r="H580" s="59"/>
    </row>
    <row r="581" spans="1:8" x14ac:dyDescent="0.25">
      <c r="A581" s="59">
        <v>579</v>
      </c>
      <c r="B581" s="59" t="s">
        <v>166</v>
      </c>
      <c r="C581" s="59" t="s">
        <v>15613</v>
      </c>
      <c r="D581" s="59" t="s">
        <v>7900</v>
      </c>
      <c r="E581" s="59" t="s">
        <v>15820</v>
      </c>
      <c r="F581" s="81" t="s">
        <v>15418</v>
      </c>
      <c r="G581" s="81" t="s">
        <v>6587</v>
      </c>
      <c r="H581" s="59"/>
    </row>
    <row r="582" spans="1:8" x14ac:dyDescent="0.25">
      <c r="A582" s="59">
        <v>580</v>
      </c>
      <c r="B582" s="81" t="s">
        <v>3764</v>
      </c>
      <c r="C582" s="59" t="s">
        <v>15613</v>
      </c>
      <c r="D582" s="59" t="s">
        <v>6474</v>
      </c>
      <c r="E582" s="59" t="s">
        <v>15820</v>
      </c>
      <c r="F582" s="81" t="s">
        <v>15418</v>
      </c>
      <c r="G582" s="81" t="s">
        <v>6587</v>
      </c>
      <c r="H582" s="59"/>
    </row>
    <row r="583" spans="1:8" x14ac:dyDescent="0.25">
      <c r="A583" s="59">
        <v>581</v>
      </c>
      <c r="B583" s="81" t="s">
        <v>3764</v>
      </c>
      <c r="C583" s="59" t="s">
        <v>15613</v>
      </c>
      <c r="D583" s="59" t="s">
        <v>8526</v>
      </c>
      <c r="E583" s="59" t="s">
        <v>15820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15613</v>
      </c>
      <c r="D584" s="59" t="s">
        <v>6717</v>
      </c>
      <c r="E584" s="59" t="s">
        <v>15820</v>
      </c>
      <c r="F584" s="81" t="s">
        <v>4104</v>
      </c>
      <c r="G584" s="81" t="s">
        <v>5647</v>
      </c>
      <c r="H584" s="59"/>
    </row>
    <row r="585" spans="1:8" x14ac:dyDescent="0.25">
      <c r="A585" s="59">
        <v>583</v>
      </c>
      <c r="B585" s="81" t="s">
        <v>3764</v>
      </c>
      <c r="C585" s="59" t="s">
        <v>15613</v>
      </c>
      <c r="D585" s="59" t="s">
        <v>8602</v>
      </c>
      <c r="E585" s="59" t="s">
        <v>15820</v>
      </c>
      <c r="F585" s="81" t="s">
        <v>4157</v>
      </c>
      <c r="G585" s="81" t="s">
        <v>882</v>
      </c>
      <c r="H585" s="59"/>
    </row>
    <row r="586" spans="1:8" x14ac:dyDescent="0.25">
      <c r="A586" s="59">
        <v>584</v>
      </c>
      <c r="B586" s="81" t="s">
        <v>3764</v>
      </c>
      <c r="C586" s="59" t="s">
        <v>15613</v>
      </c>
      <c r="D586" s="59" t="s">
        <v>8654</v>
      </c>
      <c r="E586" s="59" t="s">
        <v>15820</v>
      </c>
      <c r="F586" s="81" t="s">
        <v>4353</v>
      </c>
      <c r="G586" s="81" t="s">
        <v>2916</v>
      </c>
      <c r="H586" s="59"/>
    </row>
    <row r="587" spans="1:8" x14ac:dyDescent="0.25">
      <c r="A587" s="59">
        <v>585</v>
      </c>
      <c r="B587" s="144">
        <v>45145</v>
      </c>
      <c r="C587" s="59" t="s">
        <v>15782</v>
      </c>
      <c r="D587" s="59" t="s">
        <v>8901</v>
      </c>
      <c r="E587" s="59" t="s">
        <v>15783</v>
      </c>
      <c r="F587" s="81" t="s">
        <v>4621</v>
      </c>
      <c r="G587" s="81" t="s">
        <v>947</v>
      </c>
      <c r="H587" s="59"/>
    </row>
    <row r="588" spans="1:8" x14ac:dyDescent="0.25">
      <c r="A588" s="59">
        <v>586</v>
      </c>
      <c r="B588" s="144">
        <v>45145</v>
      </c>
      <c r="C588" s="59" t="s">
        <v>15782</v>
      </c>
      <c r="D588" s="59" t="s">
        <v>8899</v>
      </c>
      <c r="E588" s="59" t="s">
        <v>15783</v>
      </c>
      <c r="F588" s="81" t="s">
        <v>4621</v>
      </c>
      <c r="G588" s="81" t="s">
        <v>947</v>
      </c>
      <c r="H588" s="59"/>
    </row>
    <row r="589" spans="1:8" x14ac:dyDescent="0.25">
      <c r="A589" s="59">
        <v>587</v>
      </c>
      <c r="B589" s="144">
        <v>45145</v>
      </c>
      <c r="C589" s="59" t="s">
        <v>15782</v>
      </c>
      <c r="D589" s="59" t="s">
        <v>8842</v>
      </c>
      <c r="E589" s="59" t="s">
        <v>15783</v>
      </c>
      <c r="F589" s="515">
        <v>45238</v>
      </c>
      <c r="G589" s="81" t="s">
        <v>15834</v>
      </c>
      <c r="H589" s="59"/>
    </row>
    <row r="590" spans="1:8" x14ac:dyDescent="0.25">
      <c r="A590" s="59">
        <v>588</v>
      </c>
      <c r="B590" s="144">
        <v>45145</v>
      </c>
      <c r="C590" s="59" t="s">
        <v>15782</v>
      </c>
      <c r="D590" s="59" t="s">
        <v>8757</v>
      </c>
      <c r="E590" s="59" t="s">
        <v>15783</v>
      </c>
      <c r="F590" s="515">
        <v>44993</v>
      </c>
      <c r="G590" s="81" t="s">
        <v>1625</v>
      </c>
      <c r="H590" s="59"/>
    </row>
    <row r="591" spans="1:8" x14ac:dyDescent="0.25">
      <c r="A591" s="59">
        <v>589</v>
      </c>
      <c r="B591" s="144">
        <v>45145</v>
      </c>
      <c r="C591" s="59" t="s">
        <v>15782</v>
      </c>
      <c r="D591" s="59" t="s">
        <v>8758</v>
      </c>
      <c r="E591" s="59" t="s">
        <v>15783</v>
      </c>
      <c r="F591" s="515">
        <v>44993</v>
      </c>
      <c r="G591" s="81" t="s">
        <v>1625</v>
      </c>
      <c r="H591" s="59"/>
    </row>
    <row r="592" spans="1:8" x14ac:dyDescent="0.25">
      <c r="A592" s="59">
        <v>590</v>
      </c>
      <c r="B592" s="144">
        <v>45145</v>
      </c>
      <c r="C592" s="59" t="s">
        <v>15782</v>
      </c>
      <c r="D592" s="59" t="s">
        <v>8759</v>
      </c>
      <c r="E592" s="59" t="s">
        <v>15783</v>
      </c>
      <c r="F592" s="515">
        <v>44993</v>
      </c>
      <c r="G592" s="81" t="s">
        <v>1625</v>
      </c>
      <c r="H592" s="59"/>
    </row>
    <row r="593" spans="1:8" x14ac:dyDescent="0.25">
      <c r="A593" s="59">
        <v>591</v>
      </c>
      <c r="B593" s="144">
        <v>45145</v>
      </c>
      <c r="C593" s="59" t="s">
        <v>15782</v>
      </c>
      <c r="D593" s="59" t="s">
        <v>8760</v>
      </c>
      <c r="E593" s="59" t="s">
        <v>15783</v>
      </c>
      <c r="F593" s="515">
        <v>44993</v>
      </c>
      <c r="G593" s="81" t="s">
        <v>1625</v>
      </c>
      <c r="H593" s="59"/>
    </row>
    <row r="594" spans="1:8" x14ac:dyDescent="0.25">
      <c r="A594" s="59">
        <v>592</v>
      </c>
      <c r="B594" s="144">
        <v>45145</v>
      </c>
      <c r="C594" s="59" t="s">
        <v>15782</v>
      </c>
      <c r="D594" s="59" t="s">
        <v>15835</v>
      </c>
      <c r="E594" s="59" t="s">
        <v>15783</v>
      </c>
      <c r="F594" s="515">
        <v>44965</v>
      </c>
      <c r="G594" s="81" t="s">
        <v>1873</v>
      </c>
      <c r="H594" s="59"/>
    </row>
    <row r="595" spans="1:8" x14ac:dyDescent="0.25">
      <c r="A595" s="59">
        <v>593</v>
      </c>
      <c r="B595" s="144">
        <v>45145</v>
      </c>
      <c r="C595" s="59" t="s">
        <v>15782</v>
      </c>
      <c r="D595" s="59" t="s">
        <v>15836</v>
      </c>
      <c r="E595" s="59" t="s">
        <v>15783</v>
      </c>
      <c r="F595" s="515">
        <v>44965</v>
      </c>
      <c r="G595" s="81" t="s">
        <v>1873</v>
      </c>
      <c r="H595" s="59"/>
    </row>
    <row r="596" spans="1:8" x14ac:dyDescent="0.25">
      <c r="A596" s="59">
        <v>594</v>
      </c>
      <c r="B596" s="144">
        <v>45145</v>
      </c>
      <c r="C596" s="59" t="s">
        <v>15782</v>
      </c>
      <c r="D596" s="59" t="s">
        <v>15837</v>
      </c>
      <c r="E596" s="59" t="s">
        <v>15783</v>
      </c>
      <c r="F596" s="515">
        <v>44934</v>
      </c>
      <c r="G596" s="81" t="s">
        <v>1653</v>
      </c>
      <c r="H596" s="59"/>
    </row>
    <row r="597" spans="1:8" x14ac:dyDescent="0.25">
      <c r="A597" s="59">
        <v>595</v>
      </c>
      <c r="B597" s="144">
        <v>45145</v>
      </c>
      <c r="C597" s="59" t="s">
        <v>15782</v>
      </c>
      <c r="D597" s="59" t="s">
        <v>15838</v>
      </c>
      <c r="E597" s="59" t="s">
        <v>15783</v>
      </c>
      <c r="F597" s="515">
        <v>44934</v>
      </c>
      <c r="G597" s="81" t="s">
        <v>1653</v>
      </c>
      <c r="H597" s="59"/>
    </row>
    <row r="598" spans="1:8" x14ac:dyDescent="0.25">
      <c r="A598" s="59">
        <v>596</v>
      </c>
      <c r="B598" s="144">
        <v>45145</v>
      </c>
      <c r="C598" s="59" t="s">
        <v>15782</v>
      </c>
      <c r="D598" s="59" t="s">
        <v>15839</v>
      </c>
      <c r="E598" s="59" t="s">
        <v>15783</v>
      </c>
      <c r="F598" s="515">
        <v>44934</v>
      </c>
      <c r="G598" s="81" t="s">
        <v>1653</v>
      </c>
      <c r="H598" s="59"/>
    </row>
    <row r="599" spans="1:8" x14ac:dyDescent="0.25">
      <c r="A599" s="59">
        <v>597</v>
      </c>
      <c r="B599" s="144">
        <v>45145</v>
      </c>
      <c r="C599" s="59" t="s">
        <v>15782</v>
      </c>
      <c r="D599" s="59" t="s">
        <v>15840</v>
      </c>
      <c r="E599" s="59" t="s">
        <v>15783</v>
      </c>
      <c r="F599" s="515">
        <v>44934</v>
      </c>
      <c r="G599" s="81" t="s">
        <v>1653</v>
      </c>
      <c r="H599" s="59"/>
    </row>
    <row r="600" spans="1:8" x14ac:dyDescent="0.25">
      <c r="A600" s="59">
        <v>598</v>
      </c>
      <c r="B600" s="144">
        <v>45145</v>
      </c>
      <c r="C600" s="59" t="s">
        <v>15782</v>
      </c>
      <c r="D600" s="59" t="s">
        <v>15841</v>
      </c>
      <c r="E600" s="59" t="s">
        <v>15783</v>
      </c>
      <c r="F600" s="515">
        <v>44934</v>
      </c>
      <c r="G600" s="81" t="s">
        <v>947</v>
      </c>
      <c r="H600" s="59"/>
    </row>
    <row r="601" spans="1:8" x14ac:dyDescent="0.25">
      <c r="A601" s="59">
        <v>599</v>
      </c>
      <c r="B601" s="144">
        <v>45145</v>
      </c>
      <c r="C601" s="59" t="s">
        <v>15782</v>
      </c>
      <c r="D601" s="59" t="s">
        <v>15842</v>
      </c>
      <c r="E601" s="59" t="s">
        <v>15783</v>
      </c>
      <c r="F601" s="81" t="s">
        <v>4157</v>
      </c>
      <c r="G601" s="81" t="s">
        <v>15843</v>
      </c>
      <c r="H601" s="59"/>
    </row>
    <row r="602" spans="1:8" x14ac:dyDescent="0.25">
      <c r="A602" s="59">
        <v>600</v>
      </c>
      <c r="B602" s="144">
        <v>45145</v>
      </c>
      <c r="C602" s="59" t="s">
        <v>15782</v>
      </c>
      <c r="D602" s="59" t="s">
        <v>15844</v>
      </c>
      <c r="E602" s="59" t="s">
        <v>15783</v>
      </c>
      <c r="F602" s="81" t="s">
        <v>4157</v>
      </c>
      <c r="G602" s="81" t="s">
        <v>15843</v>
      </c>
      <c r="H602" s="59"/>
    </row>
    <row r="603" spans="1:8" x14ac:dyDescent="0.25">
      <c r="A603" s="59">
        <v>601</v>
      </c>
      <c r="B603" s="144">
        <v>45145</v>
      </c>
      <c r="C603" s="59" t="s">
        <v>15782</v>
      </c>
      <c r="D603" s="59" t="s">
        <v>8579</v>
      </c>
      <c r="E603" s="59" t="s">
        <v>15783</v>
      </c>
      <c r="F603" s="81" t="s">
        <v>8576</v>
      </c>
      <c r="G603" s="81" t="s">
        <v>665</v>
      </c>
      <c r="H603" s="59"/>
    </row>
    <row r="604" spans="1:8" x14ac:dyDescent="0.25">
      <c r="A604" s="59">
        <v>602</v>
      </c>
      <c r="B604" s="144">
        <v>45145</v>
      </c>
      <c r="C604" s="59" t="s">
        <v>15782</v>
      </c>
      <c r="D604" s="59" t="s">
        <v>8581</v>
      </c>
      <c r="E604" s="59" t="s">
        <v>15783</v>
      </c>
      <c r="F604" s="81" t="s">
        <v>8576</v>
      </c>
      <c r="G604" s="81" t="s">
        <v>665</v>
      </c>
      <c r="H604" s="59"/>
    </row>
    <row r="605" spans="1:8" x14ac:dyDescent="0.25">
      <c r="A605" s="59">
        <v>603</v>
      </c>
      <c r="B605" s="144">
        <v>45145</v>
      </c>
      <c r="C605" s="59" t="s">
        <v>15782</v>
      </c>
      <c r="D605" s="59" t="s">
        <v>15845</v>
      </c>
      <c r="E605" s="59" t="s">
        <v>15783</v>
      </c>
      <c r="F605" s="515">
        <v>44934</v>
      </c>
      <c r="G605" s="81" t="s">
        <v>947</v>
      </c>
      <c r="H605" s="59"/>
    </row>
    <row r="606" spans="1:8" x14ac:dyDescent="0.25">
      <c r="A606" s="59">
        <v>604</v>
      </c>
      <c r="B606" s="144">
        <v>45145</v>
      </c>
      <c r="C606" s="59" t="s">
        <v>15782</v>
      </c>
      <c r="D606" s="59" t="s">
        <v>8528</v>
      </c>
      <c r="E606" s="59" t="s">
        <v>15783</v>
      </c>
      <c r="F606" s="81" t="s">
        <v>4104</v>
      </c>
      <c r="G606" s="81" t="s">
        <v>1877</v>
      </c>
      <c r="H606" s="59"/>
    </row>
    <row r="607" spans="1:8" x14ac:dyDescent="0.25">
      <c r="A607" s="59">
        <v>605</v>
      </c>
      <c r="B607" s="144">
        <v>45145</v>
      </c>
      <c r="C607" s="59" t="s">
        <v>15782</v>
      </c>
      <c r="D607" s="59" t="s">
        <v>8963</v>
      </c>
      <c r="E607" s="59" t="s">
        <v>15783</v>
      </c>
      <c r="F607" s="81" t="s">
        <v>4763</v>
      </c>
      <c r="G607" s="81" t="s">
        <v>892</v>
      </c>
      <c r="H607" s="59"/>
    </row>
    <row r="608" spans="1:8" x14ac:dyDescent="0.25">
      <c r="A608" s="59">
        <v>606</v>
      </c>
      <c r="B608" s="144">
        <v>45145</v>
      </c>
      <c r="C608" s="59" t="s">
        <v>15782</v>
      </c>
      <c r="D608" s="59" t="s">
        <v>8965</v>
      </c>
      <c r="E608" s="59" t="s">
        <v>15783</v>
      </c>
      <c r="F608" s="81" t="s">
        <v>4763</v>
      </c>
      <c r="G608" s="81" t="s">
        <v>892</v>
      </c>
      <c r="H608" s="59"/>
    </row>
    <row r="609" spans="1:8" x14ac:dyDescent="0.25">
      <c r="A609" s="59">
        <v>607</v>
      </c>
      <c r="B609" s="144">
        <v>45145</v>
      </c>
      <c r="C609" s="59" t="s">
        <v>15782</v>
      </c>
      <c r="D609" s="59" t="s">
        <v>8529</v>
      </c>
      <c r="E609" s="59" t="s">
        <v>15783</v>
      </c>
      <c r="F609" s="81" t="s">
        <v>4104</v>
      </c>
      <c r="G609" s="81" t="s">
        <v>1877</v>
      </c>
      <c r="H609" s="59"/>
    </row>
    <row r="610" spans="1:8" x14ac:dyDescent="0.25">
      <c r="A610" s="59">
        <v>608</v>
      </c>
      <c r="B610" s="144">
        <v>45145</v>
      </c>
      <c r="C610" s="59" t="s">
        <v>15782</v>
      </c>
      <c r="D610" s="59" t="s">
        <v>8522</v>
      </c>
      <c r="E610" s="59" t="s">
        <v>15783</v>
      </c>
      <c r="F610" s="81" t="s">
        <v>4104</v>
      </c>
      <c r="G610" s="81" t="s">
        <v>3801</v>
      </c>
      <c r="H610" s="59"/>
    </row>
    <row r="611" spans="1:8" x14ac:dyDescent="0.25">
      <c r="A611" s="59">
        <v>609</v>
      </c>
      <c r="B611" s="144">
        <v>45145</v>
      </c>
      <c r="C611" s="59" t="s">
        <v>15782</v>
      </c>
      <c r="D611" s="59" t="s">
        <v>8524</v>
      </c>
      <c r="E611" s="59" t="s">
        <v>15783</v>
      </c>
      <c r="F611" s="81" t="s">
        <v>4104</v>
      </c>
      <c r="G611" s="81" t="s">
        <v>3801</v>
      </c>
      <c r="H611" s="59"/>
    </row>
    <row r="612" spans="1:8" x14ac:dyDescent="0.25">
      <c r="A612" s="59">
        <v>610</v>
      </c>
      <c r="B612" s="59" t="s">
        <v>4307</v>
      </c>
      <c r="C612" s="59" t="s">
        <v>15613</v>
      </c>
      <c r="D612" s="59" t="s">
        <v>8312</v>
      </c>
      <c r="E612" s="59" t="s">
        <v>15614</v>
      </c>
      <c r="F612" s="59" t="s">
        <v>4307</v>
      </c>
      <c r="G612" s="81" t="s">
        <v>15752</v>
      </c>
      <c r="H612" s="59"/>
    </row>
    <row r="613" spans="1:8" x14ac:dyDescent="0.25">
      <c r="A613" s="59">
        <v>611</v>
      </c>
      <c r="B613" s="59" t="s">
        <v>4307</v>
      </c>
      <c r="C613" s="59" t="s">
        <v>15613</v>
      </c>
      <c r="D613" s="59" t="s">
        <v>7636</v>
      </c>
      <c r="E613" s="59" t="s">
        <v>15614</v>
      </c>
      <c r="F613" s="59" t="s">
        <v>4307</v>
      </c>
      <c r="G613" s="81" t="s">
        <v>15752</v>
      </c>
      <c r="H613" s="59"/>
    </row>
    <row r="614" spans="1:8" x14ac:dyDescent="0.25">
      <c r="A614" s="59">
        <v>612</v>
      </c>
      <c r="B614" s="59" t="s">
        <v>4307</v>
      </c>
      <c r="C614" s="59" t="s">
        <v>15613</v>
      </c>
      <c r="D614" s="59" t="s">
        <v>9222</v>
      </c>
      <c r="E614" s="59" t="s">
        <v>15614</v>
      </c>
      <c r="F614" s="81" t="s">
        <v>5146</v>
      </c>
      <c r="G614" s="81" t="s">
        <v>3126</v>
      </c>
      <c r="H614" s="59"/>
    </row>
    <row r="615" spans="1:8" x14ac:dyDescent="0.25">
      <c r="A615" s="59">
        <v>613</v>
      </c>
      <c r="B615" s="59" t="s">
        <v>4307</v>
      </c>
      <c r="C615" s="59" t="s">
        <v>15613</v>
      </c>
      <c r="D615" s="59" t="s">
        <v>7504</v>
      </c>
      <c r="E615" s="59" t="s">
        <v>15614</v>
      </c>
      <c r="F615" s="515">
        <v>45086</v>
      </c>
      <c r="G615" s="59" t="s">
        <v>1929</v>
      </c>
      <c r="H615" s="59"/>
    </row>
    <row r="616" spans="1:8" x14ac:dyDescent="0.25">
      <c r="A616" s="59">
        <v>614</v>
      </c>
      <c r="B616" s="59" t="s">
        <v>4733</v>
      </c>
      <c r="C616" s="59" t="s">
        <v>15613</v>
      </c>
      <c r="D616" s="59" t="s">
        <v>7268</v>
      </c>
      <c r="E616" s="59" t="s">
        <v>15614</v>
      </c>
      <c r="F616" s="81" t="s">
        <v>4809</v>
      </c>
      <c r="G616" s="65" t="s">
        <v>6103</v>
      </c>
      <c r="H616" s="59"/>
    </row>
    <row r="617" spans="1:8" x14ac:dyDescent="0.25">
      <c r="A617" s="59">
        <v>615</v>
      </c>
      <c r="B617" s="59" t="s">
        <v>4733</v>
      </c>
      <c r="C617" s="59" t="s">
        <v>15613</v>
      </c>
      <c r="D617" s="59" t="s">
        <v>9137</v>
      </c>
      <c r="E617" s="59" t="s">
        <v>15614</v>
      </c>
      <c r="F617" s="515">
        <v>45086</v>
      </c>
      <c r="G617" s="81" t="s">
        <v>15846</v>
      </c>
      <c r="H617" s="59"/>
    </row>
    <row r="618" spans="1:8" x14ac:dyDescent="0.25">
      <c r="A618" s="59">
        <v>616</v>
      </c>
      <c r="B618" s="59" t="s">
        <v>4733</v>
      </c>
      <c r="C618" s="59" t="s">
        <v>15613</v>
      </c>
      <c r="D618" s="59" t="s">
        <v>7217</v>
      </c>
      <c r="E618" s="59" t="s">
        <v>15614</v>
      </c>
      <c r="F618" s="515">
        <v>45086</v>
      </c>
      <c r="G618" s="81" t="s">
        <v>15846</v>
      </c>
      <c r="H618" s="59"/>
    </row>
    <row r="619" spans="1:8" x14ac:dyDescent="0.25">
      <c r="A619" s="59">
        <v>617</v>
      </c>
      <c r="B619" s="59" t="s">
        <v>4733</v>
      </c>
      <c r="C619" s="59" t="s">
        <v>15613</v>
      </c>
      <c r="D619" s="59" t="s">
        <v>7636</v>
      </c>
      <c r="E619" s="59" t="s">
        <v>15614</v>
      </c>
      <c r="F619" s="515">
        <v>45086</v>
      </c>
      <c r="G619" s="81" t="s">
        <v>15846</v>
      </c>
      <c r="H619" s="59"/>
    </row>
    <row r="620" spans="1:8" x14ac:dyDescent="0.25">
      <c r="A620" s="59">
        <v>618</v>
      </c>
      <c r="B620" s="59" t="s">
        <v>4733</v>
      </c>
      <c r="C620" s="59" t="s">
        <v>15613</v>
      </c>
      <c r="D620" s="59" t="s">
        <v>9140</v>
      </c>
      <c r="E620" s="59" t="s">
        <v>15614</v>
      </c>
      <c r="F620" s="515">
        <v>45086</v>
      </c>
      <c r="G620" s="81" t="s">
        <v>15846</v>
      </c>
      <c r="H620" s="59"/>
    </row>
    <row r="621" spans="1:8" x14ac:dyDescent="0.25">
      <c r="A621" s="59">
        <v>619</v>
      </c>
      <c r="B621" s="59" t="s">
        <v>4733</v>
      </c>
      <c r="C621" s="59" t="s">
        <v>15613</v>
      </c>
      <c r="D621" s="59" t="s">
        <v>7268</v>
      </c>
      <c r="E621" s="59" t="s">
        <v>15614</v>
      </c>
      <c r="F621" s="515">
        <v>45086</v>
      </c>
      <c r="G621" s="81" t="s">
        <v>15846</v>
      </c>
      <c r="H621" s="59"/>
    </row>
    <row r="622" spans="1:8" x14ac:dyDescent="0.25">
      <c r="A622" s="59">
        <v>620</v>
      </c>
      <c r="B622" s="144">
        <v>45086</v>
      </c>
      <c r="C622" s="59" t="s">
        <v>15613</v>
      </c>
      <c r="D622" s="59" t="s">
        <v>9258</v>
      </c>
      <c r="E622" s="59" t="s">
        <v>15847</v>
      </c>
      <c r="F622" s="81" t="s">
        <v>5210</v>
      </c>
      <c r="G622" s="81" t="s">
        <v>763</v>
      </c>
      <c r="H622" s="59"/>
    </row>
    <row r="623" spans="1:8" x14ac:dyDescent="0.25">
      <c r="A623" s="59">
        <v>621</v>
      </c>
      <c r="B623" s="144">
        <v>45086</v>
      </c>
      <c r="C623" s="59" t="s">
        <v>15613</v>
      </c>
      <c r="D623" s="59" t="s">
        <v>9287</v>
      </c>
      <c r="E623" s="59" t="s">
        <v>15847</v>
      </c>
      <c r="F623" s="81" t="s">
        <v>5261</v>
      </c>
      <c r="G623" s="81" t="s">
        <v>1161</v>
      </c>
      <c r="H623" s="59"/>
    </row>
    <row r="624" spans="1:8" x14ac:dyDescent="0.25">
      <c r="A624" s="59">
        <v>622</v>
      </c>
      <c r="B624" s="144">
        <v>45086</v>
      </c>
      <c r="C624" s="59" t="s">
        <v>15613</v>
      </c>
      <c r="D624" s="59" t="s">
        <v>9275</v>
      </c>
      <c r="E624" s="59" t="s">
        <v>15847</v>
      </c>
      <c r="F624" s="81" t="s">
        <v>5210</v>
      </c>
      <c r="G624" s="81" t="s">
        <v>15848</v>
      </c>
      <c r="H624" s="59"/>
    </row>
    <row r="625" spans="1:8" x14ac:dyDescent="0.25">
      <c r="A625" s="59">
        <v>623</v>
      </c>
      <c r="B625" s="144">
        <v>45086</v>
      </c>
      <c r="C625" s="59" t="s">
        <v>15613</v>
      </c>
      <c r="D625" s="59" t="s">
        <v>9275</v>
      </c>
      <c r="E625" s="59" t="s">
        <v>15847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15613</v>
      </c>
      <c r="D626" s="59" t="s">
        <v>9288</v>
      </c>
      <c r="E626" s="59" t="s">
        <v>15847</v>
      </c>
      <c r="F626" s="81" t="s">
        <v>5261</v>
      </c>
      <c r="G626" s="81" t="s">
        <v>1161</v>
      </c>
      <c r="H626" s="59"/>
    </row>
    <row r="627" spans="1:8" x14ac:dyDescent="0.25">
      <c r="A627" s="59">
        <v>625</v>
      </c>
      <c r="B627" s="144">
        <v>45116</v>
      </c>
      <c r="C627" s="276" t="s">
        <v>15801</v>
      </c>
      <c r="D627" s="252" t="s">
        <v>9148</v>
      </c>
      <c r="E627" s="59" t="s">
        <v>15824</v>
      </c>
      <c r="F627" s="144">
        <v>45116</v>
      </c>
      <c r="G627" s="81" t="s">
        <v>15849</v>
      </c>
      <c r="H627" s="59"/>
    </row>
    <row r="628" spans="1:8" x14ac:dyDescent="0.25">
      <c r="A628" s="59">
        <v>626</v>
      </c>
      <c r="B628" s="144">
        <v>45116</v>
      </c>
      <c r="C628" s="276" t="s">
        <v>15801</v>
      </c>
      <c r="D628" s="252" t="s">
        <v>9149</v>
      </c>
      <c r="E628" s="59" t="s">
        <v>15824</v>
      </c>
      <c r="F628" s="144">
        <v>45116</v>
      </c>
      <c r="G628" s="81" t="s">
        <v>15849</v>
      </c>
      <c r="H628" s="59"/>
    </row>
    <row r="629" spans="1:8" x14ac:dyDescent="0.25">
      <c r="A629" s="59">
        <v>627</v>
      </c>
      <c r="B629" s="144">
        <v>45116</v>
      </c>
      <c r="C629" s="276" t="s">
        <v>15801</v>
      </c>
      <c r="D629" s="252" t="s">
        <v>9150</v>
      </c>
      <c r="E629" s="59" t="s">
        <v>15824</v>
      </c>
      <c r="F629" s="144">
        <v>45116</v>
      </c>
      <c r="G629" s="81" t="s">
        <v>15849</v>
      </c>
      <c r="H629" s="59"/>
    </row>
    <row r="630" spans="1:8" x14ac:dyDescent="0.25">
      <c r="A630" s="59">
        <v>628</v>
      </c>
      <c r="B630" s="144">
        <v>45116</v>
      </c>
      <c r="C630" s="276" t="s">
        <v>15801</v>
      </c>
      <c r="D630" s="223" t="s">
        <v>9151</v>
      </c>
      <c r="E630" s="59" t="s">
        <v>15824</v>
      </c>
      <c r="F630" s="144">
        <v>45116</v>
      </c>
      <c r="G630" s="81" t="s">
        <v>15849</v>
      </c>
      <c r="H630" s="59"/>
    </row>
    <row r="631" spans="1:8" x14ac:dyDescent="0.25">
      <c r="A631" s="59">
        <v>629</v>
      </c>
      <c r="B631" s="144">
        <v>45116</v>
      </c>
      <c r="C631" s="276" t="s">
        <v>15801</v>
      </c>
      <c r="D631" s="252" t="s">
        <v>9152</v>
      </c>
      <c r="E631" s="59" t="s">
        <v>15824</v>
      </c>
      <c r="F631" s="144">
        <v>45116</v>
      </c>
      <c r="G631" s="81" t="s">
        <v>15849</v>
      </c>
      <c r="H631" s="59"/>
    </row>
    <row r="632" spans="1:8" x14ac:dyDescent="0.25">
      <c r="A632" s="59">
        <v>630</v>
      </c>
      <c r="B632" s="144">
        <v>45116</v>
      </c>
      <c r="C632" s="276" t="s">
        <v>15801</v>
      </c>
      <c r="D632" s="252" t="s">
        <v>9192</v>
      </c>
      <c r="E632" s="59" t="s">
        <v>15824</v>
      </c>
      <c r="F632" s="144">
        <v>45239</v>
      </c>
      <c r="G632" s="81" t="s">
        <v>2145</v>
      </c>
      <c r="H632" s="59"/>
    </row>
    <row r="633" spans="1:8" x14ac:dyDescent="0.25">
      <c r="A633" s="59">
        <v>631</v>
      </c>
      <c r="B633" s="144">
        <v>45116</v>
      </c>
      <c r="C633" s="59" t="s">
        <v>15613</v>
      </c>
      <c r="D633" s="59" t="s">
        <v>9348</v>
      </c>
      <c r="E633" s="59" t="s">
        <v>15850</v>
      </c>
      <c r="F633" s="81" t="s">
        <v>5360</v>
      </c>
      <c r="G633" s="81" t="s">
        <v>5647</v>
      </c>
      <c r="H633" s="59"/>
    </row>
    <row r="634" spans="1:8" x14ac:dyDescent="0.25">
      <c r="A634" s="59">
        <v>632</v>
      </c>
      <c r="B634" s="144">
        <v>45116</v>
      </c>
      <c r="C634" s="59" t="s">
        <v>15613</v>
      </c>
      <c r="D634" s="59" t="s">
        <v>15851</v>
      </c>
      <c r="E634" s="59" t="s">
        <v>15850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15613</v>
      </c>
      <c r="D635" s="59" t="s">
        <v>9347</v>
      </c>
      <c r="E635" s="59" t="s">
        <v>15850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15613</v>
      </c>
      <c r="D636" s="59" t="s">
        <v>15852</v>
      </c>
      <c r="E636" s="59" t="s">
        <v>15850</v>
      </c>
      <c r="F636" s="81" t="s">
        <v>5146</v>
      </c>
      <c r="G636" s="81" t="s">
        <v>6767</v>
      </c>
      <c r="H636" s="59"/>
    </row>
    <row r="637" spans="1:8" x14ac:dyDescent="0.25">
      <c r="A637" s="59">
        <v>635</v>
      </c>
      <c r="B637" s="144">
        <v>45116</v>
      </c>
      <c r="C637" s="59" t="s">
        <v>15613</v>
      </c>
      <c r="D637" s="59" t="s">
        <v>9296</v>
      </c>
      <c r="E637" s="59" t="s">
        <v>15850</v>
      </c>
      <c r="F637" s="81" t="s">
        <v>5283</v>
      </c>
      <c r="G637" s="81" t="s">
        <v>890</v>
      </c>
      <c r="H637" s="59"/>
    </row>
    <row r="638" spans="1:8" x14ac:dyDescent="0.25">
      <c r="A638" s="59">
        <v>636</v>
      </c>
      <c r="B638" s="144">
        <v>45269</v>
      </c>
      <c r="C638" s="59" t="s">
        <v>15613</v>
      </c>
      <c r="D638" s="59" t="s">
        <v>7247</v>
      </c>
      <c r="E638" s="59" t="s">
        <v>15614</v>
      </c>
      <c r="F638" s="81" t="s">
        <v>5210</v>
      </c>
      <c r="G638" s="65" t="s">
        <v>894</v>
      </c>
      <c r="H638" s="59"/>
    </row>
    <row r="639" spans="1:8" x14ac:dyDescent="0.25">
      <c r="A639" s="59">
        <v>637</v>
      </c>
      <c r="B639" s="144">
        <v>45269</v>
      </c>
      <c r="C639" s="59" t="s">
        <v>15613</v>
      </c>
      <c r="D639" s="59" t="s">
        <v>7268</v>
      </c>
      <c r="E639" s="59" t="s">
        <v>15614</v>
      </c>
      <c r="F639" s="81" t="s">
        <v>5146</v>
      </c>
      <c r="G639" s="81" t="s">
        <v>15853</v>
      </c>
      <c r="H639" s="59"/>
    </row>
    <row r="640" spans="1:8" x14ac:dyDescent="0.25">
      <c r="A640" s="59">
        <v>638</v>
      </c>
      <c r="B640" s="144">
        <v>45269</v>
      </c>
      <c r="C640" s="59" t="s">
        <v>15613</v>
      </c>
      <c r="D640" s="59" t="s">
        <v>9232</v>
      </c>
      <c r="E640" s="59" t="s">
        <v>15614</v>
      </c>
      <c r="F640" s="81" t="s">
        <v>5146</v>
      </c>
      <c r="G640" s="81" t="s">
        <v>15853</v>
      </c>
      <c r="H640" s="59"/>
    </row>
    <row r="641" spans="1:8" x14ac:dyDescent="0.25">
      <c r="A641" s="59">
        <v>639</v>
      </c>
      <c r="B641" s="144">
        <v>45269</v>
      </c>
      <c r="C641" s="59" t="s">
        <v>15613</v>
      </c>
      <c r="D641" s="59" t="s">
        <v>7217</v>
      </c>
      <c r="E641" s="59" t="s">
        <v>15614</v>
      </c>
      <c r="F641" s="81" t="s">
        <v>5146</v>
      </c>
      <c r="G641" s="81" t="s">
        <v>1873</v>
      </c>
      <c r="H641" s="59"/>
    </row>
    <row r="642" spans="1:8" x14ac:dyDescent="0.25">
      <c r="A642" s="59">
        <v>640</v>
      </c>
      <c r="B642" s="144">
        <v>45269</v>
      </c>
      <c r="C642" s="59" t="s">
        <v>15613</v>
      </c>
      <c r="D642" s="59" t="s">
        <v>7268</v>
      </c>
      <c r="E642" s="59" t="s">
        <v>15614</v>
      </c>
      <c r="F642" s="81" t="s">
        <v>5210</v>
      </c>
      <c r="G642" s="65" t="s">
        <v>894</v>
      </c>
      <c r="H642" s="59"/>
    </row>
    <row r="643" spans="1:8" x14ac:dyDescent="0.25">
      <c r="A643" s="59">
        <v>641</v>
      </c>
      <c r="B643" s="144">
        <v>45269</v>
      </c>
      <c r="C643" s="59" t="s">
        <v>15613</v>
      </c>
      <c r="D643" s="59" t="s">
        <v>7217</v>
      </c>
      <c r="E643" s="59" t="s">
        <v>15614</v>
      </c>
      <c r="F643" s="81" t="s">
        <v>5146</v>
      </c>
      <c r="G643" s="81" t="s">
        <v>15853</v>
      </c>
      <c r="H643" s="59"/>
    </row>
    <row r="644" spans="1:8" x14ac:dyDescent="0.25">
      <c r="A644" s="59">
        <v>642</v>
      </c>
      <c r="B644" s="144">
        <v>45269</v>
      </c>
      <c r="C644" s="59" t="s">
        <v>15613</v>
      </c>
      <c r="D644" s="59" t="s">
        <v>9233</v>
      </c>
      <c r="E644" s="59" t="s">
        <v>15614</v>
      </c>
      <c r="F644" s="81" t="s">
        <v>5146</v>
      </c>
      <c r="G644" s="81" t="s">
        <v>15853</v>
      </c>
      <c r="H644" s="59"/>
    </row>
    <row r="645" spans="1:8" x14ac:dyDescent="0.25">
      <c r="A645" s="59">
        <v>643</v>
      </c>
      <c r="B645" s="144">
        <v>45269</v>
      </c>
      <c r="C645" s="59" t="s">
        <v>15613</v>
      </c>
      <c r="D645" s="59" t="s">
        <v>7633</v>
      </c>
      <c r="E645" s="59" t="s">
        <v>15614</v>
      </c>
      <c r="F645" s="81" t="s">
        <v>5146</v>
      </c>
      <c r="G645" s="81" t="s">
        <v>15853</v>
      </c>
      <c r="H645" s="59"/>
    </row>
    <row r="646" spans="1:8" x14ac:dyDescent="0.25">
      <c r="A646" s="59">
        <v>644</v>
      </c>
      <c r="B646" s="144">
        <v>45269</v>
      </c>
      <c r="C646" s="59" t="s">
        <v>15613</v>
      </c>
      <c r="D646" s="59" t="s">
        <v>7636</v>
      </c>
      <c r="E646" s="59" t="s">
        <v>15614</v>
      </c>
      <c r="F646" s="81" t="s">
        <v>5146</v>
      </c>
      <c r="G646" s="81" t="s">
        <v>1873</v>
      </c>
      <c r="H646" s="59"/>
    </row>
    <row r="647" spans="1:8" x14ac:dyDescent="0.25">
      <c r="A647" s="59">
        <v>645</v>
      </c>
      <c r="B647" s="144">
        <v>45269</v>
      </c>
      <c r="C647" s="59" t="s">
        <v>15613</v>
      </c>
      <c r="D647" s="59" t="s">
        <v>9140</v>
      </c>
      <c r="E647" s="59" t="s">
        <v>15614</v>
      </c>
      <c r="F647" s="81" t="s">
        <v>5146</v>
      </c>
      <c r="G647" s="81" t="s">
        <v>3126</v>
      </c>
      <c r="H647" s="59"/>
    </row>
    <row r="648" spans="1:8" x14ac:dyDescent="0.25">
      <c r="A648" s="59">
        <v>646</v>
      </c>
      <c r="B648" s="59" t="s">
        <v>5146</v>
      </c>
      <c r="C648" s="276" t="s">
        <v>15801</v>
      </c>
      <c r="D648" s="59" t="s">
        <v>15854</v>
      </c>
      <c r="E648" s="59" t="s">
        <v>15824</v>
      </c>
      <c r="F648" s="81" t="s">
        <v>5299</v>
      </c>
      <c r="G648" s="81" t="s">
        <v>15855</v>
      </c>
      <c r="H648" s="59"/>
    </row>
    <row r="649" spans="1:8" x14ac:dyDescent="0.25">
      <c r="A649" s="59">
        <v>647</v>
      </c>
      <c r="B649" s="59" t="s">
        <v>5146</v>
      </c>
      <c r="C649" s="276" t="s">
        <v>15801</v>
      </c>
      <c r="D649" s="59" t="s">
        <v>15856</v>
      </c>
      <c r="E649" s="59" t="s">
        <v>15824</v>
      </c>
      <c r="F649" s="81" t="s">
        <v>5299</v>
      </c>
      <c r="G649" s="81" t="s">
        <v>15855</v>
      </c>
      <c r="H649" s="59"/>
    </row>
    <row r="650" spans="1:8" x14ac:dyDescent="0.25">
      <c r="A650" s="59">
        <v>648</v>
      </c>
      <c r="B650" s="59" t="s">
        <v>5146</v>
      </c>
      <c r="C650" s="276" t="s">
        <v>15801</v>
      </c>
      <c r="D650" s="59" t="s">
        <v>15857</v>
      </c>
      <c r="E650" s="59" t="s">
        <v>15824</v>
      </c>
      <c r="F650" s="81" t="s">
        <v>5299</v>
      </c>
      <c r="G650" s="81" t="s">
        <v>15855</v>
      </c>
      <c r="H650" s="59"/>
    </row>
    <row r="651" spans="1:8" x14ac:dyDescent="0.25">
      <c r="A651" s="59">
        <v>649</v>
      </c>
      <c r="B651" s="59" t="s">
        <v>5146</v>
      </c>
      <c r="C651" s="276" t="s">
        <v>15801</v>
      </c>
      <c r="D651" s="59" t="s">
        <v>15858</v>
      </c>
      <c r="E651" s="59" t="s">
        <v>15824</v>
      </c>
      <c r="F651" s="81" t="s">
        <v>5299</v>
      </c>
      <c r="G651" s="81" t="s">
        <v>15855</v>
      </c>
      <c r="H651" s="59"/>
    </row>
    <row r="652" spans="1:8" x14ac:dyDescent="0.25">
      <c r="A652" s="59">
        <v>650</v>
      </c>
      <c r="B652" s="59" t="s">
        <v>5146</v>
      </c>
      <c r="C652" s="276" t="s">
        <v>15801</v>
      </c>
      <c r="D652" s="59" t="s">
        <v>15859</v>
      </c>
      <c r="E652" s="59" t="s">
        <v>15824</v>
      </c>
      <c r="F652" s="81" t="s">
        <v>5299</v>
      </c>
      <c r="G652" s="81" t="s">
        <v>15855</v>
      </c>
      <c r="H652" s="59"/>
    </row>
    <row r="653" spans="1:8" x14ac:dyDescent="0.25">
      <c r="A653" s="59">
        <v>651</v>
      </c>
      <c r="B653" s="59" t="s">
        <v>5146</v>
      </c>
      <c r="C653" s="276" t="s">
        <v>15801</v>
      </c>
      <c r="D653" s="59" t="s">
        <v>15860</v>
      </c>
      <c r="E653" s="59" t="s">
        <v>15824</v>
      </c>
      <c r="F653" s="81" t="s">
        <v>15861</v>
      </c>
      <c r="G653" s="81" t="s">
        <v>15862</v>
      </c>
      <c r="H653" s="59"/>
    </row>
    <row r="654" spans="1:8" x14ac:dyDescent="0.25">
      <c r="A654" s="59">
        <v>652</v>
      </c>
      <c r="B654" s="59" t="s">
        <v>5146</v>
      </c>
      <c r="C654" s="276" t="s">
        <v>15801</v>
      </c>
      <c r="D654" s="59" t="s">
        <v>15863</v>
      </c>
      <c r="E654" s="59" t="s">
        <v>15824</v>
      </c>
      <c r="F654" s="81" t="s">
        <v>15861</v>
      </c>
      <c r="G654" s="81" t="s">
        <v>15862</v>
      </c>
      <c r="H654" s="59"/>
    </row>
    <row r="655" spans="1:8" x14ac:dyDescent="0.25">
      <c r="A655" s="59">
        <v>653</v>
      </c>
      <c r="B655" s="59" t="s">
        <v>5146</v>
      </c>
      <c r="C655" s="276" t="s">
        <v>15801</v>
      </c>
      <c r="D655" s="59" t="s">
        <v>15864</v>
      </c>
      <c r="E655" s="59" t="s">
        <v>15824</v>
      </c>
      <c r="F655" s="81" t="s">
        <v>15861</v>
      </c>
      <c r="G655" s="81" t="s">
        <v>15862</v>
      </c>
      <c r="H655" s="59"/>
    </row>
    <row r="656" spans="1:8" x14ac:dyDescent="0.25">
      <c r="A656" s="59">
        <v>654</v>
      </c>
      <c r="B656" s="59" t="s">
        <v>5146</v>
      </c>
      <c r="C656" s="276" t="s">
        <v>15801</v>
      </c>
      <c r="D656" s="59" t="s">
        <v>15865</v>
      </c>
      <c r="E656" s="59" t="s">
        <v>15824</v>
      </c>
      <c r="F656" s="81" t="s">
        <v>15861</v>
      </c>
      <c r="G656" s="81" t="s">
        <v>15862</v>
      </c>
      <c r="H656" s="59"/>
    </row>
    <row r="657" spans="1:8" x14ac:dyDescent="0.25">
      <c r="A657" s="59">
        <v>655</v>
      </c>
      <c r="B657" s="59" t="s">
        <v>5146</v>
      </c>
      <c r="C657" s="276" t="s">
        <v>15801</v>
      </c>
      <c r="D657" s="59" t="s">
        <v>15866</v>
      </c>
      <c r="E657" s="59" t="s">
        <v>15824</v>
      </c>
      <c r="F657" s="81" t="s">
        <v>15861</v>
      </c>
      <c r="G657" s="81" t="s">
        <v>15862</v>
      </c>
      <c r="H657" s="59"/>
    </row>
    <row r="658" spans="1:8" x14ac:dyDescent="0.25">
      <c r="A658" s="59">
        <v>656</v>
      </c>
      <c r="B658" s="59" t="s">
        <v>5146</v>
      </c>
      <c r="C658" s="59" t="s">
        <v>15613</v>
      </c>
      <c r="D658" s="59" t="s">
        <v>15867</v>
      </c>
      <c r="E658" s="59" t="s">
        <v>15868</v>
      </c>
      <c r="F658" s="515">
        <v>45026</v>
      </c>
      <c r="G658" s="81" t="s">
        <v>9475</v>
      </c>
      <c r="H658" s="59"/>
    </row>
    <row r="659" spans="1:8" x14ac:dyDescent="0.25">
      <c r="A659" s="59">
        <v>657</v>
      </c>
      <c r="B659" s="59" t="s">
        <v>5146</v>
      </c>
      <c r="C659" s="59" t="s">
        <v>15613</v>
      </c>
      <c r="D659" s="59" t="s">
        <v>9510</v>
      </c>
      <c r="E659" s="59" t="s">
        <v>15868</v>
      </c>
      <c r="F659" s="515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15613</v>
      </c>
      <c r="D660" s="59" t="s">
        <v>8185</v>
      </c>
      <c r="E660" s="59" t="s">
        <v>15868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15613</v>
      </c>
      <c r="D661" s="59" t="s">
        <v>6303</v>
      </c>
      <c r="E661" s="59" t="s">
        <v>15868</v>
      </c>
      <c r="F661" s="515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15613</v>
      </c>
      <c r="D662" s="59" t="s">
        <v>9676</v>
      </c>
      <c r="E662" s="59" t="s">
        <v>15868</v>
      </c>
      <c r="F662" s="81" t="s">
        <v>5728</v>
      </c>
      <c r="G662" s="81" t="s">
        <v>947</v>
      </c>
      <c r="H662" s="59"/>
    </row>
    <row r="663" spans="1:8" x14ac:dyDescent="0.25">
      <c r="A663" s="59">
        <v>661</v>
      </c>
      <c r="B663" s="59" t="s">
        <v>5299</v>
      </c>
      <c r="C663" s="59" t="s">
        <v>15613</v>
      </c>
      <c r="D663" s="59" t="s">
        <v>8298</v>
      </c>
      <c r="E663" s="59" t="s">
        <v>15614</v>
      </c>
      <c r="F663" s="81" t="s">
        <v>5313</v>
      </c>
      <c r="G663" s="81" t="s">
        <v>953</v>
      </c>
      <c r="H663" s="59"/>
    </row>
    <row r="664" spans="1:8" x14ac:dyDescent="0.25">
      <c r="A664" s="59">
        <v>662</v>
      </c>
      <c r="B664" s="59" t="s">
        <v>5299</v>
      </c>
      <c r="C664" s="59" t="s">
        <v>15613</v>
      </c>
      <c r="D664" s="59" t="s">
        <v>9321</v>
      </c>
      <c r="E664" s="59" t="s">
        <v>15614</v>
      </c>
      <c r="F664" s="81" t="s">
        <v>5313</v>
      </c>
      <c r="G664" s="81" t="s">
        <v>953</v>
      </c>
      <c r="H664" s="59"/>
    </row>
    <row r="665" spans="1:8" x14ac:dyDescent="0.25">
      <c r="A665" s="59">
        <v>663</v>
      </c>
      <c r="B665" s="59" t="s">
        <v>5299</v>
      </c>
      <c r="C665" s="59" t="s">
        <v>15613</v>
      </c>
      <c r="D665" s="59" t="s">
        <v>9321</v>
      </c>
      <c r="E665" s="59" t="s">
        <v>15614</v>
      </c>
      <c r="F665" s="81" t="s">
        <v>5393</v>
      </c>
      <c r="G665" s="81" t="s">
        <v>1784</v>
      </c>
      <c r="H665" s="59"/>
    </row>
    <row r="666" spans="1:8" x14ac:dyDescent="0.25">
      <c r="A666" s="59">
        <v>664</v>
      </c>
      <c r="B666" s="59" t="s">
        <v>5299</v>
      </c>
      <c r="C666" s="59" t="s">
        <v>15613</v>
      </c>
      <c r="D666" s="59" t="s">
        <v>9321</v>
      </c>
      <c r="E666" s="59" t="s">
        <v>15614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15613</v>
      </c>
      <c r="D667" s="59" t="s">
        <v>15869</v>
      </c>
      <c r="E667" s="59" t="s">
        <v>15870</v>
      </c>
      <c r="F667" s="81"/>
      <c r="G667" s="81"/>
      <c r="H667" s="59"/>
    </row>
    <row r="668" spans="1:8" x14ac:dyDescent="0.25">
      <c r="A668" s="59">
        <v>666</v>
      </c>
      <c r="B668" s="59" t="s">
        <v>5299</v>
      </c>
      <c r="C668" s="59" t="s">
        <v>15613</v>
      </c>
      <c r="D668" s="59" t="s">
        <v>15871</v>
      </c>
      <c r="E668" s="59" t="s">
        <v>15870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15613</v>
      </c>
      <c r="D669" s="59" t="s">
        <v>9751</v>
      </c>
      <c r="E669" s="59" t="s">
        <v>15870</v>
      </c>
      <c r="F669" s="81" t="s">
        <v>5867</v>
      </c>
      <c r="G669" s="81" t="s">
        <v>3421</v>
      </c>
      <c r="H669" s="59"/>
    </row>
    <row r="670" spans="1:8" x14ac:dyDescent="0.25">
      <c r="A670" s="59">
        <v>668</v>
      </c>
      <c r="B670" s="59" t="s">
        <v>5299</v>
      </c>
      <c r="C670" s="59" t="s">
        <v>15613</v>
      </c>
      <c r="D670" s="59" t="s">
        <v>15872</v>
      </c>
      <c r="E670" s="59" t="s">
        <v>15870</v>
      </c>
      <c r="F670" s="81" t="s">
        <v>5728</v>
      </c>
      <c r="G670" s="81" t="s">
        <v>1656</v>
      </c>
      <c r="H670" s="59"/>
    </row>
    <row r="671" spans="1:8" x14ac:dyDescent="0.25">
      <c r="A671" s="59">
        <v>669</v>
      </c>
      <c r="B671" s="59" t="s">
        <v>5299</v>
      </c>
      <c r="C671" s="59" t="s">
        <v>15613</v>
      </c>
      <c r="D671" s="59" t="s">
        <v>15873</v>
      </c>
      <c r="E671" s="59" t="s">
        <v>15870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15613</v>
      </c>
      <c r="D672" s="59" t="s">
        <v>15874</v>
      </c>
      <c r="E672" s="59" t="s">
        <v>15875</v>
      </c>
      <c r="F672" s="515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15613</v>
      </c>
      <c r="D673" s="59" t="s">
        <v>15876</v>
      </c>
      <c r="E673" s="59" t="s">
        <v>15875</v>
      </c>
      <c r="F673" s="515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15613</v>
      </c>
      <c r="D674" s="59" t="s">
        <v>9753</v>
      </c>
      <c r="E674" s="59" t="s">
        <v>15875</v>
      </c>
      <c r="F674" s="81" t="s">
        <v>5867</v>
      </c>
      <c r="G674" s="81" t="s">
        <v>6767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15613</v>
      </c>
      <c r="D675" s="59" t="s">
        <v>15877</v>
      </c>
      <c r="E675" s="59" t="s">
        <v>15875</v>
      </c>
      <c r="F675" s="515"/>
      <c r="G675" s="81"/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15613</v>
      </c>
      <c r="D676" s="59" t="s">
        <v>9530</v>
      </c>
      <c r="E676" s="59" t="s">
        <v>15875</v>
      </c>
      <c r="F676" s="515">
        <v>45179</v>
      </c>
      <c r="G676" s="81" t="s">
        <v>5540</v>
      </c>
      <c r="H676" s="59"/>
      <c r="I676" s="103"/>
      <c r="J676" s="103"/>
    </row>
    <row r="677" spans="1:10" x14ac:dyDescent="0.25">
      <c r="A677" s="59">
        <v>675</v>
      </c>
      <c r="B677" s="59" t="s">
        <v>5419</v>
      </c>
      <c r="C677" s="59" t="s">
        <v>15613</v>
      </c>
      <c r="D677" s="59" t="s">
        <v>9404</v>
      </c>
      <c r="E677" s="59" t="s">
        <v>15614</v>
      </c>
      <c r="F677" s="515">
        <v>45026</v>
      </c>
      <c r="G677" s="81" t="s">
        <v>504</v>
      </c>
      <c r="H677" s="59"/>
      <c r="I677" s="103"/>
    </row>
    <row r="678" spans="1:10" x14ac:dyDescent="0.25">
      <c r="A678" s="59">
        <v>676</v>
      </c>
      <c r="B678" s="59" t="s">
        <v>5419</v>
      </c>
      <c r="C678" s="59" t="s">
        <v>15613</v>
      </c>
      <c r="D678" s="59" t="s">
        <v>9321</v>
      </c>
      <c r="E678" s="59" t="s">
        <v>15614</v>
      </c>
      <c r="F678" s="515">
        <v>45026</v>
      </c>
      <c r="G678" s="81" t="s">
        <v>504</v>
      </c>
      <c r="H678" s="59"/>
    </row>
    <row r="679" spans="1:10" x14ac:dyDescent="0.25">
      <c r="A679" s="59">
        <v>677</v>
      </c>
      <c r="B679" s="59" t="s">
        <v>5419</v>
      </c>
      <c r="C679" s="59" t="s">
        <v>15613</v>
      </c>
      <c r="D679" s="59" t="s">
        <v>9477</v>
      </c>
      <c r="E679" s="59" t="s">
        <v>15614</v>
      </c>
      <c r="F679" s="515">
        <v>45026</v>
      </c>
      <c r="G679" s="81" t="s">
        <v>504</v>
      </c>
      <c r="H679" s="59"/>
    </row>
    <row r="680" spans="1:10" x14ac:dyDescent="0.25">
      <c r="A680" s="59">
        <v>678</v>
      </c>
      <c r="B680" s="59" t="s">
        <v>5419</v>
      </c>
      <c r="C680" s="59" t="s">
        <v>15613</v>
      </c>
      <c r="D680" s="59" t="s">
        <v>9321</v>
      </c>
      <c r="E680" s="59" t="s">
        <v>15614</v>
      </c>
      <c r="F680" s="515">
        <v>44967</v>
      </c>
      <c r="G680" s="81" t="s">
        <v>1656</v>
      </c>
      <c r="H680" s="59"/>
    </row>
    <row r="681" spans="1:10" x14ac:dyDescent="0.25">
      <c r="A681" s="59">
        <v>679</v>
      </c>
      <c r="B681" s="144">
        <v>44995</v>
      </c>
      <c r="C681" s="59" t="s">
        <v>15613</v>
      </c>
      <c r="D681" s="59" t="s">
        <v>9321</v>
      </c>
      <c r="E681" s="59" t="s">
        <v>15614</v>
      </c>
      <c r="F681" s="515">
        <v>45179</v>
      </c>
      <c r="G681" s="81" t="s">
        <v>1784</v>
      </c>
      <c r="H681" s="59"/>
    </row>
    <row r="682" spans="1:10" x14ac:dyDescent="0.25">
      <c r="A682" s="59">
        <v>680</v>
      </c>
      <c r="B682" s="144">
        <v>44995</v>
      </c>
      <c r="C682" s="59" t="s">
        <v>15613</v>
      </c>
      <c r="D682" s="59" t="s">
        <v>9404</v>
      </c>
      <c r="E682" s="59" t="s">
        <v>15614</v>
      </c>
      <c r="F682" s="515">
        <v>44967</v>
      </c>
      <c r="G682" s="81" t="s">
        <v>1656</v>
      </c>
      <c r="H682" s="59"/>
    </row>
    <row r="683" spans="1:10" x14ac:dyDescent="0.25">
      <c r="A683" s="59">
        <v>681</v>
      </c>
      <c r="B683" s="144">
        <v>44995</v>
      </c>
      <c r="C683" s="59" t="s">
        <v>15613</v>
      </c>
      <c r="D683" s="59" t="s">
        <v>9478</v>
      </c>
      <c r="E683" s="59" t="s">
        <v>15614</v>
      </c>
      <c r="F683" s="515">
        <v>45026</v>
      </c>
      <c r="G683" s="81" t="s">
        <v>504</v>
      </c>
      <c r="H683" s="59"/>
    </row>
    <row r="684" spans="1:10" x14ac:dyDescent="0.25">
      <c r="A684" s="59">
        <v>682</v>
      </c>
      <c r="B684" s="144">
        <v>44995</v>
      </c>
      <c r="C684" s="59" t="s">
        <v>15613</v>
      </c>
      <c r="D684" s="59" t="s">
        <v>9477</v>
      </c>
      <c r="E684" s="59" t="s">
        <v>15614</v>
      </c>
      <c r="F684" s="515">
        <v>45179</v>
      </c>
      <c r="G684" s="81" t="s">
        <v>1784</v>
      </c>
      <c r="H684" s="59"/>
    </row>
    <row r="685" spans="1:10" x14ac:dyDescent="0.25">
      <c r="A685" s="59">
        <v>683</v>
      </c>
      <c r="B685" s="144">
        <v>44995</v>
      </c>
      <c r="C685" s="276" t="s">
        <v>15801</v>
      </c>
      <c r="D685" s="59" t="s">
        <v>9544</v>
      </c>
      <c r="E685" s="59" t="s">
        <v>15824</v>
      </c>
      <c r="F685" s="515">
        <v>45240</v>
      </c>
      <c r="G685" s="81" t="s">
        <v>15570</v>
      </c>
      <c r="H685" s="59"/>
    </row>
    <row r="686" spans="1:10" x14ac:dyDescent="0.25">
      <c r="A686" s="59">
        <v>684</v>
      </c>
      <c r="B686" s="144">
        <v>44995</v>
      </c>
      <c r="C686" s="276" t="s">
        <v>15801</v>
      </c>
      <c r="D686" s="59" t="s">
        <v>9546</v>
      </c>
      <c r="E686" s="59" t="s">
        <v>15824</v>
      </c>
      <c r="F686" s="515">
        <v>45240</v>
      </c>
      <c r="G686" s="81" t="s">
        <v>15570</v>
      </c>
      <c r="H686" s="59"/>
    </row>
    <row r="687" spans="1:10" x14ac:dyDescent="0.25">
      <c r="A687" s="59">
        <v>685</v>
      </c>
      <c r="B687" s="144">
        <v>44995</v>
      </c>
      <c r="C687" s="276" t="s">
        <v>15801</v>
      </c>
      <c r="D687" s="59" t="s">
        <v>9569</v>
      </c>
      <c r="E687" s="59" t="s">
        <v>15824</v>
      </c>
      <c r="F687" s="81" t="s">
        <v>5644</v>
      </c>
      <c r="G687" s="81" t="s">
        <v>665</v>
      </c>
      <c r="H687" s="59"/>
    </row>
    <row r="688" spans="1:10" x14ac:dyDescent="0.25">
      <c r="A688" s="59">
        <v>686</v>
      </c>
      <c r="B688" s="144">
        <v>44995</v>
      </c>
      <c r="C688" s="276" t="s">
        <v>15801</v>
      </c>
      <c r="D688" s="59" t="s">
        <v>9571</v>
      </c>
      <c r="E688" s="59" t="s">
        <v>15824</v>
      </c>
      <c r="F688" s="81" t="s">
        <v>5644</v>
      </c>
      <c r="G688" s="81" t="s">
        <v>665</v>
      </c>
      <c r="H688" s="59"/>
    </row>
    <row r="689" spans="1:8" x14ac:dyDescent="0.25">
      <c r="A689" s="59">
        <v>687</v>
      </c>
      <c r="B689" s="144">
        <v>44995</v>
      </c>
      <c r="C689" s="276" t="s">
        <v>15801</v>
      </c>
      <c r="D689" s="59" t="s">
        <v>15878</v>
      </c>
      <c r="E689" s="59" t="s">
        <v>15824</v>
      </c>
      <c r="F689" s="81" t="s">
        <v>5728</v>
      </c>
      <c r="G689" s="81" t="s">
        <v>455</v>
      </c>
      <c r="H689" s="59"/>
    </row>
    <row r="690" spans="1:8" x14ac:dyDescent="0.25">
      <c r="A690" s="59">
        <v>688</v>
      </c>
      <c r="B690" s="144">
        <v>44995</v>
      </c>
      <c r="C690" s="276" t="s">
        <v>15801</v>
      </c>
      <c r="D690" s="59" t="s">
        <v>15879</v>
      </c>
      <c r="E690" s="59" t="s">
        <v>15824</v>
      </c>
      <c r="F690" s="81" t="s">
        <v>5728</v>
      </c>
      <c r="G690" s="81" t="s">
        <v>455</v>
      </c>
      <c r="H690" s="59"/>
    </row>
    <row r="691" spans="1:8" x14ac:dyDescent="0.25">
      <c r="A691" s="59">
        <v>689</v>
      </c>
      <c r="B691" s="144">
        <v>44995</v>
      </c>
      <c r="C691" s="276" t="s">
        <v>15801</v>
      </c>
      <c r="D691" s="59" t="s">
        <v>15880</v>
      </c>
      <c r="E691" s="59" t="s">
        <v>15824</v>
      </c>
      <c r="F691" s="81" t="s">
        <v>5728</v>
      </c>
      <c r="G691" s="81" t="s">
        <v>455</v>
      </c>
      <c r="H691" s="59"/>
    </row>
    <row r="692" spans="1:8" x14ac:dyDescent="0.25">
      <c r="A692" s="59">
        <v>690</v>
      </c>
      <c r="B692" s="144">
        <v>44995</v>
      </c>
      <c r="C692" s="276" t="s">
        <v>15801</v>
      </c>
      <c r="D692" s="59" t="s">
        <v>9596</v>
      </c>
      <c r="E692" s="59" t="s">
        <v>15824</v>
      </c>
      <c r="F692" s="81" t="s">
        <v>5657</v>
      </c>
      <c r="G692" s="81" t="s">
        <v>749</v>
      </c>
      <c r="H692" s="59"/>
    </row>
    <row r="693" spans="1:8" x14ac:dyDescent="0.25">
      <c r="A693" s="59">
        <v>691</v>
      </c>
      <c r="B693" s="144">
        <v>44995</v>
      </c>
      <c r="C693" s="276" t="s">
        <v>15801</v>
      </c>
      <c r="D693" s="59" t="s">
        <v>9597</v>
      </c>
      <c r="E693" s="59" t="s">
        <v>15824</v>
      </c>
      <c r="F693" s="81" t="s">
        <v>5657</v>
      </c>
      <c r="G693" s="81" t="s">
        <v>749</v>
      </c>
      <c r="H693" s="59"/>
    </row>
    <row r="694" spans="1:8" x14ac:dyDescent="0.25">
      <c r="A694" s="59">
        <v>692</v>
      </c>
      <c r="B694" s="144">
        <v>44995</v>
      </c>
      <c r="C694" s="276" t="s">
        <v>15801</v>
      </c>
      <c r="D694" s="59" t="s">
        <v>15881</v>
      </c>
      <c r="E694" s="59" t="s">
        <v>15824</v>
      </c>
      <c r="F694" s="81" t="s">
        <v>5728</v>
      </c>
      <c r="G694" s="81" t="s">
        <v>455</v>
      </c>
      <c r="H694" s="59"/>
    </row>
    <row r="695" spans="1:8" x14ac:dyDescent="0.25">
      <c r="A695" s="59">
        <v>693</v>
      </c>
      <c r="B695" s="59" t="s">
        <v>5674</v>
      </c>
      <c r="C695" s="59" t="s">
        <v>15613</v>
      </c>
      <c r="D695" s="59" t="s">
        <v>7504</v>
      </c>
      <c r="E695" s="59" t="s">
        <v>15614</v>
      </c>
      <c r="F695" s="81" t="s">
        <v>5712</v>
      </c>
      <c r="G695" s="81" t="s">
        <v>5830</v>
      </c>
      <c r="H695" s="59"/>
    </row>
    <row r="696" spans="1:8" x14ac:dyDescent="0.25">
      <c r="A696" s="59">
        <v>694</v>
      </c>
      <c r="B696" s="59" t="s">
        <v>5674</v>
      </c>
      <c r="C696" s="59" t="s">
        <v>15613</v>
      </c>
      <c r="D696" s="59" t="s">
        <v>7217</v>
      </c>
      <c r="E696" s="59" t="s">
        <v>15614</v>
      </c>
      <c r="F696" s="81" t="s">
        <v>5712</v>
      </c>
      <c r="G696" s="81" t="s">
        <v>5830</v>
      </c>
      <c r="H696" s="59"/>
    </row>
    <row r="697" spans="1:8" x14ac:dyDescent="0.25">
      <c r="A697" s="59">
        <v>695</v>
      </c>
      <c r="B697" s="59" t="s">
        <v>5674</v>
      </c>
      <c r="C697" s="59" t="s">
        <v>15613</v>
      </c>
      <c r="D697" s="59" t="s">
        <v>7217</v>
      </c>
      <c r="E697" s="59" t="s">
        <v>15614</v>
      </c>
      <c r="F697" s="81" t="s">
        <v>5712</v>
      </c>
      <c r="G697" s="81" t="s">
        <v>5830</v>
      </c>
      <c r="H697" s="59"/>
    </row>
    <row r="698" spans="1:8" x14ac:dyDescent="0.25">
      <c r="A698" s="59">
        <v>696</v>
      </c>
      <c r="B698" s="59" t="s">
        <v>5674</v>
      </c>
      <c r="C698" s="59" t="s">
        <v>15613</v>
      </c>
      <c r="D698" s="59" t="s">
        <v>7217</v>
      </c>
      <c r="E698" s="59" t="s">
        <v>15614</v>
      </c>
      <c r="F698" s="81" t="s">
        <v>5712</v>
      </c>
      <c r="G698" s="81" t="s">
        <v>5830</v>
      </c>
      <c r="H698" s="59"/>
    </row>
    <row r="699" spans="1:8" x14ac:dyDescent="0.25">
      <c r="A699" s="59">
        <v>697</v>
      </c>
      <c r="B699" s="59" t="s">
        <v>5728</v>
      </c>
      <c r="C699" s="59" t="s">
        <v>15613</v>
      </c>
      <c r="D699" s="59" t="s">
        <v>7270</v>
      </c>
      <c r="E699" s="59" t="s">
        <v>15614</v>
      </c>
      <c r="F699" s="81" t="s">
        <v>5854</v>
      </c>
      <c r="G699" s="81" t="s">
        <v>553</v>
      </c>
      <c r="H699" s="59"/>
    </row>
    <row r="700" spans="1:8" x14ac:dyDescent="0.25">
      <c r="A700" s="59">
        <v>698</v>
      </c>
      <c r="B700" s="59" t="s">
        <v>5728</v>
      </c>
      <c r="C700" s="59" t="s">
        <v>15613</v>
      </c>
      <c r="D700" s="59" t="s">
        <v>7247</v>
      </c>
      <c r="E700" s="59" t="s">
        <v>15614</v>
      </c>
      <c r="F700" s="81" t="s">
        <v>5756</v>
      </c>
      <c r="G700" s="81" t="s">
        <v>957</v>
      </c>
      <c r="H700" s="59"/>
    </row>
    <row r="701" spans="1:8" x14ac:dyDescent="0.25">
      <c r="A701" s="59">
        <v>699</v>
      </c>
      <c r="B701" s="59" t="s">
        <v>5728</v>
      </c>
      <c r="C701" s="59" t="s">
        <v>15613</v>
      </c>
      <c r="D701" s="59" t="s">
        <v>7247</v>
      </c>
      <c r="E701" s="59" t="s">
        <v>15614</v>
      </c>
      <c r="F701" s="81" t="s">
        <v>5854</v>
      </c>
      <c r="G701" s="81" t="s">
        <v>553</v>
      </c>
      <c r="H701" s="59"/>
    </row>
    <row r="702" spans="1:8" x14ac:dyDescent="0.25">
      <c r="A702" s="59">
        <v>700</v>
      </c>
      <c r="B702" s="59" t="s">
        <v>5728</v>
      </c>
      <c r="C702" s="59" t="s">
        <v>15613</v>
      </c>
      <c r="D702" s="59" t="s">
        <v>9687</v>
      </c>
      <c r="E702" s="59" t="s">
        <v>15614</v>
      </c>
      <c r="F702" s="81" t="s">
        <v>5756</v>
      </c>
      <c r="G702" s="81" t="s">
        <v>957</v>
      </c>
      <c r="H702" s="59"/>
    </row>
    <row r="703" spans="1:8" x14ac:dyDescent="0.25">
      <c r="A703" s="59">
        <v>701</v>
      </c>
      <c r="B703" s="59" t="s">
        <v>5728</v>
      </c>
      <c r="C703" s="59" t="s">
        <v>15613</v>
      </c>
      <c r="D703" s="59" t="s">
        <v>15882</v>
      </c>
      <c r="E703" s="59" t="s">
        <v>15614</v>
      </c>
      <c r="F703" s="81" t="s">
        <v>5728</v>
      </c>
      <c r="G703" s="81" t="s">
        <v>4979</v>
      </c>
      <c r="H703" s="59"/>
    </row>
    <row r="704" spans="1:8" x14ac:dyDescent="0.25">
      <c r="A704" s="59">
        <v>702</v>
      </c>
      <c r="B704" s="59" t="s">
        <v>5728</v>
      </c>
      <c r="C704" s="59" t="s">
        <v>15613</v>
      </c>
      <c r="D704" s="59" t="s">
        <v>15883</v>
      </c>
      <c r="E704" s="59" t="s">
        <v>15614</v>
      </c>
      <c r="F704" s="81" t="s">
        <v>5728</v>
      </c>
      <c r="G704" s="81" t="s">
        <v>4979</v>
      </c>
      <c r="H704" s="59"/>
    </row>
    <row r="705" spans="1:8" x14ac:dyDescent="0.25">
      <c r="A705" s="59">
        <v>703</v>
      </c>
      <c r="B705" s="59" t="s">
        <v>5854</v>
      </c>
      <c r="C705" s="59" t="s">
        <v>15613</v>
      </c>
      <c r="D705" s="59" t="s">
        <v>7636</v>
      </c>
      <c r="E705" s="59" t="s">
        <v>15614</v>
      </c>
      <c r="F705" s="515">
        <v>45088</v>
      </c>
      <c r="G705" s="81" t="s">
        <v>17445</v>
      </c>
      <c r="H705" s="59"/>
    </row>
    <row r="706" spans="1:8" x14ac:dyDescent="0.25">
      <c r="A706" s="59">
        <v>704</v>
      </c>
      <c r="B706" s="59" t="s">
        <v>5854</v>
      </c>
      <c r="C706" s="59" t="s">
        <v>15613</v>
      </c>
      <c r="D706" s="59" t="s">
        <v>7247</v>
      </c>
      <c r="E706" s="59" t="s">
        <v>15614</v>
      </c>
      <c r="F706" s="81" t="s">
        <v>5867</v>
      </c>
      <c r="G706" s="81" t="s">
        <v>5647</v>
      </c>
      <c r="H706" s="59"/>
    </row>
    <row r="707" spans="1:8" x14ac:dyDescent="0.25">
      <c r="A707" s="59">
        <v>705</v>
      </c>
      <c r="B707" s="59" t="s">
        <v>5854</v>
      </c>
      <c r="C707" s="59" t="s">
        <v>15613</v>
      </c>
      <c r="D707" s="59" t="s">
        <v>7268</v>
      </c>
      <c r="E707" s="59" t="s">
        <v>15614</v>
      </c>
      <c r="F707" s="515">
        <v>45088</v>
      </c>
      <c r="G707" s="81" t="s">
        <v>17445</v>
      </c>
      <c r="H707" s="59"/>
    </row>
    <row r="708" spans="1:8" x14ac:dyDescent="0.25">
      <c r="A708" s="59">
        <v>706</v>
      </c>
      <c r="B708" s="59" t="s">
        <v>5854</v>
      </c>
      <c r="C708" s="59" t="s">
        <v>15613</v>
      </c>
      <c r="D708" s="59" t="s">
        <v>7250</v>
      </c>
      <c r="E708" s="59" t="s">
        <v>15614</v>
      </c>
      <c r="F708" s="515">
        <v>44968</v>
      </c>
      <c r="G708" s="81" t="s">
        <v>404</v>
      </c>
      <c r="H708" s="59"/>
    </row>
    <row r="709" spans="1:8" x14ac:dyDescent="0.25">
      <c r="A709" s="59">
        <v>707</v>
      </c>
      <c r="B709" s="59" t="s">
        <v>5854</v>
      </c>
      <c r="C709" s="59" t="s">
        <v>15613</v>
      </c>
      <c r="D709" s="59" t="s">
        <v>7270</v>
      </c>
      <c r="E709" s="59" t="s">
        <v>15614</v>
      </c>
      <c r="F709" s="515">
        <v>44968</v>
      </c>
      <c r="G709" s="81" t="s">
        <v>404</v>
      </c>
      <c r="H709" s="59"/>
    </row>
    <row r="710" spans="1:8" x14ac:dyDescent="0.25">
      <c r="A710" s="59">
        <v>708</v>
      </c>
      <c r="B710" s="59" t="s">
        <v>5854</v>
      </c>
      <c r="C710" s="59" t="s">
        <v>15613</v>
      </c>
      <c r="D710" s="59" t="s">
        <v>9404</v>
      </c>
      <c r="E710" s="59" t="s">
        <v>15614</v>
      </c>
      <c r="F710" s="515">
        <v>45088</v>
      </c>
      <c r="G710" s="81" t="s">
        <v>2916</v>
      </c>
      <c r="H710" s="59"/>
    </row>
    <row r="711" spans="1:8" x14ac:dyDescent="0.25">
      <c r="A711" s="59">
        <v>709</v>
      </c>
      <c r="B711" s="59" t="s">
        <v>5854</v>
      </c>
      <c r="C711" s="59" t="s">
        <v>15613</v>
      </c>
      <c r="D711" s="59" t="s">
        <v>9756</v>
      </c>
      <c r="E711" s="59" t="s">
        <v>15614</v>
      </c>
      <c r="F711" s="81" t="s">
        <v>5867</v>
      </c>
      <c r="G711" s="81" t="s">
        <v>5647</v>
      </c>
      <c r="H711" s="59"/>
    </row>
    <row r="712" spans="1:8" x14ac:dyDescent="0.25">
      <c r="A712" s="59">
        <v>710</v>
      </c>
      <c r="B712" s="59" t="s">
        <v>5854</v>
      </c>
      <c r="C712" s="59" t="s">
        <v>15613</v>
      </c>
      <c r="D712" s="59" t="s">
        <v>9756</v>
      </c>
      <c r="E712" s="59" t="s">
        <v>15614</v>
      </c>
      <c r="F712" s="515">
        <v>45088</v>
      </c>
      <c r="G712" s="81" t="s">
        <v>6767</v>
      </c>
      <c r="H712" s="59"/>
    </row>
    <row r="713" spans="1:8" x14ac:dyDescent="0.25">
      <c r="A713" s="59">
        <v>711</v>
      </c>
      <c r="B713" s="59" t="s">
        <v>5854</v>
      </c>
      <c r="C713" s="59" t="s">
        <v>15613</v>
      </c>
      <c r="D713" s="59" t="s">
        <v>15884</v>
      </c>
      <c r="E713" s="59" t="s">
        <v>15614</v>
      </c>
      <c r="F713" s="515">
        <v>45088</v>
      </c>
      <c r="G713" s="81" t="s">
        <v>2916</v>
      </c>
      <c r="H713" s="59"/>
    </row>
    <row r="714" spans="1:8" x14ac:dyDescent="0.25">
      <c r="A714" s="59">
        <v>712</v>
      </c>
      <c r="B714" s="59" t="s">
        <v>5854</v>
      </c>
      <c r="C714" s="59" t="s">
        <v>15613</v>
      </c>
      <c r="D714" s="59" t="s">
        <v>7247</v>
      </c>
      <c r="E714" s="59" t="s">
        <v>15614</v>
      </c>
      <c r="F714" s="515">
        <v>45088</v>
      </c>
      <c r="G714" s="81" t="s">
        <v>6767</v>
      </c>
      <c r="H714" s="59"/>
    </row>
    <row r="715" spans="1:8" x14ac:dyDescent="0.25">
      <c r="A715" s="59">
        <v>713</v>
      </c>
      <c r="B715" s="59" t="s">
        <v>5854</v>
      </c>
      <c r="C715" s="59" t="s">
        <v>14769</v>
      </c>
      <c r="D715" s="59" t="s">
        <v>15885</v>
      </c>
      <c r="E715" s="59" t="s">
        <v>15886</v>
      </c>
      <c r="F715" s="81"/>
      <c r="G715" s="81"/>
      <c r="H715" s="59"/>
    </row>
    <row r="716" spans="1:8" x14ac:dyDescent="0.25">
      <c r="A716" s="59">
        <v>714</v>
      </c>
      <c r="B716" s="59" t="s">
        <v>5854</v>
      </c>
      <c r="C716" s="59" t="s">
        <v>14769</v>
      </c>
      <c r="D716" s="59" t="s">
        <v>15887</v>
      </c>
      <c r="E716" s="59" t="s">
        <v>15886</v>
      </c>
      <c r="F716" s="81"/>
      <c r="G716" s="81"/>
      <c r="H716" s="59"/>
    </row>
    <row r="717" spans="1:8" x14ac:dyDescent="0.25">
      <c r="A717" s="59">
        <v>715</v>
      </c>
      <c r="B717" s="59" t="s">
        <v>5854</v>
      </c>
      <c r="C717" s="59" t="s">
        <v>14769</v>
      </c>
      <c r="D717" s="59" t="s">
        <v>15888</v>
      </c>
      <c r="E717" s="59" t="s">
        <v>15886</v>
      </c>
      <c r="F717" s="81"/>
      <c r="G717" s="81"/>
      <c r="H717" s="59"/>
    </row>
    <row r="718" spans="1:8" x14ac:dyDescent="0.25">
      <c r="A718" s="59">
        <v>716</v>
      </c>
      <c r="B718" s="59"/>
      <c r="C718" s="59"/>
      <c r="D718" s="59"/>
      <c r="E718" s="59"/>
      <c r="F718" s="81"/>
      <c r="G718" s="81"/>
      <c r="H718" s="59"/>
    </row>
    <row r="719" spans="1:8" x14ac:dyDescent="0.25">
      <c r="A719" s="59">
        <v>717</v>
      </c>
      <c r="B719" s="59"/>
      <c r="C719" s="59"/>
      <c r="D719" s="59"/>
      <c r="E719" s="59"/>
      <c r="F719" s="81"/>
      <c r="G719" s="81"/>
      <c r="H719" s="59"/>
    </row>
    <row r="720" spans="1:8" x14ac:dyDescent="0.25">
      <c r="A720" s="59">
        <v>718</v>
      </c>
      <c r="B720" s="59"/>
      <c r="C720" s="59"/>
      <c r="D720" s="59"/>
      <c r="E720" s="59"/>
      <c r="F720" s="81"/>
      <c r="G720" s="81"/>
      <c r="H720" s="59"/>
    </row>
    <row r="721" spans="1:8" x14ac:dyDescent="0.25">
      <c r="A721" s="59">
        <v>719</v>
      </c>
      <c r="B721" s="59"/>
      <c r="C721" s="59"/>
      <c r="D721" s="59"/>
      <c r="E721" s="59"/>
      <c r="F721" s="81"/>
      <c r="G721" s="81"/>
      <c r="H721" s="59"/>
    </row>
    <row r="722" spans="1:8" x14ac:dyDescent="0.25">
      <c r="A722" s="59">
        <v>720</v>
      </c>
      <c r="B722" s="59"/>
      <c r="C722" s="59"/>
      <c r="D722" s="59"/>
      <c r="E722" s="59"/>
      <c r="F722" s="81"/>
      <c r="G722" s="81"/>
      <c r="H722" s="59"/>
    </row>
    <row r="723" spans="1:8" x14ac:dyDescent="0.25">
      <c r="A723" s="59">
        <v>721</v>
      </c>
      <c r="B723" s="59"/>
      <c r="C723" s="59"/>
      <c r="D723" s="59"/>
      <c r="E723" s="59"/>
      <c r="F723" s="81"/>
      <c r="G723" s="81"/>
      <c r="H723" s="59"/>
    </row>
    <row r="724" spans="1:8" x14ac:dyDescent="0.25">
      <c r="A724" s="59">
        <v>722</v>
      </c>
      <c r="B724" s="59"/>
      <c r="C724" s="59"/>
      <c r="D724" s="59"/>
      <c r="E724" s="59"/>
      <c r="F724" s="81"/>
      <c r="G724" s="81"/>
      <c r="H724" s="59"/>
    </row>
    <row r="725" spans="1:8" x14ac:dyDescent="0.25">
      <c r="A725" s="59">
        <v>723</v>
      </c>
      <c r="B725" s="59"/>
      <c r="C725" s="59"/>
      <c r="D725" s="59"/>
      <c r="E725" s="59"/>
      <c r="F725" s="81"/>
      <c r="G725" s="81"/>
      <c r="H725" s="59"/>
    </row>
    <row r="726" spans="1:8" x14ac:dyDescent="0.25">
      <c r="A726" s="59">
        <v>724</v>
      </c>
      <c r="B726" s="59"/>
      <c r="C726" s="59"/>
      <c r="D726" s="59"/>
      <c r="E726" s="59"/>
      <c r="F726" s="81"/>
      <c r="G726" s="81"/>
      <c r="H726" s="59"/>
    </row>
    <row r="727" spans="1:8" x14ac:dyDescent="0.25">
      <c r="A727" s="59">
        <v>725</v>
      </c>
      <c r="B727" s="59"/>
      <c r="C727" s="59"/>
      <c r="D727" s="59"/>
      <c r="E727" s="59"/>
      <c r="F727" s="81"/>
      <c r="G727" s="81"/>
      <c r="H727" s="59"/>
    </row>
    <row r="728" spans="1:8" x14ac:dyDescent="0.25">
      <c r="A728" s="59">
        <v>726</v>
      </c>
    </row>
    <row r="729" spans="1:8" x14ac:dyDescent="0.25">
      <c r="A729" s="59">
        <v>727</v>
      </c>
    </row>
    <row r="730" spans="1:8" x14ac:dyDescent="0.25">
      <c r="A730" s="59">
        <v>728</v>
      </c>
    </row>
    <row r="731" spans="1:8" x14ac:dyDescent="0.25">
      <c r="A731" s="59">
        <v>729</v>
      </c>
    </row>
    <row r="732" spans="1:8" x14ac:dyDescent="0.25">
      <c r="A732" s="59">
        <v>730</v>
      </c>
    </row>
    <row r="733" spans="1:8" x14ac:dyDescent="0.25">
      <c r="A733" s="59">
        <v>731</v>
      </c>
    </row>
    <row r="734" spans="1:8" x14ac:dyDescent="0.25">
      <c r="A734" s="59">
        <v>732</v>
      </c>
    </row>
    <row r="735" spans="1:8" x14ac:dyDescent="0.25">
      <c r="A735" s="59">
        <v>733</v>
      </c>
    </row>
    <row r="736" spans="1:8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2" activePane="bottomLeft" state="frozen"/>
      <selection pane="bottomLeft" activeCell="O43" sqref="O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80" t="s">
        <v>15889</v>
      </c>
      <c r="C1" s="880"/>
      <c r="D1" s="3"/>
      <c r="F1" s="5"/>
      <c r="G1" s="5"/>
      <c r="M1" s="713" t="s">
        <v>15890</v>
      </c>
      <c r="N1" s="713"/>
    </row>
    <row r="2" spans="1:19" ht="15.75" thickBot="1" x14ac:dyDescent="0.3">
      <c r="A2" s="714" t="s">
        <v>3</v>
      </c>
      <c r="B2" s="715" t="s">
        <v>17</v>
      </c>
      <c r="C2" s="714" t="s">
        <v>15608</v>
      </c>
      <c r="D2" s="715" t="s">
        <v>15609</v>
      </c>
      <c r="E2" s="715" t="s">
        <v>15610</v>
      </c>
      <c r="F2" s="716" t="s">
        <v>15611</v>
      </c>
      <c r="G2" s="716" t="s">
        <v>21</v>
      </c>
      <c r="H2" s="715" t="s">
        <v>408</v>
      </c>
      <c r="I2" s="715" t="s">
        <v>15891</v>
      </c>
      <c r="J2" s="715" t="s">
        <v>15892</v>
      </c>
      <c r="K2" s="715" t="s">
        <v>15893</v>
      </c>
      <c r="M2" s="695" t="s">
        <v>15611</v>
      </c>
      <c r="N2" s="695" t="s">
        <v>15608</v>
      </c>
      <c r="O2" s="695" t="s">
        <v>15609</v>
      </c>
      <c r="P2" s="695" t="s">
        <v>17</v>
      </c>
      <c r="Q2" s="695" t="s">
        <v>21</v>
      </c>
      <c r="R2" s="695" t="s">
        <v>408</v>
      </c>
      <c r="S2" s="695" t="s">
        <v>15612</v>
      </c>
    </row>
    <row r="3" spans="1:19" ht="15.75" thickTop="1" x14ac:dyDescent="0.25">
      <c r="A3" s="93">
        <v>1</v>
      </c>
      <c r="B3" s="59" t="s">
        <v>14139</v>
      </c>
      <c r="C3" s="59" t="s">
        <v>15681</v>
      </c>
      <c r="D3" s="124" t="s">
        <v>15010</v>
      </c>
      <c r="E3" s="59" t="s">
        <v>15894</v>
      </c>
      <c r="F3" s="59" t="s">
        <v>14139</v>
      </c>
      <c r="G3" s="59" t="s">
        <v>1625</v>
      </c>
      <c r="H3" s="59"/>
      <c r="I3" s="59"/>
      <c r="J3" s="59"/>
      <c r="K3" s="59"/>
      <c r="M3" s="593">
        <v>44906</v>
      </c>
      <c r="N3" s="531" t="s">
        <v>15621</v>
      </c>
      <c r="O3" s="607" t="s">
        <v>15895</v>
      </c>
      <c r="P3" s="702" t="s">
        <v>15620</v>
      </c>
      <c r="Q3" s="531"/>
      <c r="R3" s="531"/>
      <c r="S3" s="531"/>
    </row>
    <row r="4" spans="1:19" x14ac:dyDescent="0.25">
      <c r="A4" s="59">
        <v>2</v>
      </c>
      <c r="B4" s="59" t="s">
        <v>14139</v>
      </c>
      <c r="C4" s="59" t="s">
        <v>15681</v>
      </c>
      <c r="D4" s="124" t="s">
        <v>15896</v>
      </c>
      <c r="E4" s="59" t="s">
        <v>15894</v>
      </c>
      <c r="F4" s="59" t="s">
        <v>14139</v>
      </c>
      <c r="G4" s="59" t="s">
        <v>1625</v>
      </c>
      <c r="H4" s="59"/>
      <c r="I4" s="59"/>
      <c r="J4" s="59"/>
      <c r="K4" s="59"/>
      <c r="M4" s="144">
        <v>44906</v>
      </c>
      <c r="N4" s="59" t="s">
        <v>15621</v>
      </c>
      <c r="O4" s="124" t="s">
        <v>13410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14139</v>
      </c>
      <c r="C5" s="59" t="s">
        <v>15681</v>
      </c>
      <c r="D5" s="124" t="s">
        <v>14435</v>
      </c>
      <c r="E5" s="59" t="s">
        <v>15894</v>
      </c>
      <c r="F5" s="59" t="s">
        <v>14139</v>
      </c>
      <c r="G5" s="59" t="s">
        <v>1625</v>
      </c>
      <c r="H5" s="59"/>
      <c r="I5" s="59"/>
      <c r="J5" s="59"/>
      <c r="K5" s="59"/>
      <c r="M5" s="144">
        <v>44906</v>
      </c>
      <c r="N5" s="59" t="s">
        <v>15621</v>
      </c>
      <c r="O5" s="124" t="s">
        <v>13411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14139</v>
      </c>
      <c r="C6" s="59" t="s">
        <v>15681</v>
      </c>
      <c r="D6" s="124" t="s">
        <v>15897</v>
      </c>
      <c r="E6" s="59" t="s">
        <v>15894</v>
      </c>
      <c r="F6" s="59" t="s">
        <v>14139</v>
      </c>
      <c r="G6" s="59" t="s">
        <v>1625</v>
      </c>
      <c r="H6" s="59"/>
      <c r="I6" s="59"/>
      <c r="J6" s="59"/>
      <c r="K6" s="59"/>
      <c r="M6" s="144">
        <v>44906</v>
      </c>
      <c r="N6" s="59" t="s">
        <v>15621</v>
      </c>
      <c r="O6" s="124" t="s">
        <v>13409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14139</v>
      </c>
      <c r="C7" s="59" t="s">
        <v>15681</v>
      </c>
      <c r="D7" s="124" t="s">
        <v>15898</v>
      </c>
      <c r="E7" s="59" t="s">
        <v>15894</v>
      </c>
      <c r="F7" s="59" t="s">
        <v>14139</v>
      </c>
      <c r="G7" s="59" t="s">
        <v>1625</v>
      </c>
      <c r="H7" s="59"/>
      <c r="I7" s="59"/>
      <c r="J7" s="59"/>
      <c r="K7" s="59"/>
      <c r="M7" s="59"/>
      <c r="N7" s="59" t="s">
        <v>15621</v>
      </c>
      <c r="O7" s="124" t="s">
        <v>15011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14139</v>
      </c>
      <c r="C8" s="59" t="s">
        <v>15681</v>
      </c>
      <c r="D8" s="124" t="s">
        <v>14562</v>
      </c>
      <c r="E8" s="59" t="s">
        <v>15894</v>
      </c>
      <c r="F8" s="59" t="s">
        <v>14139</v>
      </c>
      <c r="G8" s="59" t="s">
        <v>1625</v>
      </c>
      <c r="H8" s="59"/>
      <c r="I8" s="59"/>
      <c r="J8" s="59"/>
      <c r="K8" s="59"/>
      <c r="M8" s="59"/>
      <c r="N8" s="59" t="s">
        <v>15621</v>
      </c>
      <c r="O8" s="124" t="s">
        <v>6795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14139</v>
      </c>
      <c r="C9" s="59" t="s">
        <v>15681</v>
      </c>
      <c r="D9" s="124" t="s">
        <v>14344</v>
      </c>
      <c r="E9" s="59" t="s">
        <v>15894</v>
      </c>
      <c r="F9" s="144">
        <v>44564</v>
      </c>
      <c r="G9" s="59" t="s">
        <v>3126</v>
      </c>
      <c r="H9" s="59"/>
      <c r="I9" s="124" t="s">
        <v>14342</v>
      </c>
      <c r="J9" s="59">
        <v>194218</v>
      </c>
      <c r="K9" s="59"/>
      <c r="M9" s="59"/>
      <c r="N9" s="59" t="s">
        <v>15621</v>
      </c>
      <c r="O9" s="124" t="s">
        <v>15899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14139</v>
      </c>
      <c r="C10" s="59" t="s">
        <v>15681</v>
      </c>
      <c r="D10" s="59" t="s">
        <v>15900</v>
      </c>
      <c r="E10" s="59" t="s">
        <v>15894</v>
      </c>
      <c r="F10" s="59" t="s">
        <v>14328</v>
      </c>
      <c r="G10" s="59" t="s">
        <v>1653</v>
      </c>
      <c r="H10" s="59"/>
      <c r="I10" s="124" t="s">
        <v>14329</v>
      </c>
      <c r="J10" s="59"/>
      <c r="K10" s="59"/>
      <c r="M10" s="144">
        <v>45018</v>
      </c>
      <c r="N10" s="59" t="s">
        <v>15689</v>
      </c>
      <c r="O10" s="59" t="s">
        <v>15901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14139</v>
      </c>
      <c r="C11" s="59" t="s">
        <v>15681</v>
      </c>
      <c r="D11" s="124" t="s">
        <v>15902</v>
      </c>
      <c r="E11" s="59" t="s">
        <v>15894</v>
      </c>
      <c r="F11" s="59" t="s">
        <v>14328</v>
      </c>
      <c r="G11" s="59" t="s">
        <v>1653</v>
      </c>
      <c r="H11" s="59"/>
      <c r="I11" s="124" t="s">
        <v>14333</v>
      </c>
      <c r="J11" s="59"/>
      <c r="K11" s="59"/>
      <c r="M11" s="144">
        <v>45018</v>
      </c>
      <c r="N11" s="59" t="s">
        <v>15621</v>
      </c>
      <c r="O11" s="124" t="s">
        <v>6796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14139</v>
      </c>
      <c r="C12" s="59" t="s">
        <v>15681</v>
      </c>
      <c r="D12" s="124" t="s">
        <v>15903</v>
      </c>
      <c r="E12" s="59" t="s">
        <v>15894</v>
      </c>
      <c r="F12" s="59" t="s">
        <v>14311</v>
      </c>
      <c r="G12" s="59" t="s">
        <v>1656</v>
      </c>
      <c r="H12" s="59"/>
      <c r="I12" s="124" t="s">
        <v>14312</v>
      </c>
      <c r="J12" s="59">
        <v>214746</v>
      </c>
      <c r="K12" s="59"/>
      <c r="M12" s="144">
        <v>45018</v>
      </c>
      <c r="N12" s="59" t="s">
        <v>15904</v>
      </c>
      <c r="O12" s="124" t="s">
        <v>15037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14139</v>
      </c>
      <c r="C13" s="59" t="s">
        <v>15681</v>
      </c>
      <c r="D13" s="124" t="s">
        <v>15905</v>
      </c>
      <c r="E13" s="59" t="s">
        <v>15894</v>
      </c>
      <c r="F13" s="59" t="s">
        <v>14311</v>
      </c>
      <c r="G13" s="59" t="s">
        <v>1656</v>
      </c>
      <c r="H13" s="59"/>
      <c r="I13" s="124" t="s">
        <v>14315</v>
      </c>
      <c r="J13" s="59">
        <v>214746</v>
      </c>
      <c r="K13" s="59"/>
      <c r="M13" s="144">
        <v>45018</v>
      </c>
      <c r="N13" s="59" t="s">
        <v>15904</v>
      </c>
      <c r="O13" s="124" t="s">
        <v>15906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14139</v>
      </c>
      <c r="C14" s="59" t="s">
        <v>15681</v>
      </c>
      <c r="D14" s="124" t="s">
        <v>14697</v>
      </c>
      <c r="E14" s="59" t="s">
        <v>15894</v>
      </c>
      <c r="F14" s="144">
        <v>44897</v>
      </c>
      <c r="G14" s="59" t="s">
        <v>15907</v>
      </c>
      <c r="H14" s="59"/>
      <c r="I14" s="59">
        <v>5707309</v>
      </c>
      <c r="J14" s="59">
        <v>174842</v>
      </c>
      <c r="K14" s="59">
        <v>191557</v>
      </c>
      <c r="M14" s="593">
        <v>45018</v>
      </c>
      <c r="N14" s="531" t="s">
        <v>15621</v>
      </c>
      <c r="O14" s="607" t="s">
        <v>15908</v>
      </c>
      <c r="P14" s="593" t="s">
        <v>1707</v>
      </c>
      <c r="Q14" s="531"/>
      <c r="R14" s="531" t="s">
        <v>15620</v>
      </c>
      <c r="S14" s="531"/>
    </row>
    <row r="15" spans="1:19" x14ac:dyDescent="0.25">
      <c r="A15" s="59">
        <v>13</v>
      </c>
      <c r="B15" s="59" t="s">
        <v>14139</v>
      </c>
      <c r="C15" s="59" t="s">
        <v>15681</v>
      </c>
      <c r="D15" s="124" t="s">
        <v>14699</v>
      </c>
      <c r="E15" s="59" t="s">
        <v>15894</v>
      </c>
      <c r="F15" s="144">
        <v>44897</v>
      </c>
      <c r="G15" s="59" t="s">
        <v>15907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15689</v>
      </c>
      <c r="O15" s="59" t="s">
        <v>7294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14139</v>
      </c>
      <c r="C16" s="59" t="s">
        <v>15681</v>
      </c>
      <c r="D16" s="124" t="s">
        <v>15909</v>
      </c>
      <c r="E16" s="59" t="s">
        <v>15894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15689</v>
      </c>
      <c r="O16" s="59" t="s">
        <v>7293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14139</v>
      </c>
      <c r="C17" s="59" t="s">
        <v>15681</v>
      </c>
      <c r="D17" s="124" t="s">
        <v>15910</v>
      </c>
      <c r="E17" s="59" t="s">
        <v>15894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15689</v>
      </c>
      <c r="O17" s="59" t="s">
        <v>7292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14139</v>
      </c>
      <c r="C18" s="59" t="s">
        <v>15681</v>
      </c>
      <c r="D18" s="59" t="s">
        <v>15911</v>
      </c>
      <c r="E18" s="59" t="s">
        <v>15894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15689</v>
      </c>
      <c r="O18" s="59" t="s">
        <v>7302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14139</v>
      </c>
      <c r="C19" s="59" t="s">
        <v>15681</v>
      </c>
      <c r="D19" s="124" t="s">
        <v>15912</v>
      </c>
      <c r="E19" s="59" t="s">
        <v>15894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15689</v>
      </c>
      <c r="O19" s="59" t="s">
        <v>7305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14139</v>
      </c>
      <c r="C20" s="59" t="s">
        <v>15681</v>
      </c>
      <c r="D20" s="124" t="s">
        <v>15913</v>
      </c>
      <c r="E20" s="59" t="s">
        <v>15894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15689</v>
      </c>
      <c r="O20" s="59" t="s">
        <v>7290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14139</v>
      </c>
      <c r="C21" s="59" t="s">
        <v>15681</v>
      </c>
      <c r="D21" s="124" t="s">
        <v>15914</v>
      </c>
      <c r="E21" s="59" t="s">
        <v>15894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15621</v>
      </c>
      <c r="O21" s="124" t="s">
        <v>7467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14139</v>
      </c>
      <c r="C22" s="59" t="s">
        <v>15681</v>
      </c>
      <c r="D22" s="124" t="s">
        <v>15915</v>
      </c>
      <c r="E22" s="59" t="s">
        <v>15894</v>
      </c>
      <c r="F22" s="144">
        <v>44683</v>
      </c>
      <c r="G22" s="59" t="s">
        <v>3421</v>
      </c>
      <c r="H22" s="59"/>
      <c r="I22" s="124" t="s">
        <v>14254</v>
      </c>
      <c r="J22" s="59">
        <v>126141</v>
      </c>
      <c r="K22" s="59"/>
      <c r="M22" s="144">
        <v>45205</v>
      </c>
      <c r="N22" s="59" t="s">
        <v>15621</v>
      </c>
      <c r="O22" s="261" t="s">
        <v>8776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14139</v>
      </c>
      <c r="C23" s="59" t="s">
        <v>15681</v>
      </c>
      <c r="D23" s="124" t="s">
        <v>15916</v>
      </c>
      <c r="E23" s="59" t="s">
        <v>15894</v>
      </c>
      <c r="F23" s="144">
        <v>44683</v>
      </c>
      <c r="G23" s="59" t="s">
        <v>3421</v>
      </c>
      <c r="H23" s="59"/>
      <c r="I23" s="124" t="s">
        <v>15917</v>
      </c>
      <c r="J23" s="59">
        <v>126141</v>
      </c>
      <c r="K23" s="59"/>
      <c r="M23" s="59" t="s">
        <v>3586</v>
      </c>
      <c r="N23" s="59" t="s">
        <v>15621</v>
      </c>
      <c r="O23" s="124" t="s">
        <v>8777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14139</v>
      </c>
      <c r="C24" s="59" t="s">
        <v>15681</v>
      </c>
      <c r="D24" s="124" t="s">
        <v>15918</v>
      </c>
      <c r="E24" s="59" t="s">
        <v>15894</v>
      </c>
      <c r="F24" s="59" t="s">
        <v>14205</v>
      </c>
      <c r="G24" s="59" t="s">
        <v>2148</v>
      </c>
      <c r="H24" s="59"/>
      <c r="I24" s="124" t="s">
        <v>14206</v>
      </c>
      <c r="J24" s="59"/>
      <c r="K24" s="59"/>
      <c r="M24" s="59"/>
      <c r="N24" s="59" t="s">
        <v>15627</v>
      </c>
      <c r="O24" s="59" t="s">
        <v>8751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14139</v>
      </c>
      <c r="C25" s="59" t="s">
        <v>15681</v>
      </c>
      <c r="D25" s="124" t="s">
        <v>15919</v>
      </c>
      <c r="E25" s="59" t="s">
        <v>15894</v>
      </c>
      <c r="F25" s="59" t="s">
        <v>14205</v>
      </c>
      <c r="G25" s="59" t="s">
        <v>2148</v>
      </c>
      <c r="H25" s="59"/>
      <c r="I25" s="124" t="s">
        <v>14209</v>
      </c>
      <c r="J25" s="59"/>
      <c r="K25" s="59"/>
      <c r="M25" s="59"/>
      <c r="N25" s="59" t="s">
        <v>15627</v>
      </c>
      <c r="O25" s="59" t="s">
        <v>8753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14139</v>
      </c>
      <c r="C26" s="59" t="s">
        <v>15681</v>
      </c>
      <c r="D26" s="124" t="s">
        <v>15920</v>
      </c>
      <c r="E26" s="59" t="s">
        <v>15894</v>
      </c>
      <c r="F26" s="59" t="s">
        <v>15631</v>
      </c>
      <c r="G26" s="59" t="s">
        <v>1653</v>
      </c>
      <c r="H26" s="59"/>
      <c r="I26" s="124" t="s">
        <v>14197</v>
      </c>
      <c r="J26" s="59">
        <v>121788</v>
      </c>
      <c r="K26" s="59">
        <v>126788</v>
      </c>
      <c r="M26" s="59"/>
      <c r="N26" s="59" t="s">
        <v>15627</v>
      </c>
      <c r="O26" s="59" t="s">
        <v>8754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14139</v>
      </c>
      <c r="C27" s="59" t="s">
        <v>15681</v>
      </c>
      <c r="D27" s="124" t="s">
        <v>15921</v>
      </c>
      <c r="E27" s="59" t="s">
        <v>15894</v>
      </c>
      <c r="F27" s="59" t="s">
        <v>15631</v>
      </c>
      <c r="G27" s="59" t="s">
        <v>1653</v>
      </c>
      <c r="H27" s="59"/>
      <c r="I27" s="124" t="s">
        <v>14201</v>
      </c>
      <c r="J27" s="59">
        <v>121788</v>
      </c>
      <c r="K27" s="59">
        <v>126788</v>
      </c>
      <c r="M27" s="59"/>
      <c r="N27" s="59" t="s">
        <v>15627</v>
      </c>
      <c r="O27" s="59" t="s">
        <v>8755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14139</v>
      </c>
      <c r="C28" s="59" t="s">
        <v>15681</v>
      </c>
      <c r="D28" s="124" t="s">
        <v>15922</v>
      </c>
      <c r="E28" s="59" t="s">
        <v>15894</v>
      </c>
      <c r="F28" s="59" t="s">
        <v>14178</v>
      </c>
      <c r="G28" s="59" t="s">
        <v>2985</v>
      </c>
      <c r="H28" s="59"/>
      <c r="I28" s="124" t="s">
        <v>14179</v>
      </c>
      <c r="J28" s="59"/>
      <c r="K28" s="59"/>
      <c r="M28" s="144">
        <v>45208</v>
      </c>
      <c r="N28" s="59" t="s">
        <v>15621</v>
      </c>
      <c r="O28" s="124" t="s">
        <v>15923</v>
      </c>
      <c r="P28" s="59" t="s">
        <v>5644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14139</v>
      </c>
      <c r="C29" s="59" t="s">
        <v>15681</v>
      </c>
      <c r="D29" s="124" t="s">
        <v>15924</v>
      </c>
      <c r="E29" s="59" t="s">
        <v>15894</v>
      </c>
      <c r="F29" s="59" t="s">
        <v>14178</v>
      </c>
      <c r="G29" s="59" t="s">
        <v>2985</v>
      </c>
      <c r="H29" s="59"/>
      <c r="I29" s="124" t="s">
        <v>15925</v>
      </c>
      <c r="J29" s="59"/>
      <c r="K29" s="59"/>
      <c r="M29" s="593">
        <v>45208</v>
      </c>
      <c r="N29" s="531" t="s">
        <v>15621</v>
      </c>
      <c r="O29" s="607" t="s">
        <v>15116</v>
      </c>
      <c r="P29" s="531"/>
      <c r="Q29" s="531"/>
      <c r="R29" s="531" t="s">
        <v>15620</v>
      </c>
      <c r="S29" s="531"/>
    </row>
    <row r="30" spans="1:19" x14ac:dyDescent="0.25">
      <c r="A30" s="59">
        <v>28</v>
      </c>
      <c r="B30" s="59" t="s">
        <v>14139</v>
      </c>
      <c r="C30" s="59" t="s">
        <v>15681</v>
      </c>
      <c r="D30" s="124" t="s">
        <v>15926</v>
      </c>
      <c r="E30" s="59" t="s">
        <v>15894</v>
      </c>
      <c r="F30" s="59" t="s">
        <v>14154</v>
      </c>
      <c r="G30" s="59" t="s">
        <v>1625</v>
      </c>
      <c r="H30" s="59"/>
      <c r="I30" s="59"/>
      <c r="J30" s="59"/>
      <c r="K30" s="59"/>
      <c r="M30" s="59"/>
      <c r="N30" s="59"/>
      <c r="O30" s="59" t="s">
        <v>15927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14139</v>
      </c>
      <c r="C31" s="59" t="s">
        <v>15681</v>
      </c>
      <c r="D31" s="124" t="s">
        <v>15928</v>
      </c>
      <c r="E31" s="59" t="s">
        <v>15894</v>
      </c>
      <c r="F31" s="59" t="s">
        <v>14154</v>
      </c>
      <c r="G31" s="59" t="s">
        <v>1625</v>
      </c>
      <c r="H31" s="59"/>
      <c r="I31" s="59"/>
      <c r="J31" s="59"/>
      <c r="K31" s="59"/>
      <c r="M31" s="59"/>
      <c r="N31" s="59"/>
      <c r="O31" s="59" t="s">
        <v>15929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14139</v>
      </c>
      <c r="C32" s="59" t="s">
        <v>15681</v>
      </c>
      <c r="D32" s="124" t="s">
        <v>15930</v>
      </c>
      <c r="E32" s="59" t="s">
        <v>15894</v>
      </c>
      <c r="F32" s="59" t="s">
        <v>14154</v>
      </c>
      <c r="G32" s="59" t="s">
        <v>1625</v>
      </c>
      <c r="H32" s="59"/>
      <c r="I32" s="59"/>
      <c r="J32" s="59"/>
      <c r="K32" s="59"/>
      <c r="M32" s="59"/>
      <c r="N32" s="59"/>
      <c r="O32" s="59" t="s">
        <v>9312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15672</v>
      </c>
      <c r="C33" s="59" t="s">
        <v>15621</v>
      </c>
      <c r="D33" s="124" t="s">
        <v>15931</v>
      </c>
      <c r="E33" s="59" t="s">
        <v>15697</v>
      </c>
      <c r="F33" s="59" t="s">
        <v>15932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9313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15672</v>
      </c>
      <c r="C34" s="59" t="s">
        <v>15621</v>
      </c>
      <c r="D34" s="124" t="s">
        <v>15933</v>
      </c>
      <c r="E34" s="59" t="s">
        <v>15697</v>
      </c>
      <c r="F34" s="59" t="s">
        <v>15932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9467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15672</v>
      </c>
      <c r="C35" s="59" t="s">
        <v>15621</v>
      </c>
      <c r="D35" s="124" t="s">
        <v>15934</v>
      </c>
      <c r="E35" s="59" t="s">
        <v>15697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9468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15672</v>
      </c>
      <c r="C36" s="59" t="s">
        <v>15621</v>
      </c>
      <c r="D36" s="124" t="s">
        <v>15935</v>
      </c>
      <c r="E36" s="59" t="s">
        <v>15697</v>
      </c>
      <c r="F36" s="59" t="s">
        <v>10706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9654</v>
      </c>
      <c r="P36" s="144">
        <v>45054</v>
      </c>
      <c r="Q36" s="59" t="s">
        <v>1625</v>
      </c>
      <c r="R36" s="61">
        <v>1150000</v>
      </c>
      <c r="S36" s="59" t="s">
        <v>5712</v>
      </c>
    </row>
    <row r="37" spans="1:19" x14ac:dyDescent="0.25">
      <c r="A37" s="59">
        <v>35</v>
      </c>
      <c r="B37" s="59" t="s">
        <v>15672</v>
      </c>
      <c r="C37" s="59" t="s">
        <v>15621</v>
      </c>
      <c r="D37" s="124" t="s">
        <v>14838</v>
      </c>
      <c r="E37" s="59" t="s">
        <v>15697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9656</v>
      </c>
      <c r="P37" s="144">
        <v>45054</v>
      </c>
      <c r="Q37" s="59" t="s">
        <v>1625</v>
      </c>
      <c r="R37" s="61">
        <v>1150000</v>
      </c>
      <c r="S37" s="59" t="s">
        <v>5712</v>
      </c>
    </row>
    <row r="38" spans="1:19" x14ac:dyDescent="0.25">
      <c r="A38" s="59">
        <v>36</v>
      </c>
      <c r="B38" s="59" t="s">
        <v>15672</v>
      </c>
      <c r="C38" s="59" t="s">
        <v>15621</v>
      </c>
      <c r="D38" s="124" t="s">
        <v>14867</v>
      </c>
      <c r="E38" s="59" t="s">
        <v>15697</v>
      </c>
      <c r="F38" s="59" t="s">
        <v>10304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9656</v>
      </c>
      <c r="P38" s="144">
        <v>45054</v>
      </c>
      <c r="Q38" s="59" t="s">
        <v>1625</v>
      </c>
      <c r="R38" s="61">
        <v>1150000</v>
      </c>
      <c r="S38" s="59" t="s">
        <v>5712</v>
      </c>
    </row>
    <row r="39" spans="1:19" x14ac:dyDescent="0.25">
      <c r="A39" s="59">
        <v>37</v>
      </c>
      <c r="B39" s="59" t="s">
        <v>15672</v>
      </c>
      <c r="C39" s="59" t="s">
        <v>15621</v>
      </c>
      <c r="D39" s="124" t="s">
        <v>14701</v>
      </c>
      <c r="E39" s="59" t="s">
        <v>15697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9657</v>
      </c>
      <c r="P39" s="144">
        <v>45054</v>
      </c>
      <c r="Q39" s="59" t="s">
        <v>1625</v>
      </c>
      <c r="R39" s="61">
        <v>1150000</v>
      </c>
      <c r="S39" s="59" t="s">
        <v>5712</v>
      </c>
    </row>
    <row r="40" spans="1:19" x14ac:dyDescent="0.25">
      <c r="A40" s="59">
        <v>38</v>
      </c>
      <c r="B40" s="59" t="s">
        <v>15672</v>
      </c>
      <c r="C40" s="59" t="s">
        <v>15621</v>
      </c>
      <c r="D40" s="124" t="s">
        <v>14760</v>
      </c>
      <c r="E40" s="59" t="s">
        <v>15697</v>
      </c>
      <c r="F40" s="59" t="s">
        <v>10304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9658</v>
      </c>
      <c r="P40" s="144">
        <v>45054</v>
      </c>
      <c r="Q40" s="59" t="s">
        <v>1625</v>
      </c>
      <c r="R40" s="61">
        <v>1150000</v>
      </c>
      <c r="S40" s="59" t="s">
        <v>5712</v>
      </c>
    </row>
    <row r="41" spans="1:19" x14ac:dyDescent="0.25">
      <c r="A41" s="59">
        <v>39</v>
      </c>
      <c r="B41" s="59" t="s">
        <v>15672</v>
      </c>
      <c r="C41" s="59" t="s">
        <v>15621</v>
      </c>
      <c r="D41" s="124" t="s">
        <v>15936</v>
      </c>
      <c r="E41" s="59" t="s">
        <v>15697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9659</v>
      </c>
      <c r="P41" s="144">
        <v>45054</v>
      </c>
      <c r="Q41" s="59" t="s">
        <v>1625</v>
      </c>
      <c r="R41" s="61">
        <v>1150000</v>
      </c>
      <c r="S41" s="59" t="s">
        <v>5712</v>
      </c>
    </row>
    <row r="42" spans="1:19" x14ac:dyDescent="0.25">
      <c r="A42" s="59">
        <v>40</v>
      </c>
      <c r="B42" s="59" t="s">
        <v>15672</v>
      </c>
      <c r="C42" s="59" t="s">
        <v>15621</v>
      </c>
      <c r="D42" s="124" t="s">
        <v>15937</v>
      </c>
      <c r="E42" s="59" t="s">
        <v>15697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5712</v>
      </c>
    </row>
    <row r="43" spans="1:19" x14ac:dyDescent="0.25">
      <c r="A43" s="59">
        <v>41</v>
      </c>
      <c r="B43" s="59" t="s">
        <v>15672</v>
      </c>
      <c r="C43" s="59" t="s">
        <v>15621</v>
      </c>
      <c r="D43" s="124" t="s">
        <v>14587</v>
      </c>
      <c r="E43" s="59" t="s">
        <v>15697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17451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15672</v>
      </c>
      <c r="C44" s="59" t="s">
        <v>15621</v>
      </c>
      <c r="D44" s="124" t="s">
        <v>14729</v>
      </c>
      <c r="E44" s="59" t="s">
        <v>15697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/>
      <c r="P44" s="144"/>
      <c r="Q44" s="59"/>
      <c r="R44" s="59"/>
      <c r="S44" s="59"/>
    </row>
    <row r="45" spans="1:19" x14ac:dyDescent="0.25">
      <c r="A45" s="59">
        <v>43</v>
      </c>
      <c r="B45" s="59" t="s">
        <v>15672</v>
      </c>
      <c r="C45" s="59" t="s">
        <v>15621</v>
      </c>
      <c r="D45" s="124" t="s">
        <v>14727</v>
      </c>
      <c r="E45" s="59" t="s">
        <v>15697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15672</v>
      </c>
      <c r="C46" s="59" t="s">
        <v>15621</v>
      </c>
      <c r="D46" s="124" t="s">
        <v>15938</v>
      </c>
      <c r="E46" s="59" t="s">
        <v>15697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15672</v>
      </c>
      <c r="C47" s="59" t="s">
        <v>15621</v>
      </c>
      <c r="D47" s="124" t="s">
        <v>15939</v>
      </c>
      <c r="E47" s="59" t="s">
        <v>15697</v>
      </c>
      <c r="F47" s="59" t="s">
        <v>92</v>
      </c>
      <c r="G47" s="59" t="s">
        <v>2145</v>
      </c>
      <c r="H47" s="59"/>
      <c r="I47" s="124" t="s">
        <v>15940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15672</v>
      </c>
      <c r="C48" s="59" t="s">
        <v>15621</v>
      </c>
      <c r="D48" s="124" t="s">
        <v>14663</v>
      </c>
      <c r="E48" s="59" t="s">
        <v>15697</v>
      </c>
      <c r="F48" s="144">
        <v>44776</v>
      </c>
      <c r="G48" s="59" t="s">
        <v>5830</v>
      </c>
      <c r="H48" s="59" t="s">
        <v>3421</v>
      </c>
      <c r="I48" s="124" t="s">
        <v>14391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15672</v>
      </c>
      <c r="C49" s="59" t="s">
        <v>15621</v>
      </c>
      <c r="D49" s="124" t="s">
        <v>15941</v>
      </c>
      <c r="E49" s="59" t="s">
        <v>15697</v>
      </c>
      <c r="F49" s="144">
        <v>44776</v>
      </c>
      <c r="G49" s="59" t="s">
        <v>5830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15672</v>
      </c>
      <c r="C50" s="59" t="s">
        <v>15621</v>
      </c>
      <c r="D50" s="124" t="s">
        <v>15942</v>
      </c>
      <c r="E50" s="59" t="s">
        <v>15697</v>
      </c>
      <c r="F50" s="144">
        <v>44776</v>
      </c>
      <c r="G50" s="59" t="s">
        <v>5830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15672</v>
      </c>
      <c r="C51" s="59" t="s">
        <v>15621</v>
      </c>
      <c r="D51" s="124" t="s">
        <v>14774</v>
      </c>
      <c r="E51" s="59" t="s">
        <v>15697</v>
      </c>
      <c r="F51" s="144">
        <v>44776</v>
      </c>
      <c r="G51" s="59" t="s">
        <v>5830</v>
      </c>
      <c r="H51" s="59" t="s">
        <v>15943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15672</v>
      </c>
      <c r="C52" s="59" t="s">
        <v>15621</v>
      </c>
      <c r="D52" s="124" t="s">
        <v>15944</v>
      </c>
      <c r="E52" s="59" t="s">
        <v>15697</v>
      </c>
      <c r="F52" s="144">
        <v>44776</v>
      </c>
      <c r="G52" s="59" t="s">
        <v>5830</v>
      </c>
      <c r="H52" s="59" t="s">
        <v>15943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15672</v>
      </c>
      <c r="C53" s="59" t="s">
        <v>15621</v>
      </c>
      <c r="D53" s="124" t="s">
        <v>15945</v>
      </c>
      <c r="E53" s="59" t="s">
        <v>15697</v>
      </c>
      <c r="F53" s="144">
        <v>44776</v>
      </c>
      <c r="G53" s="59" t="s">
        <v>5830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15672</v>
      </c>
      <c r="C54" s="59" t="s">
        <v>15621</v>
      </c>
      <c r="D54" s="124" t="s">
        <v>14661</v>
      </c>
      <c r="E54" s="59" t="s">
        <v>15697</v>
      </c>
      <c r="F54" s="144">
        <v>44776</v>
      </c>
      <c r="G54" s="59" t="s">
        <v>5830</v>
      </c>
      <c r="H54" s="59" t="s">
        <v>3421</v>
      </c>
      <c r="I54" s="124" t="s">
        <v>14389</v>
      </c>
      <c r="J54" s="59"/>
      <c r="K54" s="59"/>
    </row>
    <row r="55" spans="1:19" x14ac:dyDescent="0.25">
      <c r="A55" s="59">
        <v>53</v>
      </c>
      <c r="B55" s="59" t="s">
        <v>15672</v>
      </c>
      <c r="C55" s="59" t="s">
        <v>15621</v>
      </c>
      <c r="D55" s="124" t="s">
        <v>15946</v>
      </c>
      <c r="E55" s="59" t="s">
        <v>15697</v>
      </c>
      <c r="F55" s="144">
        <v>44776</v>
      </c>
      <c r="G55" s="59" t="s">
        <v>5830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15672</v>
      </c>
      <c r="C56" s="59" t="s">
        <v>15621</v>
      </c>
      <c r="D56" s="124" t="s">
        <v>15947</v>
      </c>
      <c r="E56" s="59" t="s">
        <v>15697</v>
      </c>
      <c r="F56" s="144">
        <v>44776</v>
      </c>
      <c r="G56" s="59" t="s">
        <v>5830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15672</v>
      </c>
      <c r="C57" s="59" t="s">
        <v>15621</v>
      </c>
      <c r="D57" s="124" t="s">
        <v>15948</v>
      </c>
      <c r="E57" s="59" t="s">
        <v>15697</v>
      </c>
      <c r="F57" s="144">
        <v>44776</v>
      </c>
      <c r="G57" s="59" t="s">
        <v>5830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15672</v>
      </c>
      <c r="C58" s="59" t="s">
        <v>15621</v>
      </c>
      <c r="D58" s="124" t="s">
        <v>15949</v>
      </c>
      <c r="E58" s="59" t="s">
        <v>15697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15672</v>
      </c>
      <c r="C59" s="59" t="s">
        <v>15621</v>
      </c>
      <c r="D59" s="124" t="s">
        <v>15950</v>
      </c>
      <c r="E59" s="59" t="s">
        <v>15697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15672</v>
      </c>
      <c r="C60" s="59" t="s">
        <v>15621</v>
      </c>
      <c r="D60" s="124" t="s">
        <v>14714</v>
      </c>
      <c r="E60" s="59" t="s">
        <v>15697</v>
      </c>
      <c r="F60" s="144">
        <v>44654</v>
      </c>
      <c r="G60" s="59" t="s">
        <v>1656</v>
      </c>
      <c r="H60" s="59"/>
      <c r="I60" s="124" t="s">
        <v>14351</v>
      </c>
      <c r="J60" s="59"/>
      <c r="K60" s="59"/>
    </row>
    <row r="61" spans="1:19" x14ac:dyDescent="0.25">
      <c r="A61" s="59">
        <v>59</v>
      </c>
      <c r="B61" s="59" t="s">
        <v>15672</v>
      </c>
      <c r="C61" s="59" t="s">
        <v>15621</v>
      </c>
      <c r="D61" s="124" t="s">
        <v>14716</v>
      </c>
      <c r="E61" s="59" t="s">
        <v>15697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15672</v>
      </c>
      <c r="C62" s="59" t="s">
        <v>15621</v>
      </c>
      <c r="D62" s="124" t="s">
        <v>14622</v>
      </c>
      <c r="E62" s="59" t="s">
        <v>15697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15613</v>
      </c>
      <c r="D63" s="59" t="s">
        <v>15951</v>
      </c>
      <c r="E63" s="59" t="s">
        <v>15614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15613</v>
      </c>
      <c r="D64" s="59" t="s">
        <v>15952</v>
      </c>
      <c r="E64" s="59" t="s">
        <v>15614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15613</v>
      </c>
      <c r="D65" s="59" t="s">
        <v>15953</v>
      </c>
      <c r="E65" s="59" t="s">
        <v>15614</v>
      </c>
      <c r="F65" s="59" t="s">
        <v>14457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15613</v>
      </c>
      <c r="D66" s="59" t="s">
        <v>15952</v>
      </c>
      <c r="E66" s="59" t="s">
        <v>15614</v>
      </c>
      <c r="F66" s="59" t="s">
        <v>14457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15613</v>
      </c>
      <c r="D67" s="59" t="s">
        <v>15954</v>
      </c>
      <c r="E67" s="59" t="s">
        <v>15614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14413</v>
      </c>
      <c r="C68" s="59" t="s">
        <v>15681</v>
      </c>
      <c r="D68" s="261" t="s">
        <v>15955</v>
      </c>
      <c r="E68" s="59" t="s">
        <v>15697</v>
      </c>
      <c r="F68" s="59" t="s">
        <v>10007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14413</v>
      </c>
      <c r="C69" s="59" t="s">
        <v>15681</v>
      </c>
      <c r="D69" s="261" t="s">
        <v>15956</v>
      </c>
      <c r="E69" s="59" t="s">
        <v>15697</v>
      </c>
      <c r="F69" s="59" t="s">
        <v>10007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14413</v>
      </c>
      <c r="C70" s="59" t="s">
        <v>15681</v>
      </c>
      <c r="D70" s="261" t="s">
        <v>15957</v>
      </c>
      <c r="E70" s="59" t="s">
        <v>15697</v>
      </c>
      <c r="F70" s="59" t="s">
        <v>10007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14413</v>
      </c>
      <c r="C71" s="59" t="s">
        <v>15681</v>
      </c>
      <c r="D71" s="261" t="s">
        <v>15958</v>
      </c>
      <c r="E71" s="59" t="s">
        <v>15697</v>
      </c>
      <c r="F71" s="59" t="s">
        <v>10007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14413</v>
      </c>
      <c r="C72" s="59" t="s">
        <v>15681</v>
      </c>
      <c r="D72" s="261" t="s">
        <v>15959</v>
      </c>
      <c r="E72" s="59" t="s">
        <v>15697</v>
      </c>
      <c r="F72" s="59" t="s">
        <v>10007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14413</v>
      </c>
      <c r="C73" s="59" t="s">
        <v>15681</v>
      </c>
      <c r="D73" s="261" t="s">
        <v>15960</v>
      </c>
      <c r="E73" s="59" t="s">
        <v>15697</v>
      </c>
      <c r="F73" s="59" t="s">
        <v>10007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14413</v>
      </c>
      <c r="C74" s="59" t="s">
        <v>15681</v>
      </c>
      <c r="D74" s="261" t="s">
        <v>15961</v>
      </c>
      <c r="E74" s="59" t="s">
        <v>15697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14413</v>
      </c>
      <c r="C75" s="59" t="s">
        <v>15681</v>
      </c>
      <c r="D75" s="261" t="s">
        <v>15962</v>
      </c>
      <c r="E75" s="59" t="s">
        <v>15697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14413</v>
      </c>
      <c r="C76" s="59" t="s">
        <v>15681</v>
      </c>
      <c r="D76" s="261" t="s">
        <v>15963</v>
      </c>
      <c r="E76" s="59" t="s">
        <v>15697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14413</v>
      </c>
      <c r="C77" s="59" t="s">
        <v>15681</v>
      </c>
      <c r="D77" s="261" t="s">
        <v>14573</v>
      </c>
      <c r="E77" s="59" t="s">
        <v>15697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14413</v>
      </c>
      <c r="C78" s="59" t="s">
        <v>15681</v>
      </c>
      <c r="D78" s="261" t="s">
        <v>14720</v>
      </c>
      <c r="E78" s="59" t="s">
        <v>15697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14413</v>
      </c>
      <c r="C79" s="59" t="s">
        <v>15681</v>
      </c>
      <c r="D79" s="261" t="s">
        <v>6796</v>
      </c>
      <c r="E79" s="59" t="s">
        <v>15697</v>
      </c>
      <c r="F79" s="59" t="s">
        <v>14440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14413</v>
      </c>
      <c r="C80" s="59" t="s">
        <v>15681</v>
      </c>
      <c r="D80" s="261" t="s">
        <v>15962</v>
      </c>
      <c r="E80" s="59" t="s">
        <v>15697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14413</v>
      </c>
      <c r="C81" s="59" t="s">
        <v>15681</v>
      </c>
      <c r="D81" s="261" t="s">
        <v>15964</v>
      </c>
      <c r="E81" s="59" t="s">
        <v>15697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14413</v>
      </c>
      <c r="C82" s="59" t="s">
        <v>15681</v>
      </c>
      <c r="D82" s="261" t="s">
        <v>14783</v>
      </c>
      <c r="E82" s="59" t="s">
        <v>15697</v>
      </c>
      <c r="F82" s="59" t="s">
        <v>14440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14413</v>
      </c>
      <c r="C83" s="59" t="s">
        <v>15681</v>
      </c>
      <c r="D83" s="261" t="s">
        <v>13409</v>
      </c>
      <c r="E83" s="59" t="s">
        <v>15697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14413</v>
      </c>
      <c r="C84" s="59" t="s">
        <v>15681</v>
      </c>
      <c r="D84" s="261" t="s">
        <v>15965</v>
      </c>
      <c r="E84" s="59" t="s">
        <v>15697</v>
      </c>
      <c r="F84" s="59" t="s">
        <v>340</v>
      </c>
      <c r="G84" s="59" t="s">
        <v>763</v>
      </c>
      <c r="H84" s="62" t="s">
        <v>15966</v>
      </c>
      <c r="I84" s="124" t="s">
        <v>14448</v>
      </c>
      <c r="J84" s="59"/>
      <c r="K84" s="59"/>
    </row>
    <row r="85" spans="1:11" x14ac:dyDescent="0.25">
      <c r="A85" s="59">
        <v>83</v>
      </c>
      <c r="B85" s="59" t="s">
        <v>14413</v>
      </c>
      <c r="C85" s="59" t="s">
        <v>15681</v>
      </c>
      <c r="D85" s="261" t="s">
        <v>13411</v>
      </c>
      <c r="E85" s="59" t="s">
        <v>15697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14413</v>
      </c>
      <c r="C86" s="59" t="s">
        <v>15681</v>
      </c>
      <c r="D86" s="261" t="s">
        <v>15967</v>
      </c>
      <c r="E86" s="59" t="s">
        <v>15697</v>
      </c>
      <c r="F86" s="59" t="s">
        <v>14430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14413</v>
      </c>
      <c r="C87" s="59" t="s">
        <v>15681</v>
      </c>
      <c r="D87" s="261" t="s">
        <v>15968</v>
      </c>
      <c r="E87" s="59" t="s">
        <v>15697</v>
      </c>
      <c r="F87" s="59" t="s">
        <v>14430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10647</v>
      </c>
      <c r="C88" s="59" t="s">
        <v>15621</v>
      </c>
      <c r="D88" s="717" t="s">
        <v>7467</v>
      </c>
      <c r="E88" s="59" t="s">
        <v>15697</v>
      </c>
      <c r="F88" s="59" t="s">
        <v>10706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10647</v>
      </c>
      <c r="C89" s="59" t="s">
        <v>15621</v>
      </c>
      <c r="D89" s="717" t="s">
        <v>15969</v>
      </c>
      <c r="E89" s="59" t="s">
        <v>15697</v>
      </c>
      <c r="F89" s="59" t="s">
        <v>10706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10647</v>
      </c>
      <c r="C90" s="59" t="s">
        <v>15621</v>
      </c>
      <c r="D90" s="717" t="s">
        <v>13410</v>
      </c>
      <c r="E90" s="59" t="s">
        <v>15697</v>
      </c>
      <c r="F90" s="59" t="s">
        <v>10706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10647</v>
      </c>
      <c r="C91" s="59" t="s">
        <v>15621</v>
      </c>
      <c r="D91" s="717" t="s">
        <v>14872</v>
      </c>
      <c r="E91" s="59" t="s">
        <v>15697</v>
      </c>
      <c r="F91" s="59" t="s">
        <v>10706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10647</v>
      </c>
      <c r="C92" s="59" t="s">
        <v>15621</v>
      </c>
      <c r="D92" s="124" t="s">
        <v>15970</v>
      </c>
      <c r="E92" s="59" t="s">
        <v>15697</v>
      </c>
      <c r="F92" s="59" t="s">
        <v>10706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10671</v>
      </c>
      <c r="C93" s="59" t="s">
        <v>15621</v>
      </c>
      <c r="D93" s="124" t="s">
        <v>14785</v>
      </c>
      <c r="E93" s="59" t="s">
        <v>13085</v>
      </c>
      <c r="F93" s="59" t="s">
        <v>10892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10671</v>
      </c>
      <c r="C94" s="59" t="s">
        <v>15621</v>
      </c>
      <c r="D94" s="124" t="s">
        <v>14864</v>
      </c>
      <c r="E94" s="59" t="s">
        <v>13085</v>
      </c>
      <c r="F94" s="59" t="s">
        <v>10783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10671</v>
      </c>
      <c r="C95" s="59" t="s">
        <v>15621</v>
      </c>
      <c r="D95" s="124" t="s">
        <v>10728</v>
      </c>
      <c r="E95" s="59" t="s">
        <v>13085</v>
      </c>
      <c r="F95" s="59" t="s">
        <v>10892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10671</v>
      </c>
      <c r="C96" s="59" t="s">
        <v>15621</v>
      </c>
      <c r="D96" s="607" t="s">
        <v>15971</v>
      </c>
      <c r="E96" s="531" t="s">
        <v>13085</v>
      </c>
      <c r="F96" s="531" t="s">
        <v>10834</v>
      </c>
      <c r="G96" s="59" t="s">
        <v>466</v>
      </c>
      <c r="H96" s="59" t="s">
        <v>14085</v>
      </c>
      <c r="I96" s="59"/>
      <c r="J96" s="59"/>
      <c r="K96" s="59"/>
    </row>
    <row r="97" spans="1:11" x14ac:dyDescent="0.25">
      <c r="A97" s="59">
        <v>95</v>
      </c>
      <c r="B97" s="59" t="s">
        <v>10671</v>
      </c>
      <c r="C97" s="59" t="s">
        <v>15621</v>
      </c>
      <c r="D97" s="124" t="s">
        <v>15972</v>
      </c>
      <c r="E97" s="59" t="s">
        <v>13085</v>
      </c>
      <c r="F97" s="59" t="s">
        <v>10834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10671</v>
      </c>
      <c r="C98" s="59" t="s">
        <v>15621</v>
      </c>
      <c r="D98" s="124" t="s">
        <v>15973</v>
      </c>
      <c r="E98" s="59" t="s">
        <v>13085</v>
      </c>
      <c r="F98" s="59" t="s">
        <v>10783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10671</v>
      </c>
      <c r="C99" s="59" t="s">
        <v>15621</v>
      </c>
      <c r="D99" s="124" t="s">
        <v>15974</v>
      </c>
      <c r="E99" s="59" t="s">
        <v>13085</v>
      </c>
      <c r="F99" s="59" t="s">
        <v>10783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10671</v>
      </c>
      <c r="C100" s="59" t="s">
        <v>15621</v>
      </c>
      <c r="D100" s="124" t="s">
        <v>14762</v>
      </c>
      <c r="E100" s="59" t="s">
        <v>13085</v>
      </c>
      <c r="F100" s="59" t="s">
        <v>10783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10671</v>
      </c>
      <c r="C101" s="59" t="s">
        <v>15621</v>
      </c>
      <c r="D101" s="124" t="s">
        <v>14818</v>
      </c>
      <c r="E101" s="59" t="s">
        <v>13085</v>
      </c>
      <c r="F101" s="59" t="s">
        <v>10783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10671</v>
      </c>
      <c r="C102" s="59" t="s">
        <v>15621</v>
      </c>
      <c r="D102" s="124" t="s">
        <v>14815</v>
      </c>
      <c r="E102" s="59" t="s">
        <v>13085</v>
      </c>
      <c r="F102" s="59" t="s">
        <v>10783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10671</v>
      </c>
      <c r="C103" s="59" t="s">
        <v>15621</v>
      </c>
      <c r="D103" s="124" t="s">
        <v>10728</v>
      </c>
      <c r="E103" s="59" t="s">
        <v>13085</v>
      </c>
      <c r="F103" s="59" t="s">
        <v>10706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10671</v>
      </c>
      <c r="C104" s="59" t="s">
        <v>15621</v>
      </c>
      <c r="D104" s="124" t="s">
        <v>10730</v>
      </c>
      <c r="E104" s="59" t="s">
        <v>13085</v>
      </c>
      <c r="F104" s="59" t="s">
        <v>10706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10671</v>
      </c>
      <c r="C105" s="59" t="s">
        <v>15621</v>
      </c>
      <c r="D105" s="124" t="s">
        <v>10731</v>
      </c>
      <c r="E105" s="59" t="s">
        <v>13085</v>
      </c>
      <c r="F105" s="59" t="s">
        <v>10706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10671</v>
      </c>
      <c r="C106" s="59" t="s">
        <v>15621</v>
      </c>
      <c r="D106" s="124" t="s">
        <v>10733</v>
      </c>
      <c r="E106" s="59" t="s">
        <v>13085</v>
      </c>
      <c r="F106" s="59" t="s">
        <v>10706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10671</v>
      </c>
      <c r="C107" s="59" t="s">
        <v>15621</v>
      </c>
      <c r="D107" s="124" t="s">
        <v>10734</v>
      </c>
      <c r="E107" s="59" t="s">
        <v>13085</v>
      </c>
      <c r="F107" s="59" t="s">
        <v>10706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10671</v>
      </c>
      <c r="C108" s="59" t="s">
        <v>15621</v>
      </c>
      <c r="D108" s="124" t="s">
        <v>10735</v>
      </c>
      <c r="E108" s="59" t="s">
        <v>13085</v>
      </c>
      <c r="F108" s="59" t="s">
        <v>10706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10671</v>
      </c>
      <c r="C109" s="59" t="s">
        <v>15621</v>
      </c>
      <c r="D109" s="124" t="s">
        <v>10736</v>
      </c>
      <c r="E109" s="59" t="s">
        <v>13085</v>
      </c>
      <c r="F109" s="59" t="s">
        <v>10706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10671</v>
      </c>
      <c r="C110" s="59" t="s">
        <v>15621</v>
      </c>
      <c r="D110" s="124" t="s">
        <v>10737</v>
      </c>
      <c r="E110" s="59" t="s">
        <v>13085</v>
      </c>
      <c r="F110" s="59" t="s">
        <v>10706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10671</v>
      </c>
      <c r="C111" s="59" t="s">
        <v>15621</v>
      </c>
      <c r="D111" s="124" t="s">
        <v>10738</v>
      </c>
      <c r="E111" s="59" t="s">
        <v>13085</v>
      </c>
      <c r="F111" s="59" t="s">
        <v>10706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10671</v>
      </c>
      <c r="C112" s="59" t="s">
        <v>15621</v>
      </c>
      <c r="D112" s="59" t="s">
        <v>10739</v>
      </c>
      <c r="E112" s="59" t="s">
        <v>13085</v>
      </c>
      <c r="F112" s="59" t="s">
        <v>10706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15621</v>
      </c>
      <c r="D113" s="124" t="s">
        <v>15975</v>
      </c>
      <c r="E113" s="59" t="s">
        <v>13085</v>
      </c>
      <c r="F113" s="59" t="s">
        <v>11485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15621</v>
      </c>
      <c r="D114" s="124" t="s">
        <v>15976</v>
      </c>
      <c r="E114" s="59" t="s">
        <v>13085</v>
      </c>
      <c r="F114" s="59" t="s">
        <v>11485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15621</v>
      </c>
      <c r="D115" s="124" t="s">
        <v>15977</v>
      </c>
      <c r="E115" s="59" t="s">
        <v>13085</v>
      </c>
      <c r="F115" s="59" t="s">
        <v>11485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15621</v>
      </c>
      <c r="D116" s="124" t="s">
        <v>15978</v>
      </c>
      <c r="E116" s="59" t="s">
        <v>13085</v>
      </c>
      <c r="F116" s="59" t="s">
        <v>11485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15621</v>
      </c>
      <c r="D117" s="124" t="s">
        <v>11375</v>
      </c>
      <c r="E117" s="59" t="s">
        <v>13085</v>
      </c>
      <c r="F117" s="144">
        <v>44873</v>
      </c>
      <c r="G117" s="59" t="s">
        <v>5830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15621</v>
      </c>
      <c r="D118" s="124" t="s">
        <v>11377</v>
      </c>
      <c r="E118" s="59" t="s">
        <v>13085</v>
      </c>
      <c r="F118" s="144">
        <v>44873</v>
      </c>
      <c r="G118" s="59" t="s">
        <v>5830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15621</v>
      </c>
      <c r="D119" s="124" t="s">
        <v>11378</v>
      </c>
      <c r="E119" s="59" t="s">
        <v>13085</v>
      </c>
      <c r="F119" s="144">
        <v>44873</v>
      </c>
      <c r="G119" s="59" t="s">
        <v>5830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15621</v>
      </c>
      <c r="D120" s="124" t="s">
        <v>11379</v>
      </c>
      <c r="E120" s="59" t="s">
        <v>13085</v>
      </c>
      <c r="F120" s="144">
        <v>44873</v>
      </c>
      <c r="G120" s="59" t="s">
        <v>5830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15621</v>
      </c>
      <c r="D121" s="124" t="s">
        <v>11380</v>
      </c>
      <c r="E121" s="59" t="s">
        <v>13085</v>
      </c>
      <c r="F121" s="144">
        <v>44873</v>
      </c>
      <c r="G121" s="59" t="s">
        <v>5830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15621</v>
      </c>
      <c r="D122" s="124" t="s">
        <v>11381</v>
      </c>
      <c r="E122" s="59" t="s">
        <v>13085</v>
      </c>
      <c r="F122" s="144">
        <v>44873</v>
      </c>
      <c r="G122" s="59" t="s">
        <v>5830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15621</v>
      </c>
      <c r="D123" s="124" t="s">
        <v>15013</v>
      </c>
      <c r="E123" s="59" t="s">
        <v>13085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15621</v>
      </c>
      <c r="D124" s="124" t="s">
        <v>15979</v>
      </c>
      <c r="E124" s="59" t="s">
        <v>13085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15621</v>
      </c>
      <c r="D125" s="124" t="s">
        <v>15010</v>
      </c>
      <c r="E125" s="59" t="s">
        <v>13085</v>
      </c>
      <c r="F125" s="59" t="s">
        <v>11537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15621</v>
      </c>
      <c r="D126" s="124" t="s">
        <v>15011</v>
      </c>
      <c r="E126" s="59" t="s">
        <v>13085</v>
      </c>
      <c r="F126" s="59" t="s">
        <v>11537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15621</v>
      </c>
      <c r="D127" s="124" t="s">
        <v>15926</v>
      </c>
      <c r="E127" s="59" t="s">
        <v>13085</v>
      </c>
      <c r="F127" s="59" t="s">
        <v>11537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15621</v>
      </c>
      <c r="D128" s="124" t="s">
        <v>15980</v>
      </c>
      <c r="E128" s="59" t="s">
        <v>13085</v>
      </c>
      <c r="F128" s="59" t="s">
        <v>11537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15621</v>
      </c>
      <c r="D129" s="124" t="s">
        <v>15896</v>
      </c>
      <c r="E129" s="59" t="s">
        <v>13085</v>
      </c>
      <c r="F129" s="515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15621</v>
      </c>
      <c r="D130" s="124" t="s">
        <v>15981</v>
      </c>
      <c r="E130" s="59" t="s">
        <v>13085</v>
      </c>
      <c r="F130" s="515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15621</v>
      </c>
      <c r="D131" s="124" t="s">
        <v>14647</v>
      </c>
      <c r="E131" s="59" t="s">
        <v>13085</v>
      </c>
      <c r="F131" s="59" t="s">
        <v>11188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15621</v>
      </c>
      <c r="D132" s="124" t="s">
        <v>14645</v>
      </c>
      <c r="E132" s="59" t="s">
        <v>13085</v>
      </c>
      <c r="F132" s="59" t="s">
        <v>11188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15621</v>
      </c>
      <c r="D133" s="124" t="s">
        <v>14838</v>
      </c>
      <c r="E133" s="59" t="s">
        <v>13085</v>
      </c>
      <c r="F133" s="59" t="s">
        <v>11149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15621</v>
      </c>
      <c r="D134" s="124" t="s">
        <v>14840</v>
      </c>
      <c r="E134" s="59" t="s">
        <v>13085</v>
      </c>
      <c r="F134" s="59" t="s">
        <v>11149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15621</v>
      </c>
      <c r="D135" s="124" t="s">
        <v>14832</v>
      </c>
      <c r="E135" s="59" t="s">
        <v>13085</v>
      </c>
      <c r="F135" s="59" t="s">
        <v>11149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15621</v>
      </c>
      <c r="D136" s="124" t="s">
        <v>6795</v>
      </c>
      <c r="E136" s="59" t="s">
        <v>13085</v>
      </c>
      <c r="F136" s="59" t="s">
        <v>11149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15621</v>
      </c>
      <c r="D137" s="81">
        <v>2322</v>
      </c>
      <c r="E137" s="59" t="s">
        <v>13085</v>
      </c>
      <c r="F137" s="144">
        <v>44570</v>
      </c>
      <c r="G137" s="59" t="s">
        <v>6103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11579</v>
      </c>
      <c r="C138" s="59" t="s">
        <v>15621</v>
      </c>
      <c r="D138" s="124" t="s">
        <v>15084</v>
      </c>
      <c r="E138" s="59" t="s">
        <v>13085</v>
      </c>
      <c r="F138" s="59" t="s">
        <v>12127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11579</v>
      </c>
      <c r="C139" s="59" t="s">
        <v>15621</v>
      </c>
      <c r="D139" s="124" t="s">
        <v>15087</v>
      </c>
      <c r="E139" s="59" t="s">
        <v>13085</v>
      </c>
      <c r="F139" s="59" t="s">
        <v>12127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11579</v>
      </c>
      <c r="C140" s="59" t="s">
        <v>15621</v>
      </c>
      <c r="D140" s="124" t="s">
        <v>15092</v>
      </c>
      <c r="E140" s="59" t="s">
        <v>13085</v>
      </c>
      <c r="F140" s="59" t="s">
        <v>12127</v>
      </c>
      <c r="G140" s="59" t="s">
        <v>763</v>
      </c>
      <c r="H140" s="62" t="s">
        <v>15966</v>
      </c>
      <c r="I140" s="59"/>
      <c r="J140" s="59"/>
      <c r="K140" s="59"/>
    </row>
    <row r="141" spans="1:11" x14ac:dyDescent="0.25">
      <c r="A141" s="59">
        <v>139</v>
      </c>
      <c r="B141" s="60" t="s">
        <v>11579</v>
      </c>
      <c r="C141" s="59" t="s">
        <v>15621</v>
      </c>
      <c r="D141" s="124" t="s">
        <v>15089</v>
      </c>
      <c r="E141" s="59" t="s">
        <v>13085</v>
      </c>
      <c r="F141" s="59" t="s">
        <v>12127</v>
      </c>
      <c r="G141" s="59" t="s">
        <v>763</v>
      </c>
      <c r="H141" s="62" t="s">
        <v>15966</v>
      </c>
      <c r="I141" s="59"/>
      <c r="J141" s="59"/>
      <c r="K141" s="59"/>
    </row>
    <row r="142" spans="1:11" x14ac:dyDescent="0.25">
      <c r="A142" s="59">
        <v>140</v>
      </c>
      <c r="B142" s="60" t="s">
        <v>11579</v>
      </c>
      <c r="C142" s="59" t="s">
        <v>15621</v>
      </c>
      <c r="D142" s="124" t="s">
        <v>15982</v>
      </c>
      <c r="E142" s="59" t="s">
        <v>13085</v>
      </c>
      <c r="F142" s="59" t="s">
        <v>11920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11579</v>
      </c>
      <c r="C143" s="59" t="s">
        <v>15621</v>
      </c>
      <c r="D143" s="124" t="s">
        <v>15983</v>
      </c>
      <c r="E143" s="59" t="s">
        <v>13085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11579</v>
      </c>
      <c r="C144" s="59" t="s">
        <v>15621</v>
      </c>
      <c r="D144" s="124" t="s">
        <v>15984</v>
      </c>
      <c r="E144" s="59" t="s">
        <v>13085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11579</v>
      </c>
      <c r="C145" s="59" t="s">
        <v>15621</v>
      </c>
      <c r="D145" s="124" t="s">
        <v>15985</v>
      </c>
      <c r="E145" s="59" t="s">
        <v>13085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11579</v>
      </c>
      <c r="C146" s="59" t="s">
        <v>15621</v>
      </c>
      <c r="D146" s="124" t="s">
        <v>15039</v>
      </c>
      <c r="E146" s="59" t="s">
        <v>13085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11579</v>
      </c>
      <c r="C147" s="59" t="s">
        <v>15621</v>
      </c>
      <c r="D147" s="124" t="s">
        <v>15013</v>
      </c>
      <c r="E147" s="59" t="s">
        <v>13085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11579</v>
      </c>
      <c r="C148" s="59" t="s">
        <v>15621</v>
      </c>
      <c r="D148" s="124" t="s">
        <v>15986</v>
      </c>
      <c r="E148" s="59" t="s">
        <v>13085</v>
      </c>
      <c r="F148" s="144" t="s">
        <v>11875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11579</v>
      </c>
      <c r="C149" s="59" t="s">
        <v>15621</v>
      </c>
      <c r="D149" s="124" t="s">
        <v>15987</v>
      </c>
      <c r="E149" s="59" t="s">
        <v>13085</v>
      </c>
      <c r="F149" s="144" t="s">
        <v>11920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11579</v>
      </c>
      <c r="C150" s="59" t="s">
        <v>15621</v>
      </c>
      <c r="D150" s="124" t="s">
        <v>15988</v>
      </c>
      <c r="E150" s="59" t="s">
        <v>13085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11579</v>
      </c>
      <c r="C151" s="59" t="s">
        <v>15621</v>
      </c>
      <c r="D151" s="124" t="s">
        <v>15037</v>
      </c>
      <c r="E151" s="59" t="s">
        <v>13085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11579</v>
      </c>
      <c r="C152" s="59" t="s">
        <v>15621</v>
      </c>
      <c r="D152" s="124" t="s">
        <v>15016</v>
      </c>
      <c r="E152" s="59" t="s">
        <v>13085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11579</v>
      </c>
      <c r="C153" s="59" t="s">
        <v>15621</v>
      </c>
      <c r="D153" s="124" t="s">
        <v>15989</v>
      </c>
      <c r="E153" s="59" t="s">
        <v>13085</v>
      </c>
      <c r="F153" s="144" t="s">
        <v>11875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11579</v>
      </c>
      <c r="C154" s="59" t="s">
        <v>15621</v>
      </c>
      <c r="D154" s="124" t="s">
        <v>15990</v>
      </c>
      <c r="E154" s="59" t="s">
        <v>13085</v>
      </c>
      <c r="F154" s="59" t="s">
        <v>11651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11579</v>
      </c>
      <c r="C155" s="59" t="s">
        <v>15621</v>
      </c>
      <c r="D155" s="124" t="s">
        <v>15991</v>
      </c>
      <c r="E155" s="59" t="s">
        <v>13085</v>
      </c>
      <c r="F155" s="59" t="s">
        <v>11651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11579</v>
      </c>
      <c r="C156" s="59" t="s">
        <v>15621</v>
      </c>
      <c r="D156" s="124" t="s">
        <v>15992</v>
      </c>
      <c r="E156" s="59" t="s">
        <v>13085</v>
      </c>
      <c r="F156" s="59" t="s">
        <v>11651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11579</v>
      </c>
      <c r="C157" s="59" t="s">
        <v>15621</v>
      </c>
      <c r="D157" s="124" t="s">
        <v>15993</v>
      </c>
      <c r="E157" s="59" t="s">
        <v>13085</v>
      </c>
      <c r="F157" s="59" t="s">
        <v>11651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15621</v>
      </c>
      <c r="D158" s="124" t="s">
        <v>15041</v>
      </c>
      <c r="E158" s="59" t="s">
        <v>13085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15621</v>
      </c>
      <c r="D159" s="124" t="s">
        <v>15286</v>
      </c>
      <c r="E159" s="59" t="s">
        <v>13085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15621</v>
      </c>
      <c r="D160" s="124" t="s">
        <v>15283</v>
      </c>
      <c r="E160" s="59" t="s">
        <v>13085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15621</v>
      </c>
      <c r="D161" s="124" t="s">
        <v>15994</v>
      </c>
      <c r="E161" s="59" t="s">
        <v>13085</v>
      </c>
      <c r="F161" s="59" t="s">
        <v>12723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15621</v>
      </c>
      <c r="D162" s="124" t="s">
        <v>8777</v>
      </c>
      <c r="E162" s="59" t="s">
        <v>13085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15621</v>
      </c>
      <c r="D163" s="124" t="s">
        <v>15995</v>
      </c>
      <c r="E163" s="59" t="s">
        <v>13085</v>
      </c>
      <c r="F163" s="59" t="s">
        <v>12723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15621</v>
      </c>
      <c r="D164" s="124" t="s">
        <v>15996</v>
      </c>
      <c r="E164" s="59" t="s">
        <v>13085</v>
      </c>
      <c r="F164" s="59" t="s">
        <v>296</v>
      </c>
      <c r="G164" s="59" t="s">
        <v>12628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15621</v>
      </c>
      <c r="D165" s="124" t="s">
        <v>15119</v>
      </c>
      <c r="E165" s="59" t="s">
        <v>13085</v>
      </c>
      <c r="F165" s="59" t="s">
        <v>12694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15621</v>
      </c>
      <c r="D166" s="124" t="s">
        <v>15116</v>
      </c>
      <c r="E166" s="59" t="s">
        <v>13085</v>
      </c>
      <c r="F166" s="59" t="s">
        <v>12694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15621</v>
      </c>
      <c r="D167" s="124" t="s">
        <v>15997</v>
      </c>
      <c r="E167" s="59" t="s">
        <v>13085</v>
      </c>
      <c r="F167" s="59" t="s">
        <v>12503</v>
      </c>
      <c r="G167" s="59" t="s">
        <v>15998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15621</v>
      </c>
      <c r="D168" s="124" t="s">
        <v>15999</v>
      </c>
      <c r="E168" s="59" t="s">
        <v>13085</v>
      </c>
      <c r="F168" s="59" t="s">
        <v>12462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15621</v>
      </c>
      <c r="D169" s="124" t="s">
        <v>16000</v>
      </c>
      <c r="E169" s="59" t="s">
        <v>13085</v>
      </c>
      <c r="F169" s="59" t="s">
        <v>296</v>
      </c>
      <c r="G169" s="59" t="s">
        <v>12628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15621</v>
      </c>
      <c r="D170" s="124" t="s">
        <v>15210</v>
      </c>
      <c r="E170" s="59" t="s">
        <v>13085</v>
      </c>
      <c r="F170" s="59" t="s">
        <v>12503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15621</v>
      </c>
      <c r="D171" s="124" t="s">
        <v>16001</v>
      </c>
      <c r="E171" s="59" t="s">
        <v>13085</v>
      </c>
      <c r="F171" s="59" t="s">
        <v>12503</v>
      </c>
      <c r="G171" s="59" t="s">
        <v>15998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15621</v>
      </c>
      <c r="D172" s="124" t="s">
        <v>16002</v>
      </c>
      <c r="E172" s="59" t="s">
        <v>13085</v>
      </c>
      <c r="F172" s="59" t="s">
        <v>12503</v>
      </c>
      <c r="G172" s="59" t="s">
        <v>15998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15621</v>
      </c>
      <c r="D173" s="124" t="s">
        <v>16003</v>
      </c>
      <c r="E173" s="59" t="s">
        <v>13085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15621</v>
      </c>
      <c r="D174" s="124" t="s">
        <v>12338</v>
      </c>
      <c r="E174" s="59" t="s">
        <v>13085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15621</v>
      </c>
      <c r="D175" s="124" t="s">
        <v>12340</v>
      </c>
      <c r="E175" s="59" t="s">
        <v>13085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15621</v>
      </c>
      <c r="D176" s="124" t="s">
        <v>16004</v>
      </c>
      <c r="E176" s="59" t="s">
        <v>13085</v>
      </c>
      <c r="F176" s="59" t="s">
        <v>12503</v>
      </c>
      <c r="G176" s="59" t="s">
        <v>15998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15621</v>
      </c>
      <c r="D177" s="124" t="s">
        <v>16005</v>
      </c>
      <c r="E177" s="59" t="s">
        <v>13085</v>
      </c>
      <c r="F177" s="59" t="s">
        <v>12503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15621</v>
      </c>
      <c r="D178" s="124" t="s">
        <v>15192</v>
      </c>
      <c r="E178" s="59" t="s">
        <v>13085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15621</v>
      </c>
      <c r="D179" s="124" t="s">
        <v>12342</v>
      </c>
      <c r="E179" s="59" t="s">
        <v>13085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15621</v>
      </c>
      <c r="D180" s="124" t="s">
        <v>12343</v>
      </c>
      <c r="E180" s="59" t="s">
        <v>13085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15621</v>
      </c>
      <c r="D181" s="124" t="s">
        <v>16006</v>
      </c>
      <c r="E181" s="59" t="s">
        <v>13085</v>
      </c>
      <c r="F181" s="59" t="s">
        <v>12462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15621</v>
      </c>
      <c r="D182" s="124" t="s">
        <v>12344</v>
      </c>
      <c r="E182" s="59" t="s">
        <v>13085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15621</v>
      </c>
      <c r="D183" s="124" t="s">
        <v>12345</v>
      </c>
      <c r="E183" s="59" t="s">
        <v>13085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15621</v>
      </c>
      <c r="D184" s="124" t="s">
        <v>12346</v>
      </c>
      <c r="E184" s="59" t="s">
        <v>13085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15621</v>
      </c>
      <c r="D185" s="124" t="s">
        <v>12347</v>
      </c>
      <c r="E185" s="59" t="s">
        <v>13085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15621</v>
      </c>
      <c r="D186" s="124" t="s">
        <v>12348</v>
      </c>
      <c r="E186" s="59" t="s">
        <v>13085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15621</v>
      </c>
      <c r="D187" s="124" t="s">
        <v>16007</v>
      </c>
      <c r="E187" s="59" t="s">
        <v>13085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15621</v>
      </c>
      <c r="D188" s="124" t="s">
        <v>15203</v>
      </c>
      <c r="E188" s="59" t="s">
        <v>13085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15621</v>
      </c>
      <c r="D189" s="124" t="s">
        <v>15200</v>
      </c>
      <c r="E189" s="59" t="s">
        <v>13085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15621</v>
      </c>
      <c r="D190" s="124" t="s">
        <v>16008</v>
      </c>
      <c r="E190" s="59" t="s">
        <v>13085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15621</v>
      </c>
      <c r="D191" s="124" t="s">
        <v>16009</v>
      </c>
      <c r="E191" s="59" t="s">
        <v>13085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15621</v>
      </c>
      <c r="D192" s="59" t="s">
        <v>12336</v>
      </c>
      <c r="E192" s="59" t="s">
        <v>13085</v>
      </c>
      <c r="F192" s="144">
        <v>44844</v>
      </c>
      <c r="G192" s="59" t="s">
        <v>16010</v>
      </c>
      <c r="H192" s="59"/>
      <c r="I192" s="59"/>
      <c r="J192" s="59"/>
      <c r="K192" s="59"/>
    </row>
    <row r="193" spans="1:11" x14ac:dyDescent="0.25">
      <c r="A193" s="59">
        <v>191</v>
      </c>
      <c r="B193" s="515">
        <v>44662</v>
      </c>
      <c r="C193" s="59" t="s">
        <v>15621</v>
      </c>
      <c r="D193" s="124" t="s">
        <v>8776</v>
      </c>
      <c r="E193" s="59" t="s">
        <v>13085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5">
        <v>44662</v>
      </c>
      <c r="C194" s="59" t="s">
        <v>15621</v>
      </c>
      <c r="D194" s="124" t="s">
        <v>15334</v>
      </c>
      <c r="E194" s="59" t="s">
        <v>13085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5">
        <v>44662</v>
      </c>
      <c r="C195" s="59" t="s">
        <v>15621</v>
      </c>
      <c r="D195" s="124" t="s">
        <v>16011</v>
      </c>
      <c r="E195" s="59" t="s">
        <v>13085</v>
      </c>
      <c r="F195" s="59" t="s">
        <v>13119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5">
        <v>44662</v>
      </c>
      <c r="C196" s="59" t="s">
        <v>15621</v>
      </c>
      <c r="D196" s="124" t="s">
        <v>16012</v>
      </c>
      <c r="E196" s="59" t="s">
        <v>13085</v>
      </c>
      <c r="F196" s="59" t="s">
        <v>13119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5">
        <v>44662</v>
      </c>
      <c r="C197" s="59" t="s">
        <v>15621</v>
      </c>
      <c r="D197" s="124" t="s">
        <v>16013</v>
      </c>
      <c r="E197" s="59" t="s">
        <v>13085</v>
      </c>
      <c r="F197" s="59" t="s">
        <v>13119</v>
      </c>
      <c r="G197" s="59" t="s">
        <v>6429</v>
      </c>
      <c r="H197" s="59" t="s">
        <v>16014</v>
      </c>
      <c r="I197" s="59"/>
      <c r="J197" s="59"/>
      <c r="K197" s="59"/>
    </row>
    <row r="198" spans="1:11" x14ac:dyDescent="0.25">
      <c r="A198" s="59">
        <v>196</v>
      </c>
      <c r="B198" s="515">
        <v>44662</v>
      </c>
      <c r="C198" s="59" t="s">
        <v>15621</v>
      </c>
      <c r="D198" s="124" t="s">
        <v>15314</v>
      </c>
      <c r="E198" s="59" t="s">
        <v>13085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5">
        <v>44662</v>
      </c>
      <c r="C199" s="59" t="s">
        <v>15621</v>
      </c>
      <c r="D199" s="124" t="s">
        <v>16015</v>
      </c>
      <c r="E199" s="59" t="s">
        <v>13085</v>
      </c>
      <c r="F199" s="59" t="s">
        <v>13119</v>
      </c>
      <c r="G199" s="59" t="s">
        <v>6429</v>
      </c>
      <c r="H199" s="59" t="s">
        <v>16014</v>
      </c>
      <c r="I199" s="59"/>
      <c r="J199" s="59"/>
      <c r="K199" s="59"/>
    </row>
    <row r="200" spans="1:11" x14ac:dyDescent="0.25">
      <c r="A200" s="59">
        <v>198</v>
      </c>
      <c r="B200" s="515">
        <v>44662</v>
      </c>
      <c r="C200" s="59" t="s">
        <v>15621</v>
      </c>
      <c r="D200" s="124" t="s">
        <v>15205</v>
      </c>
      <c r="E200" s="59" t="s">
        <v>13085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5">
        <v>44662</v>
      </c>
      <c r="C201" s="59" t="s">
        <v>15621</v>
      </c>
      <c r="D201" s="124" t="s">
        <v>16016</v>
      </c>
      <c r="E201" s="59" t="s">
        <v>13085</v>
      </c>
      <c r="F201" s="515">
        <v>44845</v>
      </c>
      <c r="G201" s="81" t="s">
        <v>16017</v>
      </c>
      <c r="H201" s="59" t="s">
        <v>15764</v>
      </c>
      <c r="I201" s="59"/>
      <c r="J201" s="59"/>
      <c r="K201" s="59"/>
    </row>
    <row r="202" spans="1:11" x14ac:dyDescent="0.25">
      <c r="A202" s="59">
        <v>200</v>
      </c>
      <c r="B202" s="515">
        <v>44662</v>
      </c>
      <c r="C202" s="59" t="s">
        <v>15621</v>
      </c>
      <c r="D202" s="124" t="s">
        <v>16018</v>
      </c>
      <c r="E202" s="59" t="s">
        <v>13085</v>
      </c>
      <c r="F202" s="515">
        <v>44845</v>
      </c>
      <c r="G202" s="81" t="s">
        <v>15749</v>
      </c>
      <c r="H202" s="59"/>
      <c r="I202" s="59"/>
      <c r="J202" s="59"/>
      <c r="K202" s="59"/>
    </row>
    <row r="203" spans="1:11" x14ac:dyDescent="0.25">
      <c r="A203" s="59">
        <v>201</v>
      </c>
      <c r="B203" s="515">
        <v>44662</v>
      </c>
      <c r="C203" s="59" t="s">
        <v>15621</v>
      </c>
      <c r="D203" s="124" t="s">
        <v>15311</v>
      </c>
      <c r="E203" s="59" t="s">
        <v>13085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5">
        <v>44662</v>
      </c>
      <c r="C204" s="59" t="s">
        <v>15621</v>
      </c>
      <c r="D204" s="124" t="s">
        <v>15187</v>
      </c>
      <c r="E204" s="59" t="s">
        <v>13085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5">
        <v>44662</v>
      </c>
      <c r="C205" s="59" t="s">
        <v>15621</v>
      </c>
      <c r="D205" s="124" t="s">
        <v>16019</v>
      </c>
      <c r="E205" s="59" t="s">
        <v>13085</v>
      </c>
      <c r="F205" s="515">
        <v>44845</v>
      </c>
      <c r="G205" s="81" t="s">
        <v>16017</v>
      </c>
      <c r="H205" s="59" t="s">
        <v>15764</v>
      </c>
      <c r="I205" s="59"/>
      <c r="J205" s="59"/>
      <c r="K205" s="59"/>
    </row>
    <row r="206" spans="1:11" x14ac:dyDescent="0.25">
      <c r="A206" s="59">
        <v>204</v>
      </c>
      <c r="B206" s="515">
        <v>44662</v>
      </c>
      <c r="C206" s="59" t="s">
        <v>15621</v>
      </c>
      <c r="D206" s="124" t="s">
        <v>15043</v>
      </c>
      <c r="E206" s="59" t="s">
        <v>13085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5">
        <v>44662</v>
      </c>
      <c r="C207" s="59" t="s">
        <v>15621</v>
      </c>
      <c r="D207" s="124" t="s">
        <v>16020</v>
      </c>
      <c r="E207" s="59" t="s">
        <v>13085</v>
      </c>
      <c r="F207" s="515">
        <v>44845</v>
      </c>
      <c r="G207" s="81" t="s">
        <v>15749</v>
      </c>
      <c r="H207" s="59"/>
      <c r="I207" s="59"/>
      <c r="J207" s="59"/>
      <c r="K207" s="59"/>
    </row>
    <row r="208" spans="1:11" x14ac:dyDescent="0.25">
      <c r="A208" s="59">
        <v>206</v>
      </c>
      <c r="B208" s="515">
        <v>44662</v>
      </c>
      <c r="C208" s="59" t="s">
        <v>15621</v>
      </c>
      <c r="D208" s="124" t="s">
        <v>16021</v>
      </c>
      <c r="E208" s="59" t="s">
        <v>13085</v>
      </c>
      <c r="F208" s="144">
        <v>44784</v>
      </c>
      <c r="G208" s="59" t="s">
        <v>16022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5">
        <v>44662</v>
      </c>
      <c r="C209" s="59" t="s">
        <v>15621</v>
      </c>
      <c r="D209" s="124" t="s">
        <v>15190</v>
      </c>
      <c r="E209" s="59" t="s">
        <v>13085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5">
        <v>44662</v>
      </c>
      <c r="C210" s="59" t="s">
        <v>15621</v>
      </c>
      <c r="D210" s="124" t="s">
        <v>16023</v>
      </c>
      <c r="E210" s="59" t="s">
        <v>13085</v>
      </c>
      <c r="F210" s="144">
        <v>44784</v>
      </c>
      <c r="G210" s="59" t="s">
        <v>763</v>
      </c>
      <c r="H210" s="62" t="s">
        <v>15966</v>
      </c>
      <c r="I210" s="59"/>
      <c r="J210" s="59"/>
      <c r="K210" s="59"/>
    </row>
    <row r="211" spans="1:11" x14ac:dyDescent="0.25">
      <c r="A211" s="59">
        <v>209</v>
      </c>
      <c r="B211" s="515">
        <v>44662</v>
      </c>
      <c r="C211" s="59" t="s">
        <v>15621</v>
      </c>
      <c r="D211" s="124" t="s">
        <v>16024</v>
      </c>
      <c r="E211" s="59" t="s">
        <v>13085</v>
      </c>
      <c r="F211" s="144">
        <v>44784</v>
      </c>
      <c r="G211" s="59" t="s">
        <v>763</v>
      </c>
      <c r="H211" s="62" t="s">
        <v>15966</v>
      </c>
      <c r="I211" s="59"/>
      <c r="J211" s="59"/>
      <c r="K211" s="59"/>
    </row>
    <row r="212" spans="1:11" x14ac:dyDescent="0.25">
      <c r="A212" s="59">
        <v>210</v>
      </c>
      <c r="B212" s="515">
        <v>44662</v>
      </c>
      <c r="C212" s="59" t="s">
        <v>15621</v>
      </c>
      <c r="D212" s="124" t="s">
        <v>15906</v>
      </c>
      <c r="E212" s="59" t="s">
        <v>13085</v>
      </c>
      <c r="F212" s="144">
        <v>44784</v>
      </c>
      <c r="G212" s="59" t="s">
        <v>16022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5">
        <v>44662</v>
      </c>
      <c r="C213" s="59" t="s">
        <v>15621</v>
      </c>
      <c r="D213" s="124" t="s">
        <v>15922</v>
      </c>
      <c r="E213" s="59" t="s">
        <v>13085</v>
      </c>
      <c r="F213" s="59" t="s">
        <v>13029</v>
      </c>
      <c r="G213" s="59" t="s">
        <v>466</v>
      </c>
      <c r="H213" s="59" t="s">
        <v>16025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15621</v>
      </c>
      <c r="D214" s="642" t="s">
        <v>1800</v>
      </c>
      <c r="E214" s="84" t="s">
        <v>361</v>
      </c>
      <c r="F214" s="144" t="s">
        <v>1673</v>
      </c>
      <c r="G214" s="81" t="s">
        <v>763</v>
      </c>
      <c r="H214" s="62" t="s">
        <v>15966</v>
      </c>
      <c r="I214" s="124" t="s">
        <v>15089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15621</v>
      </c>
      <c r="D215" s="642" t="s">
        <v>1801</v>
      </c>
      <c r="E215" s="84" t="s">
        <v>361</v>
      </c>
      <c r="F215" s="144" t="s">
        <v>1673</v>
      </c>
      <c r="G215" s="81" t="s">
        <v>763</v>
      </c>
      <c r="H215" s="62" t="s">
        <v>15966</v>
      </c>
      <c r="I215" s="124" t="s">
        <v>15092</v>
      </c>
      <c r="J215" s="59">
        <v>381483</v>
      </c>
      <c r="K215" s="59"/>
    </row>
    <row r="216" spans="1:11" x14ac:dyDescent="0.25">
      <c r="A216" s="59">
        <v>214</v>
      </c>
      <c r="B216" s="59" t="s">
        <v>16026</v>
      </c>
      <c r="C216" s="59" t="s">
        <v>15621</v>
      </c>
      <c r="D216" s="535" t="s">
        <v>15070</v>
      </c>
      <c r="E216" s="59" t="s">
        <v>361</v>
      </c>
      <c r="F216" s="59" t="s">
        <v>16026</v>
      </c>
      <c r="G216" s="59" t="s">
        <v>1653</v>
      </c>
      <c r="H216" s="59" t="s">
        <v>16027</v>
      </c>
      <c r="I216" s="124" t="s">
        <v>16009</v>
      </c>
      <c r="J216" s="59">
        <v>191679</v>
      </c>
      <c r="K216" s="59"/>
    </row>
    <row r="217" spans="1:11" x14ac:dyDescent="0.25">
      <c r="A217" s="59">
        <v>215</v>
      </c>
      <c r="B217" s="59" t="s">
        <v>16026</v>
      </c>
      <c r="C217" s="59" t="s">
        <v>15621</v>
      </c>
      <c r="D217" s="535" t="s">
        <v>15072</v>
      </c>
      <c r="E217" s="59" t="s">
        <v>361</v>
      </c>
      <c r="F217" s="59" t="s">
        <v>16026</v>
      </c>
      <c r="G217" s="59" t="s">
        <v>1653</v>
      </c>
      <c r="H217" s="59" t="s">
        <v>16027</v>
      </c>
      <c r="I217" s="124" t="s">
        <v>16008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15621</v>
      </c>
      <c r="D218" s="124" t="s">
        <v>16028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15621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15621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15966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15621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15966</v>
      </c>
      <c r="I221" s="59"/>
      <c r="J221" s="59"/>
      <c r="K221" s="59"/>
    </row>
    <row r="222" spans="1:11" x14ac:dyDescent="0.25">
      <c r="A222" s="59">
        <v>220</v>
      </c>
      <c r="B222" s="515">
        <v>45110</v>
      </c>
      <c r="C222" s="59" t="s">
        <v>15621</v>
      </c>
      <c r="D222" s="124" t="s">
        <v>2090</v>
      </c>
      <c r="E222" s="59" t="s">
        <v>361</v>
      </c>
      <c r="F222" s="515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5">
        <v>45110</v>
      </c>
      <c r="C223" s="59" t="s">
        <v>15621</v>
      </c>
      <c r="D223" s="124" t="s">
        <v>2091</v>
      </c>
      <c r="E223" s="59" t="s">
        <v>361</v>
      </c>
      <c r="F223" s="515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15621</v>
      </c>
      <c r="D224" s="84" t="s">
        <v>7355</v>
      </c>
      <c r="E224" s="59" t="s">
        <v>361</v>
      </c>
      <c r="F224" s="59" t="s">
        <v>2382</v>
      </c>
      <c r="G224" s="59" t="s">
        <v>7356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15621</v>
      </c>
      <c r="D225" s="84" t="s">
        <v>7357</v>
      </c>
      <c r="E225" s="59" t="s">
        <v>361</v>
      </c>
      <c r="F225" s="59" t="s">
        <v>2382</v>
      </c>
      <c r="G225" s="59" t="s">
        <v>7356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15621</v>
      </c>
      <c r="D226" s="124" t="s">
        <v>7456</v>
      </c>
      <c r="E226" s="59" t="s">
        <v>16029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15621</v>
      </c>
      <c r="D227" s="124" t="s">
        <v>7457</v>
      </c>
      <c r="E227" s="59" t="s">
        <v>16029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15621</v>
      </c>
      <c r="D228" s="124" t="s">
        <v>7450</v>
      </c>
      <c r="E228" s="59" t="s">
        <v>16029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15621</v>
      </c>
      <c r="D229" s="124" t="s">
        <v>7452</v>
      </c>
      <c r="E229" s="59" t="s">
        <v>16029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15621</v>
      </c>
      <c r="D230" s="124" t="s">
        <v>7491</v>
      </c>
      <c r="E230" s="59" t="s">
        <v>15781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15621</v>
      </c>
      <c r="D231" s="124" t="s">
        <v>7493</v>
      </c>
      <c r="E231" s="59" t="s">
        <v>15781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15621</v>
      </c>
      <c r="D232" s="261" t="s">
        <v>15572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15621</v>
      </c>
      <c r="D233" s="128" t="s">
        <v>15575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15621</v>
      </c>
      <c r="D234" s="124" t="s">
        <v>16030</v>
      </c>
      <c r="E234" s="59" t="s">
        <v>16029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15621</v>
      </c>
      <c r="D235" s="124" t="s">
        <v>16031</v>
      </c>
      <c r="E235" s="59" t="s">
        <v>16029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15621</v>
      </c>
      <c r="D236" s="84" t="s">
        <v>7897</v>
      </c>
      <c r="E236" s="59" t="s">
        <v>361</v>
      </c>
      <c r="F236" s="59" t="s">
        <v>3112</v>
      </c>
      <c r="G236" s="81" t="s">
        <v>763</v>
      </c>
      <c r="H236" s="62" t="s">
        <v>15966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15621</v>
      </c>
      <c r="D237" s="84" t="s">
        <v>7899</v>
      </c>
      <c r="E237" s="59" t="s">
        <v>361</v>
      </c>
      <c r="F237" s="59" t="s">
        <v>3112</v>
      </c>
      <c r="G237" s="81" t="s">
        <v>763</v>
      </c>
      <c r="H237" s="62" t="s">
        <v>15966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15621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15621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15621</v>
      </c>
      <c r="D240" s="59" t="s">
        <v>8168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15621</v>
      </c>
      <c r="D241" s="59" t="s">
        <v>8170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15621</v>
      </c>
      <c r="D242" s="59" t="s">
        <v>16032</v>
      </c>
      <c r="E242" s="59" t="s">
        <v>13085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56" activePane="bottomLeft" state="frozen"/>
      <selection pane="bottomLeft" activeCell="E166" sqref="E166:E16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6" t="s">
        <v>16033</v>
      </c>
      <c r="C1" s="687"/>
      <c r="D1" s="3"/>
    </row>
    <row r="2" spans="1:19" ht="15.75" thickBot="1" x14ac:dyDescent="0.3">
      <c r="A2" s="714" t="s">
        <v>3</v>
      </c>
      <c r="B2" s="715" t="s">
        <v>17</v>
      </c>
      <c r="C2" s="714" t="s">
        <v>15608</v>
      </c>
      <c r="D2" s="715" t="s">
        <v>15609</v>
      </c>
      <c r="E2" s="715" t="s">
        <v>15610</v>
      </c>
      <c r="F2" s="715" t="s">
        <v>15611</v>
      </c>
      <c r="G2" s="715" t="s">
        <v>21</v>
      </c>
      <c r="H2" s="715" t="s">
        <v>408</v>
      </c>
      <c r="I2" s="695" t="s">
        <v>16034</v>
      </c>
      <c r="J2" s="695" t="s">
        <v>16035</v>
      </c>
    </row>
    <row r="3" spans="1:19" ht="15.75" thickTop="1" x14ac:dyDescent="0.25">
      <c r="A3" s="93">
        <v>1</v>
      </c>
      <c r="B3" s="60" t="s">
        <v>16036</v>
      </c>
      <c r="C3" s="59" t="s">
        <v>15613</v>
      </c>
      <c r="D3" s="81" t="s">
        <v>16037</v>
      </c>
      <c r="E3" s="276" t="s">
        <v>15614</v>
      </c>
      <c r="F3" s="59" t="s">
        <v>10846</v>
      </c>
      <c r="G3" s="59" t="s">
        <v>535</v>
      </c>
      <c r="H3" s="59"/>
      <c r="I3" s="59"/>
      <c r="J3" s="59"/>
      <c r="L3" s="718"/>
      <c r="M3" s="719"/>
      <c r="N3" s="719"/>
      <c r="O3" s="720"/>
      <c r="P3" s="719"/>
      <c r="Q3" s="721"/>
      <c r="R3" s="719"/>
      <c r="S3" s="719"/>
    </row>
    <row r="4" spans="1:19" x14ac:dyDescent="0.25">
      <c r="A4" s="59">
        <v>2</v>
      </c>
      <c r="B4" s="60" t="s">
        <v>16036</v>
      </c>
      <c r="C4" s="59" t="s">
        <v>15613</v>
      </c>
      <c r="D4" s="59" t="s">
        <v>16038</v>
      </c>
      <c r="E4" s="276" t="s">
        <v>15614</v>
      </c>
      <c r="F4" s="515">
        <v>44652</v>
      </c>
      <c r="G4" s="276" t="s">
        <v>6127</v>
      </c>
      <c r="H4" s="481" t="s">
        <v>6127</v>
      </c>
      <c r="I4" s="59"/>
      <c r="J4" s="59"/>
      <c r="L4" s="718"/>
      <c r="M4" s="719"/>
      <c r="N4" s="719"/>
      <c r="O4" s="720"/>
      <c r="P4" s="719"/>
      <c r="Q4" s="721"/>
      <c r="R4" s="719"/>
      <c r="S4" s="103"/>
    </row>
    <row r="5" spans="1:19" x14ac:dyDescent="0.25">
      <c r="A5" s="59">
        <v>3</v>
      </c>
      <c r="B5" s="60" t="s">
        <v>16036</v>
      </c>
      <c r="C5" s="59" t="s">
        <v>15613</v>
      </c>
      <c r="D5" s="59" t="s">
        <v>16039</v>
      </c>
      <c r="E5" s="276" t="s">
        <v>15614</v>
      </c>
      <c r="F5" s="515">
        <v>44652</v>
      </c>
      <c r="G5" s="276" t="s">
        <v>3967</v>
      </c>
      <c r="H5" s="481" t="s">
        <v>3967</v>
      </c>
      <c r="I5" s="59"/>
      <c r="J5" s="59"/>
      <c r="L5" s="718"/>
      <c r="M5" s="719"/>
      <c r="N5" s="719"/>
      <c r="O5" s="720"/>
      <c r="P5" s="719"/>
      <c r="Q5" s="721"/>
      <c r="R5" s="719"/>
      <c r="S5" s="103"/>
    </row>
    <row r="6" spans="1:19" x14ac:dyDescent="0.25">
      <c r="A6" s="59">
        <v>4</v>
      </c>
      <c r="B6" s="60" t="s">
        <v>16036</v>
      </c>
      <c r="C6" s="59" t="s">
        <v>15613</v>
      </c>
      <c r="D6" s="59" t="s">
        <v>14188</v>
      </c>
      <c r="E6" s="276" t="s">
        <v>15614</v>
      </c>
      <c r="F6" s="81" t="s">
        <v>16040</v>
      </c>
      <c r="G6" s="59" t="s">
        <v>535</v>
      </c>
      <c r="H6" s="59"/>
      <c r="I6" s="59"/>
      <c r="J6" s="59"/>
      <c r="L6" s="718"/>
      <c r="M6" s="719"/>
      <c r="N6" s="719"/>
      <c r="O6" s="722"/>
      <c r="P6" s="719"/>
      <c r="Q6" s="721"/>
      <c r="R6" s="719"/>
      <c r="S6" s="103"/>
    </row>
    <row r="7" spans="1:19" x14ac:dyDescent="0.25">
      <c r="A7" s="59">
        <v>5</v>
      </c>
      <c r="B7" s="60" t="s">
        <v>16036</v>
      </c>
      <c r="C7" s="59" t="s">
        <v>15613</v>
      </c>
      <c r="D7" s="59" t="s">
        <v>14190</v>
      </c>
      <c r="E7" s="276" t="s">
        <v>15614</v>
      </c>
      <c r="F7" s="81" t="s">
        <v>16040</v>
      </c>
      <c r="G7" s="59" t="s">
        <v>535</v>
      </c>
      <c r="H7" s="59"/>
      <c r="I7" s="59"/>
      <c r="J7" s="59"/>
      <c r="L7" s="722"/>
      <c r="M7" s="723"/>
      <c r="N7" s="719"/>
      <c r="O7" s="722"/>
      <c r="P7" s="719"/>
      <c r="Q7" s="721"/>
      <c r="R7" s="719"/>
      <c r="S7" s="103"/>
    </row>
    <row r="8" spans="1:19" x14ac:dyDescent="0.25">
      <c r="A8" s="59">
        <v>6</v>
      </c>
      <c r="B8" s="60" t="s">
        <v>16036</v>
      </c>
      <c r="C8" s="59" t="s">
        <v>15613</v>
      </c>
      <c r="D8" s="59" t="s">
        <v>16041</v>
      </c>
      <c r="E8" s="276" t="s">
        <v>15614</v>
      </c>
      <c r="F8" s="515">
        <v>44652</v>
      </c>
      <c r="G8" s="59" t="s">
        <v>5944</v>
      </c>
      <c r="H8" s="481" t="s">
        <v>5944</v>
      </c>
      <c r="I8" s="59"/>
      <c r="J8" s="59"/>
      <c r="L8" s="722"/>
      <c r="M8" s="723"/>
      <c r="N8" s="719"/>
      <c r="O8" s="720"/>
      <c r="P8" s="719"/>
      <c r="Q8" s="721"/>
      <c r="R8" s="719"/>
      <c r="S8" s="719"/>
    </row>
    <row r="9" spans="1:19" x14ac:dyDescent="0.25">
      <c r="A9" s="59">
        <v>7</v>
      </c>
      <c r="B9" s="60" t="s">
        <v>16036</v>
      </c>
      <c r="C9" s="59" t="s">
        <v>15613</v>
      </c>
      <c r="D9" s="59" t="s">
        <v>16042</v>
      </c>
      <c r="E9" s="276" t="s">
        <v>15614</v>
      </c>
      <c r="F9" s="81" t="s">
        <v>10007</v>
      </c>
      <c r="G9" s="59" t="s">
        <v>535</v>
      </c>
      <c r="H9" s="59"/>
      <c r="I9" s="59"/>
      <c r="J9" s="59"/>
      <c r="L9" s="722"/>
      <c r="M9" s="723"/>
      <c r="N9" s="719"/>
      <c r="O9" s="720"/>
      <c r="P9" s="719"/>
      <c r="Q9" s="721"/>
      <c r="R9" s="719"/>
      <c r="S9" s="719"/>
    </row>
    <row r="10" spans="1:19" x14ac:dyDescent="0.25">
      <c r="A10" s="59">
        <v>8</v>
      </c>
      <c r="B10" s="60" t="s">
        <v>16036</v>
      </c>
      <c r="C10" s="59" t="s">
        <v>15613</v>
      </c>
      <c r="D10" s="59" t="s">
        <v>14191</v>
      </c>
      <c r="E10" s="276" t="s">
        <v>15614</v>
      </c>
      <c r="F10" s="81" t="s">
        <v>16040</v>
      </c>
      <c r="G10" s="59" t="s">
        <v>535</v>
      </c>
      <c r="H10" s="59"/>
      <c r="I10" s="59"/>
      <c r="J10" s="59"/>
      <c r="L10" s="722"/>
      <c r="M10" s="723"/>
      <c r="N10" s="719"/>
      <c r="O10" s="720"/>
      <c r="P10" s="719"/>
      <c r="Q10" s="721"/>
      <c r="R10" s="719"/>
      <c r="S10" s="103"/>
    </row>
    <row r="11" spans="1:19" x14ac:dyDescent="0.25">
      <c r="A11" s="59">
        <v>9</v>
      </c>
      <c r="B11" s="60" t="s">
        <v>16036</v>
      </c>
      <c r="C11" s="59" t="s">
        <v>15613</v>
      </c>
      <c r="D11" s="59" t="s">
        <v>16043</v>
      </c>
      <c r="E11" s="276" t="s">
        <v>15614</v>
      </c>
      <c r="F11" s="515">
        <v>44652</v>
      </c>
      <c r="G11" s="276" t="s">
        <v>3967</v>
      </c>
      <c r="H11" s="481" t="s">
        <v>3967</v>
      </c>
      <c r="I11" s="59"/>
      <c r="J11" s="59"/>
      <c r="L11" s="722"/>
      <c r="M11" s="723"/>
      <c r="N11" s="719"/>
      <c r="O11" s="719"/>
      <c r="P11" s="719"/>
      <c r="Q11" s="719"/>
      <c r="R11" s="719"/>
      <c r="S11" s="103"/>
    </row>
    <row r="12" spans="1:19" x14ac:dyDescent="0.25">
      <c r="A12" s="59">
        <v>10</v>
      </c>
      <c r="B12" s="60" t="s">
        <v>16036</v>
      </c>
      <c r="C12" s="59" t="s">
        <v>15613</v>
      </c>
      <c r="D12" s="59" t="s">
        <v>16044</v>
      </c>
      <c r="E12" s="276" t="s">
        <v>15614</v>
      </c>
      <c r="F12" s="81" t="s">
        <v>14295</v>
      </c>
      <c r="G12" s="59" t="s">
        <v>1120</v>
      </c>
      <c r="H12" s="59"/>
      <c r="I12" s="59"/>
      <c r="J12" s="59"/>
      <c r="L12" s="718"/>
      <c r="M12" s="724"/>
      <c r="N12" s="719"/>
      <c r="O12" s="719"/>
      <c r="P12" s="719"/>
      <c r="Q12" s="719"/>
      <c r="R12" s="719"/>
      <c r="S12" s="103"/>
    </row>
    <row r="13" spans="1:19" x14ac:dyDescent="0.25">
      <c r="A13" s="59">
        <v>11</v>
      </c>
      <c r="B13" s="515">
        <v>44652</v>
      </c>
      <c r="C13" s="59" t="s">
        <v>15613</v>
      </c>
      <c r="D13" s="59" t="s">
        <v>14100</v>
      </c>
      <c r="E13" s="276" t="s">
        <v>15614</v>
      </c>
      <c r="F13" s="515">
        <v>44652</v>
      </c>
      <c r="G13" s="59" t="s">
        <v>5944</v>
      </c>
      <c r="H13" s="481" t="s">
        <v>5944</v>
      </c>
      <c r="I13" s="59"/>
      <c r="J13" s="59"/>
      <c r="L13" s="718"/>
      <c r="M13" s="724"/>
      <c r="N13" s="719"/>
      <c r="O13" s="719"/>
      <c r="P13" s="719"/>
      <c r="Q13" s="719"/>
      <c r="R13" s="719"/>
      <c r="S13" s="103"/>
    </row>
    <row r="14" spans="1:19" x14ac:dyDescent="0.25">
      <c r="A14" s="59">
        <v>12</v>
      </c>
      <c r="B14" s="515">
        <v>44652</v>
      </c>
      <c r="C14" s="59" t="s">
        <v>15613</v>
      </c>
      <c r="D14" s="59" t="s">
        <v>14192</v>
      </c>
      <c r="E14" s="276" t="s">
        <v>15614</v>
      </c>
      <c r="F14" s="81" t="s">
        <v>16040</v>
      </c>
      <c r="G14" s="59" t="s">
        <v>535</v>
      </c>
      <c r="H14" s="59"/>
      <c r="I14" s="59"/>
      <c r="J14" s="59"/>
      <c r="L14" s="718"/>
      <c r="M14" s="724"/>
      <c r="N14" s="719"/>
      <c r="O14" s="719"/>
      <c r="P14" s="719"/>
      <c r="Q14" s="719"/>
      <c r="R14" s="719"/>
      <c r="S14" s="103"/>
    </row>
    <row r="15" spans="1:19" x14ac:dyDescent="0.25">
      <c r="A15" s="59">
        <v>13</v>
      </c>
      <c r="B15" s="515">
        <v>44652</v>
      </c>
      <c r="C15" s="59" t="s">
        <v>15613</v>
      </c>
      <c r="D15" s="59" t="s">
        <v>14193</v>
      </c>
      <c r="E15" s="276" t="s">
        <v>15614</v>
      </c>
      <c r="F15" s="81" t="s">
        <v>16040</v>
      </c>
      <c r="G15" s="59" t="s">
        <v>535</v>
      </c>
      <c r="H15" s="59"/>
      <c r="I15" s="59"/>
      <c r="J15" s="59"/>
      <c r="L15" s="718"/>
      <c r="M15" s="724"/>
      <c r="N15" s="719"/>
      <c r="O15" s="719"/>
      <c r="P15" s="719"/>
      <c r="Q15" s="719"/>
      <c r="R15" s="719"/>
      <c r="S15" s="103"/>
    </row>
    <row r="16" spans="1:19" x14ac:dyDescent="0.25">
      <c r="A16" s="59">
        <v>14</v>
      </c>
      <c r="B16" s="515">
        <v>44652</v>
      </c>
      <c r="C16" s="59" t="s">
        <v>15613</v>
      </c>
      <c r="D16" s="59" t="s">
        <v>14102</v>
      </c>
      <c r="E16" s="276" t="s">
        <v>15614</v>
      </c>
      <c r="F16" s="515">
        <v>44652</v>
      </c>
      <c r="G16" s="276" t="s">
        <v>6127</v>
      </c>
      <c r="H16" s="481" t="s">
        <v>6127</v>
      </c>
      <c r="I16" s="59"/>
      <c r="J16" s="59"/>
      <c r="L16" s="718"/>
      <c r="M16" s="719"/>
      <c r="N16" s="719"/>
      <c r="O16" s="719"/>
      <c r="P16" s="719"/>
      <c r="Q16" s="719"/>
      <c r="R16" s="719"/>
      <c r="S16" s="103"/>
    </row>
    <row r="17" spans="1:19" x14ac:dyDescent="0.25">
      <c r="A17" s="59">
        <v>15</v>
      </c>
      <c r="B17" s="515">
        <v>44652</v>
      </c>
      <c r="C17" s="59" t="s">
        <v>15613</v>
      </c>
      <c r="D17" s="59" t="s">
        <v>14194</v>
      </c>
      <c r="E17" s="276" t="s">
        <v>15614</v>
      </c>
      <c r="F17" s="81" t="s">
        <v>16040</v>
      </c>
      <c r="G17" s="59" t="s">
        <v>535</v>
      </c>
      <c r="H17" s="59"/>
      <c r="I17" s="59"/>
      <c r="J17" s="59"/>
      <c r="L17" s="718"/>
      <c r="M17" s="725"/>
      <c r="N17" s="719"/>
      <c r="O17" s="719"/>
      <c r="P17" s="719"/>
      <c r="Q17" s="719"/>
      <c r="R17" s="719"/>
      <c r="S17" s="103"/>
    </row>
    <row r="18" spans="1:19" x14ac:dyDescent="0.25">
      <c r="A18" s="59">
        <v>16</v>
      </c>
      <c r="B18" s="144" t="s">
        <v>14601</v>
      </c>
      <c r="C18" s="59" t="s">
        <v>15613</v>
      </c>
      <c r="D18" s="59" t="s">
        <v>16045</v>
      </c>
      <c r="E18" s="276" t="s">
        <v>15614</v>
      </c>
      <c r="F18" s="515">
        <v>44897</v>
      </c>
      <c r="G18" s="59" t="s">
        <v>3605</v>
      </c>
      <c r="H18" s="481" t="s">
        <v>3605</v>
      </c>
      <c r="I18" s="59"/>
      <c r="J18" s="59"/>
      <c r="L18" s="718"/>
      <c r="M18" s="719"/>
      <c r="N18" s="719"/>
      <c r="O18" s="719"/>
      <c r="P18" s="719"/>
      <c r="Q18" s="719"/>
      <c r="R18" s="719"/>
      <c r="S18" s="103"/>
    </row>
    <row r="19" spans="1:19" x14ac:dyDescent="0.25">
      <c r="A19" s="59">
        <v>17</v>
      </c>
      <c r="B19" s="144" t="s">
        <v>14601</v>
      </c>
      <c r="C19" s="59" t="s">
        <v>15613</v>
      </c>
      <c r="D19" s="59" t="s">
        <v>16046</v>
      </c>
      <c r="E19" s="276" t="s">
        <v>15614</v>
      </c>
      <c r="F19" s="81" t="s">
        <v>14295</v>
      </c>
      <c r="G19" s="59" t="s">
        <v>1120</v>
      </c>
      <c r="H19" s="59"/>
      <c r="I19" s="59"/>
      <c r="J19" s="59"/>
      <c r="L19" s="718"/>
      <c r="M19" s="726"/>
      <c r="N19" s="719"/>
      <c r="O19" s="719"/>
      <c r="P19" s="719"/>
      <c r="Q19" s="719"/>
      <c r="R19" s="719"/>
      <c r="S19" s="103"/>
    </row>
    <row r="20" spans="1:19" x14ac:dyDescent="0.25">
      <c r="A20" s="59">
        <v>18</v>
      </c>
      <c r="B20" s="144" t="s">
        <v>14601</v>
      </c>
      <c r="C20" s="59" t="s">
        <v>15613</v>
      </c>
      <c r="D20" s="59" t="s">
        <v>16047</v>
      </c>
      <c r="E20" s="276" t="s">
        <v>15614</v>
      </c>
      <c r="F20" s="515">
        <v>44897</v>
      </c>
      <c r="G20" s="59" t="s">
        <v>3605</v>
      </c>
      <c r="H20" s="481" t="s">
        <v>3605</v>
      </c>
      <c r="I20" s="59"/>
      <c r="J20" s="59"/>
      <c r="L20" s="722"/>
      <c r="M20" s="719"/>
      <c r="N20" s="719"/>
      <c r="O20" s="719"/>
      <c r="P20" s="719"/>
      <c r="Q20" s="719"/>
      <c r="R20" s="719"/>
      <c r="S20" s="103"/>
    </row>
    <row r="21" spans="1:19" x14ac:dyDescent="0.25">
      <c r="A21" s="59">
        <v>19</v>
      </c>
      <c r="B21" s="144" t="s">
        <v>14601</v>
      </c>
      <c r="C21" s="59" t="s">
        <v>15613</v>
      </c>
      <c r="D21" s="59" t="s">
        <v>16048</v>
      </c>
      <c r="E21" s="276" t="s">
        <v>15614</v>
      </c>
      <c r="F21" s="81" t="s">
        <v>14295</v>
      </c>
      <c r="G21" s="59" t="s">
        <v>1120</v>
      </c>
      <c r="H21" s="59"/>
      <c r="I21" s="59"/>
      <c r="J21" s="59"/>
      <c r="L21" s="722"/>
      <c r="M21" s="719"/>
      <c r="N21" s="719"/>
      <c r="O21" s="719"/>
      <c r="P21" s="719"/>
      <c r="Q21" s="719"/>
      <c r="R21" s="719"/>
      <c r="S21" s="103"/>
    </row>
    <row r="22" spans="1:19" x14ac:dyDescent="0.25">
      <c r="A22" s="59">
        <v>20</v>
      </c>
      <c r="B22" s="144" t="s">
        <v>14601</v>
      </c>
      <c r="C22" s="59" t="s">
        <v>15613</v>
      </c>
      <c r="D22" s="59" t="s">
        <v>16049</v>
      </c>
      <c r="E22" s="276" t="s">
        <v>15614</v>
      </c>
      <c r="F22" s="81" t="s">
        <v>14295</v>
      </c>
      <c r="G22" s="59" t="s">
        <v>1120</v>
      </c>
      <c r="H22" s="59"/>
      <c r="I22" s="59"/>
      <c r="J22" s="59"/>
      <c r="L22" s="719"/>
      <c r="M22" s="719"/>
      <c r="N22" s="719"/>
      <c r="O22" s="719"/>
      <c r="P22" s="719"/>
      <c r="Q22" s="719"/>
      <c r="R22" s="719"/>
      <c r="S22" s="103"/>
    </row>
    <row r="23" spans="1:19" x14ac:dyDescent="0.25">
      <c r="A23" s="59">
        <v>21</v>
      </c>
      <c r="B23" s="60" t="s">
        <v>14306</v>
      </c>
      <c r="C23" s="59" t="s">
        <v>15613</v>
      </c>
      <c r="D23" s="59" t="s">
        <v>11077</v>
      </c>
      <c r="E23" s="59" t="s">
        <v>16050</v>
      </c>
      <c r="F23" s="59" t="s">
        <v>61</v>
      </c>
      <c r="G23" s="59" t="s">
        <v>1120</v>
      </c>
      <c r="H23" s="59"/>
      <c r="I23" s="59"/>
      <c r="J23" s="59"/>
      <c r="L23" s="719"/>
      <c r="M23" s="719"/>
      <c r="N23" s="719"/>
      <c r="O23" s="719"/>
      <c r="P23" s="719"/>
      <c r="Q23" s="719"/>
      <c r="R23" s="719"/>
      <c r="S23" s="103"/>
    </row>
    <row r="24" spans="1:19" x14ac:dyDescent="0.25">
      <c r="A24" s="59">
        <v>22</v>
      </c>
      <c r="B24" s="60" t="s">
        <v>14306</v>
      </c>
      <c r="C24" s="59" t="s">
        <v>15613</v>
      </c>
      <c r="D24" s="59" t="s">
        <v>11075</v>
      </c>
      <c r="E24" s="59" t="s">
        <v>16050</v>
      </c>
      <c r="F24" s="59" t="s">
        <v>61</v>
      </c>
      <c r="G24" s="59" t="s">
        <v>1120</v>
      </c>
      <c r="H24" s="59"/>
      <c r="I24" s="59"/>
      <c r="J24" s="59"/>
      <c r="L24" s="719"/>
      <c r="M24" s="719"/>
      <c r="N24" s="719"/>
      <c r="O24" s="719"/>
      <c r="P24" s="719"/>
      <c r="Q24" s="719"/>
      <c r="R24" s="719"/>
      <c r="S24" s="103"/>
    </row>
    <row r="25" spans="1:19" x14ac:dyDescent="0.25">
      <c r="A25" s="59">
        <v>23</v>
      </c>
      <c r="B25" s="60" t="s">
        <v>14306</v>
      </c>
      <c r="C25" s="59" t="s">
        <v>15613</v>
      </c>
      <c r="D25" s="59" t="s">
        <v>16051</v>
      </c>
      <c r="E25" s="59" t="s">
        <v>16050</v>
      </c>
      <c r="F25" s="59" t="s">
        <v>10846</v>
      </c>
      <c r="G25" s="59" t="s">
        <v>535</v>
      </c>
      <c r="H25" s="59"/>
      <c r="I25" s="59"/>
      <c r="J25" s="59"/>
      <c r="L25" s="719"/>
      <c r="M25" s="723"/>
      <c r="N25" s="719"/>
      <c r="O25" s="719"/>
      <c r="P25" s="719"/>
      <c r="Q25" s="719"/>
      <c r="R25" s="719"/>
      <c r="S25" s="103"/>
    </row>
    <row r="26" spans="1:19" x14ac:dyDescent="0.25">
      <c r="A26" s="59">
        <v>24</v>
      </c>
      <c r="B26" s="60" t="s">
        <v>14306</v>
      </c>
      <c r="C26" s="59" t="s">
        <v>15613</v>
      </c>
      <c r="D26" s="59" t="s">
        <v>16052</v>
      </c>
      <c r="E26" s="59" t="s">
        <v>16050</v>
      </c>
      <c r="F26" s="59" t="s">
        <v>10846</v>
      </c>
      <c r="G26" s="59" t="s">
        <v>535</v>
      </c>
      <c r="H26" s="59"/>
      <c r="I26" s="59"/>
      <c r="J26" s="59"/>
      <c r="L26" s="727"/>
      <c r="M26" s="727"/>
      <c r="N26" s="727"/>
      <c r="O26" s="727"/>
      <c r="P26" s="727"/>
      <c r="Q26" s="727"/>
      <c r="R26" s="727"/>
    </row>
    <row r="27" spans="1:19" x14ac:dyDescent="0.25">
      <c r="A27" s="59">
        <v>25</v>
      </c>
      <c r="B27" s="60" t="s">
        <v>14306</v>
      </c>
      <c r="C27" s="59" t="s">
        <v>15613</v>
      </c>
      <c r="D27" s="59" t="s">
        <v>16053</v>
      </c>
      <c r="E27" s="59" t="s">
        <v>16050</v>
      </c>
      <c r="F27" s="59" t="s">
        <v>10846</v>
      </c>
      <c r="G27" s="59" t="s">
        <v>535</v>
      </c>
      <c r="H27" s="59"/>
      <c r="I27" s="59"/>
      <c r="J27" s="59"/>
      <c r="L27" s="727"/>
      <c r="M27" s="727"/>
      <c r="N27" s="727"/>
      <c r="O27" s="727"/>
      <c r="P27" s="727"/>
      <c r="Q27" s="727"/>
      <c r="R27" s="727"/>
    </row>
    <row r="28" spans="1:19" x14ac:dyDescent="0.25">
      <c r="A28" s="59">
        <v>26</v>
      </c>
      <c r="B28" s="59" t="s">
        <v>14311</v>
      </c>
      <c r="C28" s="59" t="s">
        <v>15613</v>
      </c>
      <c r="D28" s="59" t="s">
        <v>10011</v>
      </c>
      <c r="E28" s="276" t="s">
        <v>15614</v>
      </c>
      <c r="F28" s="59" t="s">
        <v>10007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14311</v>
      </c>
      <c r="C29" s="59" t="s">
        <v>15613</v>
      </c>
      <c r="D29" s="59" t="s">
        <v>14371</v>
      </c>
      <c r="E29" s="276" t="s">
        <v>15614</v>
      </c>
      <c r="F29" s="144">
        <v>44776</v>
      </c>
      <c r="G29" s="59" t="s">
        <v>5929</v>
      </c>
      <c r="H29" s="481" t="s">
        <v>5929</v>
      </c>
      <c r="I29" s="59"/>
      <c r="J29" s="59"/>
    </row>
    <row r="30" spans="1:19" x14ac:dyDescent="0.25">
      <c r="A30" s="59">
        <v>28</v>
      </c>
      <c r="B30" s="59" t="s">
        <v>14311</v>
      </c>
      <c r="C30" s="59" t="s">
        <v>15613</v>
      </c>
      <c r="D30" s="59" t="s">
        <v>9895</v>
      </c>
      <c r="E30" s="276" t="s">
        <v>15614</v>
      </c>
      <c r="F30" s="59" t="s">
        <v>9891</v>
      </c>
      <c r="G30" s="276" t="s">
        <v>2744</v>
      </c>
      <c r="H30" s="481" t="s">
        <v>2744</v>
      </c>
      <c r="I30" s="59"/>
      <c r="J30" s="59"/>
    </row>
    <row r="31" spans="1:19" x14ac:dyDescent="0.25">
      <c r="A31" s="59">
        <v>29</v>
      </c>
      <c r="B31" s="59" t="s">
        <v>14311</v>
      </c>
      <c r="C31" s="59" t="s">
        <v>15613</v>
      </c>
      <c r="D31" s="59" t="s">
        <v>14370</v>
      </c>
      <c r="E31" s="276" t="s">
        <v>15614</v>
      </c>
      <c r="F31" s="144">
        <v>44776</v>
      </c>
      <c r="G31" s="59" t="s">
        <v>5929</v>
      </c>
      <c r="H31" s="481" t="s">
        <v>5929</v>
      </c>
      <c r="I31" s="59"/>
      <c r="J31" s="59"/>
    </row>
    <row r="32" spans="1:19" x14ac:dyDescent="0.25">
      <c r="A32" s="59">
        <v>30</v>
      </c>
      <c r="B32" s="59" t="s">
        <v>14311</v>
      </c>
      <c r="C32" s="59" t="s">
        <v>15613</v>
      </c>
      <c r="D32" s="531" t="s">
        <v>9898</v>
      </c>
      <c r="E32" s="59" t="s">
        <v>15614</v>
      </c>
      <c r="F32" s="59" t="s">
        <v>9891</v>
      </c>
      <c r="G32" s="276" t="s">
        <v>2744</v>
      </c>
      <c r="H32" s="481" t="s">
        <v>2744</v>
      </c>
      <c r="I32" s="59"/>
      <c r="J32" s="59" t="s">
        <v>13667</v>
      </c>
      <c r="L32" s="175"/>
      <c r="O32" s="728"/>
    </row>
    <row r="33" spans="1:11" x14ac:dyDescent="0.25">
      <c r="A33" s="59">
        <v>31</v>
      </c>
      <c r="B33" s="60" t="s">
        <v>10262</v>
      </c>
      <c r="C33" s="59" t="s">
        <v>15613</v>
      </c>
      <c r="D33" s="531" t="s">
        <v>10554</v>
      </c>
      <c r="E33" s="59" t="s">
        <v>15614</v>
      </c>
      <c r="F33" s="144">
        <v>44779</v>
      </c>
      <c r="G33" s="59" t="s">
        <v>1782</v>
      </c>
      <c r="H33" s="481" t="s">
        <v>16054</v>
      </c>
      <c r="I33" s="59"/>
      <c r="J33" s="59" t="s">
        <v>13667</v>
      </c>
    </row>
    <row r="34" spans="1:11" x14ac:dyDescent="0.25">
      <c r="A34" s="59">
        <v>32</v>
      </c>
      <c r="B34" s="60" t="s">
        <v>10262</v>
      </c>
      <c r="C34" s="59" t="s">
        <v>15613</v>
      </c>
      <c r="D34" s="59" t="s">
        <v>10555</v>
      </c>
      <c r="E34" s="59" t="s">
        <v>15614</v>
      </c>
      <c r="F34" s="144">
        <v>44779</v>
      </c>
      <c r="G34" s="59" t="s">
        <v>1782</v>
      </c>
      <c r="H34" s="481" t="s">
        <v>1782</v>
      </c>
      <c r="I34" s="59"/>
      <c r="J34" s="59"/>
    </row>
    <row r="35" spans="1:11" x14ac:dyDescent="0.25">
      <c r="A35" s="59">
        <v>33</v>
      </c>
      <c r="B35" s="60" t="s">
        <v>10262</v>
      </c>
      <c r="C35" s="59" t="s">
        <v>15613</v>
      </c>
      <c r="D35" s="59" t="s">
        <v>10288</v>
      </c>
      <c r="E35" s="59" t="s">
        <v>15614</v>
      </c>
      <c r="F35" s="59" t="s">
        <v>10262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10262</v>
      </c>
      <c r="C36" s="59" t="s">
        <v>15613</v>
      </c>
      <c r="D36" s="59" t="s">
        <v>10290</v>
      </c>
      <c r="E36" s="59" t="s">
        <v>15614</v>
      </c>
      <c r="F36" s="59" t="s">
        <v>10262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10262</v>
      </c>
      <c r="C37" s="59" t="s">
        <v>15613</v>
      </c>
      <c r="D37" s="59" t="s">
        <v>10291</v>
      </c>
      <c r="E37" s="59" t="s">
        <v>15614</v>
      </c>
      <c r="F37" s="59" t="s">
        <v>10262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10262</v>
      </c>
      <c r="C38" s="59" t="s">
        <v>15613</v>
      </c>
      <c r="D38" s="59" t="s">
        <v>10292</v>
      </c>
      <c r="E38" s="59" t="s">
        <v>15614</v>
      </c>
      <c r="F38" s="59" t="s">
        <v>10262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11211</v>
      </c>
      <c r="C39" s="59" t="s">
        <v>15613</v>
      </c>
      <c r="D39" s="59" t="s">
        <v>11386</v>
      </c>
      <c r="E39" s="59" t="s">
        <v>15614</v>
      </c>
      <c r="F39" s="144">
        <v>44903</v>
      </c>
      <c r="G39" s="59" t="s">
        <v>522</v>
      </c>
      <c r="H39" s="481" t="s">
        <v>6127</v>
      </c>
      <c r="I39" s="59"/>
      <c r="J39" s="59"/>
    </row>
    <row r="40" spans="1:11" x14ac:dyDescent="0.25">
      <c r="A40" s="59">
        <v>38</v>
      </c>
      <c r="B40" s="59" t="s">
        <v>11211</v>
      </c>
      <c r="C40" s="59" t="s">
        <v>15613</v>
      </c>
      <c r="D40" s="531" t="s">
        <v>11266</v>
      </c>
      <c r="E40" s="59" t="s">
        <v>15614</v>
      </c>
      <c r="F40" s="144">
        <v>44659</v>
      </c>
      <c r="G40" s="59" t="s">
        <v>522</v>
      </c>
      <c r="H40" s="481" t="s">
        <v>1575</v>
      </c>
      <c r="I40" s="59"/>
      <c r="J40" s="59" t="s">
        <v>13667</v>
      </c>
    </row>
    <row r="41" spans="1:11" x14ac:dyDescent="0.25">
      <c r="A41" s="59">
        <v>39</v>
      </c>
      <c r="B41" s="59" t="s">
        <v>11211</v>
      </c>
      <c r="C41" s="59" t="s">
        <v>15613</v>
      </c>
      <c r="D41" s="59" t="s">
        <v>11279</v>
      </c>
      <c r="E41" s="59" t="s">
        <v>15614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11211</v>
      </c>
      <c r="C42" s="59" t="s">
        <v>15613</v>
      </c>
      <c r="D42" s="59" t="s">
        <v>11273</v>
      </c>
      <c r="E42" s="59" t="s">
        <v>15614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11211</v>
      </c>
      <c r="C43" s="59" t="s">
        <v>15613</v>
      </c>
      <c r="D43" s="59" t="s">
        <v>11326</v>
      </c>
      <c r="E43" s="59" t="s">
        <v>15614</v>
      </c>
      <c r="F43" s="144">
        <v>44812</v>
      </c>
      <c r="G43" s="59" t="s">
        <v>522</v>
      </c>
      <c r="H43" s="481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11211</v>
      </c>
      <c r="C44" s="59" t="s">
        <v>15613</v>
      </c>
      <c r="D44" s="59" t="s">
        <v>11274</v>
      </c>
      <c r="E44" s="59" t="s">
        <v>15614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11211</v>
      </c>
      <c r="C45" s="59" t="s">
        <v>15613</v>
      </c>
      <c r="D45" s="59" t="s">
        <v>11264</v>
      </c>
      <c r="E45" s="59" t="s">
        <v>15614</v>
      </c>
      <c r="F45" s="144">
        <v>44659</v>
      </c>
      <c r="G45" s="59" t="s">
        <v>522</v>
      </c>
      <c r="H45" s="481" t="s">
        <v>1575</v>
      </c>
      <c r="I45" s="59"/>
      <c r="J45" s="59"/>
    </row>
    <row r="46" spans="1:11" x14ac:dyDescent="0.25">
      <c r="A46" s="59">
        <v>44</v>
      </c>
      <c r="B46" s="59" t="s">
        <v>11211</v>
      </c>
      <c r="C46" s="59" t="s">
        <v>15613</v>
      </c>
      <c r="D46" s="59" t="s">
        <v>11328</v>
      </c>
      <c r="E46" s="59" t="s">
        <v>15614</v>
      </c>
      <c r="F46" s="144">
        <v>44812</v>
      </c>
      <c r="G46" s="59" t="s">
        <v>522</v>
      </c>
      <c r="H46" s="481" t="s">
        <v>3967</v>
      </c>
      <c r="I46" s="59"/>
      <c r="J46" s="59"/>
    </row>
    <row r="47" spans="1:11" x14ac:dyDescent="0.25">
      <c r="A47" s="59">
        <v>45</v>
      </c>
      <c r="B47" s="59" t="s">
        <v>11211</v>
      </c>
      <c r="C47" s="59" t="s">
        <v>15613</v>
      </c>
      <c r="D47" s="531" t="s">
        <v>11388</v>
      </c>
      <c r="E47" s="59" t="s">
        <v>15614</v>
      </c>
      <c r="F47" s="144">
        <v>44903</v>
      </c>
      <c r="G47" s="59" t="s">
        <v>522</v>
      </c>
      <c r="H47" s="481" t="s">
        <v>6127</v>
      </c>
      <c r="I47" s="59"/>
      <c r="J47" s="59" t="s">
        <v>2297</v>
      </c>
    </row>
    <row r="48" spans="1:11" x14ac:dyDescent="0.25">
      <c r="A48" s="59">
        <v>46</v>
      </c>
      <c r="B48" s="59" t="s">
        <v>11211</v>
      </c>
      <c r="C48" s="59" t="s">
        <v>15613</v>
      </c>
      <c r="D48" s="59" t="s">
        <v>11281</v>
      </c>
      <c r="E48" s="59" t="s">
        <v>15614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11579</v>
      </c>
      <c r="C49" s="59" t="s">
        <v>15613</v>
      </c>
      <c r="D49" s="59" t="s">
        <v>11635</v>
      </c>
      <c r="E49" s="59" t="s">
        <v>15614</v>
      </c>
      <c r="F49" s="59" t="s">
        <v>11634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11579</v>
      </c>
      <c r="C50" s="59" t="s">
        <v>15613</v>
      </c>
      <c r="D50" s="59" t="s">
        <v>11734</v>
      </c>
      <c r="E50" s="59" t="s">
        <v>15614</v>
      </c>
      <c r="F50" s="144">
        <v>44690</v>
      </c>
      <c r="G50" s="59" t="s">
        <v>522</v>
      </c>
      <c r="H50" s="481" t="s">
        <v>2376</v>
      </c>
      <c r="I50" s="59"/>
      <c r="J50" s="59"/>
    </row>
    <row r="51" spans="1:10" x14ac:dyDescent="0.25">
      <c r="A51" s="59">
        <v>49</v>
      </c>
      <c r="B51" s="60" t="s">
        <v>11579</v>
      </c>
      <c r="C51" s="59" t="s">
        <v>15613</v>
      </c>
      <c r="D51" s="59" t="s">
        <v>11631</v>
      </c>
      <c r="E51" s="59" t="s">
        <v>15614</v>
      </c>
      <c r="F51" s="59" t="s">
        <v>11634</v>
      </c>
      <c r="G51" s="59" t="s">
        <v>16055</v>
      </c>
      <c r="H51" s="481" t="s">
        <v>6762</v>
      </c>
      <c r="I51" s="59"/>
      <c r="J51" s="59"/>
    </row>
    <row r="52" spans="1:10" x14ac:dyDescent="0.25">
      <c r="A52" s="59">
        <v>50</v>
      </c>
      <c r="B52" s="60" t="s">
        <v>11579</v>
      </c>
      <c r="C52" s="59" t="s">
        <v>15613</v>
      </c>
      <c r="D52" s="59" t="s">
        <v>11758</v>
      </c>
      <c r="E52" s="59" t="s">
        <v>15614</v>
      </c>
      <c r="F52" s="144">
        <v>44721</v>
      </c>
      <c r="G52" s="59" t="s">
        <v>522</v>
      </c>
      <c r="H52" s="481" t="s">
        <v>3647</v>
      </c>
      <c r="I52" s="59"/>
      <c r="J52" s="59"/>
    </row>
    <row r="53" spans="1:10" x14ac:dyDescent="0.25">
      <c r="A53" s="59">
        <v>51</v>
      </c>
      <c r="B53" s="60" t="s">
        <v>11579</v>
      </c>
      <c r="C53" s="59" t="s">
        <v>15613</v>
      </c>
      <c r="D53" s="59" t="s">
        <v>11736</v>
      </c>
      <c r="E53" s="59" t="s">
        <v>15614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11579</v>
      </c>
      <c r="C54" s="59" t="s">
        <v>15613</v>
      </c>
      <c r="D54" s="59" t="s">
        <v>11759</v>
      </c>
      <c r="E54" s="59" t="s">
        <v>15614</v>
      </c>
      <c r="F54" s="144">
        <v>44721</v>
      </c>
      <c r="G54" s="59" t="s">
        <v>522</v>
      </c>
      <c r="H54" s="481" t="s">
        <v>2744</v>
      </c>
      <c r="I54" s="59"/>
      <c r="J54" s="59"/>
    </row>
    <row r="55" spans="1:10" x14ac:dyDescent="0.25">
      <c r="A55" s="59">
        <v>53</v>
      </c>
      <c r="B55" s="515">
        <v>44721</v>
      </c>
      <c r="C55" s="59" t="s">
        <v>15613</v>
      </c>
      <c r="D55" s="59" t="s">
        <v>16056</v>
      </c>
      <c r="E55" s="59" t="s">
        <v>15614</v>
      </c>
      <c r="F55" s="144">
        <v>44844</v>
      </c>
      <c r="G55" s="59" t="s">
        <v>535</v>
      </c>
      <c r="H55" s="276" t="s">
        <v>16057</v>
      </c>
      <c r="I55" s="59" t="s">
        <v>233</v>
      </c>
      <c r="J55" s="59"/>
    </row>
    <row r="56" spans="1:10" x14ac:dyDescent="0.25">
      <c r="A56" s="59">
        <v>54</v>
      </c>
      <c r="B56" s="515">
        <v>44721</v>
      </c>
      <c r="C56" s="59" t="s">
        <v>15613</v>
      </c>
      <c r="D56" s="59" t="s">
        <v>11761</v>
      </c>
      <c r="E56" s="59" t="s">
        <v>15614</v>
      </c>
      <c r="F56" s="144">
        <v>44721</v>
      </c>
      <c r="G56" s="59" t="s">
        <v>522</v>
      </c>
      <c r="H56" s="481" t="s">
        <v>2376</v>
      </c>
      <c r="I56" s="59"/>
      <c r="J56" s="59"/>
    </row>
    <row r="57" spans="1:10" x14ac:dyDescent="0.25">
      <c r="A57" s="59">
        <v>55</v>
      </c>
      <c r="B57" s="515">
        <v>44721</v>
      </c>
      <c r="C57" s="59" t="s">
        <v>15613</v>
      </c>
      <c r="D57" s="531" t="s">
        <v>16058</v>
      </c>
      <c r="E57" s="59" t="s">
        <v>15614</v>
      </c>
      <c r="F57" s="144">
        <v>44844</v>
      </c>
      <c r="G57" s="59" t="s">
        <v>535</v>
      </c>
      <c r="H57" s="481" t="s">
        <v>2097</v>
      </c>
      <c r="I57" s="59"/>
      <c r="J57" s="59" t="s">
        <v>13959</v>
      </c>
    </row>
    <row r="58" spans="1:10" x14ac:dyDescent="0.25">
      <c r="A58" s="59">
        <v>56</v>
      </c>
      <c r="B58" s="515">
        <v>44721</v>
      </c>
      <c r="C58" s="59" t="s">
        <v>15613</v>
      </c>
      <c r="D58" s="531" t="s">
        <v>11902</v>
      </c>
      <c r="E58" s="59" t="s">
        <v>15614</v>
      </c>
      <c r="F58" s="59" t="s">
        <v>11890</v>
      </c>
      <c r="G58" s="59" t="s">
        <v>522</v>
      </c>
      <c r="H58" s="59"/>
      <c r="I58" s="59"/>
      <c r="J58" s="59" t="s">
        <v>13667</v>
      </c>
    </row>
    <row r="59" spans="1:10" x14ac:dyDescent="0.25">
      <c r="A59" s="59">
        <v>57</v>
      </c>
      <c r="B59" s="515">
        <v>44721</v>
      </c>
      <c r="C59" s="59" t="s">
        <v>15613</v>
      </c>
      <c r="D59" s="59" t="s">
        <v>16059</v>
      </c>
      <c r="E59" s="59" t="s">
        <v>15614</v>
      </c>
      <c r="F59" s="59" t="s">
        <v>12091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5">
        <v>44721</v>
      </c>
      <c r="C60" s="59" t="s">
        <v>15613</v>
      </c>
      <c r="D60" s="59" t="s">
        <v>14731</v>
      </c>
      <c r="E60" s="59" t="s">
        <v>15614</v>
      </c>
      <c r="F60" s="144">
        <v>44721</v>
      </c>
      <c r="G60" s="59" t="s">
        <v>16060</v>
      </c>
      <c r="H60" s="729" t="s">
        <v>1782</v>
      </c>
      <c r="I60" s="59"/>
      <c r="J60" s="59"/>
    </row>
    <row r="61" spans="1:10" x14ac:dyDescent="0.25">
      <c r="A61" s="59">
        <v>59</v>
      </c>
      <c r="B61" s="515">
        <v>44721</v>
      </c>
      <c r="C61" s="59" t="s">
        <v>15613</v>
      </c>
      <c r="D61" s="59" t="s">
        <v>11901</v>
      </c>
      <c r="E61" s="59" t="s">
        <v>15614</v>
      </c>
      <c r="F61" s="59" t="s">
        <v>11890</v>
      </c>
      <c r="G61" s="59" t="s">
        <v>522</v>
      </c>
      <c r="H61" s="481" t="s">
        <v>2744</v>
      </c>
      <c r="I61" s="59"/>
      <c r="J61" s="59"/>
    </row>
    <row r="62" spans="1:10" x14ac:dyDescent="0.25">
      <c r="A62" s="59">
        <v>60</v>
      </c>
      <c r="B62" s="515">
        <v>44721</v>
      </c>
      <c r="C62" s="59" t="s">
        <v>15613</v>
      </c>
      <c r="D62" s="59" t="s">
        <v>16061</v>
      </c>
      <c r="E62" s="59" t="s">
        <v>15614</v>
      </c>
      <c r="F62" s="59" t="s">
        <v>12091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12400</v>
      </c>
      <c r="C63" s="59" t="s">
        <v>15613</v>
      </c>
      <c r="D63" s="59" t="s">
        <v>12656</v>
      </c>
      <c r="E63" s="59" t="s">
        <v>15614</v>
      </c>
      <c r="F63" s="59" t="s">
        <v>12645</v>
      </c>
      <c r="G63" s="59" t="s">
        <v>16062</v>
      </c>
      <c r="H63" s="59" t="s">
        <v>16063</v>
      </c>
      <c r="I63" s="59"/>
      <c r="J63" s="59"/>
    </row>
    <row r="64" spans="1:10" x14ac:dyDescent="0.25">
      <c r="A64" s="59">
        <v>62</v>
      </c>
      <c r="B64" s="60" t="s">
        <v>12400</v>
      </c>
      <c r="C64" s="59" t="s">
        <v>15613</v>
      </c>
      <c r="D64" s="59" t="s">
        <v>12658</v>
      </c>
      <c r="E64" s="59" t="s">
        <v>15614</v>
      </c>
      <c r="F64" s="59" t="s">
        <v>12645</v>
      </c>
      <c r="G64" s="59" t="s">
        <v>16062</v>
      </c>
      <c r="H64" s="59" t="s">
        <v>16063</v>
      </c>
      <c r="I64" s="59"/>
      <c r="J64" s="59"/>
    </row>
    <row r="65" spans="1:10" x14ac:dyDescent="0.25">
      <c r="A65" s="59">
        <v>63</v>
      </c>
      <c r="B65" s="515">
        <v>44572</v>
      </c>
      <c r="C65" s="59" t="s">
        <v>15613</v>
      </c>
      <c r="D65" s="59" t="s">
        <v>13004</v>
      </c>
      <c r="E65" s="59" t="s">
        <v>15614</v>
      </c>
      <c r="F65" s="144">
        <v>44906</v>
      </c>
      <c r="G65" s="276" t="s">
        <v>16064</v>
      </c>
      <c r="H65" s="481" t="s">
        <v>5930</v>
      </c>
      <c r="I65" s="59"/>
      <c r="J65" s="59"/>
    </row>
    <row r="66" spans="1:10" x14ac:dyDescent="0.25">
      <c r="A66" s="59">
        <v>64</v>
      </c>
      <c r="B66" s="515">
        <v>44572</v>
      </c>
      <c r="C66" s="59" t="s">
        <v>15613</v>
      </c>
      <c r="D66" s="59" t="s">
        <v>13026</v>
      </c>
      <c r="E66" s="59" t="s">
        <v>15614</v>
      </c>
      <c r="F66" s="144">
        <v>44906</v>
      </c>
      <c r="G66" s="59" t="s">
        <v>14734</v>
      </c>
      <c r="H66" s="59" t="s">
        <v>16065</v>
      </c>
      <c r="I66" s="59"/>
      <c r="J66" s="59"/>
    </row>
    <row r="67" spans="1:10" x14ac:dyDescent="0.25">
      <c r="A67" s="59">
        <v>65</v>
      </c>
      <c r="B67" s="515">
        <v>44572</v>
      </c>
      <c r="C67" s="59" t="s">
        <v>15613</v>
      </c>
      <c r="D67" s="59" t="s">
        <v>13024</v>
      </c>
      <c r="E67" s="59" t="s">
        <v>15614</v>
      </c>
      <c r="F67" s="144">
        <v>44906</v>
      </c>
      <c r="G67" s="59" t="s">
        <v>535</v>
      </c>
      <c r="H67" s="59" t="s">
        <v>16057</v>
      </c>
      <c r="I67" s="59" t="s">
        <v>233</v>
      </c>
      <c r="J67" s="59"/>
    </row>
    <row r="68" spans="1:10" x14ac:dyDescent="0.25">
      <c r="A68" s="59">
        <v>66</v>
      </c>
      <c r="B68" s="515">
        <v>44572</v>
      </c>
      <c r="C68" s="59" t="s">
        <v>15613</v>
      </c>
      <c r="D68" s="59" t="s">
        <v>13007</v>
      </c>
      <c r="E68" s="59" t="s">
        <v>15614</v>
      </c>
      <c r="F68" s="144">
        <v>44906</v>
      </c>
      <c r="G68" s="276" t="s">
        <v>16064</v>
      </c>
      <c r="H68" s="481" t="s">
        <v>5930</v>
      </c>
      <c r="I68" s="59"/>
      <c r="J68" s="59"/>
    </row>
    <row r="69" spans="1:10" x14ac:dyDescent="0.25">
      <c r="A69" s="59">
        <v>67</v>
      </c>
      <c r="B69" s="515">
        <v>44572</v>
      </c>
      <c r="C69" s="59" t="s">
        <v>15613</v>
      </c>
      <c r="D69" s="59" t="s">
        <v>13027</v>
      </c>
      <c r="E69" s="59" t="s">
        <v>15614</v>
      </c>
      <c r="F69" s="144">
        <v>44906</v>
      </c>
      <c r="G69" s="59" t="s">
        <v>14734</v>
      </c>
      <c r="H69" s="59" t="s">
        <v>16065</v>
      </c>
      <c r="I69" s="59"/>
      <c r="J69" s="59"/>
    </row>
    <row r="70" spans="1:10" x14ac:dyDescent="0.25">
      <c r="A70" s="59">
        <v>68</v>
      </c>
      <c r="B70" s="60" t="s">
        <v>13056</v>
      </c>
      <c r="C70" s="59" t="s">
        <v>15613</v>
      </c>
      <c r="D70" s="59" t="s">
        <v>16066</v>
      </c>
      <c r="E70" s="59" t="s">
        <v>16067</v>
      </c>
      <c r="F70" s="59" t="s">
        <v>13316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13056</v>
      </c>
      <c r="C71" s="59" t="s">
        <v>15613</v>
      </c>
      <c r="D71" s="59" t="s">
        <v>16068</v>
      </c>
      <c r="E71" s="59" t="s">
        <v>15614</v>
      </c>
      <c r="F71" s="59" t="s">
        <v>13069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13056</v>
      </c>
      <c r="C72" s="59" t="s">
        <v>15613</v>
      </c>
      <c r="D72" s="59" t="s">
        <v>16069</v>
      </c>
      <c r="E72" s="59" t="s">
        <v>15614</v>
      </c>
      <c r="F72" s="59" t="s">
        <v>13069</v>
      </c>
      <c r="G72" s="59" t="s">
        <v>16070</v>
      </c>
      <c r="H72" s="59" t="s">
        <v>7583</v>
      </c>
      <c r="I72" s="59"/>
      <c r="J72" s="59"/>
    </row>
    <row r="73" spans="1:10" x14ac:dyDescent="0.25">
      <c r="A73" s="59">
        <v>71</v>
      </c>
      <c r="B73" s="60" t="s">
        <v>13056</v>
      </c>
      <c r="C73" s="59" t="s">
        <v>15613</v>
      </c>
      <c r="D73" s="59" t="s">
        <v>16071</v>
      </c>
      <c r="E73" s="59" t="s">
        <v>15614</v>
      </c>
      <c r="F73" s="59" t="s">
        <v>13069</v>
      </c>
      <c r="G73" s="59" t="s">
        <v>16070</v>
      </c>
      <c r="H73" s="59" t="s">
        <v>7583</v>
      </c>
      <c r="I73" s="59"/>
      <c r="J73" s="59"/>
    </row>
    <row r="74" spans="1:10" x14ac:dyDescent="0.25">
      <c r="A74" s="59">
        <v>72</v>
      </c>
      <c r="B74" s="60" t="s">
        <v>13056</v>
      </c>
      <c r="C74" s="59" t="s">
        <v>15613</v>
      </c>
      <c r="D74" s="59" t="s">
        <v>16072</v>
      </c>
      <c r="E74" s="59" t="s">
        <v>15614</v>
      </c>
      <c r="F74" s="59" t="s">
        <v>13069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13186</v>
      </c>
      <c r="C75" s="59" t="s">
        <v>15613</v>
      </c>
      <c r="D75" s="59" t="s">
        <v>16073</v>
      </c>
      <c r="E75" s="59" t="s">
        <v>16074</v>
      </c>
      <c r="F75" s="144">
        <v>44573</v>
      </c>
      <c r="G75" s="59" t="s">
        <v>525</v>
      </c>
      <c r="H75" s="481" t="s">
        <v>5940</v>
      </c>
      <c r="I75" s="59"/>
      <c r="J75" s="59"/>
    </row>
    <row r="76" spans="1:10" x14ac:dyDescent="0.25">
      <c r="A76" s="59">
        <v>74</v>
      </c>
      <c r="B76" s="59" t="s">
        <v>13186</v>
      </c>
      <c r="C76" s="59" t="s">
        <v>15613</v>
      </c>
      <c r="D76" s="59" t="s">
        <v>16075</v>
      </c>
      <c r="E76" s="59" t="s">
        <v>16076</v>
      </c>
      <c r="F76" s="59" t="s">
        <v>13316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13186</v>
      </c>
      <c r="C77" s="59" t="s">
        <v>15613</v>
      </c>
      <c r="D77" s="59" t="s">
        <v>16077</v>
      </c>
      <c r="E77" s="59" t="s">
        <v>16078</v>
      </c>
      <c r="F77" s="144">
        <v>44573</v>
      </c>
      <c r="G77" s="59" t="s">
        <v>525</v>
      </c>
      <c r="H77" s="481" t="s">
        <v>5940</v>
      </c>
      <c r="I77" s="59"/>
      <c r="J77" s="59"/>
    </row>
    <row r="78" spans="1:10" x14ac:dyDescent="0.25">
      <c r="A78" s="59">
        <v>76</v>
      </c>
      <c r="B78" s="59" t="s">
        <v>13186</v>
      </c>
      <c r="C78" s="59" t="s">
        <v>15613</v>
      </c>
      <c r="D78" s="59" t="s">
        <v>16079</v>
      </c>
      <c r="E78" s="481" t="s">
        <v>16080</v>
      </c>
      <c r="F78" s="144">
        <v>44816</v>
      </c>
      <c r="G78" s="59" t="s">
        <v>525</v>
      </c>
      <c r="H78" s="59" t="s">
        <v>7741</v>
      </c>
      <c r="I78" s="59"/>
      <c r="J78" s="59"/>
    </row>
    <row r="79" spans="1:10" x14ac:dyDescent="0.25">
      <c r="A79" s="59">
        <v>77</v>
      </c>
      <c r="B79" s="59" t="s">
        <v>13654</v>
      </c>
      <c r="C79" s="59" t="s">
        <v>15613</v>
      </c>
      <c r="D79" s="59" t="s">
        <v>16081</v>
      </c>
      <c r="E79" s="59" t="s">
        <v>16082</v>
      </c>
      <c r="F79" s="59" t="s">
        <v>13667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13654</v>
      </c>
      <c r="C80" s="59" t="s">
        <v>15613</v>
      </c>
      <c r="D80" s="59" t="s">
        <v>16083</v>
      </c>
      <c r="E80" s="59" t="s">
        <v>6511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13654</v>
      </c>
      <c r="C81" s="59" t="s">
        <v>15613</v>
      </c>
      <c r="D81" s="59" t="s">
        <v>16084</v>
      </c>
      <c r="E81" s="59" t="s">
        <v>16085</v>
      </c>
      <c r="F81" s="59" t="s">
        <v>13667</v>
      </c>
      <c r="G81" s="59" t="s">
        <v>522</v>
      </c>
      <c r="H81" s="59" t="s">
        <v>16086</v>
      </c>
      <c r="I81" s="59"/>
      <c r="J81" s="59"/>
    </row>
    <row r="82" spans="1:12" x14ac:dyDescent="0.25">
      <c r="A82" s="59">
        <v>80</v>
      </c>
      <c r="B82" s="59" t="s">
        <v>13654</v>
      </c>
      <c r="C82" s="59" t="s">
        <v>15613</v>
      </c>
      <c r="D82" s="59" t="s">
        <v>16087</v>
      </c>
      <c r="E82" s="59" t="s">
        <v>16088</v>
      </c>
      <c r="F82" s="59" t="s">
        <v>13667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13654</v>
      </c>
      <c r="C83" s="59" t="s">
        <v>15613</v>
      </c>
      <c r="D83" s="59" t="s">
        <v>16089</v>
      </c>
      <c r="E83" s="59" t="s">
        <v>16090</v>
      </c>
      <c r="F83" s="59" t="s">
        <v>1616</v>
      </c>
      <c r="G83" s="59" t="s">
        <v>525</v>
      </c>
      <c r="H83" s="59" t="s">
        <v>7741</v>
      </c>
      <c r="I83" s="59"/>
      <c r="J83" s="59"/>
    </row>
    <row r="84" spans="1:12" x14ac:dyDescent="0.25">
      <c r="A84" s="59">
        <v>82</v>
      </c>
      <c r="B84" s="59" t="s">
        <v>13654</v>
      </c>
      <c r="C84" s="59" t="s">
        <v>15613</v>
      </c>
      <c r="D84" s="59" t="s">
        <v>16091</v>
      </c>
      <c r="E84" s="59" t="s">
        <v>16092</v>
      </c>
      <c r="F84" s="59" t="s">
        <v>13852</v>
      </c>
      <c r="G84" s="59" t="s">
        <v>6624</v>
      </c>
      <c r="H84" s="59" t="s">
        <v>16093</v>
      </c>
      <c r="I84" s="59"/>
      <c r="J84" s="59"/>
    </row>
    <row r="85" spans="1:12" x14ac:dyDescent="0.25">
      <c r="A85" s="59">
        <v>83</v>
      </c>
      <c r="B85" s="59" t="s">
        <v>13654</v>
      </c>
      <c r="C85" s="59" t="s">
        <v>15613</v>
      </c>
      <c r="D85" s="59" t="s">
        <v>16094</v>
      </c>
      <c r="E85" s="59" t="s">
        <v>16095</v>
      </c>
      <c r="F85" s="59" t="s">
        <v>13667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13654</v>
      </c>
      <c r="C86" s="59" t="s">
        <v>15613</v>
      </c>
      <c r="D86" s="59" t="s">
        <v>16096</v>
      </c>
      <c r="E86" s="59" t="s">
        <v>16097</v>
      </c>
      <c r="F86" s="59" t="s">
        <v>13852</v>
      </c>
      <c r="G86" s="59" t="s">
        <v>6624</v>
      </c>
      <c r="H86" s="59" t="s">
        <v>16093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15613</v>
      </c>
      <c r="D87" s="730" t="s">
        <v>16098</v>
      </c>
      <c r="E87" s="59" t="s">
        <v>6881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15613</v>
      </c>
      <c r="D88" s="730" t="s">
        <v>16099</v>
      </c>
      <c r="E88" s="59" t="s">
        <v>16100</v>
      </c>
      <c r="F88" s="59" t="s">
        <v>1795</v>
      </c>
      <c r="G88" s="59" t="s">
        <v>2903</v>
      </c>
      <c r="H88" s="59" t="s">
        <v>7714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15613</v>
      </c>
      <c r="D89" s="730" t="s">
        <v>16101</v>
      </c>
      <c r="E89" s="59" t="s">
        <v>16102</v>
      </c>
      <c r="F89" s="59" t="s">
        <v>1869</v>
      </c>
      <c r="G89" s="59" t="s">
        <v>2903</v>
      </c>
      <c r="H89" s="59" t="s">
        <v>7714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15613</v>
      </c>
      <c r="D90" s="730" t="s">
        <v>16103</v>
      </c>
      <c r="E90" s="59" t="s">
        <v>16104</v>
      </c>
      <c r="F90" s="515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15613</v>
      </c>
      <c r="D91" s="730" t="s">
        <v>16105</v>
      </c>
      <c r="E91" s="59" t="s">
        <v>16106</v>
      </c>
      <c r="F91" s="515">
        <v>44960</v>
      </c>
      <c r="G91" s="59" t="s">
        <v>522</v>
      </c>
      <c r="H91" s="59" t="s">
        <v>5940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15613</v>
      </c>
      <c r="D92" s="59" t="s">
        <v>16107</v>
      </c>
      <c r="E92" s="59" t="s">
        <v>7359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15613</v>
      </c>
      <c r="D93" s="59" t="s">
        <v>16108</v>
      </c>
      <c r="E93" s="59" t="s">
        <v>7360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15613</v>
      </c>
      <c r="D94" s="59" t="s">
        <v>16109</v>
      </c>
      <c r="E94" s="59" t="s">
        <v>16110</v>
      </c>
      <c r="F94" s="59" t="s">
        <v>2421</v>
      </c>
      <c r="G94" s="59" t="s">
        <v>2312</v>
      </c>
      <c r="H94" s="509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15613</v>
      </c>
      <c r="D95" s="59" t="s">
        <v>16111</v>
      </c>
      <c r="E95" s="59" t="s">
        <v>16112</v>
      </c>
      <c r="F95" s="59" t="s">
        <v>2421</v>
      </c>
      <c r="G95" s="59" t="s">
        <v>2312</v>
      </c>
      <c r="H95" s="509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15613</v>
      </c>
      <c r="D96" s="59" t="s">
        <v>16113</v>
      </c>
      <c r="E96" s="59" t="s">
        <v>7582</v>
      </c>
      <c r="F96" s="144">
        <v>45050</v>
      </c>
      <c r="G96" s="59" t="s">
        <v>2903</v>
      </c>
      <c r="H96" s="59"/>
      <c r="I96" s="59"/>
      <c r="J96" s="59"/>
      <c r="K96" s="731"/>
      <c r="L96" s="103"/>
    </row>
    <row r="97" spans="1:13" x14ac:dyDescent="0.25">
      <c r="A97" s="59">
        <v>95</v>
      </c>
      <c r="B97" s="59" t="s">
        <v>2555</v>
      </c>
      <c r="C97" s="59" t="s">
        <v>15613</v>
      </c>
      <c r="D97" s="59" t="s">
        <v>16114</v>
      </c>
      <c r="E97" s="59" t="s">
        <v>7612</v>
      </c>
      <c r="F97" s="144">
        <v>45203</v>
      </c>
      <c r="G97" s="59" t="s">
        <v>522</v>
      </c>
      <c r="H97" s="59" t="s">
        <v>6127</v>
      </c>
      <c r="I97" s="59"/>
      <c r="J97" s="59"/>
      <c r="K97" s="731"/>
      <c r="L97" s="103"/>
    </row>
    <row r="98" spans="1:13" x14ac:dyDescent="0.25">
      <c r="A98" s="59">
        <v>96</v>
      </c>
      <c r="B98" s="59" t="s">
        <v>2555</v>
      </c>
      <c r="C98" s="59" t="s">
        <v>15613</v>
      </c>
      <c r="D98" s="59" t="s">
        <v>16115</v>
      </c>
      <c r="E98" s="59" t="s">
        <v>7611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15613</v>
      </c>
      <c r="D99" s="59" t="s">
        <v>16116</v>
      </c>
      <c r="E99" s="59" t="s">
        <v>7619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15613</v>
      </c>
      <c r="D100" s="59" t="s">
        <v>16117</v>
      </c>
      <c r="E100" s="59" t="s">
        <v>7713</v>
      </c>
      <c r="F100" s="144">
        <v>44990</v>
      </c>
      <c r="G100" s="59" t="s">
        <v>2903</v>
      </c>
      <c r="H100" s="59" t="s">
        <v>7714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15613</v>
      </c>
      <c r="D101" s="59" t="s">
        <v>16118</v>
      </c>
      <c r="E101" s="59" t="s">
        <v>7716</v>
      </c>
      <c r="F101" s="144">
        <v>44990</v>
      </c>
      <c r="G101" s="59" t="s">
        <v>2903</v>
      </c>
      <c r="H101" s="59" t="s">
        <v>7714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15613</v>
      </c>
      <c r="D102" s="59" t="s">
        <v>16119</v>
      </c>
      <c r="E102" s="59" t="s">
        <v>7717</v>
      </c>
      <c r="F102" s="144">
        <v>44990</v>
      </c>
      <c r="G102" s="59" t="s">
        <v>2903</v>
      </c>
      <c r="H102" s="59" t="s">
        <v>7714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15613</v>
      </c>
      <c r="D103" s="59" t="s">
        <v>16120</v>
      </c>
      <c r="E103" s="59" t="s">
        <v>7718</v>
      </c>
      <c r="F103" s="144">
        <v>44990</v>
      </c>
      <c r="G103" s="59" t="s">
        <v>2903</v>
      </c>
      <c r="H103" s="59" t="s">
        <v>7714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15613</v>
      </c>
      <c r="D104" s="59" t="s">
        <v>16121</v>
      </c>
      <c r="E104" s="59" t="s">
        <v>7750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15613</v>
      </c>
      <c r="D105" s="59" t="s">
        <v>16122</v>
      </c>
      <c r="E105" s="59" t="s">
        <v>7752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15613</v>
      </c>
      <c r="D106" s="59" t="s">
        <v>16123</v>
      </c>
      <c r="E106" s="59" t="s">
        <v>7884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15613</v>
      </c>
      <c r="D107" s="59" t="s">
        <v>16124</v>
      </c>
      <c r="E107" s="59" t="s">
        <v>7941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15613</v>
      </c>
      <c r="D108" s="59" t="s">
        <v>16125</v>
      </c>
      <c r="E108" s="59" t="s">
        <v>7942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15613</v>
      </c>
      <c r="D109" s="59" t="s">
        <v>16126</v>
      </c>
      <c r="E109" s="59" t="s">
        <v>7943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15613</v>
      </c>
      <c r="D110" s="59" t="s">
        <v>16127</v>
      </c>
      <c r="E110" s="59" t="s">
        <v>8115</v>
      </c>
      <c r="F110" s="515">
        <v>45052</v>
      </c>
      <c r="G110" s="59" t="s">
        <v>16128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15613</v>
      </c>
      <c r="D111" s="59" t="s">
        <v>16129</v>
      </c>
      <c r="E111" s="59" t="s">
        <v>8117</v>
      </c>
      <c r="F111" s="515">
        <v>45052</v>
      </c>
      <c r="G111" s="59" t="s">
        <v>15336</v>
      </c>
      <c r="H111" s="59"/>
      <c r="I111" s="59"/>
      <c r="J111" s="59"/>
      <c r="K111" s="731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15613</v>
      </c>
      <c r="D112" s="59" t="s">
        <v>16130</v>
      </c>
      <c r="E112" s="59" t="s">
        <v>8109</v>
      </c>
      <c r="F112" s="515">
        <v>45052</v>
      </c>
      <c r="G112" s="59" t="s">
        <v>5830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15613</v>
      </c>
      <c r="D113" s="59" t="s">
        <v>16131</v>
      </c>
      <c r="E113" s="59" t="s">
        <v>8110</v>
      </c>
      <c r="F113" s="515">
        <v>45052</v>
      </c>
      <c r="G113" s="59" t="s">
        <v>5830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15613</v>
      </c>
      <c r="D114" s="59" t="s">
        <v>16132</v>
      </c>
      <c r="E114" s="59" t="s">
        <v>8259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15613</v>
      </c>
      <c r="D115" s="59" t="s">
        <v>16133</v>
      </c>
      <c r="E115" s="59" t="s">
        <v>8261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15613</v>
      </c>
      <c r="D116" s="59" t="s">
        <v>16134</v>
      </c>
      <c r="E116" s="59" t="s">
        <v>8305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15613</v>
      </c>
      <c r="D117" s="59" t="s">
        <v>16135</v>
      </c>
      <c r="E117" s="59" t="s">
        <v>8306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15613</v>
      </c>
      <c r="D118" s="59" t="s">
        <v>16136</v>
      </c>
      <c r="E118" s="59" t="s">
        <v>8309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15613</v>
      </c>
      <c r="D119" s="59" t="s">
        <v>16137</v>
      </c>
      <c r="E119" s="59" t="s">
        <v>8311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15613</v>
      </c>
      <c r="D120" s="59" t="s">
        <v>16138</v>
      </c>
      <c r="E120" s="59" t="s">
        <v>8416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15613</v>
      </c>
      <c r="D121" s="59" t="s">
        <v>16139</v>
      </c>
      <c r="E121" s="59" t="s">
        <v>8418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15613</v>
      </c>
      <c r="D122" s="59" t="s">
        <v>16140</v>
      </c>
      <c r="E122" s="59" t="s">
        <v>8419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15613</v>
      </c>
      <c r="D123" s="59" t="s">
        <v>16141</v>
      </c>
      <c r="E123" s="59" t="s">
        <v>8544</v>
      </c>
      <c r="F123" s="59" t="s">
        <v>4104</v>
      </c>
      <c r="G123" s="65" t="s">
        <v>8545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15613</v>
      </c>
      <c r="D124" s="59" t="s">
        <v>16142</v>
      </c>
      <c r="E124" s="59" t="s">
        <v>8547</v>
      </c>
      <c r="F124" s="59" t="s">
        <v>4104</v>
      </c>
      <c r="G124" s="65" t="s">
        <v>8545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15613</v>
      </c>
      <c r="D125" s="59" t="s">
        <v>16143</v>
      </c>
      <c r="E125" s="59" t="s">
        <v>8560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15613</v>
      </c>
      <c r="D126" s="59" t="s">
        <v>16144</v>
      </c>
      <c r="E126" s="59" t="s">
        <v>8562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15613</v>
      </c>
      <c r="D127" s="59" t="s">
        <v>16145</v>
      </c>
      <c r="E127" s="59" t="s">
        <v>8556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15613</v>
      </c>
      <c r="D128" s="59" t="s">
        <v>16146</v>
      </c>
      <c r="E128" s="59" t="s">
        <v>8559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15613</v>
      </c>
      <c r="D129" s="59" t="s">
        <v>16147</v>
      </c>
      <c r="E129" s="59" t="s">
        <v>8612</v>
      </c>
      <c r="F129" s="59" t="s">
        <v>4192</v>
      </c>
      <c r="G129" s="65" t="s">
        <v>6836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15613</v>
      </c>
      <c r="D130" s="59" t="s">
        <v>16148</v>
      </c>
      <c r="E130" s="59" t="s">
        <v>8613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15613</v>
      </c>
      <c r="D131" s="59" t="s">
        <v>16149</v>
      </c>
      <c r="E131" s="59" t="s">
        <v>8628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15613</v>
      </c>
      <c r="D132" s="59" t="s">
        <v>16150</v>
      </c>
      <c r="E132" s="59" t="s">
        <v>8629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15613</v>
      </c>
      <c r="D133" s="59" t="s">
        <v>16151</v>
      </c>
      <c r="E133" s="59" t="s">
        <v>8715</v>
      </c>
      <c r="F133" s="144">
        <v>44934</v>
      </c>
      <c r="G133" s="120" t="s">
        <v>15470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15613</v>
      </c>
      <c r="D134" s="59" t="s">
        <v>16152</v>
      </c>
      <c r="E134" s="59" t="s">
        <v>8714</v>
      </c>
      <c r="F134" s="144">
        <v>44934</v>
      </c>
      <c r="G134" s="120" t="s">
        <v>15470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15613</v>
      </c>
      <c r="D135" s="59" t="s">
        <v>16153</v>
      </c>
      <c r="E135" s="59" t="s">
        <v>8794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15613</v>
      </c>
      <c r="D136" s="59" t="s">
        <v>16154</v>
      </c>
      <c r="E136" s="59" t="s">
        <v>8795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15613</v>
      </c>
      <c r="D137" s="59" t="s">
        <v>16155</v>
      </c>
      <c r="E137" s="59" t="s">
        <v>8796</v>
      </c>
      <c r="F137" s="144">
        <v>45115</v>
      </c>
      <c r="G137" s="59" t="s">
        <v>8289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15613</v>
      </c>
      <c r="D138" s="59" t="s">
        <v>16156</v>
      </c>
      <c r="E138" s="59" t="s">
        <v>8933</v>
      </c>
      <c r="F138" s="59" t="s">
        <v>4714</v>
      </c>
      <c r="G138" s="509" t="s">
        <v>3958</v>
      </c>
      <c r="H138" s="59"/>
      <c r="I138" s="59"/>
      <c r="J138" s="59"/>
    </row>
    <row r="139" spans="1:10" x14ac:dyDescent="0.25">
      <c r="A139" s="59">
        <v>137</v>
      </c>
      <c r="B139" s="515">
        <v>45177</v>
      </c>
      <c r="C139" s="59" t="s">
        <v>15613</v>
      </c>
      <c r="D139" s="59" t="s">
        <v>16157</v>
      </c>
      <c r="E139" s="59" t="s">
        <v>8860</v>
      </c>
      <c r="F139" s="59" t="s">
        <v>4575</v>
      </c>
      <c r="G139" s="59" t="s">
        <v>5912</v>
      </c>
      <c r="H139" s="59"/>
      <c r="I139" s="59"/>
      <c r="J139" s="59"/>
    </row>
    <row r="140" spans="1:10" x14ac:dyDescent="0.25">
      <c r="A140" s="59">
        <v>138</v>
      </c>
      <c r="B140" s="515">
        <v>45177</v>
      </c>
      <c r="C140" s="59" t="s">
        <v>15613</v>
      </c>
      <c r="D140" s="59" t="s">
        <v>16158</v>
      </c>
      <c r="E140" s="59" t="s">
        <v>9017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5">
        <v>45177</v>
      </c>
      <c r="C141" s="59" t="s">
        <v>15613</v>
      </c>
      <c r="D141" s="59" t="s">
        <v>16159</v>
      </c>
      <c r="E141" s="59" t="s">
        <v>8949</v>
      </c>
      <c r="F141" s="59" t="s">
        <v>4741</v>
      </c>
      <c r="G141" s="509" t="s">
        <v>7613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15613</v>
      </c>
      <c r="D142" s="59" t="s">
        <v>16160</v>
      </c>
      <c r="E142" s="59" t="s">
        <v>9107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15613</v>
      </c>
      <c r="D143" s="59" t="s">
        <v>16161</v>
      </c>
      <c r="E143" s="59" t="s">
        <v>9109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15613</v>
      </c>
      <c r="D144" s="59" t="s">
        <v>16162</v>
      </c>
      <c r="E144" s="59" t="s">
        <v>9110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15613</v>
      </c>
      <c r="D145" s="59" t="s">
        <v>16163</v>
      </c>
      <c r="E145" s="59" t="s">
        <v>9111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15613</v>
      </c>
      <c r="D146" s="59" t="s">
        <v>16164</v>
      </c>
      <c r="E146" s="59" t="s">
        <v>9453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15613</v>
      </c>
      <c r="D147" s="59" t="s">
        <v>16165</v>
      </c>
      <c r="E147" s="59" t="s">
        <v>9451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15613</v>
      </c>
      <c r="D148" s="59" t="s">
        <v>16166</v>
      </c>
      <c r="E148" s="59" t="s">
        <v>9454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15613</v>
      </c>
      <c r="D149" s="59" t="s">
        <v>16167</v>
      </c>
      <c r="E149" s="59" t="s">
        <v>9452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15613</v>
      </c>
      <c r="D150" s="59" t="s">
        <v>16168</v>
      </c>
      <c r="E150" s="59" t="s">
        <v>9614</v>
      </c>
      <c r="F150" s="59" t="s">
        <v>5674</v>
      </c>
      <c r="G150" s="65" t="s">
        <v>5686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15613</v>
      </c>
      <c r="D151" s="59" t="s">
        <v>16169</v>
      </c>
      <c r="E151" s="59" t="s">
        <v>9615</v>
      </c>
      <c r="F151" s="59" t="s">
        <v>5674</v>
      </c>
      <c r="G151" s="65" t="s">
        <v>5686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15613</v>
      </c>
      <c r="D152" s="59" t="s">
        <v>16170</v>
      </c>
      <c r="E152" s="59" t="s">
        <v>9607</v>
      </c>
      <c r="F152" s="59" t="s">
        <v>5674</v>
      </c>
      <c r="G152" s="65" t="s">
        <v>5687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15613</v>
      </c>
      <c r="D153" s="59" t="s">
        <v>16171</v>
      </c>
      <c r="E153" s="59" t="s">
        <v>9608</v>
      </c>
      <c r="F153" s="59" t="s">
        <v>5674</v>
      </c>
      <c r="G153" s="65" t="s">
        <v>5687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15613</v>
      </c>
      <c r="D154" s="59" t="s">
        <v>16172</v>
      </c>
      <c r="E154" s="59" t="s">
        <v>9439</v>
      </c>
      <c r="F154" s="144">
        <v>44995</v>
      </c>
      <c r="G154" s="59" t="s">
        <v>9236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15613</v>
      </c>
      <c r="D155" s="59" t="s">
        <v>16173</v>
      </c>
      <c r="E155" s="59" t="s">
        <v>9440</v>
      </c>
      <c r="F155" s="144">
        <v>44995</v>
      </c>
      <c r="G155" s="59" t="s">
        <v>9236</v>
      </c>
      <c r="H155" s="59"/>
      <c r="I155" s="59"/>
      <c r="J155" s="59"/>
    </row>
    <row r="156" spans="1:10" x14ac:dyDescent="0.25">
      <c r="A156" s="59">
        <v>154</v>
      </c>
      <c r="B156" s="59" t="s">
        <v>5674</v>
      </c>
      <c r="C156" s="59" t="s">
        <v>15613</v>
      </c>
      <c r="D156" s="59" t="s">
        <v>16174</v>
      </c>
      <c r="E156" s="59" t="s">
        <v>9640</v>
      </c>
      <c r="F156" s="59" t="s">
        <v>5697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5674</v>
      </c>
      <c r="C157" s="59" t="s">
        <v>15613</v>
      </c>
      <c r="D157" s="59" t="s">
        <v>16175</v>
      </c>
      <c r="E157" s="59" t="s">
        <v>9641</v>
      </c>
      <c r="F157" s="59" t="s">
        <v>5697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5674</v>
      </c>
      <c r="C158" s="59" t="s">
        <v>15613</v>
      </c>
      <c r="D158" s="59" t="s">
        <v>16176</v>
      </c>
      <c r="E158" s="59" t="s">
        <v>9642</v>
      </c>
      <c r="F158" s="59" t="s">
        <v>5697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5674</v>
      </c>
      <c r="C159" s="59" t="s">
        <v>15613</v>
      </c>
      <c r="D159" s="59" t="s">
        <v>16177</v>
      </c>
      <c r="E159" s="59" t="s">
        <v>9653</v>
      </c>
      <c r="F159" s="59" t="s">
        <v>5712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5728</v>
      </c>
      <c r="C160" s="59" t="s">
        <v>15613</v>
      </c>
      <c r="D160" s="59" t="s">
        <v>16178</v>
      </c>
      <c r="E160" s="59" t="s">
        <v>9672</v>
      </c>
      <c r="F160" s="59" t="s">
        <v>5728</v>
      </c>
      <c r="G160" s="59" t="s">
        <v>5830</v>
      </c>
      <c r="H160" s="59"/>
      <c r="I160" s="59"/>
      <c r="J160" s="59"/>
    </row>
    <row r="161" spans="1:10" x14ac:dyDescent="0.25">
      <c r="A161" s="59">
        <v>159</v>
      </c>
      <c r="B161" s="59" t="s">
        <v>5728</v>
      </c>
      <c r="C161" s="59" t="s">
        <v>15613</v>
      </c>
      <c r="D161" s="59" t="s">
        <v>16179</v>
      </c>
      <c r="E161" s="59" t="s">
        <v>9673</v>
      </c>
      <c r="F161" s="59" t="s">
        <v>5728</v>
      </c>
      <c r="G161" s="59" t="s">
        <v>5830</v>
      </c>
      <c r="H161" s="59"/>
      <c r="I161" s="59"/>
      <c r="J161" s="59"/>
    </row>
    <row r="162" spans="1:10" x14ac:dyDescent="0.25">
      <c r="A162" s="59">
        <v>160</v>
      </c>
      <c r="B162" s="59" t="s">
        <v>5728</v>
      </c>
      <c r="C162" s="59" t="s">
        <v>15613</v>
      </c>
      <c r="D162" s="59" t="s">
        <v>16180</v>
      </c>
      <c r="E162" s="59" t="s">
        <v>9741</v>
      </c>
      <c r="F162" s="59" t="s">
        <v>5854</v>
      </c>
      <c r="G162" s="59" t="s">
        <v>7613</v>
      </c>
      <c r="H162" s="59"/>
      <c r="I162" s="59"/>
      <c r="J162" s="59"/>
    </row>
    <row r="163" spans="1:10" x14ac:dyDescent="0.25">
      <c r="A163" s="59">
        <v>161</v>
      </c>
      <c r="B163" s="59" t="s">
        <v>5728</v>
      </c>
      <c r="C163" s="59" t="s">
        <v>15613</v>
      </c>
      <c r="D163" s="59" t="s">
        <v>16181</v>
      </c>
      <c r="E163" s="59" t="s">
        <v>16182</v>
      </c>
      <c r="F163" s="144">
        <v>45027</v>
      </c>
      <c r="G163" s="59" t="s">
        <v>6512</v>
      </c>
      <c r="H163" s="59"/>
      <c r="I163" s="59"/>
      <c r="J163" s="59"/>
    </row>
    <row r="164" spans="1:10" x14ac:dyDescent="0.25">
      <c r="A164" s="59">
        <v>162</v>
      </c>
      <c r="B164" s="59" t="s">
        <v>5917</v>
      </c>
      <c r="C164" s="59" t="s">
        <v>15613</v>
      </c>
      <c r="D164" s="59" t="s">
        <v>16183</v>
      </c>
      <c r="E164" s="59" t="s">
        <v>16184</v>
      </c>
      <c r="F164" s="144">
        <v>45027</v>
      </c>
      <c r="G164" s="59" t="s">
        <v>8931</v>
      </c>
      <c r="H164" s="59"/>
      <c r="I164" s="59"/>
      <c r="J164" s="59"/>
    </row>
    <row r="165" spans="1:10" x14ac:dyDescent="0.25">
      <c r="A165" s="59">
        <v>163</v>
      </c>
      <c r="B165" s="59" t="s">
        <v>5917</v>
      </c>
      <c r="C165" s="59" t="s">
        <v>15613</v>
      </c>
      <c r="D165" s="59" t="s">
        <v>16185</v>
      </c>
      <c r="E165" s="59" t="s">
        <v>16186</v>
      </c>
      <c r="F165" s="144">
        <v>45027</v>
      </c>
      <c r="G165" s="59" t="s">
        <v>8931</v>
      </c>
      <c r="H165" s="59"/>
      <c r="I165" s="59"/>
      <c r="J165" s="59"/>
    </row>
    <row r="166" spans="1:10" x14ac:dyDescent="0.25">
      <c r="A166" s="59">
        <v>164</v>
      </c>
      <c r="B166" s="59" t="s">
        <v>5917</v>
      </c>
      <c r="C166" s="59" t="s">
        <v>15613</v>
      </c>
      <c r="D166" s="59" t="s">
        <v>16187</v>
      </c>
      <c r="E166" s="59" t="s">
        <v>16188</v>
      </c>
      <c r="F166" s="144">
        <v>45088</v>
      </c>
      <c r="G166" s="59" t="s">
        <v>17446</v>
      </c>
      <c r="H166" s="59"/>
      <c r="I166" s="59"/>
      <c r="J166" s="59"/>
    </row>
    <row r="167" spans="1:10" x14ac:dyDescent="0.25">
      <c r="A167" s="59">
        <v>165</v>
      </c>
      <c r="B167" s="59" t="s">
        <v>5917</v>
      </c>
      <c r="C167" s="59" t="s">
        <v>15613</v>
      </c>
      <c r="D167" s="59" t="s">
        <v>16189</v>
      </c>
      <c r="E167" s="59" t="s">
        <v>16190</v>
      </c>
      <c r="F167" s="144">
        <v>45088</v>
      </c>
      <c r="G167" s="59" t="s">
        <v>17446</v>
      </c>
      <c r="H167" s="59"/>
      <c r="I167" s="59"/>
      <c r="J167" s="59"/>
    </row>
    <row r="168" spans="1:10" x14ac:dyDescent="0.25">
      <c r="A168" s="59">
        <v>166</v>
      </c>
      <c r="B168" s="59" t="s">
        <v>5917</v>
      </c>
      <c r="C168" s="59" t="s">
        <v>15613</v>
      </c>
      <c r="D168" s="59" t="s">
        <v>16191</v>
      </c>
      <c r="E168" s="59" t="s">
        <v>16192</v>
      </c>
      <c r="F168" s="144">
        <v>45088</v>
      </c>
      <c r="G168" s="59" t="s">
        <v>17446</v>
      </c>
      <c r="H168" s="59"/>
      <c r="I168" s="59"/>
      <c r="J168" s="59"/>
    </row>
    <row r="169" spans="1:10" x14ac:dyDescent="0.25">
      <c r="A169" s="59">
        <v>167</v>
      </c>
      <c r="B169" s="59" t="s">
        <v>5917</v>
      </c>
      <c r="C169" s="59" t="s">
        <v>15613</v>
      </c>
      <c r="D169" s="59" t="s">
        <v>16193</v>
      </c>
      <c r="E169" s="59" t="s">
        <v>16194</v>
      </c>
      <c r="F169" s="144">
        <v>45088</v>
      </c>
      <c r="G169" s="59" t="s">
        <v>17446</v>
      </c>
      <c r="H169" s="59"/>
      <c r="I169" s="59"/>
      <c r="J169" s="59"/>
    </row>
    <row r="170" spans="1:10" x14ac:dyDescent="0.25">
      <c r="A170" s="59">
        <v>168</v>
      </c>
      <c r="B170" s="59"/>
      <c r="C170" s="59"/>
      <c r="D170" s="59"/>
      <c r="E170" s="59"/>
      <c r="F170" s="59"/>
      <c r="G170" s="59"/>
      <c r="H170" s="59"/>
      <c r="I170" s="59"/>
      <c r="J170" s="59"/>
    </row>
    <row r="171" spans="1:10" x14ac:dyDescent="0.25">
      <c r="A171" s="59">
        <v>169</v>
      </c>
      <c r="B171" s="59"/>
      <c r="C171" s="59"/>
      <c r="D171" s="59"/>
      <c r="E171" s="59"/>
      <c r="F171" s="59"/>
      <c r="G171" s="59"/>
      <c r="H171" s="59"/>
      <c r="I171" s="59"/>
      <c r="J171" s="59"/>
    </row>
    <row r="172" spans="1:10" x14ac:dyDescent="0.25">
      <c r="A172" s="59">
        <v>170</v>
      </c>
      <c r="B172" s="59"/>
      <c r="C172" s="59"/>
      <c r="D172" s="59"/>
      <c r="E172" s="59"/>
      <c r="F172" s="59"/>
      <c r="G172" s="59"/>
      <c r="H172" s="59"/>
      <c r="I172" s="59"/>
      <c r="J172" s="59"/>
    </row>
    <row r="173" spans="1:10" x14ac:dyDescent="0.25">
      <c r="A173" s="59">
        <v>171</v>
      </c>
      <c r="B173" s="59"/>
      <c r="C173" s="59"/>
      <c r="D173" s="59"/>
      <c r="E173" s="59"/>
      <c r="F173" s="59"/>
      <c r="G173" s="59"/>
      <c r="H173" s="59"/>
      <c r="I173" s="59"/>
      <c r="J173" s="59"/>
    </row>
    <row r="174" spans="1:10" x14ac:dyDescent="0.25">
      <c r="A174" s="59">
        <v>172</v>
      </c>
      <c r="B174" s="59"/>
      <c r="C174" s="59"/>
      <c r="D174" s="59"/>
      <c r="E174" s="59"/>
      <c r="F174" s="59"/>
      <c r="G174" s="59"/>
      <c r="H174" s="59"/>
      <c r="I174" s="59"/>
      <c r="J174" s="59"/>
    </row>
    <row r="175" spans="1:10" x14ac:dyDescent="0.25">
      <c r="A175" s="59">
        <v>173</v>
      </c>
      <c r="B175" s="59"/>
      <c r="C175" s="59"/>
      <c r="D175" s="59"/>
      <c r="E175" s="59"/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D1" workbookViewId="0">
      <pane ySplit="2" topLeftCell="A203" activePane="bottomLeft" state="frozen"/>
      <selection pane="bottomLeft" activeCell="E214" sqref="E214:E217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2" t="s">
        <v>16195</v>
      </c>
      <c r="C1" s="687"/>
      <c r="D1" s="3"/>
      <c r="L1" s="686" t="s">
        <v>16196</v>
      </c>
    </row>
    <row r="2" spans="1:20" ht="15.75" thickBot="1" x14ac:dyDescent="0.3">
      <c r="A2" s="714" t="s">
        <v>3</v>
      </c>
      <c r="B2" s="716" t="s">
        <v>17</v>
      </c>
      <c r="C2" s="714" t="s">
        <v>15608</v>
      </c>
      <c r="D2" s="715" t="s">
        <v>15609</v>
      </c>
      <c r="E2" s="715" t="s">
        <v>15610</v>
      </c>
      <c r="F2" s="716" t="s">
        <v>15611</v>
      </c>
      <c r="G2" s="715" t="s">
        <v>21</v>
      </c>
      <c r="H2" s="715" t="s">
        <v>408</v>
      </c>
      <c r="I2" s="695" t="s">
        <v>16034</v>
      </c>
      <c r="J2" s="695" t="s">
        <v>16035</v>
      </c>
      <c r="L2" s="693" t="s">
        <v>15611</v>
      </c>
      <c r="M2" s="733" t="s">
        <v>15608</v>
      </c>
      <c r="N2" s="693" t="s">
        <v>15609</v>
      </c>
      <c r="O2" s="694" t="s">
        <v>15610</v>
      </c>
      <c r="P2" s="734"/>
      <c r="Q2" s="735" t="s">
        <v>17</v>
      </c>
      <c r="R2" s="693" t="s">
        <v>408</v>
      </c>
      <c r="S2" s="693" t="s">
        <v>6267</v>
      </c>
    </row>
    <row r="3" spans="1:20" ht="15.75" thickTop="1" x14ac:dyDescent="0.25">
      <c r="A3" s="93">
        <v>1</v>
      </c>
      <c r="B3" s="736" t="s">
        <v>16036</v>
      </c>
      <c r="C3" s="93" t="s">
        <v>15613</v>
      </c>
      <c r="D3" s="531" t="s">
        <v>16197</v>
      </c>
      <c r="E3" s="93"/>
      <c r="F3" s="617" t="s">
        <v>15631</v>
      </c>
      <c r="G3" s="120" t="s">
        <v>13923</v>
      </c>
      <c r="H3" s="536" t="s">
        <v>783</v>
      </c>
      <c r="I3" s="59"/>
      <c r="J3" s="144">
        <v>44928</v>
      </c>
      <c r="K3" t="s">
        <v>14085</v>
      </c>
      <c r="L3" s="59"/>
      <c r="M3" s="59" t="s">
        <v>15613</v>
      </c>
      <c r="N3" s="59" t="s">
        <v>16198</v>
      </c>
      <c r="O3" s="59" t="s">
        <v>14995</v>
      </c>
      <c r="P3" s="59"/>
      <c r="Q3" s="59" t="s">
        <v>14035</v>
      </c>
      <c r="R3" s="59" t="s">
        <v>1755</v>
      </c>
      <c r="S3" s="144">
        <v>44693</v>
      </c>
      <c r="T3" t="s">
        <v>16199</v>
      </c>
    </row>
    <row r="4" spans="1:20" x14ac:dyDescent="0.25">
      <c r="A4" s="59">
        <v>2</v>
      </c>
      <c r="B4" s="736" t="s">
        <v>16036</v>
      </c>
      <c r="C4" s="93" t="s">
        <v>15613</v>
      </c>
      <c r="D4" s="531" t="s">
        <v>14305</v>
      </c>
      <c r="E4" s="59"/>
      <c r="F4" s="617" t="s">
        <v>14306</v>
      </c>
      <c r="G4" s="737" t="s">
        <v>535</v>
      </c>
      <c r="H4" s="93" t="s">
        <v>783</v>
      </c>
      <c r="I4" s="59"/>
      <c r="J4" s="144">
        <v>45200</v>
      </c>
      <c r="K4" t="s">
        <v>16200</v>
      </c>
      <c r="L4" s="59"/>
      <c r="M4" s="59" t="s">
        <v>15613</v>
      </c>
      <c r="N4" s="59" t="s">
        <v>16201</v>
      </c>
      <c r="O4" s="59" t="s">
        <v>14996</v>
      </c>
      <c r="P4" s="59"/>
      <c r="Q4" s="59" t="s">
        <v>14035</v>
      </c>
      <c r="R4" s="59" t="s">
        <v>1755</v>
      </c>
      <c r="S4" s="144">
        <v>44693</v>
      </c>
      <c r="T4" t="s">
        <v>16199</v>
      </c>
    </row>
    <row r="5" spans="1:20" x14ac:dyDescent="0.25">
      <c r="A5" s="59">
        <v>3</v>
      </c>
      <c r="B5" s="736" t="s">
        <v>16036</v>
      </c>
      <c r="C5" s="93" t="s">
        <v>15613</v>
      </c>
      <c r="D5" s="481" t="s">
        <v>16202</v>
      </c>
      <c r="E5" s="59"/>
      <c r="F5" s="617" t="s">
        <v>15631</v>
      </c>
      <c r="G5" s="120" t="s">
        <v>13923</v>
      </c>
      <c r="H5" s="536" t="s">
        <v>783</v>
      </c>
      <c r="I5" s="59"/>
      <c r="J5" s="59"/>
      <c r="L5" s="59"/>
      <c r="M5" s="59" t="s">
        <v>15621</v>
      </c>
      <c r="N5" s="124" t="s">
        <v>16203</v>
      </c>
      <c r="O5" s="59" t="s">
        <v>14998</v>
      </c>
      <c r="P5" s="59"/>
      <c r="Q5" s="59" t="s">
        <v>14035</v>
      </c>
      <c r="R5" s="59" t="s">
        <v>1755</v>
      </c>
      <c r="S5" s="144">
        <v>44693</v>
      </c>
      <c r="T5" t="s">
        <v>16199</v>
      </c>
    </row>
    <row r="6" spans="1:20" x14ac:dyDescent="0.25">
      <c r="A6" s="59">
        <v>4</v>
      </c>
      <c r="B6" s="736" t="s">
        <v>16036</v>
      </c>
      <c r="C6" s="738" t="s">
        <v>15613</v>
      </c>
      <c r="D6" s="531" t="s">
        <v>14307</v>
      </c>
      <c r="E6" s="531"/>
      <c r="F6" s="739" t="s">
        <v>14306</v>
      </c>
      <c r="G6" s="595" t="s">
        <v>535</v>
      </c>
      <c r="H6" s="738" t="s">
        <v>783</v>
      </c>
      <c r="I6" s="531"/>
      <c r="J6" s="59" t="s">
        <v>1895</v>
      </c>
      <c r="K6" t="s">
        <v>14337</v>
      </c>
      <c r="L6" s="59"/>
      <c r="M6" s="59" t="s">
        <v>15613</v>
      </c>
      <c r="N6" s="59" t="s">
        <v>14347</v>
      </c>
      <c r="O6" s="59" t="s">
        <v>14997</v>
      </c>
      <c r="P6" s="59"/>
      <c r="Q6" s="59" t="s">
        <v>14035</v>
      </c>
      <c r="R6" s="59" t="s">
        <v>1755</v>
      </c>
      <c r="S6" s="144">
        <v>44693</v>
      </c>
      <c r="T6" t="s">
        <v>16199</v>
      </c>
    </row>
    <row r="7" spans="1:20" x14ac:dyDescent="0.25">
      <c r="A7" s="59">
        <v>5</v>
      </c>
      <c r="B7" s="201" t="s">
        <v>14218</v>
      </c>
      <c r="C7" s="93" t="s">
        <v>15621</v>
      </c>
      <c r="D7" s="214" t="s">
        <v>14225</v>
      </c>
      <c r="E7" s="59"/>
      <c r="F7" s="101" t="s">
        <v>14601</v>
      </c>
      <c r="G7" s="737" t="s">
        <v>535</v>
      </c>
      <c r="H7" s="93"/>
      <c r="I7" s="59"/>
      <c r="J7" s="59"/>
      <c r="L7" s="59"/>
      <c r="M7" s="59" t="s">
        <v>15621</v>
      </c>
      <c r="N7" s="124" t="s">
        <v>16204</v>
      </c>
      <c r="O7" s="59" t="s">
        <v>14999</v>
      </c>
      <c r="P7" s="59"/>
      <c r="Q7" s="59" t="s">
        <v>14035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14218</v>
      </c>
      <c r="C8" s="93" t="s">
        <v>15621</v>
      </c>
      <c r="D8" s="214" t="s">
        <v>14227</v>
      </c>
      <c r="E8" s="59"/>
      <c r="F8" s="101" t="s">
        <v>14601</v>
      </c>
      <c r="G8" s="737" t="s">
        <v>16205</v>
      </c>
      <c r="H8" s="481" t="s">
        <v>860</v>
      </c>
      <c r="I8" s="59"/>
      <c r="J8" s="59"/>
      <c r="L8" s="59"/>
      <c r="M8" s="59" t="s">
        <v>15621</v>
      </c>
      <c r="N8" s="124" t="s">
        <v>16206</v>
      </c>
      <c r="O8" s="59" t="s">
        <v>9516</v>
      </c>
      <c r="P8" s="59"/>
      <c r="Q8" s="59" t="s">
        <v>14035</v>
      </c>
      <c r="R8" s="59" t="s">
        <v>1755</v>
      </c>
      <c r="S8" s="144">
        <v>44693</v>
      </c>
      <c r="T8" t="s">
        <v>16199</v>
      </c>
    </row>
    <row r="9" spans="1:20" x14ac:dyDescent="0.25">
      <c r="A9" s="59">
        <v>7</v>
      </c>
      <c r="B9" s="201" t="s">
        <v>14218</v>
      </c>
      <c r="C9" s="93" t="s">
        <v>15621</v>
      </c>
      <c r="D9" s="214" t="s">
        <v>14228</v>
      </c>
      <c r="E9" s="59"/>
      <c r="F9" s="101" t="s">
        <v>14601</v>
      </c>
      <c r="G9" s="737" t="s">
        <v>535</v>
      </c>
      <c r="H9" s="89"/>
      <c r="I9" s="59"/>
      <c r="J9" s="59"/>
      <c r="L9" s="59"/>
      <c r="M9" s="59" t="s">
        <v>15621</v>
      </c>
      <c r="N9" s="124" t="s">
        <v>16207</v>
      </c>
      <c r="O9" s="59" t="s">
        <v>15000</v>
      </c>
      <c r="P9" s="59"/>
      <c r="Q9" s="59" t="s">
        <v>14035</v>
      </c>
      <c r="R9" s="59" t="s">
        <v>1755</v>
      </c>
      <c r="S9" s="144">
        <v>44693</v>
      </c>
      <c r="T9" t="s">
        <v>16199</v>
      </c>
    </row>
    <row r="10" spans="1:20" x14ac:dyDescent="0.25">
      <c r="A10" s="59">
        <v>8</v>
      </c>
      <c r="B10" s="201" t="s">
        <v>14218</v>
      </c>
      <c r="C10" s="93" t="s">
        <v>15621</v>
      </c>
      <c r="D10" s="214" t="s">
        <v>14229</v>
      </c>
      <c r="E10" s="59"/>
      <c r="F10" s="101" t="s">
        <v>14601</v>
      </c>
      <c r="G10" s="737" t="s">
        <v>535</v>
      </c>
      <c r="H10" s="89"/>
      <c r="I10" s="59"/>
      <c r="J10" s="59"/>
      <c r="L10" s="59" t="s">
        <v>14035</v>
      </c>
      <c r="M10" s="59" t="s">
        <v>15613</v>
      </c>
      <c r="N10" s="59" t="s">
        <v>14346</v>
      </c>
      <c r="O10" s="59" t="s">
        <v>8439</v>
      </c>
      <c r="P10" s="59"/>
      <c r="Q10" s="59" t="s">
        <v>938</v>
      </c>
      <c r="R10" s="59" t="s">
        <v>9482</v>
      </c>
      <c r="S10" s="144">
        <v>45206</v>
      </c>
    </row>
    <row r="11" spans="1:20" x14ac:dyDescent="0.25">
      <c r="A11" s="59">
        <v>9</v>
      </c>
      <c r="B11" s="201" t="s">
        <v>14218</v>
      </c>
      <c r="C11" s="738" t="s">
        <v>15621</v>
      </c>
      <c r="D11" s="740" t="s">
        <v>14230</v>
      </c>
      <c r="E11" s="531"/>
      <c r="F11" s="741" t="s">
        <v>14601</v>
      </c>
      <c r="G11" s="737" t="s">
        <v>535</v>
      </c>
      <c r="H11" s="89" t="s">
        <v>783</v>
      </c>
      <c r="I11" s="59"/>
      <c r="J11" s="59" t="s">
        <v>233</v>
      </c>
      <c r="K11" t="s">
        <v>14419</v>
      </c>
      <c r="L11" s="59" t="s">
        <v>13147</v>
      </c>
      <c r="M11" s="59" t="s">
        <v>16208</v>
      </c>
      <c r="N11" s="742" t="s">
        <v>16209</v>
      </c>
      <c r="O11" s="59" t="s">
        <v>15001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14218</v>
      </c>
      <c r="C12" s="93" t="s">
        <v>15621</v>
      </c>
      <c r="D12" s="124" t="s">
        <v>14232</v>
      </c>
      <c r="E12" s="59"/>
      <c r="F12" s="101" t="s">
        <v>14601</v>
      </c>
      <c r="G12" s="737" t="s">
        <v>535</v>
      </c>
      <c r="H12" s="83"/>
      <c r="I12" s="59"/>
      <c r="J12" s="59"/>
      <c r="L12" s="59" t="s">
        <v>13147</v>
      </c>
      <c r="M12" s="59" t="s">
        <v>16208</v>
      </c>
      <c r="N12" s="742" t="s">
        <v>16210</v>
      </c>
      <c r="O12" s="59" t="s">
        <v>15002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14218</v>
      </c>
      <c r="C13" s="93" t="s">
        <v>15621</v>
      </c>
      <c r="D13" s="607" t="s">
        <v>14233</v>
      </c>
      <c r="E13" s="531"/>
      <c r="F13" s="741" t="s">
        <v>14601</v>
      </c>
      <c r="G13" s="595" t="s">
        <v>535</v>
      </c>
      <c r="H13" s="591" t="s">
        <v>16211</v>
      </c>
      <c r="I13" s="59"/>
      <c r="J13" s="59" t="s">
        <v>270</v>
      </c>
      <c r="K13" t="s">
        <v>14085</v>
      </c>
      <c r="L13" s="59"/>
      <c r="M13" s="59" t="s">
        <v>16208</v>
      </c>
      <c r="N13" s="742" t="s">
        <v>16212</v>
      </c>
      <c r="O13" s="61" t="s">
        <v>15003</v>
      </c>
      <c r="P13" s="61">
        <v>875000</v>
      </c>
      <c r="Q13" s="59" t="s">
        <v>16213</v>
      </c>
      <c r="R13" s="59" t="s">
        <v>1755</v>
      </c>
      <c r="S13" s="144">
        <v>44693</v>
      </c>
      <c r="T13" t="s">
        <v>16199</v>
      </c>
    </row>
    <row r="14" spans="1:20" x14ac:dyDescent="0.25">
      <c r="A14" s="59">
        <v>12</v>
      </c>
      <c r="B14" s="81" t="s">
        <v>14218</v>
      </c>
      <c r="C14" s="93" t="s">
        <v>15621</v>
      </c>
      <c r="D14" s="124" t="s">
        <v>14234</v>
      </c>
      <c r="E14" s="59"/>
      <c r="F14" s="101" t="s">
        <v>14601</v>
      </c>
      <c r="G14" s="737" t="s">
        <v>535</v>
      </c>
      <c r="H14" s="59"/>
      <c r="I14" s="59"/>
      <c r="J14" s="59"/>
      <c r="L14" s="59"/>
      <c r="M14" s="59" t="s">
        <v>15627</v>
      </c>
      <c r="N14" s="59" t="s">
        <v>16214</v>
      </c>
      <c r="O14" s="61" t="s">
        <v>15004</v>
      </c>
      <c r="P14" s="61">
        <v>875000</v>
      </c>
      <c r="Q14" s="59" t="s">
        <v>16213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14306</v>
      </c>
      <c r="C15" s="59" t="s">
        <v>15621</v>
      </c>
      <c r="D15" s="633" t="s">
        <v>16215</v>
      </c>
      <c r="E15" s="59"/>
      <c r="F15" s="81" t="s">
        <v>11083</v>
      </c>
      <c r="G15" s="120" t="s">
        <v>862</v>
      </c>
      <c r="H15" s="536" t="s">
        <v>862</v>
      </c>
      <c r="I15" s="59"/>
      <c r="J15" s="59"/>
      <c r="L15" s="59" t="s">
        <v>12745</v>
      </c>
      <c r="M15" s="59" t="s">
        <v>16208</v>
      </c>
      <c r="N15" s="742" t="s">
        <v>16216</v>
      </c>
      <c r="O15" s="61" t="s">
        <v>15005</v>
      </c>
      <c r="P15" s="61">
        <v>900000</v>
      </c>
      <c r="Q15" s="59" t="s">
        <v>13147</v>
      </c>
      <c r="R15" s="59" t="s">
        <v>1755</v>
      </c>
      <c r="S15" s="144">
        <v>44693</v>
      </c>
      <c r="T15" t="s">
        <v>16199</v>
      </c>
    </row>
    <row r="16" spans="1:20" x14ac:dyDescent="0.25">
      <c r="A16" s="59">
        <v>14</v>
      </c>
      <c r="B16" s="81" t="s">
        <v>14306</v>
      </c>
      <c r="C16" s="59" t="s">
        <v>15621</v>
      </c>
      <c r="D16" s="633" t="s">
        <v>16217</v>
      </c>
      <c r="E16" s="59"/>
      <c r="F16" s="81" t="s">
        <v>11083</v>
      </c>
      <c r="G16" s="120" t="s">
        <v>862</v>
      </c>
      <c r="H16" s="536" t="s">
        <v>862</v>
      </c>
      <c r="I16" s="59"/>
      <c r="J16" s="59"/>
      <c r="L16" s="59"/>
      <c r="M16" s="59" t="s">
        <v>15621</v>
      </c>
      <c r="N16" s="124" t="s">
        <v>16218</v>
      </c>
      <c r="O16" s="59" t="s">
        <v>7171</v>
      </c>
      <c r="P16" s="59">
        <v>925000</v>
      </c>
      <c r="Q16" s="59" t="s">
        <v>811</v>
      </c>
      <c r="R16" s="59" t="s">
        <v>6314</v>
      </c>
      <c r="S16" s="144">
        <v>45110</v>
      </c>
    </row>
    <row r="17" spans="1:19" x14ac:dyDescent="0.25">
      <c r="A17" s="59">
        <v>15</v>
      </c>
      <c r="B17" s="698" t="s">
        <v>14306</v>
      </c>
      <c r="C17" s="531" t="s">
        <v>15621</v>
      </c>
      <c r="D17" s="607" t="s">
        <v>16219</v>
      </c>
      <c r="E17" s="531"/>
      <c r="F17" s="698" t="s">
        <v>11083</v>
      </c>
      <c r="G17" s="591" t="s">
        <v>862</v>
      </c>
      <c r="H17" s="591" t="s">
        <v>862</v>
      </c>
      <c r="I17" s="59" t="s">
        <v>13029</v>
      </c>
      <c r="J17" s="59"/>
      <c r="L17" s="59"/>
      <c r="M17" s="59" t="s">
        <v>15613</v>
      </c>
      <c r="N17" s="59" t="s">
        <v>16220</v>
      </c>
      <c r="O17" s="59" t="s">
        <v>8441</v>
      </c>
      <c r="P17" s="61">
        <v>1150000</v>
      </c>
      <c r="Q17" s="144">
        <v>45018</v>
      </c>
      <c r="R17" s="59" t="s">
        <v>9482</v>
      </c>
      <c r="S17" s="144">
        <v>45206</v>
      </c>
    </row>
    <row r="18" spans="1:19" x14ac:dyDescent="0.25">
      <c r="A18" s="59">
        <v>16</v>
      </c>
      <c r="B18" s="81" t="s">
        <v>14306</v>
      </c>
      <c r="C18" s="59" t="s">
        <v>15621</v>
      </c>
      <c r="D18" s="633" t="s">
        <v>16218</v>
      </c>
      <c r="E18" s="59"/>
      <c r="F18" s="81" t="s">
        <v>11083</v>
      </c>
      <c r="G18" s="120" t="s">
        <v>862</v>
      </c>
      <c r="H18" s="536" t="s">
        <v>862</v>
      </c>
      <c r="I18" s="59" t="s">
        <v>11083</v>
      </c>
      <c r="J18" s="59"/>
      <c r="L18" s="59"/>
      <c r="M18" s="59" t="s">
        <v>15613</v>
      </c>
      <c r="N18" s="59" t="s">
        <v>16221</v>
      </c>
      <c r="O18" s="59" t="s">
        <v>8440</v>
      </c>
      <c r="P18" s="61">
        <v>1150000</v>
      </c>
      <c r="Q18" s="144">
        <v>45018</v>
      </c>
      <c r="R18" s="59" t="s">
        <v>9482</v>
      </c>
      <c r="S18" s="144">
        <v>45206</v>
      </c>
    </row>
    <row r="19" spans="1:19" x14ac:dyDescent="0.25">
      <c r="A19" s="59">
        <v>17</v>
      </c>
      <c r="B19" s="81" t="s">
        <v>14306</v>
      </c>
      <c r="C19" s="59" t="s">
        <v>15621</v>
      </c>
      <c r="D19" s="743" t="s">
        <v>10677</v>
      </c>
      <c r="E19" s="59"/>
      <c r="F19" s="81" t="s">
        <v>10671</v>
      </c>
      <c r="G19" s="59" t="s">
        <v>535</v>
      </c>
      <c r="H19" s="59"/>
      <c r="I19" s="59"/>
      <c r="J19" s="59"/>
      <c r="L19" s="59" t="s">
        <v>1707</v>
      </c>
      <c r="M19" s="59" t="s">
        <v>15621</v>
      </c>
      <c r="N19" s="124" t="s">
        <v>16222</v>
      </c>
      <c r="O19" s="59" t="s">
        <v>8385</v>
      </c>
      <c r="P19" s="59"/>
      <c r="Q19" s="144"/>
      <c r="R19" s="65" t="s">
        <v>6314</v>
      </c>
      <c r="S19" s="144">
        <v>45084</v>
      </c>
    </row>
    <row r="20" spans="1:19" x14ac:dyDescent="0.25">
      <c r="A20" s="59">
        <v>18</v>
      </c>
      <c r="B20" s="81" t="s">
        <v>14311</v>
      </c>
      <c r="C20" s="59" t="s">
        <v>15613</v>
      </c>
      <c r="D20" s="59" t="s">
        <v>14346</v>
      </c>
      <c r="E20" s="59"/>
      <c r="F20" s="515">
        <v>44654</v>
      </c>
      <c r="G20" s="737" t="s">
        <v>535</v>
      </c>
      <c r="H20" s="536" t="s">
        <v>6084</v>
      </c>
      <c r="I20" s="59"/>
      <c r="J20" s="59"/>
      <c r="L20" s="144">
        <v>45080</v>
      </c>
      <c r="M20" s="59" t="s">
        <v>15621</v>
      </c>
      <c r="N20" s="124" t="s">
        <v>16223</v>
      </c>
      <c r="O20" s="59" t="s">
        <v>8442</v>
      </c>
      <c r="P20" s="59"/>
      <c r="Q20" s="144" t="s">
        <v>2364</v>
      </c>
      <c r="R20" s="59" t="s">
        <v>9482</v>
      </c>
      <c r="S20" s="144">
        <v>45206</v>
      </c>
    </row>
    <row r="21" spans="1:19" x14ac:dyDescent="0.25">
      <c r="A21" s="59">
        <v>19</v>
      </c>
      <c r="B21" s="81" t="s">
        <v>14311</v>
      </c>
      <c r="C21" s="59" t="s">
        <v>15613</v>
      </c>
      <c r="D21" s="481" t="s">
        <v>11091</v>
      </c>
      <c r="E21" s="59"/>
      <c r="F21" s="81" t="s">
        <v>11083</v>
      </c>
      <c r="G21" s="120" t="s">
        <v>862</v>
      </c>
      <c r="H21" s="536" t="s">
        <v>862</v>
      </c>
      <c r="I21" s="59" t="s">
        <v>11083</v>
      </c>
      <c r="J21" s="59"/>
      <c r="L21" s="144">
        <v>45080</v>
      </c>
      <c r="M21" s="59" t="s">
        <v>15613</v>
      </c>
      <c r="N21" s="59" t="s">
        <v>16224</v>
      </c>
      <c r="O21" s="59" t="s">
        <v>8344</v>
      </c>
      <c r="P21" s="59"/>
      <c r="Q21" s="144" t="s">
        <v>2364</v>
      </c>
      <c r="R21" s="65" t="s">
        <v>8345</v>
      </c>
      <c r="S21" s="144">
        <v>44933</v>
      </c>
    </row>
    <row r="22" spans="1:19" x14ac:dyDescent="0.25">
      <c r="A22" s="59">
        <v>20</v>
      </c>
      <c r="B22" s="81" t="s">
        <v>14311</v>
      </c>
      <c r="C22" s="59" t="s">
        <v>15613</v>
      </c>
      <c r="D22" s="744" t="s">
        <v>10680</v>
      </c>
      <c r="E22" s="59"/>
      <c r="F22" s="81" t="s">
        <v>10671</v>
      </c>
      <c r="G22" s="59" t="s">
        <v>535</v>
      </c>
      <c r="H22" s="59"/>
      <c r="I22" s="59"/>
      <c r="J22" s="59"/>
      <c r="L22" s="515">
        <v>45143</v>
      </c>
      <c r="M22" s="59" t="s">
        <v>15621</v>
      </c>
      <c r="N22" s="59" t="s">
        <v>13023</v>
      </c>
      <c r="O22" s="59" t="s">
        <v>8347</v>
      </c>
      <c r="P22" s="59"/>
      <c r="Q22" s="144" t="s">
        <v>16225</v>
      </c>
      <c r="R22" s="65" t="s">
        <v>8345</v>
      </c>
      <c r="S22" s="144">
        <v>44933</v>
      </c>
    </row>
    <row r="23" spans="1:19" x14ac:dyDescent="0.25">
      <c r="A23" s="59">
        <v>21</v>
      </c>
      <c r="B23" s="81" t="s">
        <v>14311</v>
      </c>
      <c r="C23" s="59" t="s">
        <v>15613</v>
      </c>
      <c r="D23" s="59" t="s">
        <v>14347</v>
      </c>
      <c r="E23" s="59"/>
      <c r="F23" s="515">
        <v>44654</v>
      </c>
      <c r="G23" s="737" t="s">
        <v>535</v>
      </c>
      <c r="H23" s="536" t="s">
        <v>6084</v>
      </c>
      <c r="I23" s="59"/>
      <c r="J23" s="59"/>
      <c r="L23" s="515">
        <v>45143</v>
      </c>
      <c r="M23" s="59" t="s">
        <v>16226</v>
      </c>
      <c r="N23" s="124" t="s">
        <v>16227</v>
      </c>
      <c r="O23" s="59" t="s">
        <v>8389</v>
      </c>
      <c r="P23" s="59"/>
      <c r="Q23" s="144" t="s">
        <v>16225</v>
      </c>
      <c r="R23" s="65" t="s">
        <v>6314</v>
      </c>
      <c r="S23" s="144">
        <v>45084</v>
      </c>
    </row>
    <row r="24" spans="1:19" x14ac:dyDescent="0.25">
      <c r="A24" s="59">
        <v>22</v>
      </c>
      <c r="B24" s="81" t="s">
        <v>14311</v>
      </c>
      <c r="C24" s="59" t="s">
        <v>15613</v>
      </c>
      <c r="D24" s="481" t="s">
        <v>11092</v>
      </c>
      <c r="E24" s="59"/>
      <c r="F24" s="81" t="s">
        <v>11083</v>
      </c>
      <c r="G24" s="120" t="s">
        <v>862</v>
      </c>
      <c r="H24" s="536" t="s">
        <v>862</v>
      </c>
      <c r="I24" s="59" t="s">
        <v>11083</v>
      </c>
      <c r="J24" s="59"/>
      <c r="L24" s="515">
        <v>45143</v>
      </c>
      <c r="M24" s="59" t="s">
        <v>15621</v>
      </c>
      <c r="N24" s="124" t="s">
        <v>14225</v>
      </c>
      <c r="O24" s="59" t="s">
        <v>8348</v>
      </c>
      <c r="P24" s="59"/>
      <c r="Q24" s="144" t="s">
        <v>16225</v>
      </c>
      <c r="R24" s="65" t="s">
        <v>8345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15621</v>
      </c>
      <c r="D25" s="607" t="s">
        <v>16228</v>
      </c>
      <c r="E25" s="59"/>
      <c r="F25" s="81" t="s">
        <v>11114</v>
      </c>
      <c r="G25" s="59" t="s">
        <v>860</v>
      </c>
      <c r="H25" s="481" t="s">
        <v>860</v>
      </c>
      <c r="I25" s="59"/>
      <c r="J25" s="144">
        <v>45018</v>
      </c>
      <c r="K25" s="731" t="s">
        <v>14419</v>
      </c>
      <c r="L25" s="144">
        <v>45205</v>
      </c>
      <c r="M25" s="59" t="s">
        <v>15613</v>
      </c>
      <c r="N25" s="59" t="s">
        <v>16229</v>
      </c>
      <c r="O25" s="59" t="s">
        <v>8387</v>
      </c>
      <c r="P25" s="59"/>
      <c r="Q25" s="144" t="s">
        <v>16225</v>
      </c>
      <c r="R25" s="65" t="s">
        <v>6314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15621</v>
      </c>
      <c r="D26" s="124" t="s">
        <v>16223</v>
      </c>
      <c r="E26" s="59"/>
      <c r="F26" s="81" t="s">
        <v>11101</v>
      </c>
      <c r="G26" s="737" t="s">
        <v>535</v>
      </c>
      <c r="H26" s="59"/>
      <c r="I26" s="59"/>
      <c r="J26" s="59"/>
      <c r="L26" s="144">
        <v>45205</v>
      </c>
      <c r="M26" s="59" t="s">
        <v>15613</v>
      </c>
      <c r="N26" s="59" t="s">
        <v>16230</v>
      </c>
      <c r="O26" s="59" t="s">
        <v>8388</v>
      </c>
      <c r="P26" s="59"/>
      <c r="Q26" s="144" t="s">
        <v>16225</v>
      </c>
      <c r="R26" s="65" t="s">
        <v>6314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15621</v>
      </c>
      <c r="D27" s="124" t="s">
        <v>16231</v>
      </c>
      <c r="E27" s="59"/>
      <c r="F27" s="515">
        <v>44569</v>
      </c>
      <c r="G27" s="59" t="s">
        <v>860</v>
      </c>
      <c r="H27" s="481" t="s">
        <v>860</v>
      </c>
      <c r="I27" s="59"/>
      <c r="J27" s="59"/>
      <c r="L27" s="144">
        <v>45145</v>
      </c>
      <c r="M27" s="59" t="s">
        <v>16208</v>
      </c>
      <c r="N27" s="742" t="s">
        <v>16232</v>
      </c>
      <c r="O27" s="59" t="s">
        <v>8668</v>
      </c>
      <c r="P27" s="61">
        <v>1150000</v>
      </c>
      <c r="Q27" s="59" t="s">
        <v>4267</v>
      </c>
      <c r="R27" s="59" t="s">
        <v>6314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15621</v>
      </c>
      <c r="D28" s="607" t="s">
        <v>16222</v>
      </c>
      <c r="E28" s="59"/>
      <c r="F28" s="81" t="s">
        <v>11114</v>
      </c>
      <c r="G28" s="59" t="s">
        <v>860</v>
      </c>
      <c r="H28" s="481" t="s">
        <v>860</v>
      </c>
      <c r="I28" s="59"/>
      <c r="J28" s="144">
        <v>45018</v>
      </c>
      <c r="K28" s="731" t="s">
        <v>14419</v>
      </c>
      <c r="L28" s="144">
        <v>45145</v>
      </c>
      <c r="M28" s="59" t="s">
        <v>16208</v>
      </c>
      <c r="N28" s="742" t="s">
        <v>16233</v>
      </c>
      <c r="O28" s="59" t="s">
        <v>8669</v>
      </c>
      <c r="P28" s="61">
        <v>1150000</v>
      </c>
      <c r="Q28" s="59" t="s">
        <v>4267</v>
      </c>
      <c r="R28" s="59" t="s">
        <v>6314</v>
      </c>
      <c r="S28" s="59" t="s">
        <v>4353</v>
      </c>
    </row>
    <row r="29" spans="1:19" x14ac:dyDescent="0.25">
      <c r="A29" s="59">
        <v>27</v>
      </c>
      <c r="B29" s="698" t="s">
        <v>11451</v>
      </c>
      <c r="C29" s="531" t="s">
        <v>15613</v>
      </c>
      <c r="D29" s="531" t="s">
        <v>11792</v>
      </c>
      <c r="E29" s="531"/>
      <c r="F29" s="696">
        <v>44813</v>
      </c>
      <c r="G29" s="531" t="s">
        <v>535</v>
      </c>
      <c r="H29" s="591" t="s">
        <v>862</v>
      </c>
      <c r="I29" s="59" t="s">
        <v>14085</v>
      </c>
      <c r="J29" s="59"/>
      <c r="L29" s="59" t="s">
        <v>4052</v>
      </c>
      <c r="M29" s="59" t="s">
        <v>15613</v>
      </c>
      <c r="N29" s="59" t="s">
        <v>16234</v>
      </c>
      <c r="O29" s="59" t="s">
        <v>8670</v>
      </c>
      <c r="P29" s="61">
        <v>1150000</v>
      </c>
      <c r="Q29" s="59" t="s">
        <v>4353</v>
      </c>
      <c r="R29" s="59" t="s">
        <v>6314</v>
      </c>
      <c r="S29" s="59" t="s">
        <v>4353</v>
      </c>
    </row>
    <row r="30" spans="1:19" x14ac:dyDescent="0.25">
      <c r="A30" s="59">
        <v>28</v>
      </c>
      <c r="B30" s="81" t="s">
        <v>11451</v>
      </c>
      <c r="C30" s="59" t="s">
        <v>15613</v>
      </c>
      <c r="D30" s="481" t="s">
        <v>11795</v>
      </c>
      <c r="E30" s="59"/>
      <c r="F30" s="515">
        <v>44813</v>
      </c>
      <c r="G30" s="59" t="s">
        <v>535</v>
      </c>
      <c r="H30" s="536" t="s">
        <v>862</v>
      </c>
      <c r="I30" s="144">
        <v>44813</v>
      </c>
      <c r="J30" s="59"/>
      <c r="L30" s="59" t="s">
        <v>4052</v>
      </c>
      <c r="M30" s="59" t="s">
        <v>15613</v>
      </c>
      <c r="N30" s="59" t="s">
        <v>16235</v>
      </c>
      <c r="O30" s="59" t="s">
        <v>7198</v>
      </c>
      <c r="P30" s="61">
        <v>1150000</v>
      </c>
      <c r="Q30" s="59" t="s">
        <v>4353</v>
      </c>
      <c r="R30" s="59" t="s">
        <v>6314</v>
      </c>
      <c r="S30" s="59" t="s">
        <v>4353</v>
      </c>
    </row>
    <row r="31" spans="1:19" x14ac:dyDescent="0.25">
      <c r="A31" s="59">
        <v>29</v>
      </c>
      <c r="B31" s="81" t="s">
        <v>11451</v>
      </c>
      <c r="C31" s="59" t="s">
        <v>15613</v>
      </c>
      <c r="D31" s="531" t="s">
        <v>16220</v>
      </c>
      <c r="E31" s="59"/>
      <c r="F31" s="81" t="s">
        <v>11485</v>
      </c>
      <c r="G31" s="139" t="s">
        <v>14680</v>
      </c>
      <c r="H31" s="536" t="s">
        <v>862</v>
      </c>
      <c r="I31" s="59" t="s">
        <v>11485</v>
      </c>
      <c r="J31" s="144">
        <v>45200</v>
      </c>
      <c r="L31" s="59" t="s">
        <v>4052</v>
      </c>
      <c r="M31" s="59" t="s">
        <v>15613</v>
      </c>
      <c r="N31" s="59" t="s">
        <v>16236</v>
      </c>
      <c r="O31" s="59" t="s">
        <v>8705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11451</v>
      </c>
      <c r="C32" s="59" t="s">
        <v>15613</v>
      </c>
      <c r="D32" s="531" t="s">
        <v>16237</v>
      </c>
      <c r="E32" s="59"/>
      <c r="F32" s="81" t="s">
        <v>11485</v>
      </c>
      <c r="G32" s="139" t="s">
        <v>14680</v>
      </c>
      <c r="H32" s="536" t="s">
        <v>862</v>
      </c>
      <c r="I32" s="59" t="s">
        <v>11485</v>
      </c>
      <c r="J32" s="144">
        <v>45200</v>
      </c>
      <c r="L32" s="59" t="s">
        <v>4052</v>
      </c>
      <c r="M32" s="59" t="s">
        <v>15621</v>
      </c>
      <c r="N32" s="124" t="s">
        <v>16238</v>
      </c>
      <c r="O32" s="59" t="s">
        <v>8707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11854</v>
      </c>
      <c r="C33" s="59" t="s">
        <v>15621</v>
      </c>
      <c r="D33" s="124" t="s">
        <v>16239</v>
      </c>
      <c r="E33" s="59"/>
      <c r="F33" s="81" t="s">
        <v>12409</v>
      </c>
      <c r="G33" s="737" t="s">
        <v>16205</v>
      </c>
      <c r="H33" s="481" t="s">
        <v>860</v>
      </c>
      <c r="I33" s="59"/>
      <c r="J33" s="59"/>
      <c r="L33" s="59" t="s">
        <v>4052</v>
      </c>
      <c r="M33" s="59" t="s">
        <v>15621</v>
      </c>
      <c r="N33" s="124" t="s">
        <v>16240</v>
      </c>
      <c r="O33" s="59" t="s">
        <v>8708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11854</v>
      </c>
      <c r="C34" s="59" t="s">
        <v>15621</v>
      </c>
      <c r="D34" s="124" t="s">
        <v>16241</v>
      </c>
      <c r="E34" s="59"/>
      <c r="F34" s="81" t="s">
        <v>12409</v>
      </c>
      <c r="G34" s="737" t="s">
        <v>16205</v>
      </c>
      <c r="H34" s="481" t="s">
        <v>860</v>
      </c>
      <c r="I34" s="59"/>
      <c r="J34" s="59"/>
      <c r="L34" s="59" t="s">
        <v>4052</v>
      </c>
      <c r="M34" s="59" t="s">
        <v>16208</v>
      </c>
      <c r="N34" s="742" t="s">
        <v>16242</v>
      </c>
      <c r="O34" s="59" t="s">
        <v>8709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8" t="s">
        <v>11854</v>
      </c>
      <c r="C35" s="531" t="s">
        <v>15621</v>
      </c>
      <c r="D35" s="607" t="s">
        <v>16243</v>
      </c>
      <c r="E35" s="531" t="s">
        <v>16244</v>
      </c>
      <c r="F35" s="696">
        <v>44572</v>
      </c>
      <c r="G35" s="531" t="s">
        <v>860</v>
      </c>
      <c r="H35" s="531" t="s">
        <v>860</v>
      </c>
      <c r="I35" s="59"/>
      <c r="J35" s="59" t="s">
        <v>16245</v>
      </c>
      <c r="L35" s="59" t="s">
        <v>4267</v>
      </c>
      <c r="M35" s="59" t="s">
        <v>15621</v>
      </c>
      <c r="N35" s="124" t="s">
        <v>16218</v>
      </c>
      <c r="O35" s="59" t="s">
        <v>7171</v>
      </c>
      <c r="P35" s="61">
        <v>1150000</v>
      </c>
      <c r="Q35" s="515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11854</v>
      </c>
      <c r="C36" s="59" t="s">
        <v>15621</v>
      </c>
      <c r="D36" s="124" t="s">
        <v>16246</v>
      </c>
      <c r="E36" s="59"/>
      <c r="F36" s="515">
        <v>44572</v>
      </c>
      <c r="G36" s="120" t="s">
        <v>860</v>
      </c>
      <c r="H36" s="481" t="s">
        <v>860</v>
      </c>
      <c r="I36" s="59"/>
      <c r="J36" s="59"/>
      <c r="L36" s="59"/>
      <c r="M36" s="59" t="s">
        <v>15627</v>
      </c>
      <c r="N36" s="59" t="s">
        <v>16247</v>
      </c>
      <c r="O36" s="59" t="s">
        <v>8710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11854</v>
      </c>
      <c r="C37" s="59" t="s">
        <v>15621</v>
      </c>
      <c r="D37" s="481" t="s">
        <v>16248</v>
      </c>
      <c r="E37" s="481" t="s">
        <v>16249</v>
      </c>
      <c r="F37" s="81" t="s">
        <v>11890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15627</v>
      </c>
      <c r="N37" s="59" t="s">
        <v>16250</v>
      </c>
      <c r="O37" s="59" t="s">
        <v>8711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11854</v>
      </c>
      <c r="C38" s="59" t="s">
        <v>15621</v>
      </c>
      <c r="D38" s="124" t="s">
        <v>16251</v>
      </c>
      <c r="E38" s="59"/>
      <c r="F38" s="81" t="s">
        <v>11890</v>
      </c>
      <c r="G38" s="120" t="s">
        <v>535</v>
      </c>
      <c r="H38" s="59"/>
      <c r="I38" s="59"/>
      <c r="J38" s="59"/>
      <c r="L38" s="59"/>
      <c r="M38" s="59" t="s">
        <v>15627</v>
      </c>
      <c r="N38" s="59" t="s">
        <v>16252</v>
      </c>
      <c r="O38" s="59" t="s">
        <v>8733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11854</v>
      </c>
      <c r="C39" s="59" t="s">
        <v>15621</v>
      </c>
      <c r="D39" s="124" t="s">
        <v>16253</v>
      </c>
      <c r="E39" s="59"/>
      <c r="F39" s="81" t="s">
        <v>12169</v>
      </c>
      <c r="G39" s="737" t="s">
        <v>535</v>
      </c>
      <c r="H39" s="59"/>
      <c r="I39" s="59"/>
      <c r="J39" s="59"/>
      <c r="L39" s="59"/>
      <c r="M39" s="59" t="s">
        <v>15627</v>
      </c>
      <c r="N39" s="59" t="s">
        <v>16254</v>
      </c>
      <c r="O39" s="59" t="s">
        <v>8734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11854</v>
      </c>
      <c r="C40" s="59" t="s">
        <v>15621</v>
      </c>
      <c r="D40" s="124" t="s">
        <v>16255</v>
      </c>
      <c r="E40" s="59"/>
      <c r="F40" s="81" t="s">
        <v>12169</v>
      </c>
      <c r="G40" s="737" t="s">
        <v>535</v>
      </c>
      <c r="H40" s="536" t="s">
        <v>6084</v>
      </c>
      <c r="I40" s="144">
        <v>44603</v>
      </c>
      <c r="J40" s="59"/>
      <c r="L40" s="59"/>
      <c r="M40" s="59" t="s">
        <v>15627</v>
      </c>
      <c r="N40" s="59" t="s">
        <v>16256</v>
      </c>
      <c r="O40" s="59" t="s">
        <v>8785</v>
      </c>
      <c r="P40" s="61">
        <v>1825000</v>
      </c>
      <c r="Q40" s="59" t="s">
        <v>4353</v>
      </c>
      <c r="R40" s="59" t="s">
        <v>16257</v>
      </c>
      <c r="S40" s="144">
        <v>45054</v>
      </c>
    </row>
    <row r="41" spans="1:19" x14ac:dyDescent="0.25">
      <c r="A41" s="59">
        <v>39</v>
      </c>
      <c r="B41" s="515">
        <v>44603</v>
      </c>
      <c r="C41" s="59" t="s">
        <v>15621</v>
      </c>
      <c r="D41" s="276" t="s">
        <v>12813</v>
      </c>
      <c r="E41" s="59"/>
      <c r="F41" s="515">
        <v>44603</v>
      </c>
      <c r="G41" s="737" t="s">
        <v>535</v>
      </c>
      <c r="H41" s="536" t="s">
        <v>862</v>
      </c>
      <c r="I41" s="144">
        <v>44631</v>
      </c>
      <c r="J41" s="59"/>
      <c r="L41" s="59"/>
      <c r="M41" s="59" t="s">
        <v>15627</v>
      </c>
      <c r="N41" s="59" t="s">
        <v>16258</v>
      </c>
      <c r="O41" s="59" t="s">
        <v>8788</v>
      </c>
      <c r="P41" s="61">
        <v>1825000</v>
      </c>
      <c r="Q41" s="59" t="s">
        <v>4353</v>
      </c>
      <c r="R41" s="59" t="s">
        <v>16259</v>
      </c>
      <c r="S41" s="144">
        <v>45054</v>
      </c>
    </row>
    <row r="42" spans="1:19" x14ac:dyDescent="0.25">
      <c r="A42" s="59">
        <v>40</v>
      </c>
      <c r="B42" s="515">
        <v>44603</v>
      </c>
      <c r="C42" s="59" t="s">
        <v>15621</v>
      </c>
      <c r="D42" s="276" t="s">
        <v>12815</v>
      </c>
      <c r="E42" s="59"/>
      <c r="F42" s="515">
        <v>44603</v>
      </c>
      <c r="G42" s="737" t="s">
        <v>535</v>
      </c>
      <c r="H42" s="536" t="s">
        <v>862</v>
      </c>
      <c r="I42" s="144">
        <v>44631</v>
      </c>
      <c r="J42" s="59"/>
      <c r="L42" s="59" t="s">
        <v>4353</v>
      </c>
      <c r="M42" s="59" t="s">
        <v>15613</v>
      </c>
      <c r="N42" s="59" t="s">
        <v>16260</v>
      </c>
      <c r="O42" s="59" t="s">
        <v>9248</v>
      </c>
      <c r="P42" s="61">
        <v>1150000</v>
      </c>
      <c r="Q42" s="144">
        <v>45268</v>
      </c>
      <c r="R42" s="59" t="s">
        <v>6314</v>
      </c>
      <c r="S42" s="59" t="s">
        <v>5167</v>
      </c>
    </row>
    <row r="43" spans="1:19" x14ac:dyDescent="0.25">
      <c r="A43" s="59">
        <v>41</v>
      </c>
      <c r="B43" s="515">
        <v>44603</v>
      </c>
      <c r="C43" s="59" t="s">
        <v>15621</v>
      </c>
      <c r="D43" s="59" t="s">
        <v>12816</v>
      </c>
      <c r="E43" s="59"/>
      <c r="F43" s="515">
        <v>44603</v>
      </c>
      <c r="G43" s="737" t="s">
        <v>535</v>
      </c>
      <c r="H43" s="536" t="s">
        <v>6084</v>
      </c>
      <c r="I43" s="144">
        <v>44631</v>
      </c>
      <c r="J43" s="59"/>
      <c r="L43" s="59" t="s">
        <v>4353</v>
      </c>
      <c r="M43" s="59" t="s">
        <v>15613</v>
      </c>
      <c r="N43" s="59" t="s">
        <v>16261</v>
      </c>
      <c r="O43" s="59" t="s">
        <v>9249</v>
      </c>
      <c r="P43" s="61">
        <v>1150000</v>
      </c>
      <c r="Q43" s="144">
        <v>45268</v>
      </c>
      <c r="R43" s="59" t="s">
        <v>6314</v>
      </c>
      <c r="S43" s="59" t="s">
        <v>5167</v>
      </c>
    </row>
    <row r="44" spans="1:19" x14ac:dyDescent="0.25">
      <c r="A44" s="59">
        <v>42</v>
      </c>
      <c r="B44" s="515">
        <v>44603</v>
      </c>
      <c r="C44" s="59" t="s">
        <v>15621</v>
      </c>
      <c r="D44" s="59" t="s">
        <v>12817</v>
      </c>
      <c r="E44" s="59"/>
      <c r="F44" s="515">
        <v>44603</v>
      </c>
      <c r="G44" s="737" t="s">
        <v>535</v>
      </c>
      <c r="H44" s="536" t="s">
        <v>6084</v>
      </c>
      <c r="I44" s="144">
        <v>44631</v>
      </c>
      <c r="J44" s="59"/>
      <c r="L44" s="59" t="s">
        <v>4353</v>
      </c>
      <c r="M44" s="59" t="s">
        <v>15613</v>
      </c>
      <c r="N44" s="59" t="s">
        <v>16262</v>
      </c>
      <c r="O44" s="59" t="s">
        <v>9481</v>
      </c>
      <c r="P44" s="61">
        <v>1150000</v>
      </c>
      <c r="Q44" s="144">
        <v>45268</v>
      </c>
      <c r="R44" s="59" t="s">
        <v>9482</v>
      </c>
      <c r="S44" s="144">
        <v>45026</v>
      </c>
    </row>
    <row r="45" spans="1:19" x14ac:dyDescent="0.25">
      <c r="A45" s="59">
        <v>43</v>
      </c>
      <c r="B45" s="515">
        <v>44662</v>
      </c>
      <c r="C45" s="59" t="s">
        <v>15621</v>
      </c>
      <c r="D45" s="59" t="s">
        <v>16263</v>
      </c>
      <c r="E45" s="59" t="s">
        <v>16264</v>
      </c>
      <c r="F45" s="81" t="s">
        <v>13719</v>
      </c>
      <c r="G45" s="737" t="s">
        <v>535</v>
      </c>
      <c r="H45" s="536" t="s">
        <v>6084</v>
      </c>
      <c r="I45" s="59" t="s">
        <v>13768</v>
      </c>
      <c r="J45" s="59"/>
      <c r="L45" s="59" t="s">
        <v>4353</v>
      </c>
      <c r="M45" s="59" t="s">
        <v>15613</v>
      </c>
      <c r="N45" s="59" t="s">
        <v>16265</v>
      </c>
      <c r="O45" s="59" t="s">
        <v>9484</v>
      </c>
      <c r="P45" s="61">
        <v>1150000</v>
      </c>
      <c r="Q45" s="144">
        <v>45268</v>
      </c>
      <c r="R45" s="59" t="s">
        <v>9482</v>
      </c>
      <c r="S45" s="144">
        <v>45026</v>
      </c>
    </row>
    <row r="46" spans="1:19" x14ac:dyDescent="0.25">
      <c r="A46" s="59">
        <v>44</v>
      </c>
      <c r="B46" s="515">
        <v>44662</v>
      </c>
      <c r="C46" s="59" t="s">
        <v>15621</v>
      </c>
      <c r="D46" s="633" t="s">
        <v>16266</v>
      </c>
      <c r="E46" s="481" t="s">
        <v>13922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15613</v>
      </c>
      <c r="N46" s="59" t="s">
        <v>16267</v>
      </c>
      <c r="O46" s="59" t="s">
        <v>7025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5">
        <v>44662</v>
      </c>
      <c r="C47" s="59" t="s">
        <v>15621</v>
      </c>
      <c r="D47" s="59" t="s">
        <v>16268</v>
      </c>
      <c r="E47" s="59" t="s">
        <v>16269</v>
      </c>
      <c r="F47" s="81" t="s">
        <v>13719</v>
      </c>
      <c r="G47" s="737" t="s">
        <v>535</v>
      </c>
      <c r="H47" s="536" t="s">
        <v>6084</v>
      </c>
      <c r="I47" s="59" t="s">
        <v>13768</v>
      </c>
      <c r="J47" s="59"/>
      <c r="L47" s="59"/>
      <c r="M47" s="59" t="s">
        <v>16270</v>
      </c>
      <c r="N47" s="59" t="s">
        <v>16271</v>
      </c>
      <c r="O47" s="59" t="s">
        <v>9028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5">
        <v>44662</v>
      </c>
      <c r="C48" s="59" t="s">
        <v>15621</v>
      </c>
      <c r="D48" s="59" t="s">
        <v>16272</v>
      </c>
      <c r="E48" s="59"/>
      <c r="F48" s="81" t="s">
        <v>13100</v>
      </c>
      <c r="G48" s="120" t="s">
        <v>13498</v>
      </c>
      <c r="H48" s="481" t="s">
        <v>860</v>
      </c>
      <c r="I48" s="59" t="s">
        <v>13100</v>
      </c>
      <c r="J48" s="59"/>
      <c r="L48" s="59"/>
      <c r="M48" s="59" t="s">
        <v>16270</v>
      </c>
      <c r="N48" s="59" t="s">
        <v>16273</v>
      </c>
      <c r="O48" s="59" t="s">
        <v>9029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5">
        <v>44662</v>
      </c>
      <c r="C49" s="59" t="s">
        <v>15621</v>
      </c>
      <c r="D49" s="481" t="s">
        <v>13021</v>
      </c>
      <c r="E49" s="59"/>
      <c r="F49" s="81" t="s">
        <v>13029</v>
      </c>
      <c r="G49" s="737" t="s">
        <v>535</v>
      </c>
      <c r="H49" s="536" t="s">
        <v>862</v>
      </c>
      <c r="I49" s="59" t="s">
        <v>13029</v>
      </c>
      <c r="J49" s="59"/>
      <c r="L49" s="144">
        <v>45054</v>
      </c>
      <c r="M49" s="59" t="s">
        <v>15621</v>
      </c>
      <c r="N49" s="124" t="s">
        <v>16274</v>
      </c>
      <c r="O49" s="59" t="s">
        <v>9486</v>
      </c>
      <c r="P49" s="61">
        <v>925000</v>
      </c>
      <c r="Q49" s="59" t="s">
        <v>5340</v>
      </c>
      <c r="R49" s="59" t="s">
        <v>9482</v>
      </c>
      <c r="S49" s="144">
        <v>45026</v>
      </c>
    </row>
    <row r="50" spans="1:19" x14ac:dyDescent="0.25">
      <c r="A50" s="59">
        <v>48</v>
      </c>
      <c r="B50" s="515">
        <v>44662</v>
      </c>
      <c r="C50" s="59" t="s">
        <v>15621</v>
      </c>
      <c r="D50" s="531" t="s">
        <v>13023</v>
      </c>
      <c r="E50" s="531"/>
      <c r="F50" s="698" t="s">
        <v>13029</v>
      </c>
      <c r="G50" s="595" t="s">
        <v>535</v>
      </c>
      <c r="H50" s="591" t="s">
        <v>862</v>
      </c>
      <c r="I50" s="531" t="s">
        <v>13029</v>
      </c>
      <c r="J50" s="531" t="s">
        <v>2409</v>
      </c>
      <c r="L50" s="144">
        <v>45054</v>
      </c>
      <c r="M50" s="59" t="s">
        <v>15621</v>
      </c>
      <c r="N50" s="124" t="s">
        <v>16275</v>
      </c>
      <c r="O50" s="59" t="s">
        <v>9516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5">
        <v>44986</v>
      </c>
      <c r="C51" s="59" t="s">
        <v>15613</v>
      </c>
      <c r="D51" s="742" t="s">
        <v>16276</v>
      </c>
      <c r="E51" s="59" t="s">
        <v>16277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5">
        <v>45268</v>
      </c>
      <c r="M51" s="59" t="s">
        <v>16208</v>
      </c>
      <c r="N51" s="59" t="s">
        <v>16278</v>
      </c>
      <c r="O51" s="59" t="s">
        <v>9032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5">
        <v>44986</v>
      </c>
      <c r="C52" s="59" t="s">
        <v>15613</v>
      </c>
      <c r="D52" s="742" t="s">
        <v>16279</v>
      </c>
      <c r="E52" s="59" t="s">
        <v>16280</v>
      </c>
      <c r="F52" s="515">
        <v>44986</v>
      </c>
      <c r="G52" s="120" t="s">
        <v>525</v>
      </c>
      <c r="H52" s="59" t="s">
        <v>862</v>
      </c>
      <c r="I52" s="144">
        <v>44986</v>
      </c>
      <c r="J52" s="59"/>
      <c r="L52" s="515">
        <v>45268</v>
      </c>
      <c r="M52" s="59" t="s">
        <v>16208</v>
      </c>
      <c r="N52" s="742" t="s">
        <v>16281</v>
      </c>
      <c r="O52" s="59" t="s">
        <v>9031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5">
        <v>44986</v>
      </c>
      <c r="C53" s="59" t="s">
        <v>15613</v>
      </c>
      <c r="D53" s="59" t="s">
        <v>16282</v>
      </c>
      <c r="E53" s="59" t="s">
        <v>16283</v>
      </c>
      <c r="F53" s="515">
        <v>44986</v>
      </c>
      <c r="G53" s="120" t="s">
        <v>525</v>
      </c>
      <c r="H53" s="59" t="s">
        <v>862</v>
      </c>
      <c r="I53" s="144">
        <v>44986</v>
      </c>
      <c r="J53" s="59"/>
      <c r="L53" s="515">
        <v>45268</v>
      </c>
      <c r="M53" s="59" t="s">
        <v>15689</v>
      </c>
      <c r="N53" s="59" t="s">
        <v>16284</v>
      </c>
      <c r="O53" s="59" t="s">
        <v>9485</v>
      </c>
      <c r="P53" s="61">
        <v>1150000</v>
      </c>
      <c r="Q53" s="59" t="s">
        <v>4783</v>
      </c>
      <c r="R53" s="59" t="s">
        <v>9482</v>
      </c>
      <c r="S53" s="144">
        <v>45026</v>
      </c>
    </row>
    <row r="54" spans="1:19" x14ac:dyDescent="0.25">
      <c r="A54" s="59">
        <v>52</v>
      </c>
      <c r="B54" s="515">
        <v>44986</v>
      </c>
      <c r="C54" s="59" t="s">
        <v>15613</v>
      </c>
      <c r="D54" s="59" t="s">
        <v>16285</v>
      </c>
      <c r="E54" s="59" t="s">
        <v>16286</v>
      </c>
      <c r="F54" s="81" t="s">
        <v>270</v>
      </c>
      <c r="G54" s="120" t="s">
        <v>525</v>
      </c>
      <c r="H54" s="120" t="s">
        <v>16211</v>
      </c>
      <c r="I54" s="59" t="s">
        <v>270</v>
      </c>
      <c r="J54" s="59"/>
      <c r="L54" s="59" t="s">
        <v>4783</v>
      </c>
      <c r="M54" s="59" t="s">
        <v>16208</v>
      </c>
      <c r="N54" s="742" t="s">
        <v>16287</v>
      </c>
      <c r="O54" s="59" t="s">
        <v>16288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15613</v>
      </c>
      <c r="D55" s="730" t="s">
        <v>16289</v>
      </c>
      <c r="E55" s="59" t="s">
        <v>16290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15621</v>
      </c>
      <c r="N55" s="124" t="s">
        <v>16253</v>
      </c>
      <c r="O55" s="59" t="s">
        <v>9566</v>
      </c>
      <c r="P55" s="61">
        <v>1150000</v>
      </c>
      <c r="Q55" s="144">
        <v>45117</v>
      </c>
      <c r="R55" s="59" t="s">
        <v>9482</v>
      </c>
      <c r="S55" s="59" t="s">
        <v>5635</v>
      </c>
    </row>
    <row r="56" spans="1:19" x14ac:dyDescent="0.25">
      <c r="A56" s="59">
        <v>54</v>
      </c>
      <c r="B56" s="81" t="s">
        <v>1154</v>
      </c>
      <c r="C56" s="59" t="s">
        <v>15613</v>
      </c>
      <c r="D56" s="730" t="s">
        <v>16291</v>
      </c>
      <c r="E56" s="59" t="s">
        <v>16292</v>
      </c>
      <c r="F56" s="81" t="s">
        <v>1252</v>
      </c>
      <c r="G56" s="120" t="s">
        <v>6620</v>
      </c>
      <c r="H56" s="59" t="s">
        <v>860</v>
      </c>
      <c r="I56" s="144">
        <v>45018</v>
      </c>
      <c r="J56" s="59"/>
      <c r="L56" s="59" t="s">
        <v>4783</v>
      </c>
      <c r="M56" s="59" t="s">
        <v>15613</v>
      </c>
      <c r="N56" s="59" t="s">
        <v>16293</v>
      </c>
      <c r="O56" s="59" t="s">
        <v>6744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15613</v>
      </c>
      <c r="D57" s="730" t="s">
        <v>16294</v>
      </c>
      <c r="E57" s="59" t="s">
        <v>16295</v>
      </c>
      <c r="F57" s="81" t="s">
        <v>1252</v>
      </c>
      <c r="G57" s="120" t="s">
        <v>6620</v>
      </c>
      <c r="H57" s="59" t="s">
        <v>860</v>
      </c>
      <c r="I57" s="144">
        <v>45018</v>
      </c>
      <c r="J57" s="59"/>
      <c r="L57" s="59" t="s">
        <v>4783</v>
      </c>
      <c r="M57" s="59" t="s">
        <v>15613</v>
      </c>
      <c r="N57" s="59" t="s">
        <v>16296</v>
      </c>
      <c r="O57" s="59" t="s">
        <v>9567</v>
      </c>
      <c r="P57" s="61">
        <v>1150000</v>
      </c>
      <c r="Q57" s="144">
        <v>45117</v>
      </c>
      <c r="R57" s="59" t="s">
        <v>9482</v>
      </c>
      <c r="S57" s="59" t="s">
        <v>5635</v>
      </c>
    </row>
    <row r="58" spans="1:19" x14ac:dyDescent="0.25">
      <c r="A58" s="59">
        <v>56</v>
      </c>
      <c r="B58" s="81" t="s">
        <v>1154</v>
      </c>
      <c r="C58" s="59" t="s">
        <v>15613</v>
      </c>
      <c r="D58" s="730" t="s">
        <v>16297</v>
      </c>
      <c r="E58" s="59" t="s">
        <v>16298</v>
      </c>
      <c r="F58" s="81" t="s">
        <v>1252</v>
      </c>
      <c r="G58" s="120" t="s">
        <v>525</v>
      </c>
      <c r="H58" s="120" t="s">
        <v>16211</v>
      </c>
      <c r="I58" s="144">
        <v>44928</v>
      </c>
      <c r="J58" s="59"/>
      <c r="L58" s="59" t="s">
        <v>4783</v>
      </c>
      <c r="M58" s="59" t="s">
        <v>15621</v>
      </c>
      <c r="N58" s="124" t="s">
        <v>14229</v>
      </c>
      <c r="O58" s="59" t="s">
        <v>16299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15613</v>
      </c>
      <c r="D59" s="730" t="s">
        <v>16293</v>
      </c>
      <c r="E59" s="59" t="s">
        <v>16300</v>
      </c>
      <c r="F59" s="515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15613</v>
      </c>
      <c r="N59" s="59" t="s">
        <v>16282</v>
      </c>
      <c r="O59" s="59" t="s">
        <v>9768</v>
      </c>
      <c r="P59" s="61">
        <v>1150000</v>
      </c>
      <c r="Q59" s="144">
        <v>45117</v>
      </c>
      <c r="R59" s="59" t="s">
        <v>15601</v>
      </c>
      <c r="S59" s="59" t="s">
        <v>5890</v>
      </c>
    </row>
    <row r="60" spans="1:19" x14ac:dyDescent="0.25">
      <c r="A60" s="59">
        <v>58</v>
      </c>
      <c r="B60" s="81" t="s">
        <v>1869</v>
      </c>
      <c r="C60" s="59" t="s">
        <v>15613</v>
      </c>
      <c r="D60" s="59" t="s">
        <v>16235</v>
      </c>
      <c r="E60" s="59" t="s">
        <v>7198</v>
      </c>
      <c r="F60" s="515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15613</v>
      </c>
      <c r="N60" s="59" t="s">
        <v>16301</v>
      </c>
      <c r="O60" s="59" t="s">
        <v>16302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15613</v>
      </c>
      <c r="D61" s="59" t="s">
        <v>16303</v>
      </c>
      <c r="E61" s="59" t="s">
        <v>7025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15613</v>
      </c>
      <c r="N61" s="59" t="s">
        <v>16304</v>
      </c>
      <c r="O61" s="59" t="s">
        <v>16305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15613</v>
      </c>
      <c r="D62" s="59" t="s">
        <v>16267</v>
      </c>
      <c r="E62" s="59" t="s">
        <v>7027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15621</v>
      </c>
      <c r="N62" s="124" t="s">
        <v>10677</v>
      </c>
      <c r="O62" s="59" t="s">
        <v>16306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15613</v>
      </c>
      <c r="D63" s="59" t="s">
        <v>16307</v>
      </c>
      <c r="E63" s="59" t="s">
        <v>7200</v>
      </c>
      <c r="F63" s="515">
        <v>45172</v>
      </c>
      <c r="G63" s="120" t="s">
        <v>6620</v>
      </c>
      <c r="H63" s="276" t="s">
        <v>860</v>
      </c>
      <c r="I63" s="59" t="s">
        <v>2297</v>
      </c>
      <c r="J63" s="59"/>
      <c r="L63" s="59" t="s">
        <v>5210</v>
      </c>
      <c r="M63" s="59" t="s">
        <v>15613</v>
      </c>
      <c r="N63" s="59" t="s">
        <v>16308</v>
      </c>
      <c r="O63" s="59"/>
      <c r="P63" s="59"/>
      <c r="Q63" s="59" t="s">
        <v>5644</v>
      </c>
      <c r="R63" s="59"/>
      <c r="S63" s="59"/>
    </row>
    <row r="64" spans="1:19" x14ac:dyDescent="0.25">
      <c r="A64" s="59">
        <v>62</v>
      </c>
      <c r="B64" s="81" t="s">
        <v>1869</v>
      </c>
      <c r="C64" s="59" t="s">
        <v>15613</v>
      </c>
      <c r="D64" s="59" t="s">
        <v>16309</v>
      </c>
      <c r="E64" s="59" t="s">
        <v>7201</v>
      </c>
      <c r="F64" s="515">
        <v>45172</v>
      </c>
      <c r="G64" s="120" t="s">
        <v>6620</v>
      </c>
      <c r="H64" s="276" t="s">
        <v>860</v>
      </c>
      <c r="I64" s="59" t="s">
        <v>2297</v>
      </c>
      <c r="J64" s="59"/>
      <c r="L64" s="59"/>
      <c r="M64" s="59" t="s">
        <v>15698</v>
      </c>
      <c r="N64" s="742" t="s">
        <v>16276</v>
      </c>
      <c r="O64" s="59" t="s">
        <v>16277</v>
      </c>
      <c r="P64" s="59"/>
      <c r="Q64" s="59" t="s">
        <v>5644</v>
      </c>
      <c r="R64" s="59"/>
      <c r="S64" s="59"/>
    </row>
    <row r="65" spans="1:19" x14ac:dyDescent="0.25">
      <c r="A65" s="59">
        <v>63</v>
      </c>
      <c r="B65" s="81" t="s">
        <v>1869</v>
      </c>
      <c r="C65" s="59" t="s">
        <v>15613</v>
      </c>
      <c r="D65" s="59" t="s">
        <v>16310</v>
      </c>
      <c r="E65" s="59" t="s">
        <v>7295</v>
      </c>
      <c r="F65" s="81" t="s">
        <v>2297</v>
      </c>
      <c r="G65" s="120" t="s">
        <v>1421</v>
      </c>
      <c r="H65" s="59" t="s">
        <v>6084</v>
      </c>
      <c r="I65" s="59" t="s">
        <v>2297</v>
      </c>
      <c r="J65" s="59"/>
      <c r="L65" s="59"/>
      <c r="M65" s="59" t="s">
        <v>15613</v>
      </c>
      <c r="N65" s="59" t="s">
        <v>16303</v>
      </c>
      <c r="O65" s="59" t="s">
        <v>7025</v>
      </c>
      <c r="P65" s="59"/>
      <c r="Q65" s="59" t="s">
        <v>5644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15613</v>
      </c>
      <c r="D66" s="59" t="s">
        <v>16311</v>
      </c>
      <c r="E66" s="59" t="s">
        <v>7482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5890</v>
      </c>
      <c r="M66" s="59" t="s">
        <v>15613</v>
      </c>
      <c r="N66" s="59" t="s">
        <v>16312</v>
      </c>
      <c r="O66" s="59" t="s">
        <v>7484</v>
      </c>
      <c r="P66" s="59"/>
      <c r="Q66" s="59"/>
      <c r="R66" s="59"/>
      <c r="S66" s="59"/>
    </row>
    <row r="67" spans="1:19" x14ac:dyDescent="0.25">
      <c r="A67" s="59">
        <v>65</v>
      </c>
      <c r="B67" s="81" t="s">
        <v>2342</v>
      </c>
      <c r="C67" s="59" t="s">
        <v>15613</v>
      </c>
      <c r="D67" s="59" t="s">
        <v>16313</v>
      </c>
      <c r="E67" s="59" t="s">
        <v>7483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5890</v>
      </c>
      <c r="M67" s="59" t="s">
        <v>15613</v>
      </c>
      <c r="N67" s="59" t="s">
        <v>16229</v>
      </c>
      <c r="O67" s="59" t="s">
        <v>8388</v>
      </c>
      <c r="P67" s="59"/>
      <c r="Q67" s="59"/>
      <c r="R67" s="59"/>
      <c r="S67" s="59"/>
    </row>
    <row r="68" spans="1:19" x14ac:dyDescent="0.25">
      <c r="A68" s="59">
        <v>66</v>
      </c>
      <c r="B68" s="81" t="s">
        <v>2342</v>
      </c>
      <c r="C68" s="59" t="s">
        <v>15613</v>
      </c>
      <c r="D68" s="59" t="s">
        <v>16312</v>
      </c>
      <c r="E68" s="59" t="s">
        <v>7484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5890</v>
      </c>
      <c r="M68" s="59" t="s">
        <v>15613</v>
      </c>
      <c r="N68" s="59" t="s">
        <v>16314</v>
      </c>
      <c r="O68" s="59" t="s">
        <v>7992</v>
      </c>
      <c r="P68" s="59"/>
      <c r="Q68" s="59"/>
      <c r="R68" s="59"/>
      <c r="S68" s="59"/>
    </row>
    <row r="69" spans="1:19" x14ac:dyDescent="0.25">
      <c r="A69" s="59">
        <v>67</v>
      </c>
      <c r="B69" s="81" t="s">
        <v>2342</v>
      </c>
      <c r="C69" s="59" t="s">
        <v>15613</v>
      </c>
      <c r="D69" s="59" t="s">
        <v>16315</v>
      </c>
      <c r="E69" s="59" t="s">
        <v>7841</v>
      </c>
      <c r="F69" s="515">
        <v>45235</v>
      </c>
      <c r="G69" s="120" t="s">
        <v>525</v>
      </c>
      <c r="H69" s="59" t="s">
        <v>6084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15613</v>
      </c>
      <c r="D70" s="59" t="s">
        <v>16316</v>
      </c>
      <c r="E70" s="59" t="s">
        <v>7843</v>
      </c>
      <c r="F70" s="515">
        <v>45235</v>
      </c>
      <c r="G70" s="120" t="s">
        <v>525</v>
      </c>
      <c r="H70" s="59" t="s">
        <v>6084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15613</v>
      </c>
      <c r="D71" s="59" t="s">
        <v>16317</v>
      </c>
      <c r="E71" s="59" t="s">
        <v>7844</v>
      </c>
      <c r="F71" s="515">
        <v>45235</v>
      </c>
      <c r="G71" s="120" t="s">
        <v>525</v>
      </c>
      <c r="H71" s="59" t="s">
        <v>6084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15613</v>
      </c>
      <c r="D72" s="59" t="s">
        <v>16318</v>
      </c>
      <c r="E72" s="59" t="s">
        <v>7845</v>
      </c>
      <c r="F72" s="515">
        <v>45235</v>
      </c>
      <c r="G72" s="120" t="s">
        <v>525</v>
      </c>
      <c r="H72" s="59" t="s">
        <v>6084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15613</v>
      </c>
      <c r="D73" s="59" t="s">
        <v>16319</v>
      </c>
      <c r="E73" s="59" t="s">
        <v>7885</v>
      </c>
      <c r="F73" s="81" t="s">
        <v>3093</v>
      </c>
      <c r="G73" s="120" t="s">
        <v>4958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15613</v>
      </c>
      <c r="D74" s="59" t="s">
        <v>16320</v>
      </c>
      <c r="E74" s="59" t="s">
        <v>7990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15613</v>
      </c>
      <c r="D75" s="59" t="s">
        <v>16314</v>
      </c>
      <c r="E75" s="59" t="s">
        <v>7992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15613</v>
      </c>
      <c r="D76" s="59" t="s">
        <v>16321</v>
      </c>
      <c r="E76" s="59" t="s">
        <v>8037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15613</v>
      </c>
      <c r="D77" s="59" t="s">
        <v>16322</v>
      </c>
      <c r="E77" s="59" t="s">
        <v>8039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15613</v>
      </c>
      <c r="D78" s="59" t="s">
        <v>16323</v>
      </c>
      <c r="E78" s="59" t="s">
        <v>16324</v>
      </c>
      <c r="F78" s="515">
        <v>45113</v>
      </c>
      <c r="G78" s="120" t="s">
        <v>525</v>
      </c>
      <c r="H78" s="59" t="s">
        <v>16325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15613</v>
      </c>
      <c r="D79" s="59" t="s">
        <v>16326</v>
      </c>
      <c r="E79" s="59" t="s">
        <v>16327</v>
      </c>
      <c r="F79" s="515">
        <v>45113</v>
      </c>
      <c r="G79" s="120" t="s">
        <v>525</v>
      </c>
      <c r="H79" s="59" t="s">
        <v>16325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15613</v>
      </c>
      <c r="D80" s="59" t="s">
        <v>16328</v>
      </c>
      <c r="E80" s="59" t="s">
        <v>8181</v>
      </c>
      <c r="F80" s="515">
        <v>45266</v>
      </c>
      <c r="G80" s="120" t="s">
        <v>16329</v>
      </c>
      <c r="H80" s="65" t="s">
        <v>8182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15613</v>
      </c>
      <c r="D81" s="59" t="s">
        <v>16330</v>
      </c>
      <c r="E81" s="59" t="s">
        <v>8183</v>
      </c>
      <c r="F81" s="515">
        <v>45266</v>
      </c>
      <c r="G81" s="120" t="s">
        <v>16329</v>
      </c>
      <c r="H81" s="65" t="s">
        <v>8182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15613</v>
      </c>
      <c r="D82" s="59" t="s">
        <v>16331</v>
      </c>
      <c r="E82" s="59" t="s">
        <v>8263</v>
      </c>
      <c r="F82" s="81" t="s">
        <v>3630</v>
      </c>
      <c r="G82" s="120" t="s">
        <v>16332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15613</v>
      </c>
      <c r="D83" s="59" t="s">
        <v>16333</v>
      </c>
      <c r="E83" s="59" t="s">
        <v>8266</v>
      </c>
      <c r="F83" s="81" t="s">
        <v>3630</v>
      </c>
      <c r="G83" s="120" t="s">
        <v>16332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15613</v>
      </c>
      <c r="D84" s="59" t="s">
        <v>16334</v>
      </c>
      <c r="E84" s="59" t="s">
        <v>8329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15613</v>
      </c>
      <c r="D85" s="59" t="s">
        <v>16335</v>
      </c>
      <c r="E85" s="59" t="s">
        <v>8332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5">
        <v>45023</v>
      </c>
      <c r="C86" s="59" t="s">
        <v>15613</v>
      </c>
      <c r="D86" s="59" t="s">
        <v>16336</v>
      </c>
      <c r="E86" s="59" t="s">
        <v>8426</v>
      </c>
      <c r="F86" s="515">
        <v>45206</v>
      </c>
      <c r="G86" s="120" t="s">
        <v>4958</v>
      </c>
      <c r="H86" s="59" t="s">
        <v>16337</v>
      </c>
      <c r="I86" s="59"/>
      <c r="J86" s="59"/>
    </row>
    <row r="87" spans="1:19" x14ac:dyDescent="0.25">
      <c r="A87" s="59">
        <v>85</v>
      </c>
      <c r="B87" s="515">
        <v>45023</v>
      </c>
      <c r="C87" s="59" t="s">
        <v>15613</v>
      </c>
      <c r="D87" s="59" t="s">
        <v>16338</v>
      </c>
      <c r="E87" s="59" t="s">
        <v>8368</v>
      </c>
      <c r="F87" s="515">
        <v>45023</v>
      </c>
      <c r="G87" s="120" t="s">
        <v>6620</v>
      </c>
      <c r="H87" s="59" t="s">
        <v>860</v>
      </c>
      <c r="I87" s="59"/>
      <c r="J87" s="59"/>
    </row>
    <row r="88" spans="1:19" x14ac:dyDescent="0.25">
      <c r="A88" s="59">
        <v>86</v>
      </c>
      <c r="B88" s="515">
        <v>45023</v>
      </c>
      <c r="C88" s="59" t="s">
        <v>15613</v>
      </c>
      <c r="D88" s="59" t="s">
        <v>16339</v>
      </c>
      <c r="E88" s="59" t="s">
        <v>8425</v>
      </c>
      <c r="F88" s="515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5">
        <v>45023</v>
      </c>
      <c r="C89" s="59" t="s">
        <v>15613</v>
      </c>
      <c r="D89" s="59" t="s">
        <v>16340</v>
      </c>
      <c r="E89" s="59" t="s">
        <v>8367</v>
      </c>
      <c r="F89" s="515">
        <v>45023</v>
      </c>
      <c r="G89" s="120" t="s">
        <v>6620</v>
      </c>
      <c r="H89" s="59" t="s">
        <v>860</v>
      </c>
      <c r="I89" s="59"/>
      <c r="J89" s="59"/>
    </row>
    <row r="90" spans="1:19" x14ac:dyDescent="0.25">
      <c r="A90" s="59">
        <v>88</v>
      </c>
      <c r="B90" s="515">
        <v>45023</v>
      </c>
      <c r="C90" s="59" t="s">
        <v>15613</v>
      </c>
      <c r="D90" s="59" t="s">
        <v>16341</v>
      </c>
      <c r="E90" s="59" t="s">
        <v>8427</v>
      </c>
      <c r="F90" s="515">
        <v>45206</v>
      </c>
      <c r="G90" s="120" t="s">
        <v>4958</v>
      </c>
      <c r="H90" s="59" t="s">
        <v>16337</v>
      </c>
      <c r="I90" s="59"/>
      <c r="J90" s="59"/>
    </row>
    <row r="91" spans="1:19" x14ac:dyDescent="0.25">
      <c r="A91" s="59">
        <v>89</v>
      </c>
      <c r="B91" s="515">
        <v>45023</v>
      </c>
      <c r="C91" s="59" t="s">
        <v>15613</v>
      </c>
      <c r="D91" s="59" t="s">
        <v>16342</v>
      </c>
      <c r="E91" s="59" t="s">
        <v>8424</v>
      </c>
      <c r="F91" s="515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5">
        <v>45237</v>
      </c>
      <c r="C92" s="59" t="s">
        <v>15613</v>
      </c>
      <c r="D92" s="59" t="s">
        <v>16343</v>
      </c>
      <c r="E92" s="59" t="s">
        <v>8452</v>
      </c>
      <c r="F92" s="515">
        <v>45267</v>
      </c>
      <c r="G92" s="120" t="s">
        <v>525</v>
      </c>
      <c r="H92" s="59" t="s">
        <v>8616</v>
      </c>
      <c r="I92" s="59"/>
      <c r="J92" s="59"/>
    </row>
    <row r="93" spans="1:19" x14ac:dyDescent="0.25">
      <c r="A93" s="59">
        <v>91</v>
      </c>
      <c r="B93" s="515">
        <v>45237</v>
      </c>
      <c r="C93" s="59" t="s">
        <v>15613</v>
      </c>
      <c r="D93" s="59" t="s">
        <v>16344</v>
      </c>
      <c r="E93" s="59" t="s">
        <v>8453</v>
      </c>
      <c r="F93" s="515">
        <v>45267</v>
      </c>
      <c r="G93" s="120" t="s">
        <v>525</v>
      </c>
      <c r="H93" s="59" t="s">
        <v>8616</v>
      </c>
      <c r="I93" s="59"/>
      <c r="J93" s="59"/>
    </row>
    <row r="94" spans="1:19" x14ac:dyDescent="0.25">
      <c r="A94" s="59">
        <v>92</v>
      </c>
      <c r="B94" s="515">
        <v>45237</v>
      </c>
      <c r="C94" s="59" t="s">
        <v>15613</v>
      </c>
      <c r="D94" s="59" t="s">
        <v>16345</v>
      </c>
      <c r="E94" s="59" t="s">
        <v>8454</v>
      </c>
      <c r="F94" s="515">
        <v>45267</v>
      </c>
      <c r="G94" s="120" t="s">
        <v>16346</v>
      </c>
      <c r="H94" s="59" t="s">
        <v>8182</v>
      </c>
      <c r="I94" s="59"/>
      <c r="J94" s="59"/>
    </row>
    <row r="95" spans="1:19" x14ac:dyDescent="0.25">
      <c r="A95" s="59">
        <v>93</v>
      </c>
      <c r="B95" s="515">
        <v>45237</v>
      </c>
      <c r="C95" s="59" t="s">
        <v>15613</v>
      </c>
      <c r="D95" s="59" t="s">
        <v>16347</v>
      </c>
      <c r="E95" s="59" t="s">
        <v>8456</v>
      </c>
      <c r="F95" s="515">
        <v>45267</v>
      </c>
      <c r="G95" s="120" t="s">
        <v>16346</v>
      </c>
      <c r="H95" s="59" t="s">
        <v>8182</v>
      </c>
      <c r="I95" s="59"/>
      <c r="J95" s="59"/>
    </row>
    <row r="96" spans="1:19" x14ac:dyDescent="0.25">
      <c r="A96" s="59">
        <v>94</v>
      </c>
      <c r="B96" s="515">
        <v>45237</v>
      </c>
      <c r="C96" s="59" t="s">
        <v>15613</v>
      </c>
      <c r="D96" s="59" t="s">
        <v>16348</v>
      </c>
      <c r="E96" s="59" t="s">
        <v>8507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5">
        <v>45237</v>
      </c>
      <c r="C97" s="59" t="s">
        <v>15613</v>
      </c>
      <c r="D97" s="59" t="s">
        <v>16349</v>
      </c>
      <c r="E97" s="59" t="s">
        <v>8508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8565</v>
      </c>
      <c r="C98" s="59" t="s">
        <v>15613</v>
      </c>
      <c r="D98" s="59" t="s">
        <v>16350</v>
      </c>
      <c r="E98" s="59" t="s">
        <v>8583</v>
      </c>
      <c r="F98" s="81" t="s">
        <v>8576</v>
      </c>
      <c r="G98" s="120" t="s">
        <v>16332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8565</v>
      </c>
      <c r="C99" s="59" t="s">
        <v>15613</v>
      </c>
      <c r="D99" s="59" t="s">
        <v>16351</v>
      </c>
      <c r="E99" s="59" t="s">
        <v>8586</v>
      </c>
      <c r="F99" s="81" t="s">
        <v>8576</v>
      </c>
      <c r="G99" s="120" t="s">
        <v>16332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8565</v>
      </c>
      <c r="C100" s="59" t="s">
        <v>15613</v>
      </c>
      <c r="D100" s="59" t="s">
        <v>16352</v>
      </c>
      <c r="E100" s="59" t="s">
        <v>15443</v>
      </c>
      <c r="F100" s="81" t="s">
        <v>4157</v>
      </c>
      <c r="G100" s="120" t="s">
        <v>1421</v>
      </c>
      <c r="H100" s="745" t="s">
        <v>6084</v>
      </c>
      <c r="I100" s="59"/>
      <c r="J100" s="59"/>
    </row>
    <row r="101" spans="1:10" x14ac:dyDescent="0.25">
      <c r="A101" s="59">
        <v>99</v>
      </c>
      <c r="B101" s="81" t="s">
        <v>8565</v>
      </c>
      <c r="C101" s="59" t="s">
        <v>15613</v>
      </c>
      <c r="D101" s="59" t="s">
        <v>16353</v>
      </c>
      <c r="E101" s="59" t="s">
        <v>15445</v>
      </c>
      <c r="F101" s="81" t="s">
        <v>4157</v>
      </c>
      <c r="G101" s="120" t="s">
        <v>1421</v>
      </c>
      <c r="H101" s="65" t="s">
        <v>9201</v>
      </c>
      <c r="I101" s="59"/>
      <c r="J101" s="59"/>
    </row>
    <row r="102" spans="1:10" x14ac:dyDescent="0.25">
      <c r="A102" s="59">
        <v>100</v>
      </c>
      <c r="B102" s="81" t="s">
        <v>8565</v>
      </c>
      <c r="C102" s="59" t="s">
        <v>15613</v>
      </c>
      <c r="D102" s="59" t="s">
        <v>16354</v>
      </c>
      <c r="E102" s="59" t="s">
        <v>15446</v>
      </c>
      <c r="F102" s="81" t="s">
        <v>4157</v>
      </c>
      <c r="G102" s="120" t="s">
        <v>1421</v>
      </c>
      <c r="H102" s="65" t="s">
        <v>9201</v>
      </c>
      <c r="I102" s="59"/>
      <c r="J102" s="59"/>
    </row>
    <row r="103" spans="1:10" x14ac:dyDescent="0.25">
      <c r="A103" s="59">
        <v>101</v>
      </c>
      <c r="B103" s="81" t="s">
        <v>8565</v>
      </c>
      <c r="C103" s="59" t="s">
        <v>15613</v>
      </c>
      <c r="D103" s="59" t="s">
        <v>16355</v>
      </c>
      <c r="E103" s="59" t="s">
        <v>15447</v>
      </c>
      <c r="F103" s="81" t="s">
        <v>4157</v>
      </c>
      <c r="G103" s="120" t="s">
        <v>1421</v>
      </c>
      <c r="H103" s="65" t="s">
        <v>9201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15613</v>
      </c>
      <c r="D104" s="59" t="s">
        <v>16356</v>
      </c>
      <c r="E104" s="59" t="s">
        <v>8615</v>
      </c>
      <c r="F104" s="81" t="s">
        <v>4213</v>
      </c>
      <c r="G104" s="120" t="s">
        <v>5110</v>
      </c>
      <c r="H104" s="59" t="s">
        <v>8616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15613</v>
      </c>
      <c r="D105" s="59" t="s">
        <v>16357</v>
      </c>
      <c r="E105" s="59" t="s">
        <v>8625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15613</v>
      </c>
      <c r="D106" s="59" t="s">
        <v>16358</v>
      </c>
      <c r="E106" s="59" t="s">
        <v>8618</v>
      </c>
      <c r="F106" s="81" t="s">
        <v>4213</v>
      </c>
      <c r="G106" s="120" t="s">
        <v>5110</v>
      </c>
      <c r="H106" s="59" t="s">
        <v>8616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15613</v>
      </c>
      <c r="D107" s="59" t="s">
        <v>16359</v>
      </c>
      <c r="E107" s="59" t="s">
        <v>8627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15613</v>
      </c>
      <c r="D108" s="59" t="s">
        <v>16360</v>
      </c>
      <c r="E108" s="59" t="s">
        <v>8713</v>
      </c>
      <c r="F108" s="515">
        <v>44934</v>
      </c>
      <c r="G108" s="120" t="s">
        <v>15470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15613</v>
      </c>
      <c r="D109" s="59" t="s">
        <v>16361</v>
      </c>
      <c r="E109" s="59" t="s">
        <v>8712</v>
      </c>
      <c r="F109" s="515">
        <v>44934</v>
      </c>
      <c r="G109" s="120" t="s">
        <v>15470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15613</v>
      </c>
      <c r="D110" s="59" t="s">
        <v>16362</v>
      </c>
      <c r="E110" s="59" t="s">
        <v>8779</v>
      </c>
      <c r="F110" s="515">
        <v>45054</v>
      </c>
      <c r="G110" s="120" t="s">
        <v>6620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15613</v>
      </c>
      <c r="D111" s="59" t="s">
        <v>16363</v>
      </c>
      <c r="E111" s="59" t="s">
        <v>8780</v>
      </c>
      <c r="F111" s="515">
        <v>45054</v>
      </c>
      <c r="G111" s="120" t="s">
        <v>6620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15613</v>
      </c>
      <c r="D112" s="59" t="s">
        <v>16364</v>
      </c>
      <c r="E112" s="59" t="s">
        <v>8781</v>
      </c>
      <c r="F112" s="515">
        <v>45054</v>
      </c>
      <c r="G112" s="120" t="s">
        <v>16346</v>
      </c>
      <c r="H112" s="59" t="s">
        <v>8182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15613</v>
      </c>
      <c r="D113" s="59" t="s">
        <v>16365</v>
      </c>
      <c r="E113" s="59" t="s">
        <v>8782</v>
      </c>
      <c r="F113" s="515">
        <v>45054</v>
      </c>
      <c r="G113" s="120" t="s">
        <v>16346</v>
      </c>
      <c r="H113" s="59" t="s">
        <v>8182</v>
      </c>
      <c r="I113" s="59"/>
      <c r="J113" s="59"/>
    </row>
    <row r="114" spans="1:10" x14ac:dyDescent="0.25">
      <c r="A114" s="59">
        <v>112</v>
      </c>
      <c r="B114" s="515">
        <v>45177</v>
      </c>
      <c r="C114" s="59" t="s">
        <v>15613</v>
      </c>
      <c r="D114" s="59" t="s">
        <v>16366</v>
      </c>
      <c r="E114" s="59" t="s">
        <v>8810</v>
      </c>
      <c r="F114" s="515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5">
        <v>45177</v>
      </c>
      <c r="C115" s="59" t="s">
        <v>15613</v>
      </c>
      <c r="D115" s="59" t="s">
        <v>16367</v>
      </c>
      <c r="E115" s="59" t="s">
        <v>8811</v>
      </c>
      <c r="F115" s="515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5">
        <v>45177</v>
      </c>
      <c r="C116" s="59" t="s">
        <v>15613</v>
      </c>
      <c r="D116" s="59" t="s">
        <v>16368</v>
      </c>
      <c r="E116" s="59" t="s">
        <v>8812</v>
      </c>
      <c r="F116" s="515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5">
        <v>45177</v>
      </c>
      <c r="C117" s="59" t="s">
        <v>15613</v>
      </c>
      <c r="D117" s="59" t="s">
        <v>16369</v>
      </c>
      <c r="E117" s="59" t="s">
        <v>8813</v>
      </c>
      <c r="F117" s="515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5">
        <v>45177</v>
      </c>
      <c r="C118" s="59" t="s">
        <v>15613</v>
      </c>
      <c r="D118" s="59" t="s">
        <v>16370</v>
      </c>
      <c r="E118" s="59" t="s">
        <v>8814</v>
      </c>
      <c r="F118" s="515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5">
        <v>45177</v>
      </c>
      <c r="C119" s="59" t="s">
        <v>15613</v>
      </c>
      <c r="D119" s="59" t="s">
        <v>16371</v>
      </c>
      <c r="E119" s="59" t="s">
        <v>8815</v>
      </c>
      <c r="F119" s="515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5">
        <v>45238</v>
      </c>
      <c r="C120" s="59" t="s">
        <v>15613</v>
      </c>
      <c r="D120" s="59" t="s">
        <v>16372</v>
      </c>
      <c r="E120" s="59" t="s">
        <v>8867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5">
        <v>45238</v>
      </c>
      <c r="C121" s="59" t="s">
        <v>15613</v>
      </c>
      <c r="D121" s="59" t="s">
        <v>16373</v>
      </c>
      <c r="E121" s="59" t="s">
        <v>8869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5">
        <v>45238</v>
      </c>
      <c r="C122" s="59" t="s">
        <v>15613</v>
      </c>
      <c r="D122" s="59" t="s">
        <v>16374</v>
      </c>
      <c r="E122" s="59" t="s">
        <v>8870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5">
        <v>45238</v>
      </c>
      <c r="C123" s="59" t="s">
        <v>15613</v>
      </c>
      <c r="D123" s="59" t="s">
        <v>16375</v>
      </c>
      <c r="E123" s="59" t="s">
        <v>8871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15613</v>
      </c>
      <c r="D124" s="59" t="s">
        <v>16376</v>
      </c>
      <c r="E124" s="59" t="s">
        <v>8904</v>
      </c>
      <c r="F124" s="81" t="s">
        <v>4621</v>
      </c>
      <c r="G124" s="59" t="s">
        <v>6314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15613</v>
      </c>
      <c r="D125" s="59" t="s">
        <v>16377</v>
      </c>
      <c r="E125" s="59" t="s">
        <v>8905</v>
      </c>
      <c r="F125" s="81" t="s">
        <v>4621</v>
      </c>
      <c r="G125" s="59" t="s">
        <v>6314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15613</v>
      </c>
      <c r="D126" s="59" t="s">
        <v>16378</v>
      </c>
      <c r="E126" s="59" t="s">
        <v>8916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15613</v>
      </c>
      <c r="D127" s="59" t="s">
        <v>16379</v>
      </c>
      <c r="E127" s="59" t="s">
        <v>8919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15621</v>
      </c>
      <c r="D128" s="124" t="s">
        <v>16380</v>
      </c>
      <c r="E128" s="59" t="s">
        <v>8921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15621</v>
      </c>
      <c r="D129" s="124" t="s">
        <v>16381</v>
      </c>
      <c r="E129" s="59" t="s">
        <v>8922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15621</v>
      </c>
      <c r="D130" s="124" t="s">
        <v>16382</v>
      </c>
      <c r="E130" s="59" t="s">
        <v>8923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15621</v>
      </c>
      <c r="D131" s="124" t="s">
        <v>16383</v>
      </c>
      <c r="E131" s="59" t="s">
        <v>8924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15621</v>
      </c>
      <c r="D132" s="124" t="s">
        <v>16384</v>
      </c>
      <c r="E132" s="59" t="s">
        <v>8925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15621</v>
      </c>
      <c r="D133" s="124" t="s">
        <v>16385</v>
      </c>
      <c r="E133" s="59" t="s">
        <v>8926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15621</v>
      </c>
      <c r="D134" s="124" t="s">
        <v>16386</v>
      </c>
      <c r="E134" s="59" t="s">
        <v>8927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15621</v>
      </c>
      <c r="D135" s="124" t="s">
        <v>16387</v>
      </c>
      <c r="E135" s="59" t="s">
        <v>8928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15613</v>
      </c>
      <c r="D136" s="59" t="s">
        <v>16388</v>
      </c>
      <c r="E136" s="59" t="s">
        <v>8956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15613</v>
      </c>
      <c r="D137" s="59" t="s">
        <v>16389</v>
      </c>
      <c r="E137" s="59" t="s">
        <v>8958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15613</v>
      </c>
      <c r="D138" s="59" t="s">
        <v>16390</v>
      </c>
      <c r="E138" s="59" t="s">
        <v>8959</v>
      </c>
      <c r="F138" s="81" t="s">
        <v>4741</v>
      </c>
      <c r="G138" s="65" t="s">
        <v>8182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15613</v>
      </c>
      <c r="D139" s="59" t="s">
        <v>16391</v>
      </c>
      <c r="E139" s="59" t="s">
        <v>8960</v>
      </c>
      <c r="F139" s="81" t="s">
        <v>4741</v>
      </c>
      <c r="G139" s="65" t="s">
        <v>8182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15621</v>
      </c>
      <c r="D140" s="746" t="s">
        <v>16392</v>
      </c>
      <c r="E140" s="59" t="s">
        <v>8970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15621</v>
      </c>
      <c r="D141" s="124" t="s">
        <v>16393</v>
      </c>
      <c r="E141" s="59" t="s">
        <v>8971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15621</v>
      </c>
      <c r="D142" s="124" t="s">
        <v>16394</v>
      </c>
      <c r="E142" s="59" t="s">
        <v>8972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15621</v>
      </c>
      <c r="D143" s="124" t="s">
        <v>16395</v>
      </c>
      <c r="E143" s="59" t="s">
        <v>8983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15621</v>
      </c>
      <c r="D144" s="124" t="s">
        <v>16396</v>
      </c>
      <c r="E144" s="59" t="s">
        <v>8982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15621</v>
      </c>
      <c r="D145" s="124" t="s">
        <v>16397</v>
      </c>
      <c r="E145" s="59" t="s">
        <v>8981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15621</v>
      </c>
      <c r="D146" s="124" t="s">
        <v>16398</v>
      </c>
      <c r="E146" s="59" t="s">
        <v>8985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15621</v>
      </c>
      <c r="D147" s="124" t="s">
        <v>16399</v>
      </c>
      <c r="E147" s="59" t="s">
        <v>8984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15613</v>
      </c>
      <c r="D148" s="59" t="s">
        <v>16400</v>
      </c>
      <c r="E148" s="59" t="s">
        <v>9080</v>
      </c>
      <c r="F148" s="515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15613</v>
      </c>
      <c r="D149" s="59" t="s">
        <v>16401</v>
      </c>
      <c r="E149" s="59" t="s">
        <v>9082</v>
      </c>
      <c r="F149" s="515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15613</v>
      </c>
      <c r="D150" s="59" t="s">
        <v>16402</v>
      </c>
      <c r="E150" s="59" t="s">
        <v>9083</v>
      </c>
      <c r="F150" s="81" t="s">
        <v>16403</v>
      </c>
      <c r="G150" s="59" t="s">
        <v>8616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15613</v>
      </c>
      <c r="D151" s="59" t="s">
        <v>16404</v>
      </c>
      <c r="E151" s="59" t="s">
        <v>9084</v>
      </c>
      <c r="F151" s="81" t="s">
        <v>16403</v>
      </c>
      <c r="G151" s="59" t="s">
        <v>8616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15613</v>
      </c>
      <c r="D152" s="59" t="s">
        <v>16405</v>
      </c>
      <c r="E152" s="59" t="s">
        <v>9116</v>
      </c>
      <c r="F152" s="515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15613</v>
      </c>
      <c r="D153" s="59" t="s">
        <v>16406</v>
      </c>
      <c r="E153" s="59" t="s">
        <v>9118</v>
      </c>
      <c r="F153" s="515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15613</v>
      </c>
      <c r="D154" s="59" t="s">
        <v>16407</v>
      </c>
      <c r="E154" s="59" t="s">
        <v>9119</v>
      </c>
      <c r="F154" s="515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15613</v>
      </c>
      <c r="D155" s="59" t="s">
        <v>16408</v>
      </c>
      <c r="E155" s="59" t="s">
        <v>9120</v>
      </c>
      <c r="F155" s="515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5">
        <v>44966</v>
      </c>
      <c r="C156" s="59" t="s">
        <v>16409</v>
      </c>
      <c r="D156" s="59" t="s">
        <v>16410</v>
      </c>
      <c r="E156" s="59" t="s">
        <v>9075</v>
      </c>
      <c r="F156" s="515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5">
        <v>44966</v>
      </c>
      <c r="C157" s="59" t="s">
        <v>16409</v>
      </c>
      <c r="D157" s="59" t="s">
        <v>16411</v>
      </c>
      <c r="E157" s="59" t="s">
        <v>9076</v>
      </c>
      <c r="F157" s="515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5">
        <v>44966</v>
      </c>
      <c r="C158" s="59" t="s">
        <v>16409</v>
      </c>
      <c r="D158" s="59" t="s">
        <v>16412</v>
      </c>
      <c r="E158" s="59" t="s">
        <v>9098</v>
      </c>
      <c r="F158" s="515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5">
        <v>44966</v>
      </c>
      <c r="C159" s="59" t="s">
        <v>16409</v>
      </c>
      <c r="D159" s="59" t="s">
        <v>16413</v>
      </c>
      <c r="E159" s="59" t="s">
        <v>9099</v>
      </c>
      <c r="F159" s="515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5">
        <v>45025</v>
      </c>
      <c r="C160" s="59" t="s">
        <v>16409</v>
      </c>
      <c r="D160" s="59" t="s">
        <v>16414</v>
      </c>
      <c r="E160" s="59" t="s">
        <v>9100</v>
      </c>
      <c r="F160" s="515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5">
        <v>45025</v>
      </c>
      <c r="C161" s="59" t="s">
        <v>16409</v>
      </c>
      <c r="D161" s="59" t="s">
        <v>16415</v>
      </c>
      <c r="E161" s="59" t="s">
        <v>9101</v>
      </c>
      <c r="F161" s="515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5">
        <v>45025</v>
      </c>
      <c r="C162" s="59" t="s">
        <v>16409</v>
      </c>
      <c r="D162" s="59" t="s">
        <v>16416</v>
      </c>
      <c r="E162" s="59" t="s">
        <v>9102</v>
      </c>
      <c r="F162" s="515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5">
        <v>45025</v>
      </c>
      <c r="C163" s="59" t="s">
        <v>16409</v>
      </c>
      <c r="D163" s="59" t="s">
        <v>16417</v>
      </c>
      <c r="E163" s="59" t="s">
        <v>9103</v>
      </c>
      <c r="F163" s="515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5">
        <v>45025</v>
      </c>
      <c r="C164" s="59" t="s">
        <v>16409</v>
      </c>
      <c r="D164" s="59" t="s">
        <v>16418</v>
      </c>
      <c r="E164" s="59" t="s">
        <v>9104</v>
      </c>
      <c r="F164" s="515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5">
        <v>45055</v>
      </c>
      <c r="C165" s="59" t="s">
        <v>16409</v>
      </c>
      <c r="D165" s="59" t="s">
        <v>16419</v>
      </c>
      <c r="E165" s="59" t="s">
        <v>9134</v>
      </c>
      <c r="F165" s="515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5">
        <v>45147</v>
      </c>
      <c r="C166" s="59" t="s">
        <v>15613</v>
      </c>
      <c r="D166" s="59" t="s">
        <v>16420</v>
      </c>
      <c r="E166" s="59" t="s">
        <v>9179</v>
      </c>
      <c r="F166" s="515">
        <v>45147</v>
      </c>
      <c r="G166" s="120" t="s">
        <v>8182</v>
      </c>
      <c r="H166" s="59"/>
      <c r="I166" s="59"/>
      <c r="J166" s="59"/>
    </row>
    <row r="167" spans="1:10" x14ac:dyDescent="0.25">
      <c r="A167" s="59">
        <v>165</v>
      </c>
      <c r="B167" s="515">
        <v>45147</v>
      </c>
      <c r="C167" s="59" t="s">
        <v>15613</v>
      </c>
      <c r="D167" s="59" t="s">
        <v>16421</v>
      </c>
      <c r="E167" s="59" t="s">
        <v>9181</v>
      </c>
      <c r="F167" s="515">
        <v>45147</v>
      </c>
      <c r="G167" s="120" t="s">
        <v>8182</v>
      </c>
      <c r="H167" s="59"/>
      <c r="I167" s="59"/>
      <c r="J167" s="59"/>
    </row>
    <row r="168" spans="1:10" x14ac:dyDescent="0.25">
      <c r="A168" s="59">
        <v>166</v>
      </c>
      <c r="B168" s="515">
        <v>45147</v>
      </c>
      <c r="C168" s="59" t="s">
        <v>15613</v>
      </c>
      <c r="D168" s="59" t="s">
        <v>16422</v>
      </c>
      <c r="E168" s="59" t="s">
        <v>9182</v>
      </c>
      <c r="F168" s="515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5">
        <v>45147</v>
      </c>
      <c r="C169" s="59" t="s">
        <v>15613</v>
      </c>
      <c r="D169" s="59" t="s">
        <v>16423</v>
      </c>
      <c r="E169" s="59" t="s">
        <v>9183</v>
      </c>
      <c r="F169" s="515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5">
        <v>45147</v>
      </c>
      <c r="C170" s="59" t="s">
        <v>15613</v>
      </c>
      <c r="D170" s="59" t="s">
        <v>16424</v>
      </c>
      <c r="E170" s="59" t="s">
        <v>9197</v>
      </c>
      <c r="F170" s="515">
        <v>45147</v>
      </c>
      <c r="G170" s="59" t="s">
        <v>16425</v>
      </c>
      <c r="H170" s="59"/>
      <c r="I170" s="59"/>
      <c r="J170" s="59"/>
    </row>
    <row r="171" spans="1:10" x14ac:dyDescent="0.25">
      <c r="A171" s="59">
        <v>169</v>
      </c>
      <c r="B171" s="515">
        <v>45147</v>
      </c>
      <c r="C171" s="59" t="s">
        <v>15613</v>
      </c>
      <c r="D171" s="59" t="s">
        <v>16426</v>
      </c>
      <c r="E171" s="59" t="s">
        <v>9199</v>
      </c>
      <c r="F171" s="515">
        <v>45147</v>
      </c>
      <c r="G171" s="59" t="s">
        <v>16425</v>
      </c>
      <c r="H171" s="59"/>
      <c r="I171" s="59"/>
      <c r="J171" s="59"/>
    </row>
    <row r="172" spans="1:10" x14ac:dyDescent="0.25">
      <c r="A172" s="59">
        <v>170</v>
      </c>
      <c r="B172" s="515">
        <v>45147</v>
      </c>
      <c r="C172" s="59" t="s">
        <v>15613</v>
      </c>
      <c r="D172" s="59" t="s">
        <v>16427</v>
      </c>
      <c r="E172" s="59" t="s">
        <v>9200</v>
      </c>
      <c r="F172" s="515">
        <v>45147</v>
      </c>
      <c r="G172" s="59" t="s">
        <v>16428</v>
      </c>
      <c r="H172" s="59"/>
      <c r="I172" s="59"/>
      <c r="J172" s="59"/>
    </row>
    <row r="173" spans="1:10" x14ac:dyDescent="0.25">
      <c r="A173" s="59">
        <v>171</v>
      </c>
      <c r="B173" s="515">
        <v>45147</v>
      </c>
      <c r="C173" s="59" t="s">
        <v>15613</v>
      </c>
      <c r="D173" s="59" t="s">
        <v>16429</v>
      </c>
      <c r="E173" s="59" t="s">
        <v>9202</v>
      </c>
      <c r="F173" s="515">
        <v>45147</v>
      </c>
      <c r="G173" s="59" t="s">
        <v>16428</v>
      </c>
      <c r="H173" s="59"/>
      <c r="I173" s="59"/>
      <c r="J173" s="59"/>
    </row>
    <row r="174" spans="1:10" x14ac:dyDescent="0.25">
      <c r="A174" s="59">
        <v>172</v>
      </c>
      <c r="B174" s="515">
        <v>45147</v>
      </c>
      <c r="C174" s="59" t="s">
        <v>15613</v>
      </c>
      <c r="D174" s="59" t="s">
        <v>16430</v>
      </c>
      <c r="E174" s="59" t="s">
        <v>9203</v>
      </c>
      <c r="F174" s="515">
        <v>45147</v>
      </c>
      <c r="G174" s="59" t="s">
        <v>16428</v>
      </c>
      <c r="H174" s="59"/>
      <c r="I174" s="59"/>
      <c r="J174" s="59"/>
    </row>
    <row r="175" spans="1:10" x14ac:dyDescent="0.25">
      <c r="A175" s="59">
        <v>173</v>
      </c>
      <c r="B175" s="515">
        <v>45147</v>
      </c>
      <c r="C175" s="59" t="s">
        <v>15613</v>
      </c>
      <c r="D175" s="59" t="s">
        <v>16431</v>
      </c>
      <c r="E175" s="59" t="s">
        <v>9271</v>
      </c>
      <c r="F175" s="515" t="s">
        <v>5210</v>
      </c>
      <c r="G175" s="65" t="s">
        <v>7296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15613</v>
      </c>
      <c r="D176" s="59" t="s">
        <v>16432</v>
      </c>
      <c r="E176" s="59" t="s">
        <v>9289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15613</v>
      </c>
      <c r="D177" s="59" t="s">
        <v>16433</v>
      </c>
      <c r="E177" s="59" t="s">
        <v>9298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15613</v>
      </c>
      <c r="D178" s="59" t="s">
        <v>16434</v>
      </c>
      <c r="E178" s="59" t="s">
        <v>9300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15613</v>
      </c>
      <c r="D179" s="59" t="s">
        <v>16435</v>
      </c>
      <c r="E179" s="59" t="s">
        <v>9316</v>
      </c>
      <c r="F179" s="81" t="s">
        <v>5299</v>
      </c>
      <c r="G179" s="59" t="s">
        <v>15531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15613</v>
      </c>
      <c r="D180" s="59" t="s">
        <v>16436</v>
      </c>
      <c r="E180" s="59" t="s">
        <v>9318</v>
      </c>
      <c r="F180" s="81" t="s">
        <v>5299</v>
      </c>
      <c r="G180" s="59" t="s">
        <v>15531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15613</v>
      </c>
      <c r="D181" s="59" t="s">
        <v>16437</v>
      </c>
      <c r="E181" s="59" t="s">
        <v>9356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16409</v>
      </c>
      <c r="D182" s="59" t="s">
        <v>16438</v>
      </c>
      <c r="E182" s="59" t="s">
        <v>9337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16409</v>
      </c>
      <c r="D183" s="59" t="s">
        <v>16439</v>
      </c>
      <c r="E183" s="59" t="s">
        <v>9339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5">
        <v>44995</v>
      </c>
      <c r="C184" s="59" t="s">
        <v>15613</v>
      </c>
      <c r="D184" s="59" t="s">
        <v>16440</v>
      </c>
      <c r="E184" s="59" t="s">
        <v>9434</v>
      </c>
      <c r="F184" s="515">
        <v>44995</v>
      </c>
      <c r="G184" s="65" t="s">
        <v>9435</v>
      </c>
      <c r="H184" s="59"/>
      <c r="I184" s="59"/>
      <c r="J184" s="59"/>
    </row>
    <row r="185" spans="1:10" x14ac:dyDescent="0.25">
      <c r="A185" s="59">
        <v>183</v>
      </c>
      <c r="B185" s="515">
        <v>44995</v>
      </c>
      <c r="C185" s="59" t="s">
        <v>15613</v>
      </c>
      <c r="D185" s="59" t="s">
        <v>16441</v>
      </c>
      <c r="E185" s="59" t="s">
        <v>9436</v>
      </c>
      <c r="F185" s="515">
        <v>44995</v>
      </c>
      <c r="G185" s="65" t="s">
        <v>9435</v>
      </c>
      <c r="H185" s="59"/>
      <c r="I185" s="59"/>
      <c r="J185" s="59"/>
    </row>
    <row r="186" spans="1:10" x14ac:dyDescent="0.25">
      <c r="A186" s="59">
        <v>184</v>
      </c>
      <c r="B186" s="515">
        <v>45026</v>
      </c>
      <c r="C186" s="59" t="s">
        <v>16409</v>
      </c>
      <c r="D186" s="59" t="s">
        <v>16442</v>
      </c>
      <c r="E186" s="59" t="s">
        <v>9463</v>
      </c>
      <c r="F186" s="515">
        <v>45026</v>
      </c>
      <c r="G186" s="59" t="s">
        <v>8182</v>
      </c>
      <c r="H186" s="59"/>
      <c r="I186" s="59"/>
      <c r="J186" s="59"/>
    </row>
    <row r="187" spans="1:10" x14ac:dyDescent="0.25">
      <c r="A187" s="59">
        <v>185</v>
      </c>
      <c r="B187" s="515">
        <v>45026</v>
      </c>
      <c r="C187" s="59" t="s">
        <v>16409</v>
      </c>
      <c r="D187" s="59" t="s">
        <v>16443</v>
      </c>
      <c r="E187" s="59" t="s">
        <v>9525</v>
      </c>
      <c r="F187" s="515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5">
        <v>45026</v>
      </c>
      <c r="C188" s="59" t="s">
        <v>16409</v>
      </c>
      <c r="D188" s="59" t="s">
        <v>16444</v>
      </c>
      <c r="E188" s="59" t="s">
        <v>9526</v>
      </c>
      <c r="F188" s="515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5">
        <v>45026</v>
      </c>
      <c r="C189" s="59" t="s">
        <v>16409</v>
      </c>
      <c r="D189" s="59" t="s">
        <v>16445</v>
      </c>
      <c r="E189" s="59" t="s">
        <v>9527</v>
      </c>
      <c r="F189" s="515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5">
        <v>45026</v>
      </c>
      <c r="C190" s="59" t="s">
        <v>16409</v>
      </c>
      <c r="D190" s="59" t="s">
        <v>16446</v>
      </c>
      <c r="E190" s="59" t="s">
        <v>9528</v>
      </c>
      <c r="F190" s="515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5">
        <v>45026</v>
      </c>
      <c r="C191" s="59" t="s">
        <v>16409</v>
      </c>
      <c r="D191" s="59" t="s">
        <v>16447</v>
      </c>
      <c r="E191" s="59" t="s">
        <v>9529</v>
      </c>
      <c r="F191" s="515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5">
        <v>45026</v>
      </c>
      <c r="C192" s="59" t="s">
        <v>16409</v>
      </c>
      <c r="D192" s="59" t="s">
        <v>16448</v>
      </c>
      <c r="E192" s="59" t="s">
        <v>9564</v>
      </c>
      <c r="F192" s="81" t="s">
        <v>5635</v>
      </c>
      <c r="G192" s="59" t="s">
        <v>15470</v>
      </c>
      <c r="H192" s="59"/>
      <c r="I192" s="59"/>
      <c r="J192" s="59"/>
    </row>
    <row r="193" spans="1:10" x14ac:dyDescent="0.25">
      <c r="A193" s="59">
        <v>191</v>
      </c>
      <c r="B193" s="515">
        <v>45026</v>
      </c>
      <c r="C193" s="59" t="s">
        <v>16409</v>
      </c>
      <c r="D193" s="59" t="s">
        <v>16449</v>
      </c>
      <c r="E193" s="59" t="s">
        <v>9565</v>
      </c>
      <c r="F193" s="81" t="s">
        <v>5635</v>
      </c>
      <c r="G193" s="59" t="s">
        <v>15470</v>
      </c>
      <c r="H193" s="59"/>
      <c r="I193" s="59"/>
      <c r="J193" s="59"/>
    </row>
    <row r="194" spans="1:10" x14ac:dyDescent="0.25">
      <c r="A194" s="59">
        <v>192</v>
      </c>
      <c r="B194" s="515">
        <v>45026</v>
      </c>
      <c r="C194" s="59" t="s">
        <v>16409</v>
      </c>
      <c r="D194" s="59" t="s">
        <v>16450</v>
      </c>
      <c r="E194" s="59" t="s">
        <v>16451</v>
      </c>
      <c r="F194" s="81" t="s">
        <v>5712</v>
      </c>
      <c r="G194" s="59" t="s">
        <v>8616</v>
      </c>
      <c r="H194" s="59"/>
      <c r="I194" s="59"/>
      <c r="J194" s="59"/>
    </row>
    <row r="195" spans="1:10" x14ac:dyDescent="0.25">
      <c r="A195" s="59">
        <v>193</v>
      </c>
      <c r="B195" s="515">
        <v>45026</v>
      </c>
      <c r="C195" s="59" t="s">
        <v>16409</v>
      </c>
      <c r="D195" s="59" t="s">
        <v>16452</v>
      </c>
      <c r="E195" s="59" t="s">
        <v>16453</v>
      </c>
      <c r="F195" s="81" t="s">
        <v>5712</v>
      </c>
      <c r="G195" s="59" t="s">
        <v>8616</v>
      </c>
      <c r="H195" s="59"/>
      <c r="I195" s="59"/>
      <c r="J195" s="59"/>
    </row>
    <row r="196" spans="1:10" x14ac:dyDescent="0.25">
      <c r="A196" s="59">
        <v>194</v>
      </c>
      <c r="B196" s="515">
        <v>45026</v>
      </c>
      <c r="C196" s="59" t="s">
        <v>16409</v>
      </c>
      <c r="D196" s="59" t="s">
        <v>16454</v>
      </c>
      <c r="E196" s="59" t="s">
        <v>16455</v>
      </c>
      <c r="F196" s="81" t="s">
        <v>5728</v>
      </c>
      <c r="G196" s="65" t="s">
        <v>9435</v>
      </c>
      <c r="H196" s="59"/>
      <c r="I196" s="59"/>
      <c r="J196" s="59"/>
    </row>
    <row r="197" spans="1:10" x14ac:dyDescent="0.25">
      <c r="A197" s="59">
        <v>195</v>
      </c>
      <c r="B197" s="515">
        <v>45026</v>
      </c>
      <c r="C197" s="59" t="s">
        <v>16409</v>
      </c>
      <c r="D197" s="59" t="s">
        <v>16456</v>
      </c>
      <c r="E197" s="59" t="s">
        <v>9710</v>
      </c>
      <c r="F197" s="81" t="s">
        <v>5813</v>
      </c>
      <c r="G197" s="59" t="s">
        <v>16457</v>
      </c>
      <c r="H197" s="59"/>
      <c r="I197" s="59"/>
      <c r="J197" s="59"/>
    </row>
    <row r="198" spans="1:10" x14ac:dyDescent="0.25">
      <c r="A198" s="59">
        <v>196</v>
      </c>
      <c r="B198" s="81" t="s">
        <v>5674</v>
      </c>
      <c r="C198" s="59" t="s">
        <v>16409</v>
      </c>
      <c r="D198" s="59" t="s">
        <v>16458</v>
      </c>
      <c r="E198" s="59" t="s">
        <v>9711</v>
      </c>
      <c r="F198" s="81" t="s">
        <v>5813</v>
      </c>
      <c r="G198" s="59" t="s">
        <v>16457</v>
      </c>
      <c r="H198" s="59"/>
      <c r="I198" s="59"/>
      <c r="J198" s="59"/>
    </row>
    <row r="199" spans="1:10" x14ac:dyDescent="0.25">
      <c r="A199" s="59">
        <v>197</v>
      </c>
      <c r="B199" s="81" t="s">
        <v>5674</v>
      </c>
      <c r="C199" s="59" t="s">
        <v>16409</v>
      </c>
      <c r="D199" s="59" t="s">
        <v>16459</v>
      </c>
      <c r="E199" s="59" t="s">
        <v>9712</v>
      </c>
      <c r="F199" s="81" t="s">
        <v>5813</v>
      </c>
      <c r="G199" s="59" t="s">
        <v>16457</v>
      </c>
      <c r="H199" s="59"/>
      <c r="I199" s="59"/>
      <c r="J199" s="59"/>
    </row>
    <row r="200" spans="1:10" x14ac:dyDescent="0.25">
      <c r="A200" s="59">
        <v>198</v>
      </c>
      <c r="B200" s="81" t="s">
        <v>5674</v>
      </c>
      <c r="C200" s="59" t="s">
        <v>16409</v>
      </c>
      <c r="D200" s="59" t="s">
        <v>16460</v>
      </c>
      <c r="E200" s="59" t="s">
        <v>9713</v>
      </c>
      <c r="F200" s="81" t="s">
        <v>5813</v>
      </c>
      <c r="G200" s="59" t="s">
        <v>16457</v>
      </c>
      <c r="H200" s="59"/>
      <c r="I200" s="59"/>
      <c r="J200" s="59"/>
    </row>
    <row r="201" spans="1:10" x14ac:dyDescent="0.25">
      <c r="A201" s="59">
        <v>199</v>
      </c>
      <c r="B201" s="81" t="s">
        <v>5674</v>
      </c>
      <c r="C201" s="59" t="s">
        <v>16409</v>
      </c>
      <c r="D201" s="59" t="s">
        <v>16461</v>
      </c>
      <c r="E201" s="59" t="s">
        <v>9714</v>
      </c>
      <c r="F201" s="81" t="s">
        <v>5813</v>
      </c>
      <c r="G201" s="59" t="s">
        <v>16457</v>
      </c>
      <c r="H201" s="59"/>
      <c r="I201" s="59"/>
      <c r="J201" s="59"/>
    </row>
    <row r="202" spans="1:10" x14ac:dyDescent="0.25">
      <c r="A202" s="59">
        <v>200</v>
      </c>
      <c r="B202" s="81" t="s">
        <v>5674</v>
      </c>
      <c r="C202" s="59" t="s">
        <v>16409</v>
      </c>
      <c r="D202" s="59" t="s">
        <v>16462</v>
      </c>
      <c r="E202" s="59" t="s">
        <v>9715</v>
      </c>
      <c r="F202" s="81" t="s">
        <v>5813</v>
      </c>
      <c r="G202" s="59" t="s">
        <v>16457</v>
      </c>
      <c r="H202" s="59"/>
      <c r="I202" s="59"/>
      <c r="J202" s="59"/>
    </row>
    <row r="203" spans="1:10" x14ac:dyDescent="0.25">
      <c r="A203" s="59">
        <v>201</v>
      </c>
      <c r="B203" s="81" t="s">
        <v>5674</v>
      </c>
      <c r="C203" s="59" t="s">
        <v>16409</v>
      </c>
      <c r="D203" s="59" t="s">
        <v>16463</v>
      </c>
      <c r="E203" s="59" t="s">
        <v>9716</v>
      </c>
      <c r="F203" s="81" t="s">
        <v>5813</v>
      </c>
      <c r="G203" s="59" t="s">
        <v>16457</v>
      </c>
      <c r="H203" s="59"/>
      <c r="I203" s="59"/>
      <c r="J203" s="59"/>
    </row>
    <row r="204" spans="1:10" x14ac:dyDescent="0.25">
      <c r="A204" s="59">
        <v>202</v>
      </c>
      <c r="B204" s="81" t="s">
        <v>5674</v>
      </c>
      <c r="C204" s="59" t="s">
        <v>16409</v>
      </c>
      <c r="D204" s="59" t="s">
        <v>16464</v>
      </c>
      <c r="E204" s="59" t="s">
        <v>9717</v>
      </c>
      <c r="F204" s="81" t="s">
        <v>5813</v>
      </c>
      <c r="G204" s="59" t="s">
        <v>16457</v>
      </c>
      <c r="H204" s="59"/>
      <c r="I204" s="59"/>
      <c r="J204" s="59"/>
    </row>
    <row r="205" spans="1:10" x14ac:dyDescent="0.25">
      <c r="A205" s="59">
        <v>203</v>
      </c>
      <c r="B205" s="81" t="s">
        <v>5674</v>
      </c>
      <c r="C205" s="59" t="s">
        <v>16409</v>
      </c>
      <c r="D205" s="59" t="s">
        <v>16465</v>
      </c>
      <c r="E205" s="59" t="s">
        <v>9718</v>
      </c>
      <c r="F205" s="81" t="s">
        <v>5813</v>
      </c>
      <c r="G205" s="59" t="s">
        <v>16457</v>
      </c>
      <c r="H205" s="59"/>
      <c r="I205" s="59"/>
      <c r="J205" s="59"/>
    </row>
    <row r="206" spans="1:10" x14ac:dyDescent="0.25">
      <c r="A206" s="59">
        <v>204</v>
      </c>
      <c r="B206" s="81" t="s">
        <v>5674</v>
      </c>
      <c r="C206" s="59" t="s">
        <v>16409</v>
      </c>
      <c r="D206" s="59" t="s">
        <v>16466</v>
      </c>
      <c r="E206" s="59" t="s">
        <v>9725</v>
      </c>
      <c r="F206" s="81" t="s">
        <v>5839</v>
      </c>
      <c r="G206" s="65" t="s">
        <v>5669</v>
      </c>
      <c r="H206" s="59"/>
      <c r="I206" s="59"/>
      <c r="J206" s="59"/>
    </row>
    <row r="207" spans="1:10" x14ac:dyDescent="0.25">
      <c r="A207" s="59">
        <v>205</v>
      </c>
      <c r="B207" s="81" t="s">
        <v>5674</v>
      </c>
      <c r="C207" s="59" t="s">
        <v>16409</v>
      </c>
      <c r="D207" s="59" t="s">
        <v>16467</v>
      </c>
      <c r="E207" s="59" t="s">
        <v>9726</v>
      </c>
      <c r="F207" s="81" t="s">
        <v>5839</v>
      </c>
      <c r="G207" s="65" t="s">
        <v>5669</v>
      </c>
      <c r="H207" s="59"/>
      <c r="I207" s="59"/>
      <c r="J207" s="59"/>
    </row>
    <row r="208" spans="1:10" x14ac:dyDescent="0.25">
      <c r="A208" s="59">
        <v>206</v>
      </c>
      <c r="B208" s="81" t="s">
        <v>5674</v>
      </c>
      <c r="C208" s="59" t="s">
        <v>16409</v>
      </c>
      <c r="D208" s="59" t="s">
        <v>16468</v>
      </c>
      <c r="E208" s="59" t="s">
        <v>9729</v>
      </c>
      <c r="F208" s="81" t="s">
        <v>5839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5674</v>
      </c>
      <c r="C209" s="59" t="s">
        <v>16409</v>
      </c>
      <c r="D209" s="59" t="s">
        <v>16469</v>
      </c>
      <c r="E209" s="59" t="s">
        <v>9731</v>
      </c>
      <c r="F209" s="81" t="s">
        <v>5839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5674</v>
      </c>
      <c r="C210" s="59" t="s">
        <v>16409</v>
      </c>
      <c r="D210" s="59" t="s">
        <v>16470</v>
      </c>
      <c r="E210" s="59" t="s">
        <v>15602</v>
      </c>
      <c r="F210" s="81" t="s">
        <v>5917</v>
      </c>
      <c r="G210" s="59" t="s">
        <v>8616</v>
      </c>
      <c r="H210" s="59"/>
      <c r="I210" s="59"/>
      <c r="J210" s="59"/>
    </row>
    <row r="211" spans="1:10" x14ac:dyDescent="0.25">
      <c r="A211" s="59">
        <v>209</v>
      </c>
      <c r="B211" s="81" t="s">
        <v>5674</v>
      </c>
      <c r="C211" s="59" t="s">
        <v>16409</v>
      </c>
      <c r="D211" s="59" t="s">
        <v>16471</v>
      </c>
      <c r="E211" s="59" t="s">
        <v>15603</v>
      </c>
      <c r="F211" s="81" t="s">
        <v>5917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5674</v>
      </c>
      <c r="C212" s="59" t="s">
        <v>16409</v>
      </c>
      <c r="D212" s="59" t="s">
        <v>16472</v>
      </c>
      <c r="E212" s="59" t="s">
        <v>15604</v>
      </c>
      <c r="F212" s="81" t="s">
        <v>5917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5674</v>
      </c>
      <c r="C213" s="59" t="s">
        <v>16409</v>
      </c>
      <c r="D213" s="59" t="s">
        <v>16473</v>
      </c>
      <c r="E213" s="59" t="s">
        <v>16474</v>
      </c>
      <c r="F213" s="515">
        <v>44996</v>
      </c>
      <c r="G213" s="59" t="s">
        <v>8616</v>
      </c>
      <c r="H213" s="59"/>
      <c r="I213" s="59"/>
      <c r="J213" s="59"/>
    </row>
    <row r="214" spans="1:10" x14ac:dyDescent="0.25">
      <c r="A214" s="59">
        <v>212</v>
      </c>
      <c r="B214" s="81" t="s">
        <v>5674</v>
      </c>
      <c r="C214" s="59" t="s">
        <v>16409</v>
      </c>
      <c r="D214" s="59" t="s">
        <v>16475</v>
      </c>
      <c r="E214" s="59" t="s">
        <v>16476</v>
      </c>
      <c r="F214" s="515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5674</v>
      </c>
      <c r="C215" s="59" t="s">
        <v>16409</v>
      </c>
      <c r="D215" s="59" t="s">
        <v>16477</v>
      </c>
      <c r="E215" s="59" t="s">
        <v>16478</v>
      </c>
      <c r="F215" s="515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5674</v>
      </c>
      <c r="C216" s="59" t="s">
        <v>16409</v>
      </c>
      <c r="D216" s="59" t="s">
        <v>16479</v>
      </c>
      <c r="E216" s="59" t="s">
        <v>16480</v>
      </c>
      <c r="F216" s="515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5674</v>
      </c>
      <c r="C217" s="59" t="s">
        <v>16409</v>
      </c>
      <c r="D217" s="59" t="s">
        <v>16481</v>
      </c>
      <c r="E217" s="59" t="s">
        <v>16482</v>
      </c>
      <c r="F217" s="515">
        <v>45088</v>
      </c>
      <c r="G217" s="59" t="s">
        <v>5540</v>
      </c>
      <c r="H217" s="59"/>
      <c r="I217" s="59"/>
      <c r="J217" s="59"/>
    </row>
    <row r="218" spans="1:10" x14ac:dyDescent="0.25">
      <c r="A218" s="59"/>
      <c r="B218" s="81"/>
      <c r="C218" s="59"/>
      <c r="D218" s="59"/>
      <c r="E218" s="59"/>
      <c r="F218" s="81"/>
      <c r="G218" s="59"/>
      <c r="H218" s="59"/>
      <c r="I218" s="59"/>
      <c r="J218" s="59"/>
    </row>
    <row r="219" spans="1:10" x14ac:dyDescent="0.25">
      <c r="A219" s="59"/>
      <c r="B219" s="81"/>
      <c r="C219" s="59"/>
      <c r="D219" s="59"/>
      <c r="E219" s="59"/>
      <c r="F219" s="81"/>
      <c r="G219" s="59"/>
      <c r="H219" s="59"/>
      <c r="I219" s="59"/>
      <c r="J219" s="59"/>
    </row>
    <row r="220" spans="1:10" x14ac:dyDescent="0.25">
      <c r="A220" s="59"/>
      <c r="B220" s="81"/>
      <c r="C220" s="59"/>
      <c r="D220" s="59"/>
      <c r="E220" s="59"/>
      <c r="F220" s="81"/>
      <c r="G220" s="59"/>
      <c r="H220" s="59"/>
      <c r="I220" s="59"/>
      <c r="J220" s="59"/>
    </row>
    <row r="221" spans="1:10" x14ac:dyDescent="0.25">
      <c r="A221" s="59"/>
      <c r="B221" s="81"/>
      <c r="C221" s="59"/>
      <c r="D221" s="59"/>
      <c r="E221" s="59"/>
      <c r="F221" s="81"/>
      <c r="G221" s="59"/>
      <c r="H221" s="59"/>
      <c r="I221" s="59"/>
      <c r="J221" s="59"/>
    </row>
    <row r="222" spans="1:10" x14ac:dyDescent="0.25">
      <c r="A222" s="59"/>
      <c r="B222" s="81"/>
      <c r="C222" s="59"/>
      <c r="D222" s="59"/>
      <c r="E222" s="59"/>
      <c r="F222" s="81"/>
      <c r="G222" s="59"/>
      <c r="H222" s="59"/>
      <c r="I222" s="59"/>
      <c r="J222" s="59"/>
    </row>
    <row r="223" spans="1:10" x14ac:dyDescent="0.25">
      <c r="A223" s="59"/>
      <c r="B223" s="81"/>
      <c r="C223" s="59"/>
      <c r="D223" s="59"/>
      <c r="E223" s="59"/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197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25" activePane="bottomLeft" state="frozen"/>
      <selection pane="bottomLeft" activeCell="H528" sqref="H52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32" t="s">
        <v>16483</v>
      </c>
      <c r="C1" s="686"/>
      <c r="D1" s="687"/>
      <c r="J1" s="688" t="s">
        <v>16484</v>
      </c>
    </row>
    <row r="2" spans="1:18" ht="15.75" thickBot="1" x14ac:dyDescent="0.3">
      <c r="A2" s="714" t="s">
        <v>3</v>
      </c>
      <c r="B2" s="716" t="s">
        <v>17</v>
      </c>
      <c r="C2" s="715"/>
      <c r="D2" s="714" t="s">
        <v>15608</v>
      </c>
      <c r="E2" s="716" t="s">
        <v>15609</v>
      </c>
      <c r="F2" s="715" t="s">
        <v>15610</v>
      </c>
      <c r="G2" s="715" t="s">
        <v>15611</v>
      </c>
      <c r="H2" s="715" t="s">
        <v>21</v>
      </c>
      <c r="J2" s="693" t="s">
        <v>15611</v>
      </c>
      <c r="K2" s="733" t="s">
        <v>15608</v>
      </c>
      <c r="L2" s="747" t="s">
        <v>15609</v>
      </c>
      <c r="M2" s="734" t="s">
        <v>16485</v>
      </c>
      <c r="N2" s="735" t="s">
        <v>17</v>
      </c>
      <c r="O2" s="695" t="s">
        <v>408</v>
      </c>
      <c r="P2" s="695"/>
      <c r="Q2" s="695" t="s">
        <v>6267</v>
      </c>
      <c r="R2" s="748"/>
    </row>
    <row r="3" spans="1:18" ht="15.75" thickTop="1" x14ac:dyDescent="0.25">
      <c r="A3" s="93">
        <v>1</v>
      </c>
      <c r="B3" s="515">
        <v>44835</v>
      </c>
      <c r="C3" s="515"/>
      <c r="D3" s="59" t="s">
        <v>15613</v>
      </c>
      <c r="E3" s="81" t="s">
        <v>16486</v>
      </c>
      <c r="F3" s="59"/>
      <c r="G3" s="144">
        <v>44866</v>
      </c>
      <c r="H3" s="59" t="s">
        <v>522</v>
      </c>
      <c r="J3" s="144">
        <v>44906</v>
      </c>
      <c r="K3" s="71" t="s">
        <v>15613</v>
      </c>
      <c r="L3" s="60" t="s">
        <v>16487</v>
      </c>
      <c r="M3" s="582"/>
      <c r="N3" s="749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5">
        <v>44835</v>
      </c>
      <c r="C4" s="515"/>
      <c r="D4" s="59" t="s">
        <v>15627</v>
      </c>
      <c r="E4" s="81" t="s">
        <v>16488</v>
      </c>
      <c r="F4" s="59"/>
      <c r="G4" s="144">
        <v>44866</v>
      </c>
      <c r="H4" s="59" t="s">
        <v>522</v>
      </c>
      <c r="J4" s="144">
        <v>44906</v>
      </c>
      <c r="K4" s="71" t="s">
        <v>15613</v>
      </c>
      <c r="L4" s="60" t="s">
        <v>16489</v>
      </c>
      <c r="M4" s="582"/>
      <c r="N4" s="82" t="s">
        <v>13250</v>
      </c>
      <c r="O4" s="59" t="s">
        <v>1421</v>
      </c>
      <c r="P4" s="59"/>
      <c r="Q4" s="59" t="s">
        <v>13250</v>
      </c>
    </row>
    <row r="5" spans="1:18" x14ac:dyDescent="0.25">
      <c r="A5" s="59">
        <v>3</v>
      </c>
      <c r="B5" s="515">
        <v>44835</v>
      </c>
      <c r="C5" s="515"/>
      <c r="D5" s="59" t="s">
        <v>15627</v>
      </c>
      <c r="E5" s="81" t="s">
        <v>16490</v>
      </c>
      <c r="F5" s="59"/>
      <c r="G5" s="144">
        <v>44866</v>
      </c>
      <c r="H5" s="59" t="s">
        <v>522</v>
      </c>
      <c r="J5" s="144">
        <v>44906</v>
      </c>
      <c r="K5" s="71" t="s">
        <v>15613</v>
      </c>
      <c r="L5" s="60" t="s">
        <v>16491</v>
      </c>
      <c r="M5" s="582"/>
      <c r="N5" s="82" t="s">
        <v>13250</v>
      </c>
      <c r="O5" s="59" t="s">
        <v>1421</v>
      </c>
      <c r="P5" s="59"/>
      <c r="Q5" s="59" t="s">
        <v>13250</v>
      </c>
    </row>
    <row r="6" spans="1:18" x14ac:dyDescent="0.25">
      <c r="A6" s="59">
        <v>4</v>
      </c>
      <c r="B6" s="515">
        <v>44835</v>
      </c>
      <c r="C6" s="515"/>
      <c r="D6" s="59" t="s">
        <v>15613</v>
      </c>
      <c r="E6" s="81" t="s">
        <v>16492</v>
      </c>
      <c r="F6" s="59"/>
      <c r="G6" s="144">
        <v>44866</v>
      </c>
      <c r="H6" s="59" t="s">
        <v>522</v>
      </c>
      <c r="J6" s="144">
        <v>44906</v>
      </c>
      <c r="K6" s="71" t="s">
        <v>15613</v>
      </c>
      <c r="L6" s="60" t="s">
        <v>16493</v>
      </c>
      <c r="M6" s="582"/>
      <c r="N6" s="82" t="s">
        <v>13250</v>
      </c>
      <c r="O6" s="59" t="s">
        <v>1421</v>
      </c>
      <c r="P6" s="59"/>
      <c r="Q6" s="59" t="s">
        <v>13250</v>
      </c>
    </row>
    <row r="7" spans="1:18" x14ac:dyDescent="0.25">
      <c r="A7" s="59">
        <v>5</v>
      </c>
      <c r="B7" s="515" t="s">
        <v>14139</v>
      </c>
      <c r="C7" s="515"/>
      <c r="D7" s="59" t="s">
        <v>15621</v>
      </c>
      <c r="E7" s="81">
        <v>1518</v>
      </c>
      <c r="F7" s="59"/>
      <c r="G7" s="144" t="s">
        <v>14154</v>
      </c>
      <c r="H7" s="59" t="s">
        <v>535</v>
      </c>
      <c r="J7" s="144">
        <v>44906</v>
      </c>
      <c r="K7" s="71" t="s">
        <v>15613</v>
      </c>
      <c r="L7" s="60" t="s">
        <v>16494</v>
      </c>
      <c r="M7" s="582"/>
      <c r="N7" s="82" t="s">
        <v>13250</v>
      </c>
      <c r="O7" s="59" t="s">
        <v>1421</v>
      </c>
      <c r="P7" s="59"/>
      <c r="Q7" s="59" t="s">
        <v>13250</v>
      </c>
    </row>
    <row r="8" spans="1:18" x14ac:dyDescent="0.25">
      <c r="A8" s="59">
        <v>6</v>
      </c>
      <c r="B8" s="515" t="s">
        <v>14139</v>
      </c>
      <c r="C8" s="515"/>
      <c r="D8" s="59" t="s">
        <v>15621</v>
      </c>
      <c r="E8" s="81">
        <v>1418</v>
      </c>
      <c r="F8" s="59"/>
      <c r="G8" s="144" t="s">
        <v>14154</v>
      </c>
      <c r="H8" s="59" t="s">
        <v>535</v>
      </c>
      <c r="J8" s="144">
        <v>44906</v>
      </c>
      <c r="K8" s="71" t="s">
        <v>16495</v>
      </c>
      <c r="L8" s="60" t="s">
        <v>16496</v>
      </c>
      <c r="M8" s="582"/>
      <c r="N8" s="82" t="s">
        <v>13147</v>
      </c>
      <c r="O8" s="481" t="s">
        <v>3605</v>
      </c>
      <c r="P8" s="481"/>
      <c r="Q8" s="59" t="s">
        <v>13186</v>
      </c>
    </row>
    <row r="9" spans="1:18" x14ac:dyDescent="0.25">
      <c r="A9" s="59">
        <v>7</v>
      </c>
      <c r="B9" s="515" t="s">
        <v>14139</v>
      </c>
      <c r="C9" s="515"/>
      <c r="D9" s="59" t="s">
        <v>15627</v>
      </c>
      <c r="E9" s="81" t="s">
        <v>16497</v>
      </c>
      <c r="F9" s="59"/>
      <c r="G9" s="144" t="s">
        <v>14154</v>
      </c>
      <c r="H9" s="59" t="s">
        <v>535</v>
      </c>
      <c r="J9" s="144">
        <v>44906</v>
      </c>
      <c r="K9" s="71" t="s">
        <v>15613</v>
      </c>
      <c r="L9" s="60" t="s">
        <v>16491</v>
      </c>
      <c r="M9" s="750"/>
      <c r="N9" s="82" t="s">
        <v>13250</v>
      </c>
      <c r="O9" s="59" t="s">
        <v>1421</v>
      </c>
      <c r="P9" s="59"/>
      <c r="Q9" s="59" t="s">
        <v>13250</v>
      </c>
    </row>
    <row r="10" spans="1:18" x14ac:dyDescent="0.25">
      <c r="A10" s="59">
        <v>8</v>
      </c>
      <c r="B10" s="515" t="s">
        <v>14139</v>
      </c>
      <c r="C10" s="515"/>
      <c r="D10" s="59" t="s">
        <v>15627</v>
      </c>
      <c r="E10" s="81" t="s">
        <v>16498</v>
      </c>
      <c r="F10" s="59"/>
      <c r="G10" s="144" t="s">
        <v>14154</v>
      </c>
      <c r="H10" s="59" t="s">
        <v>535</v>
      </c>
      <c r="J10" s="144">
        <v>44906</v>
      </c>
      <c r="K10" s="71" t="s">
        <v>15613</v>
      </c>
      <c r="L10" s="60" t="s">
        <v>16489</v>
      </c>
      <c r="M10" s="750"/>
      <c r="N10" s="82" t="s">
        <v>13250</v>
      </c>
      <c r="O10" s="59" t="s">
        <v>16499</v>
      </c>
      <c r="P10" s="59"/>
      <c r="Q10" s="59" t="s">
        <v>13316</v>
      </c>
    </row>
    <row r="11" spans="1:18" x14ac:dyDescent="0.25">
      <c r="A11" s="59">
        <v>9</v>
      </c>
      <c r="B11" s="60" t="s">
        <v>16500</v>
      </c>
      <c r="C11" s="60"/>
      <c r="D11" s="59" t="s">
        <v>15613</v>
      </c>
      <c r="E11" s="552" t="s">
        <v>16501</v>
      </c>
      <c r="F11" s="59" t="s">
        <v>16502</v>
      </c>
      <c r="G11" s="144" t="s">
        <v>14154</v>
      </c>
      <c r="H11" s="59" t="s">
        <v>15749</v>
      </c>
      <c r="J11" s="144">
        <v>44906</v>
      </c>
      <c r="K11" s="71" t="s">
        <v>16495</v>
      </c>
      <c r="L11" s="60" t="s">
        <v>16503</v>
      </c>
      <c r="M11" s="582"/>
      <c r="N11" s="82" t="s">
        <v>13147</v>
      </c>
      <c r="O11" s="59" t="s">
        <v>522</v>
      </c>
      <c r="P11" s="59"/>
      <c r="Q11" s="59" t="s">
        <v>13166</v>
      </c>
    </row>
    <row r="12" spans="1:18" x14ac:dyDescent="0.25">
      <c r="A12" s="59">
        <v>10</v>
      </c>
      <c r="B12" s="60" t="s">
        <v>16500</v>
      </c>
      <c r="C12" s="60"/>
      <c r="D12" s="59" t="s">
        <v>15613</v>
      </c>
      <c r="E12" s="552" t="s">
        <v>16504</v>
      </c>
      <c r="F12" s="59" t="s">
        <v>16505</v>
      </c>
      <c r="G12" s="144" t="s">
        <v>14154</v>
      </c>
      <c r="H12" s="59" t="s">
        <v>15749</v>
      </c>
      <c r="J12" s="144">
        <v>44906</v>
      </c>
      <c r="K12" s="71" t="s">
        <v>16495</v>
      </c>
      <c r="L12" s="60" t="s">
        <v>16506</v>
      </c>
      <c r="M12" s="582"/>
      <c r="N12" s="82" t="s">
        <v>13147</v>
      </c>
      <c r="O12" s="59" t="s">
        <v>522</v>
      </c>
      <c r="P12" s="59"/>
      <c r="Q12" s="59" t="s">
        <v>13166</v>
      </c>
    </row>
    <row r="13" spans="1:18" x14ac:dyDescent="0.25">
      <c r="A13" s="59">
        <v>11</v>
      </c>
      <c r="B13" s="60" t="s">
        <v>16500</v>
      </c>
      <c r="C13" s="60"/>
      <c r="D13" s="59" t="s">
        <v>15613</v>
      </c>
      <c r="E13" s="552" t="s">
        <v>16507</v>
      </c>
      <c r="F13" s="59" t="s">
        <v>16508</v>
      </c>
      <c r="G13" s="144" t="s">
        <v>14154</v>
      </c>
      <c r="H13" s="59" t="s">
        <v>15749</v>
      </c>
      <c r="J13" s="144">
        <v>44906</v>
      </c>
      <c r="K13" s="71" t="s">
        <v>15627</v>
      </c>
      <c r="L13" s="60" t="s">
        <v>16509</v>
      </c>
      <c r="M13" s="582"/>
      <c r="N13" s="82" t="s">
        <v>13250</v>
      </c>
      <c r="O13" s="59" t="s">
        <v>1421</v>
      </c>
      <c r="P13" s="59"/>
      <c r="Q13" s="59" t="s">
        <v>13250</v>
      </c>
    </row>
    <row r="14" spans="1:18" x14ac:dyDescent="0.25">
      <c r="A14" s="59">
        <v>12</v>
      </c>
      <c r="B14" s="60" t="s">
        <v>16500</v>
      </c>
      <c r="C14" s="60"/>
      <c r="D14" s="59" t="s">
        <v>15613</v>
      </c>
      <c r="E14" s="81">
        <v>1312</v>
      </c>
      <c r="F14" s="59" t="s">
        <v>16510</v>
      </c>
      <c r="G14" s="144" t="s">
        <v>14154</v>
      </c>
      <c r="H14" s="59" t="s">
        <v>15749</v>
      </c>
      <c r="I14" s="103"/>
      <c r="J14" s="144">
        <v>44906</v>
      </c>
      <c r="K14" s="71" t="s">
        <v>16511</v>
      </c>
      <c r="L14" s="60" t="s">
        <v>16512</v>
      </c>
      <c r="M14" s="582"/>
      <c r="N14" s="82" t="s">
        <v>13147</v>
      </c>
      <c r="O14" s="481" t="s">
        <v>3605</v>
      </c>
      <c r="P14" s="481"/>
      <c r="Q14" s="59" t="s">
        <v>13186</v>
      </c>
    </row>
    <row r="15" spans="1:18" x14ac:dyDescent="0.25">
      <c r="A15" s="59">
        <v>13</v>
      </c>
      <c r="B15" s="60" t="s">
        <v>16500</v>
      </c>
      <c r="C15" s="60"/>
      <c r="D15" s="59" t="s">
        <v>15627</v>
      </c>
      <c r="E15" s="81">
        <v>8962</v>
      </c>
      <c r="F15" s="59" t="s">
        <v>16513</v>
      </c>
      <c r="G15" s="144" t="s">
        <v>14154</v>
      </c>
      <c r="H15" s="59" t="s">
        <v>535</v>
      </c>
      <c r="J15" s="144" t="s">
        <v>13147</v>
      </c>
      <c r="K15" s="71" t="s">
        <v>16514</v>
      </c>
      <c r="L15" s="81" t="s">
        <v>16515</v>
      </c>
      <c r="M15" s="582" t="s">
        <v>16516</v>
      </c>
      <c r="N15" s="749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16500</v>
      </c>
      <c r="C16" s="60"/>
      <c r="D16" s="59" t="s">
        <v>15689</v>
      </c>
      <c r="E16" s="81">
        <v>3417</v>
      </c>
      <c r="F16" s="59" t="s">
        <v>16517</v>
      </c>
      <c r="G16" s="144" t="s">
        <v>14154</v>
      </c>
      <c r="H16" s="59" t="s">
        <v>535</v>
      </c>
      <c r="I16" s="103"/>
      <c r="J16" s="144" t="s">
        <v>13147</v>
      </c>
      <c r="K16" s="59" t="s">
        <v>16518</v>
      </c>
      <c r="L16" s="60" t="s">
        <v>16519</v>
      </c>
      <c r="M16" s="81" t="s">
        <v>9366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16500</v>
      </c>
      <c r="C17" s="60"/>
      <c r="D17" s="59" t="s">
        <v>15613</v>
      </c>
      <c r="E17" s="81">
        <v>3129</v>
      </c>
      <c r="F17" s="59" t="s">
        <v>16520</v>
      </c>
      <c r="G17" s="144" t="s">
        <v>14154</v>
      </c>
      <c r="H17" s="59" t="s">
        <v>535</v>
      </c>
      <c r="J17" s="144" t="s">
        <v>13147</v>
      </c>
      <c r="K17" s="59" t="s">
        <v>16518</v>
      </c>
      <c r="L17" s="60" t="s">
        <v>16521</v>
      </c>
      <c r="M17" s="81" t="s">
        <v>16522</v>
      </c>
      <c r="N17" s="144">
        <v>44604</v>
      </c>
      <c r="O17" s="59" t="s">
        <v>16523</v>
      </c>
      <c r="P17" s="59"/>
      <c r="Q17" s="144" t="s">
        <v>13768</v>
      </c>
    </row>
    <row r="18" spans="1:17" x14ac:dyDescent="0.25">
      <c r="A18" s="59">
        <v>16</v>
      </c>
      <c r="B18" s="81" t="s">
        <v>16500</v>
      </c>
      <c r="C18" s="60"/>
      <c r="D18" s="59" t="s">
        <v>15689</v>
      </c>
      <c r="E18" s="81">
        <v>1918</v>
      </c>
      <c r="F18" s="59" t="s">
        <v>16524</v>
      </c>
      <c r="G18" s="144" t="s">
        <v>14154</v>
      </c>
      <c r="H18" s="59" t="s">
        <v>15749</v>
      </c>
      <c r="J18" s="144" t="s">
        <v>13147</v>
      </c>
      <c r="K18" s="59" t="s">
        <v>16525</v>
      </c>
      <c r="L18" s="60" t="s">
        <v>16526</v>
      </c>
      <c r="M18" s="81" t="s">
        <v>16527</v>
      </c>
      <c r="N18" s="144">
        <v>44604</v>
      </c>
      <c r="O18" s="59" t="s">
        <v>16528</v>
      </c>
      <c r="P18" s="59"/>
      <c r="Q18" s="144">
        <v>44816</v>
      </c>
    </row>
    <row r="19" spans="1:17" x14ac:dyDescent="0.25">
      <c r="A19" s="59">
        <v>17</v>
      </c>
      <c r="B19" s="60" t="s">
        <v>16500</v>
      </c>
      <c r="C19" s="60"/>
      <c r="D19" s="59" t="s">
        <v>15613</v>
      </c>
      <c r="E19" s="552" t="s">
        <v>16529</v>
      </c>
      <c r="F19" s="59" t="s">
        <v>16530</v>
      </c>
      <c r="G19" s="144" t="s">
        <v>14154</v>
      </c>
      <c r="H19" s="59" t="s">
        <v>15749</v>
      </c>
      <c r="J19" s="60" t="s">
        <v>13250</v>
      </c>
      <c r="K19" s="59" t="s">
        <v>16518</v>
      </c>
      <c r="L19" s="60" t="s">
        <v>16531</v>
      </c>
      <c r="M19" s="81" t="s">
        <v>16532</v>
      </c>
      <c r="N19" s="144">
        <v>44785</v>
      </c>
      <c r="O19" s="59" t="s">
        <v>1625</v>
      </c>
      <c r="P19" s="59"/>
      <c r="Q19" s="616">
        <v>44816</v>
      </c>
    </row>
    <row r="20" spans="1:17" x14ac:dyDescent="0.25">
      <c r="A20" s="59">
        <v>18</v>
      </c>
      <c r="B20" s="60" t="s">
        <v>16500</v>
      </c>
      <c r="C20" s="60"/>
      <c r="D20" s="59" t="s">
        <v>15613</v>
      </c>
      <c r="E20" s="81">
        <v>2019</v>
      </c>
      <c r="F20" s="59" t="s">
        <v>16533</v>
      </c>
      <c r="G20" s="144" t="s">
        <v>14154</v>
      </c>
      <c r="H20" s="59" t="s">
        <v>15749</v>
      </c>
      <c r="J20" s="60" t="s">
        <v>13250</v>
      </c>
      <c r="K20" s="59" t="s">
        <v>16518</v>
      </c>
      <c r="L20" s="60" t="s">
        <v>16531</v>
      </c>
      <c r="M20" s="81" t="s">
        <v>16534</v>
      </c>
      <c r="N20" s="144">
        <v>44785</v>
      </c>
      <c r="O20" s="59" t="s">
        <v>1625</v>
      </c>
      <c r="P20" s="59"/>
      <c r="Q20" s="616">
        <v>44816</v>
      </c>
    </row>
    <row r="21" spans="1:17" x14ac:dyDescent="0.25">
      <c r="A21" s="59">
        <v>19</v>
      </c>
      <c r="B21" s="81" t="s">
        <v>14295</v>
      </c>
      <c r="C21" s="81"/>
      <c r="D21" s="59" t="s">
        <v>15627</v>
      </c>
      <c r="E21" s="81">
        <v>2584</v>
      </c>
      <c r="F21" s="59" t="s">
        <v>16535</v>
      </c>
      <c r="G21" s="81" t="s">
        <v>14295</v>
      </c>
      <c r="H21" s="59" t="s">
        <v>522</v>
      </c>
      <c r="J21" s="60" t="s">
        <v>13250</v>
      </c>
      <c r="K21" s="59" t="s">
        <v>16518</v>
      </c>
      <c r="L21" s="60" t="s">
        <v>16536</v>
      </c>
      <c r="M21" s="613" t="s">
        <v>16537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10046</v>
      </c>
      <c r="C22" s="60"/>
      <c r="D22" s="59" t="s">
        <v>15627</v>
      </c>
      <c r="E22" s="523" t="s">
        <v>16538</v>
      </c>
      <c r="F22" s="59"/>
      <c r="G22" s="59" t="s">
        <v>10072</v>
      </c>
      <c r="H22" s="59" t="s">
        <v>522</v>
      </c>
      <c r="J22" s="60" t="s">
        <v>13250</v>
      </c>
      <c r="K22" s="59" t="s">
        <v>16518</v>
      </c>
      <c r="L22" s="60" t="s">
        <v>16531</v>
      </c>
      <c r="M22" s="613" t="s">
        <v>16539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14295</v>
      </c>
      <c r="C23" s="81"/>
      <c r="D23" s="59" t="s">
        <v>15613</v>
      </c>
      <c r="E23" s="81">
        <v>6792</v>
      </c>
      <c r="F23" s="59" t="s">
        <v>16540</v>
      </c>
      <c r="G23" s="81" t="s">
        <v>14295</v>
      </c>
      <c r="H23" s="59" t="s">
        <v>522</v>
      </c>
      <c r="J23" s="60" t="s">
        <v>13250</v>
      </c>
      <c r="K23" s="59" t="s">
        <v>16541</v>
      </c>
      <c r="L23" s="627" t="s">
        <v>16542</v>
      </c>
      <c r="M23" s="81" t="s">
        <v>16543</v>
      </c>
      <c r="N23" s="144">
        <v>44785</v>
      </c>
      <c r="O23" s="59" t="s">
        <v>1625</v>
      </c>
      <c r="P23" s="59"/>
      <c r="Q23" s="616">
        <v>44816</v>
      </c>
    </row>
    <row r="24" spans="1:17" x14ac:dyDescent="0.25">
      <c r="A24" s="59">
        <v>22</v>
      </c>
      <c r="B24" s="60" t="s">
        <v>10046</v>
      </c>
      <c r="C24" s="60"/>
      <c r="D24" s="59" t="s">
        <v>15627</v>
      </c>
      <c r="E24" s="523" t="s">
        <v>16544</v>
      </c>
      <c r="F24" s="59"/>
      <c r="G24" s="59" t="s">
        <v>10072</v>
      </c>
      <c r="H24" s="59" t="s">
        <v>522</v>
      </c>
      <c r="J24" s="60" t="s">
        <v>13250</v>
      </c>
      <c r="K24" s="59" t="s">
        <v>16545</v>
      </c>
      <c r="L24" s="60" t="s">
        <v>16512</v>
      </c>
      <c r="M24" s="81" t="s">
        <v>16546</v>
      </c>
      <c r="N24" s="144">
        <v>44785</v>
      </c>
      <c r="O24" s="59" t="s">
        <v>1625</v>
      </c>
      <c r="P24" s="59"/>
      <c r="Q24" s="616">
        <v>44816</v>
      </c>
    </row>
    <row r="25" spans="1:17" x14ac:dyDescent="0.25">
      <c r="A25" s="59">
        <v>23</v>
      </c>
      <c r="B25" s="81" t="s">
        <v>14295</v>
      </c>
      <c r="C25" s="81"/>
      <c r="D25" s="59" t="s">
        <v>15613</v>
      </c>
      <c r="E25" s="552" t="s">
        <v>16547</v>
      </c>
      <c r="F25" s="59" t="s">
        <v>16548</v>
      </c>
      <c r="G25" s="81" t="s">
        <v>14295</v>
      </c>
      <c r="H25" s="59" t="s">
        <v>522</v>
      </c>
      <c r="J25" s="60" t="s">
        <v>13250</v>
      </c>
      <c r="K25" s="59" t="s">
        <v>16545</v>
      </c>
      <c r="L25" s="60" t="s">
        <v>16549</v>
      </c>
      <c r="M25" s="81" t="s">
        <v>16550</v>
      </c>
      <c r="N25" s="144">
        <v>44785</v>
      </c>
      <c r="O25" s="59" t="s">
        <v>1625</v>
      </c>
      <c r="P25" s="59"/>
      <c r="Q25" s="616">
        <v>44816</v>
      </c>
    </row>
    <row r="26" spans="1:17" x14ac:dyDescent="0.25">
      <c r="A26" s="59">
        <v>24</v>
      </c>
      <c r="B26" s="60" t="s">
        <v>10046</v>
      </c>
      <c r="C26" s="60"/>
      <c r="D26" s="59" t="s">
        <v>15627</v>
      </c>
      <c r="E26" s="523" t="s">
        <v>16551</v>
      </c>
      <c r="F26" s="59"/>
      <c r="G26" s="59" t="s">
        <v>10072</v>
      </c>
      <c r="H26" s="276" t="s">
        <v>16552</v>
      </c>
      <c r="J26" s="60" t="s">
        <v>13250</v>
      </c>
      <c r="K26" s="59" t="s">
        <v>16545</v>
      </c>
      <c r="L26" s="60" t="s">
        <v>16553</v>
      </c>
      <c r="M26" s="81" t="s">
        <v>16554</v>
      </c>
      <c r="N26" s="144">
        <v>44785</v>
      </c>
      <c r="O26" s="59" t="s">
        <v>1625</v>
      </c>
      <c r="P26" s="59"/>
      <c r="Q26" s="616">
        <v>44816</v>
      </c>
    </row>
    <row r="27" spans="1:17" x14ac:dyDescent="0.25">
      <c r="A27" s="59">
        <v>25</v>
      </c>
      <c r="B27" s="81" t="s">
        <v>10339</v>
      </c>
      <c r="C27" s="81"/>
      <c r="D27" s="59" t="s">
        <v>15627</v>
      </c>
      <c r="E27" s="698">
        <v>46192053</v>
      </c>
      <c r="F27" s="59"/>
      <c r="G27" s="59" t="s">
        <v>10423</v>
      </c>
      <c r="H27" s="59" t="s">
        <v>535</v>
      </c>
      <c r="J27" s="60" t="s">
        <v>13250</v>
      </c>
      <c r="K27" s="59" t="s">
        <v>16555</v>
      </c>
      <c r="L27" s="60" t="s">
        <v>16556</v>
      </c>
      <c r="M27" s="81" t="s">
        <v>16557</v>
      </c>
      <c r="N27" s="144">
        <v>44785</v>
      </c>
      <c r="O27" s="59" t="s">
        <v>1625</v>
      </c>
      <c r="P27" s="59"/>
      <c r="Q27" s="616">
        <v>44816</v>
      </c>
    </row>
    <row r="28" spans="1:17" x14ac:dyDescent="0.25">
      <c r="A28" s="59">
        <v>26</v>
      </c>
      <c r="B28" s="81" t="s">
        <v>14295</v>
      </c>
      <c r="C28" s="81"/>
      <c r="D28" s="59" t="s">
        <v>16558</v>
      </c>
      <c r="E28" s="552" t="s">
        <v>16559</v>
      </c>
      <c r="F28" s="59" t="s">
        <v>16560</v>
      </c>
      <c r="G28" s="81" t="s">
        <v>14295</v>
      </c>
      <c r="H28" s="59" t="s">
        <v>522</v>
      </c>
      <c r="J28" s="60" t="s">
        <v>13250</v>
      </c>
      <c r="K28" s="59" t="s">
        <v>16545</v>
      </c>
      <c r="L28" s="60" t="s">
        <v>16561</v>
      </c>
      <c r="M28" s="81" t="s">
        <v>16562</v>
      </c>
      <c r="N28" s="144">
        <v>44785</v>
      </c>
      <c r="O28" s="59" t="s">
        <v>1625</v>
      </c>
      <c r="P28" s="59"/>
      <c r="Q28" s="616">
        <v>44816</v>
      </c>
    </row>
    <row r="29" spans="1:17" x14ac:dyDescent="0.25">
      <c r="A29" s="59">
        <v>27</v>
      </c>
      <c r="B29" s="81" t="s">
        <v>14295</v>
      </c>
      <c r="C29" s="81"/>
      <c r="D29" s="59" t="s">
        <v>15627</v>
      </c>
      <c r="E29" s="81">
        <v>5724</v>
      </c>
      <c r="F29" s="59" t="s">
        <v>16563</v>
      </c>
      <c r="G29" s="81" t="s">
        <v>14295</v>
      </c>
      <c r="H29" s="59" t="s">
        <v>522</v>
      </c>
      <c r="J29" s="60" t="s">
        <v>13250</v>
      </c>
      <c r="K29" s="59" t="s">
        <v>16545</v>
      </c>
      <c r="L29" s="60" t="s">
        <v>16564</v>
      </c>
      <c r="M29" s="81" t="s">
        <v>16565</v>
      </c>
      <c r="N29" s="144">
        <v>44785</v>
      </c>
      <c r="O29" s="59" t="s">
        <v>1625</v>
      </c>
      <c r="P29" s="59"/>
      <c r="Q29" s="616">
        <v>44816</v>
      </c>
    </row>
    <row r="30" spans="1:17" x14ac:dyDescent="0.25">
      <c r="A30" s="59">
        <v>28</v>
      </c>
      <c r="B30" s="81" t="s">
        <v>10339</v>
      </c>
      <c r="C30" s="81"/>
      <c r="D30" s="59" t="s">
        <v>15627</v>
      </c>
      <c r="E30" s="81">
        <v>45180864</v>
      </c>
      <c r="F30" s="59"/>
      <c r="G30" s="59" t="s">
        <v>10423</v>
      </c>
      <c r="H30" s="59" t="s">
        <v>535</v>
      </c>
      <c r="J30" s="60" t="s">
        <v>13250</v>
      </c>
      <c r="K30" s="59" t="s">
        <v>16566</v>
      </c>
      <c r="L30" s="60">
        <v>103777</v>
      </c>
      <c r="M30" s="81" t="s">
        <v>16567</v>
      </c>
      <c r="N30" s="144">
        <v>44785</v>
      </c>
      <c r="O30" s="59" t="s">
        <v>1625</v>
      </c>
      <c r="P30" s="59"/>
      <c r="Q30" s="616">
        <v>44816</v>
      </c>
    </row>
    <row r="31" spans="1:17" x14ac:dyDescent="0.25">
      <c r="A31" s="59">
        <v>29</v>
      </c>
      <c r="B31" s="81" t="s">
        <v>14295</v>
      </c>
      <c r="C31" s="81"/>
      <c r="D31" s="59" t="s">
        <v>15613</v>
      </c>
      <c r="E31" s="81">
        <v>5852</v>
      </c>
      <c r="F31" s="59" t="s">
        <v>16568</v>
      </c>
      <c r="G31" s="81" t="s">
        <v>14295</v>
      </c>
      <c r="H31" s="59" t="s">
        <v>522</v>
      </c>
      <c r="J31" s="144">
        <v>44604</v>
      </c>
      <c r="K31" s="59" t="s">
        <v>15627</v>
      </c>
      <c r="L31" s="60" t="s">
        <v>16569</v>
      </c>
      <c r="M31" s="81" t="s">
        <v>16570</v>
      </c>
      <c r="N31" s="144">
        <v>44846</v>
      </c>
      <c r="O31" s="59" t="s">
        <v>16571</v>
      </c>
      <c r="P31" s="59"/>
      <c r="Q31" s="144" t="s">
        <v>13768</v>
      </c>
    </row>
    <row r="32" spans="1:17" x14ac:dyDescent="0.25">
      <c r="A32" s="59">
        <v>30</v>
      </c>
      <c r="B32" s="81" t="s">
        <v>10339</v>
      </c>
      <c r="C32" s="81"/>
      <c r="D32" s="59" t="s">
        <v>15627</v>
      </c>
      <c r="E32" s="81">
        <v>36201712</v>
      </c>
      <c r="F32" s="59"/>
      <c r="G32" s="59" t="s">
        <v>10423</v>
      </c>
      <c r="H32" s="59" t="s">
        <v>535</v>
      </c>
      <c r="J32" s="144">
        <v>44604</v>
      </c>
      <c r="K32" s="59" t="s">
        <v>15627</v>
      </c>
      <c r="L32" s="60" t="s">
        <v>16572</v>
      </c>
      <c r="M32" s="81" t="s">
        <v>16573</v>
      </c>
      <c r="N32" s="144">
        <v>44846</v>
      </c>
      <c r="O32" s="59" t="s">
        <v>16571</v>
      </c>
      <c r="P32" s="59"/>
      <c r="Q32" s="144">
        <v>44846</v>
      </c>
    </row>
    <row r="33" spans="1:17" x14ac:dyDescent="0.25">
      <c r="A33" s="59">
        <v>31</v>
      </c>
      <c r="B33" s="81" t="s">
        <v>14295</v>
      </c>
      <c r="C33" s="81"/>
      <c r="D33" s="59" t="s">
        <v>15613</v>
      </c>
      <c r="E33" s="552" t="s">
        <v>16574</v>
      </c>
      <c r="F33" s="59" t="s">
        <v>16575</v>
      </c>
      <c r="G33" s="81" t="s">
        <v>14295</v>
      </c>
      <c r="H33" s="59" t="s">
        <v>522</v>
      </c>
      <c r="J33" s="144">
        <v>44604</v>
      </c>
      <c r="K33" s="59" t="s">
        <v>15627</v>
      </c>
      <c r="L33" s="60" t="s">
        <v>16576</v>
      </c>
      <c r="M33" s="81" t="s">
        <v>16577</v>
      </c>
      <c r="N33" s="144">
        <v>44846</v>
      </c>
      <c r="O33" s="59" t="s">
        <v>16578</v>
      </c>
      <c r="P33" s="59"/>
      <c r="Q33" s="144" t="s">
        <v>13768</v>
      </c>
    </row>
    <row r="34" spans="1:17" x14ac:dyDescent="0.25">
      <c r="A34" s="59">
        <v>32</v>
      </c>
      <c r="B34" s="81" t="s">
        <v>10339</v>
      </c>
      <c r="C34" s="81"/>
      <c r="D34" s="59" t="s">
        <v>15627</v>
      </c>
      <c r="E34" s="81">
        <v>21210942</v>
      </c>
      <c r="F34" s="59"/>
      <c r="G34" s="59" t="s">
        <v>10423</v>
      </c>
      <c r="H34" s="59" t="s">
        <v>535</v>
      </c>
      <c r="I34" s="103"/>
      <c r="J34" s="144">
        <v>44604</v>
      </c>
      <c r="K34" s="59" t="s">
        <v>16579</v>
      </c>
      <c r="L34" s="60">
        <v>53685</v>
      </c>
      <c r="M34" s="81" t="s">
        <v>16580</v>
      </c>
      <c r="N34" s="144">
        <v>44846</v>
      </c>
      <c r="O34" s="59" t="s">
        <v>16578</v>
      </c>
      <c r="P34" s="59"/>
      <c r="Q34" s="144" t="s">
        <v>13768</v>
      </c>
    </row>
    <row r="35" spans="1:17" x14ac:dyDescent="0.25">
      <c r="A35" s="59">
        <v>33</v>
      </c>
      <c r="B35" s="81" t="s">
        <v>14295</v>
      </c>
      <c r="C35" s="81"/>
      <c r="D35" s="59" t="s">
        <v>15613</v>
      </c>
      <c r="E35" s="81">
        <v>3822</v>
      </c>
      <c r="F35" s="59" t="s">
        <v>16581</v>
      </c>
      <c r="G35" s="81" t="s">
        <v>14295</v>
      </c>
      <c r="H35" s="59" t="s">
        <v>522</v>
      </c>
      <c r="J35" s="59" t="s">
        <v>13719</v>
      </c>
      <c r="K35" s="59" t="s">
        <v>15613</v>
      </c>
      <c r="L35" s="60" t="s">
        <v>16582</v>
      </c>
      <c r="M35" s="81" t="s">
        <v>16583</v>
      </c>
      <c r="N35" s="59" t="s">
        <v>14035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10339</v>
      </c>
      <c r="C36" s="81"/>
      <c r="D36" s="59" t="s">
        <v>16208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13719</v>
      </c>
      <c r="K36" s="59" t="s">
        <v>15613</v>
      </c>
      <c r="L36" s="60" t="s">
        <v>16582</v>
      </c>
      <c r="M36" s="81" t="s">
        <v>16584</v>
      </c>
      <c r="N36" s="59" t="s">
        <v>14035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14295</v>
      </c>
      <c r="C37" s="81"/>
      <c r="D37" s="59" t="s">
        <v>16558</v>
      </c>
      <c r="E37" s="81">
        <v>4214</v>
      </c>
      <c r="F37" s="59" t="s">
        <v>16585</v>
      </c>
      <c r="G37" s="81" t="s">
        <v>14295</v>
      </c>
      <c r="H37" s="59" t="s">
        <v>522</v>
      </c>
      <c r="J37" s="59" t="s">
        <v>13719</v>
      </c>
      <c r="K37" s="59" t="s">
        <v>15613</v>
      </c>
      <c r="L37" s="60" t="s">
        <v>16586</v>
      </c>
      <c r="M37" s="81" t="s">
        <v>16587</v>
      </c>
      <c r="N37" s="59" t="s">
        <v>14035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51" t="s">
        <v>10339</v>
      </c>
      <c r="C38" s="751"/>
      <c r="D38" s="293" t="s">
        <v>16208</v>
      </c>
      <c r="E38" s="751">
        <v>57040195019</v>
      </c>
      <c r="F38" s="293"/>
      <c r="G38" s="752">
        <v>44598</v>
      </c>
      <c r="H38" s="59" t="s">
        <v>522</v>
      </c>
      <c r="J38" s="59" t="s">
        <v>13719</v>
      </c>
      <c r="K38" s="59" t="s">
        <v>15613</v>
      </c>
      <c r="L38" s="60" t="s">
        <v>16521</v>
      </c>
      <c r="M38" s="81" t="s">
        <v>16588</v>
      </c>
      <c r="N38" s="59" t="s">
        <v>14035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14295</v>
      </c>
      <c r="C39" s="81"/>
      <c r="D39" s="59" t="s">
        <v>16208</v>
      </c>
      <c r="E39" s="552" t="s">
        <v>16589</v>
      </c>
      <c r="F39" s="59" t="s">
        <v>16590</v>
      </c>
      <c r="G39" s="81" t="s">
        <v>14295</v>
      </c>
      <c r="H39" s="59" t="s">
        <v>522</v>
      </c>
      <c r="J39" s="59" t="s">
        <v>13719</v>
      </c>
      <c r="K39" s="59" t="s">
        <v>15613</v>
      </c>
      <c r="L39" s="60" t="s">
        <v>16591</v>
      </c>
      <c r="M39" s="81" t="s">
        <v>16592</v>
      </c>
      <c r="N39" s="59" t="s">
        <v>14035</v>
      </c>
      <c r="O39" s="59" t="s">
        <v>522</v>
      </c>
      <c r="P39" s="59"/>
      <c r="Q39" s="59" t="s">
        <v>14035</v>
      </c>
    </row>
    <row r="40" spans="1:17" x14ac:dyDescent="0.25">
      <c r="A40" s="59">
        <v>38</v>
      </c>
      <c r="B40" s="201" t="s">
        <v>10339</v>
      </c>
      <c r="C40" s="201"/>
      <c r="D40" s="93" t="s">
        <v>15613</v>
      </c>
      <c r="E40" s="201" t="s">
        <v>16593</v>
      </c>
      <c r="F40" s="93"/>
      <c r="G40" s="93" t="s">
        <v>10647</v>
      </c>
      <c r="H40" s="93" t="s">
        <v>522</v>
      </c>
      <c r="J40" s="59" t="s">
        <v>13719</v>
      </c>
      <c r="K40" s="59" t="s">
        <v>15613</v>
      </c>
      <c r="L40" s="60" t="s">
        <v>16594</v>
      </c>
      <c r="M40" s="81" t="s">
        <v>16595</v>
      </c>
      <c r="N40" s="59" t="s">
        <v>14035</v>
      </c>
      <c r="O40" s="59" t="s">
        <v>522</v>
      </c>
      <c r="P40" s="59"/>
      <c r="Q40" s="59" t="s">
        <v>14035</v>
      </c>
    </row>
    <row r="41" spans="1:17" x14ac:dyDescent="0.25">
      <c r="A41" s="59">
        <v>39</v>
      </c>
      <c r="B41" s="60" t="s">
        <v>14328</v>
      </c>
      <c r="C41" s="60"/>
      <c r="D41" s="59" t="s">
        <v>16558</v>
      </c>
      <c r="E41" s="81">
        <v>7792</v>
      </c>
      <c r="F41" s="59" t="s">
        <v>16596</v>
      </c>
      <c r="G41" s="59" t="s">
        <v>15674</v>
      </c>
      <c r="H41" s="59" t="s">
        <v>535</v>
      </c>
      <c r="J41" s="59" t="s">
        <v>13719</v>
      </c>
      <c r="K41" s="59" t="s">
        <v>15613</v>
      </c>
      <c r="L41" s="60" t="s">
        <v>16597</v>
      </c>
      <c r="M41" s="81" t="s">
        <v>16598</v>
      </c>
      <c r="N41" s="59" t="s">
        <v>14035</v>
      </c>
      <c r="O41" s="59" t="s">
        <v>522</v>
      </c>
      <c r="P41" s="59"/>
      <c r="Q41" s="59" t="s">
        <v>14035</v>
      </c>
    </row>
    <row r="42" spans="1:17" x14ac:dyDescent="0.25">
      <c r="A42" s="59">
        <v>40</v>
      </c>
      <c r="B42" s="81" t="s">
        <v>10339</v>
      </c>
      <c r="C42" s="81"/>
      <c r="D42" s="59" t="s">
        <v>15613</v>
      </c>
      <c r="E42" s="81" t="s">
        <v>16599</v>
      </c>
      <c r="F42" s="59"/>
      <c r="G42" s="59" t="s">
        <v>10647</v>
      </c>
      <c r="H42" s="59" t="s">
        <v>522</v>
      </c>
      <c r="J42" s="59" t="s">
        <v>13719</v>
      </c>
      <c r="K42" s="59" t="s">
        <v>16208</v>
      </c>
      <c r="L42" s="60">
        <v>57000</v>
      </c>
      <c r="M42" s="81" t="s">
        <v>16600</v>
      </c>
      <c r="N42" s="59" t="s">
        <v>14035</v>
      </c>
      <c r="O42" s="59" t="s">
        <v>522</v>
      </c>
      <c r="P42" s="59"/>
      <c r="Q42" s="59" t="s">
        <v>14035</v>
      </c>
    </row>
    <row r="43" spans="1:17" x14ac:dyDescent="0.25">
      <c r="A43" s="59">
        <v>41</v>
      </c>
      <c r="B43" s="81" t="s">
        <v>10339</v>
      </c>
      <c r="C43" s="81"/>
      <c r="D43" s="59" t="s">
        <v>15613</v>
      </c>
      <c r="E43" s="698" t="s">
        <v>16601</v>
      </c>
      <c r="F43" s="59"/>
      <c r="G43" s="144">
        <v>44598</v>
      </c>
      <c r="H43" s="59" t="s">
        <v>522</v>
      </c>
      <c r="J43" s="59" t="s">
        <v>13719</v>
      </c>
      <c r="K43" s="59" t="s">
        <v>16579</v>
      </c>
      <c r="L43" s="60">
        <v>1219</v>
      </c>
      <c r="M43" s="81" t="s">
        <v>16602</v>
      </c>
      <c r="N43" s="59" t="s">
        <v>14035</v>
      </c>
      <c r="O43" s="59" t="s">
        <v>522</v>
      </c>
      <c r="P43" s="59"/>
      <c r="Q43" s="59" t="s">
        <v>14035</v>
      </c>
    </row>
    <row r="44" spans="1:17" x14ac:dyDescent="0.25">
      <c r="A44" s="59">
        <v>42</v>
      </c>
      <c r="B44" s="60" t="s">
        <v>14328</v>
      </c>
      <c r="C44" s="60"/>
      <c r="D44" s="59" t="s">
        <v>16558</v>
      </c>
      <c r="E44" s="81">
        <v>2260</v>
      </c>
      <c r="F44" s="59" t="s">
        <v>16603</v>
      </c>
      <c r="G44" s="59" t="s">
        <v>15674</v>
      </c>
      <c r="H44" s="59" t="s">
        <v>535</v>
      </c>
      <c r="J44" s="60" t="s">
        <v>14035</v>
      </c>
      <c r="K44" s="59" t="s">
        <v>15613</v>
      </c>
      <c r="L44" s="60" t="s">
        <v>16604</v>
      </c>
      <c r="M44" s="81" t="s">
        <v>6712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10339</v>
      </c>
      <c r="C45" s="81"/>
      <c r="D45" s="59" t="s">
        <v>15613</v>
      </c>
      <c r="E45" s="698" t="s">
        <v>16605</v>
      </c>
      <c r="F45" s="59"/>
      <c r="G45" s="144">
        <v>44598</v>
      </c>
      <c r="H45" s="59" t="s">
        <v>522</v>
      </c>
      <c r="J45" s="144">
        <v>44906</v>
      </c>
      <c r="K45" s="59" t="s">
        <v>15613</v>
      </c>
      <c r="L45" s="60" t="s">
        <v>16606</v>
      </c>
      <c r="M45" s="81"/>
      <c r="N45" s="59" t="s">
        <v>13250</v>
      </c>
      <c r="O45" s="59" t="s">
        <v>522</v>
      </c>
      <c r="P45" s="59"/>
      <c r="Q45" s="59" t="s">
        <v>13275</v>
      </c>
    </row>
    <row r="46" spans="1:17" x14ac:dyDescent="0.25">
      <c r="A46" s="59">
        <v>44</v>
      </c>
      <c r="B46" s="60" t="s">
        <v>14328</v>
      </c>
      <c r="C46" s="60"/>
      <c r="D46" s="59" t="s">
        <v>16558</v>
      </c>
      <c r="E46" s="81">
        <v>5584</v>
      </c>
      <c r="F46" s="59" t="s">
        <v>16607</v>
      </c>
      <c r="G46" s="59" t="s">
        <v>15674</v>
      </c>
      <c r="H46" s="59" t="s">
        <v>535</v>
      </c>
      <c r="J46" s="60" t="s">
        <v>14035</v>
      </c>
      <c r="K46" s="59" t="s">
        <v>15613</v>
      </c>
      <c r="L46" s="60" t="s">
        <v>16608</v>
      </c>
      <c r="M46" s="81" t="s">
        <v>6713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14328</v>
      </c>
      <c r="C47" s="60"/>
      <c r="D47" s="59" t="s">
        <v>16558</v>
      </c>
      <c r="E47" s="81">
        <v>9482</v>
      </c>
      <c r="F47" s="59" t="s">
        <v>16609</v>
      </c>
      <c r="G47" s="59" t="s">
        <v>15674</v>
      </c>
      <c r="H47" s="59" t="s">
        <v>535</v>
      </c>
      <c r="J47" s="60" t="s">
        <v>14035</v>
      </c>
      <c r="K47" s="59" t="s">
        <v>15613</v>
      </c>
      <c r="L47" s="60" t="s">
        <v>16610</v>
      </c>
      <c r="M47" s="81" t="s">
        <v>6714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14328</v>
      </c>
      <c r="C48" s="60"/>
      <c r="D48" s="59" t="s">
        <v>15627</v>
      </c>
      <c r="E48" s="81">
        <v>8766</v>
      </c>
      <c r="F48" s="59" t="s">
        <v>16611</v>
      </c>
      <c r="G48" s="59" t="s">
        <v>15674</v>
      </c>
      <c r="H48" s="59" t="s">
        <v>535</v>
      </c>
      <c r="J48" s="60" t="s">
        <v>14035</v>
      </c>
      <c r="K48" s="59" t="s">
        <v>15613</v>
      </c>
      <c r="L48" s="60" t="s">
        <v>16503</v>
      </c>
      <c r="M48" s="81" t="s">
        <v>6715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14328</v>
      </c>
      <c r="C49" s="60"/>
      <c r="D49" s="59" t="s">
        <v>16558</v>
      </c>
      <c r="E49" s="81">
        <v>9571</v>
      </c>
      <c r="F49" s="59" t="s">
        <v>16612</v>
      </c>
      <c r="G49" s="59" t="s">
        <v>15674</v>
      </c>
      <c r="H49" s="59" t="s">
        <v>535</v>
      </c>
      <c r="J49" s="60" t="s">
        <v>14035</v>
      </c>
      <c r="K49" s="59" t="s">
        <v>16613</v>
      </c>
      <c r="L49" s="81" t="s">
        <v>16614</v>
      </c>
      <c r="M49" s="81" t="s">
        <v>6847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14328</v>
      </c>
      <c r="C50" s="60"/>
      <c r="D50" s="59" t="s">
        <v>16558</v>
      </c>
      <c r="E50" s="552" t="s">
        <v>16615</v>
      </c>
      <c r="F50" s="59" t="s">
        <v>16616</v>
      </c>
      <c r="G50" s="59" t="s">
        <v>15674</v>
      </c>
      <c r="H50" s="59" t="s">
        <v>535</v>
      </c>
      <c r="J50" s="60" t="s">
        <v>14035</v>
      </c>
      <c r="K50" s="59" t="s">
        <v>15613</v>
      </c>
      <c r="L50" s="60" t="s">
        <v>16536</v>
      </c>
      <c r="M50" s="81" t="s">
        <v>6716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14328</v>
      </c>
      <c r="C51" s="60"/>
      <c r="D51" s="59" t="s">
        <v>16558</v>
      </c>
      <c r="E51" s="552" t="s">
        <v>16617</v>
      </c>
      <c r="F51" s="59" t="s">
        <v>16618</v>
      </c>
      <c r="G51" s="59" t="s">
        <v>15674</v>
      </c>
      <c r="H51" s="59" t="s">
        <v>535</v>
      </c>
      <c r="J51" s="60" t="s">
        <v>14035</v>
      </c>
      <c r="K51" s="59" t="s">
        <v>15689</v>
      </c>
      <c r="L51" s="60" t="s">
        <v>16619</v>
      </c>
      <c r="M51" s="81" t="s">
        <v>6655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10339</v>
      </c>
      <c r="C52" s="81"/>
      <c r="D52" s="59" t="s">
        <v>15613</v>
      </c>
      <c r="E52" s="81" t="s">
        <v>16620</v>
      </c>
      <c r="F52" s="59"/>
      <c r="G52" s="144">
        <v>44598</v>
      </c>
      <c r="H52" s="59" t="s">
        <v>522</v>
      </c>
      <c r="J52" s="60" t="s">
        <v>14035</v>
      </c>
      <c r="K52" s="59" t="s">
        <v>15613</v>
      </c>
      <c r="L52" s="60" t="s">
        <v>16621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10339</v>
      </c>
      <c r="C53" s="81"/>
      <c r="D53" s="59" t="s">
        <v>15613</v>
      </c>
      <c r="E53" s="81" t="s">
        <v>16622</v>
      </c>
      <c r="F53" s="59"/>
      <c r="G53" s="144">
        <v>44598</v>
      </c>
      <c r="H53" s="59" t="s">
        <v>522</v>
      </c>
      <c r="J53" s="60" t="s">
        <v>14035</v>
      </c>
      <c r="K53" s="59" t="s">
        <v>15627</v>
      </c>
      <c r="L53" s="60" t="s">
        <v>16623</v>
      </c>
      <c r="M53" s="81" t="s">
        <v>6784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14328</v>
      </c>
      <c r="C54" s="60"/>
      <c r="D54" s="59" t="s">
        <v>16558</v>
      </c>
      <c r="E54" s="81">
        <v>2718</v>
      </c>
      <c r="F54" s="59" t="s">
        <v>16612</v>
      </c>
      <c r="G54" s="144">
        <v>44565</v>
      </c>
      <c r="H54" s="59" t="s">
        <v>522</v>
      </c>
      <c r="I54" s="753"/>
      <c r="J54" s="60" t="s">
        <v>14035</v>
      </c>
      <c r="K54" s="59" t="s">
        <v>15613</v>
      </c>
      <c r="L54" s="81" t="s">
        <v>16624</v>
      </c>
      <c r="M54" s="81" t="s">
        <v>6693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10339</v>
      </c>
      <c r="C55" s="81"/>
      <c r="D55" s="59" t="s">
        <v>15613</v>
      </c>
      <c r="E55" s="754" t="s">
        <v>16625</v>
      </c>
      <c r="F55" s="59"/>
      <c r="G55" s="144">
        <v>44629</v>
      </c>
      <c r="H55" s="59" t="s">
        <v>522</v>
      </c>
      <c r="J55" s="60" t="s">
        <v>14035</v>
      </c>
      <c r="K55" s="59" t="s">
        <v>16626</v>
      </c>
      <c r="L55" s="60">
        <v>4017</v>
      </c>
      <c r="M55" s="81" t="s">
        <v>16627</v>
      </c>
      <c r="N55" s="59" t="s">
        <v>811</v>
      </c>
      <c r="O55" s="59" t="s">
        <v>522</v>
      </c>
      <c r="P55" s="59" t="s">
        <v>16628</v>
      </c>
      <c r="Q55" s="144">
        <v>44987</v>
      </c>
    </row>
    <row r="56" spans="1:17" x14ac:dyDescent="0.25">
      <c r="A56" s="59">
        <v>54</v>
      </c>
      <c r="B56" s="81" t="s">
        <v>10339</v>
      </c>
      <c r="C56" s="81"/>
      <c r="D56" s="59" t="s">
        <v>15613</v>
      </c>
      <c r="E56" s="754" t="s">
        <v>16629</v>
      </c>
      <c r="F56" s="59"/>
      <c r="G56" s="144">
        <v>44629</v>
      </c>
      <c r="H56" s="59" t="s">
        <v>522</v>
      </c>
      <c r="I56" s="266"/>
      <c r="J56" s="60" t="s">
        <v>14035</v>
      </c>
      <c r="K56" s="59" t="s">
        <v>15613</v>
      </c>
      <c r="L56" s="60" t="s">
        <v>16630</v>
      </c>
      <c r="M56" s="81" t="s">
        <v>16631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10339</v>
      </c>
      <c r="C57" s="81"/>
      <c r="D57" s="59" t="s">
        <v>15627</v>
      </c>
      <c r="E57" s="698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15621</v>
      </c>
      <c r="L57" s="552" t="s">
        <v>15025</v>
      </c>
      <c r="M57" s="81"/>
      <c r="N57" s="144">
        <v>45018</v>
      </c>
      <c r="O57" s="59"/>
      <c r="P57" s="59" t="s">
        <v>16632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16633</v>
      </c>
      <c r="E58" s="81">
        <v>410301012</v>
      </c>
      <c r="F58" s="59"/>
      <c r="G58" s="59" t="s">
        <v>10617</v>
      </c>
      <c r="H58" s="59" t="s">
        <v>522</v>
      </c>
      <c r="J58" s="60" t="s">
        <v>830</v>
      </c>
      <c r="K58" s="59" t="s">
        <v>15621</v>
      </c>
      <c r="L58" s="124" t="s">
        <v>6796</v>
      </c>
      <c r="M58" s="59"/>
      <c r="N58" s="144">
        <v>45018</v>
      </c>
      <c r="O58" s="59"/>
      <c r="P58" s="59" t="s">
        <v>16632</v>
      </c>
      <c r="Q58" s="59"/>
    </row>
    <row r="59" spans="1:17" x14ac:dyDescent="0.25">
      <c r="A59" s="59">
        <v>57</v>
      </c>
      <c r="B59" s="60" t="s">
        <v>14328</v>
      </c>
      <c r="C59" s="60"/>
      <c r="D59" s="59" t="s">
        <v>15627</v>
      </c>
      <c r="E59" s="81">
        <v>7481</v>
      </c>
      <c r="F59" s="59" t="s">
        <v>16634</v>
      </c>
      <c r="G59" s="144">
        <v>44565</v>
      </c>
      <c r="H59" s="59" t="s">
        <v>522</v>
      </c>
      <c r="I59" s="103"/>
      <c r="J59" s="60" t="s">
        <v>830</v>
      </c>
      <c r="K59" s="59" t="s">
        <v>15613</v>
      </c>
      <c r="L59" s="59" t="s">
        <v>16635</v>
      </c>
      <c r="M59" s="59" t="s">
        <v>6846</v>
      </c>
      <c r="N59" s="144">
        <v>45018</v>
      </c>
      <c r="O59" s="59" t="s">
        <v>522</v>
      </c>
      <c r="P59" s="59" t="s">
        <v>16636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16633</v>
      </c>
      <c r="E60" s="81">
        <v>410001027</v>
      </c>
      <c r="F60" s="59"/>
      <c r="G60" s="59" t="s">
        <v>10617</v>
      </c>
      <c r="H60" s="59" t="s">
        <v>522</v>
      </c>
      <c r="J60" s="60" t="s">
        <v>830</v>
      </c>
      <c r="K60" s="59" t="s">
        <v>15613</v>
      </c>
      <c r="L60" s="59" t="s">
        <v>16637</v>
      </c>
      <c r="M60" s="59" t="s">
        <v>6876</v>
      </c>
      <c r="N60" s="144">
        <v>45018</v>
      </c>
      <c r="O60" s="59" t="s">
        <v>525</v>
      </c>
      <c r="P60" s="59" t="s">
        <v>16636</v>
      </c>
      <c r="Q60" s="59" t="s">
        <v>1616</v>
      </c>
    </row>
    <row r="61" spans="1:17" x14ac:dyDescent="0.25">
      <c r="A61" s="59">
        <v>59</v>
      </c>
      <c r="B61" s="515">
        <v>44684</v>
      </c>
      <c r="C61" s="515"/>
      <c r="D61" s="59" t="s">
        <v>15627</v>
      </c>
      <c r="E61" s="523" t="s">
        <v>16638</v>
      </c>
      <c r="F61" s="59" t="s">
        <v>16639</v>
      </c>
      <c r="G61" s="59" t="s">
        <v>14430</v>
      </c>
      <c r="H61" s="59" t="s">
        <v>522</v>
      </c>
      <c r="J61" s="60" t="s">
        <v>830</v>
      </c>
      <c r="K61" s="59" t="s">
        <v>15613</v>
      </c>
      <c r="L61" s="59" t="s">
        <v>16640</v>
      </c>
      <c r="M61" s="59" t="s">
        <v>6877</v>
      </c>
      <c r="N61" s="144">
        <v>45018</v>
      </c>
      <c r="O61" s="59" t="s">
        <v>525</v>
      </c>
      <c r="P61" s="59" t="s">
        <v>16636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16633</v>
      </c>
      <c r="E62" s="81">
        <v>399688020</v>
      </c>
      <c r="F62" s="59"/>
      <c r="G62" s="59" t="s">
        <v>10617</v>
      </c>
      <c r="H62" s="59" t="s">
        <v>522</v>
      </c>
      <c r="J62" s="60" t="s">
        <v>830</v>
      </c>
      <c r="K62" s="59" t="s">
        <v>15613</v>
      </c>
      <c r="L62" s="59" t="s">
        <v>16641</v>
      </c>
      <c r="M62" s="59" t="s">
        <v>6878</v>
      </c>
      <c r="N62" s="144">
        <v>45018</v>
      </c>
      <c r="O62" s="59" t="s">
        <v>525</v>
      </c>
      <c r="P62" s="59" t="s">
        <v>16636</v>
      </c>
      <c r="Q62" s="59" t="s">
        <v>1616</v>
      </c>
    </row>
    <row r="63" spans="1:17" x14ac:dyDescent="0.25">
      <c r="A63" s="59">
        <v>61</v>
      </c>
      <c r="B63" s="515">
        <v>44684</v>
      </c>
      <c r="C63" s="515"/>
      <c r="D63" s="59" t="s">
        <v>15627</v>
      </c>
      <c r="E63" s="523" t="s">
        <v>16642</v>
      </c>
      <c r="F63" s="59" t="s">
        <v>16643</v>
      </c>
      <c r="G63" s="59" t="s">
        <v>14430</v>
      </c>
      <c r="H63" s="59" t="s">
        <v>522</v>
      </c>
      <c r="J63" s="60" t="s">
        <v>830</v>
      </c>
      <c r="K63" s="59" t="s">
        <v>15613</v>
      </c>
      <c r="L63" s="59" t="s">
        <v>16644</v>
      </c>
      <c r="M63" s="59" t="s">
        <v>6879</v>
      </c>
      <c r="N63" s="144">
        <v>45018</v>
      </c>
      <c r="O63" s="59" t="s">
        <v>525</v>
      </c>
      <c r="P63" s="59" t="s">
        <v>16636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16633</v>
      </c>
      <c r="E64" s="81">
        <v>399488022</v>
      </c>
      <c r="F64" s="59"/>
      <c r="G64" s="59" t="s">
        <v>10617</v>
      </c>
      <c r="H64" s="59" t="s">
        <v>522</v>
      </c>
      <c r="J64" s="60" t="s">
        <v>830</v>
      </c>
      <c r="K64" s="59" t="s">
        <v>15613</v>
      </c>
      <c r="L64" s="59" t="s">
        <v>16645</v>
      </c>
      <c r="M64" s="59" t="s">
        <v>6899</v>
      </c>
      <c r="N64" s="144">
        <v>45018</v>
      </c>
      <c r="O64" s="59" t="s">
        <v>522</v>
      </c>
      <c r="P64" s="59" t="s">
        <v>16636</v>
      </c>
      <c r="Q64" s="59" t="s">
        <v>1647</v>
      </c>
    </row>
    <row r="65" spans="1:17" x14ac:dyDescent="0.25">
      <c r="A65" s="59">
        <v>63</v>
      </c>
      <c r="B65" s="515">
        <v>44684</v>
      </c>
      <c r="C65" s="515"/>
      <c r="D65" s="59" t="s">
        <v>15627</v>
      </c>
      <c r="E65" s="523" t="s">
        <v>16646</v>
      </c>
      <c r="F65" s="59" t="s">
        <v>16647</v>
      </c>
      <c r="G65" s="59" t="s">
        <v>14430</v>
      </c>
      <c r="H65" s="59" t="s">
        <v>522</v>
      </c>
      <c r="J65" s="60" t="s">
        <v>830</v>
      </c>
      <c r="K65" s="59" t="s">
        <v>16208</v>
      </c>
      <c r="L65" s="59">
        <v>10914930421</v>
      </c>
      <c r="M65" s="59" t="s">
        <v>7053</v>
      </c>
      <c r="N65" s="144">
        <v>45018</v>
      </c>
      <c r="O65" s="59" t="s">
        <v>1421</v>
      </c>
      <c r="P65" s="59" t="s">
        <v>16636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16633</v>
      </c>
      <c r="E66" s="81">
        <v>480188009</v>
      </c>
      <c r="F66" s="59"/>
      <c r="G66" s="59" t="s">
        <v>10617</v>
      </c>
      <c r="H66" s="59" t="s">
        <v>522</v>
      </c>
      <c r="J66" s="60" t="s">
        <v>830</v>
      </c>
      <c r="K66" s="59" t="s">
        <v>15613</v>
      </c>
      <c r="L66" s="59" t="s">
        <v>16220</v>
      </c>
      <c r="M66" s="59"/>
      <c r="N66" s="144">
        <v>45018</v>
      </c>
      <c r="O66" s="59"/>
      <c r="P66" s="59" t="s">
        <v>16648</v>
      </c>
      <c r="Q66" s="59"/>
    </row>
    <row r="67" spans="1:17" x14ac:dyDescent="0.25">
      <c r="A67" s="59">
        <v>65</v>
      </c>
      <c r="B67" s="696">
        <v>44684</v>
      </c>
      <c r="C67" s="696"/>
      <c r="D67" s="531" t="s">
        <v>15627</v>
      </c>
      <c r="E67" s="755" t="s">
        <v>16649</v>
      </c>
      <c r="F67" s="531" t="s">
        <v>16650</v>
      </c>
      <c r="G67" s="531"/>
      <c r="H67" s="531"/>
      <c r="J67" s="60" t="s">
        <v>830</v>
      </c>
      <c r="K67" s="59" t="s">
        <v>15613</v>
      </c>
      <c r="L67" s="59" t="s">
        <v>16651</v>
      </c>
      <c r="M67" s="59"/>
      <c r="N67" s="144">
        <v>45018</v>
      </c>
      <c r="O67" s="59"/>
      <c r="P67" s="59" t="s">
        <v>16648</v>
      </c>
      <c r="Q67" s="59"/>
    </row>
    <row r="68" spans="1:17" x14ac:dyDescent="0.25">
      <c r="A68" s="59">
        <v>66</v>
      </c>
      <c r="B68" s="81" t="s">
        <v>10783</v>
      </c>
      <c r="C68" s="81"/>
      <c r="D68" s="59" t="s">
        <v>15627</v>
      </c>
      <c r="E68" s="81" t="s">
        <v>16652</v>
      </c>
      <c r="F68" s="59" t="s">
        <v>16653</v>
      </c>
      <c r="G68" s="59" t="s">
        <v>11156</v>
      </c>
      <c r="H68" s="59" t="s">
        <v>535</v>
      </c>
      <c r="J68" s="59"/>
      <c r="K68" s="59" t="s">
        <v>15689</v>
      </c>
      <c r="L68" s="59" t="s">
        <v>16654</v>
      </c>
      <c r="M68" s="59" t="s">
        <v>16655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6">
        <v>44684</v>
      </c>
      <c r="C69" s="696"/>
      <c r="D69" s="531" t="s">
        <v>15627</v>
      </c>
      <c r="E69" s="755" t="s">
        <v>16656</v>
      </c>
      <c r="F69" s="531" t="s">
        <v>16657</v>
      </c>
      <c r="G69" s="531"/>
      <c r="H69" s="531"/>
      <c r="J69" s="59"/>
      <c r="K69" s="59" t="s">
        <v>15613</v>
      </c>
      <c r="L69" s="59" t="s">
        <v>16658</v>
      </c>
      <c r="M69" s="59" t="s">
        <v>16659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10783</v>
      </c>
      <c r="C70" s="81"/>
      <c r="D70" s="59" t="s">
        <v>15627</v>
      </c>
      <c r="E70" s="81" t="s">
        <v>16660</v>
      </c>
      <c r="F70" s="59" t="s">
        <v>16653</v>
      </c>
      <c r="G70" s="59" t="s">
        <v>11156</v>
      </c>
      <c r="H70" s="59" t="s">
        <v>535</v>
      </c>
      <c r="J70" s="59"/>
      <c r="K70" s="59" t="s">
        <v>15613</v>
      </c>
      <c r="L70" s="59" t="s">
        <v>16661</v>
      </c>
      <c r="M70" s="59" t="s">
        <v>6691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5">
        <v>44684</v>
      </c>
      <c r="C71" s="515"/>
      <c r="D71" s="59" t="s">
        <v>15627</v>
      </c>
      <c r="E71" s="523" t="s">
        <v>16662</v>
      </c>
      <c r="F71" s="59" t="s">
        <v>16663</v>
      </c>
      <c r="G71" s="59" t="s">
        <v>14430</v>
      </c>
      <c r="H71" s="59" t="s">
        <v>522</v>
      </c>
      <c r="J71" s="59"/>
      <c r="K71" s="59" t="s">
        <v>15689</v>
      </c>
      <c r="L71" s="81">
        <v>3018</v>
      </c>
      <c r="M71" s="59" t="s">
        <v>16664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10783</v>
      </c>
      <c r="C72" s="81"/>
      <c r="D72" s="59" t="s">
        <v>15621</v>
      </c>
      <c r="E72" s="552" t="s">
        <v>16665</v>
      </c>
      <c r="F72" s="59" t="s">
        <v>16653</v>
      </c>
      <c r="G72" s="59" t="s">
        <v>11156</v>
      </c>
      <c r="H72" s="59" t="s">
        <v>535</v>
      </c>
      <c r="J72" s="59"/>
      <c r="K72" s="59" t="s">
        <v>15627</v>
      </c>
      <c r="L72" s="59" t="s">
        <v>16666</v>
      </c>
      <c r="M72" s="59" t="s">
        <v>6844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5">
        <v>44684</v>
      </c>
      <c r="C73" s="515"/>
      <c r="D73" s="59" t="s">
        <v>15613</v>
      </c>
      <c r="E73" s="523" t="s">
        <v>16667</v>
      </c>
      <c r="F73" s="59" t="s">
        <v>16668</v>
      </c>
      <c r="G73" s="144">
        <v>44745</v>
      </c>
      <c r="H73" s="59" t="s">
        <v>5929</v>
      </c>
      <c r="J73" s="59"/>
      <c r="K73" s="59" t="s">
        <v>15613</v>
      </c>
      <c r="L73" s="59" t="s">
        <v>16669</v>
      </c>
      <c r="M73" s="59" t="s">
        <v>6747</v>
      </c>
      <c r="N73" s="59" t="s">
        <v>811</v>
      </c>
      <c r="O73" s="59" t="s">
        <v>522</v>
      </c>
      <c r="P73" s="59" t="s">
        <v>16628</v>
      </c>
      <c r="Q73" s="144">
        <v>44986</v>
      </c>
    </row>
    <row r="74" spans="1:17" x14ac:dyDescent="0.25">
      <c r="A74" s="59">
        <v>72</v>
      </c>
      <c r="B74" s="81" t="s">
        <v>10783</v>
      </c>
      <c r="C74" s="81"/>
      <c r="D74" s="59" t="s">
        <v>15627</v>
      </c>
      <c r="E74" s="81" t="s">
        <v>16670</v>
      </c>
      <c r="F74" s="59" t="s">
        <v>16653</v>
      </c>
      <c r="G74" s="59" t="s">
        <v>11156</v>
      </c>
      <c r="H74" s="59" t="s">
        <v>535</v>
      </c>
      <c r="J74" s="59"/>
      <c r="K74" s="276" t="s">
        <v>15627</v>
      </c>
      <c r="L74" s="730" t="s">
        <v>16671</v>
      </c>
      <c r="M74" s="59" t="s">
        <v>16672</v>
      </c>
      <c r="N74" s="59" t="s">
        <v>938</v>
      </c>
      <c r="O74" s="59" t="s">
        <v>522</v>
      </c>
      <c r="P74" s="59" t="s">
        <v>16673</v>
      </c>
      <c r="Q74" s="144">
        <v>44986</v>
      </c>
    </row>
    <row r="75" spans="1:17" x14ac:dyDescent="0.25">
      <c r="A75" s="59">
        <v>73</v>
      </c>
      <c r="B75" s="81" t="s">
        <v>10783</v>
      </c>
      <c r="C75" s="81"/>
      <c r="D75" s="59" t="s">
        <v>16613</v>
      </c>
      <c r="E75" s="698" t="s">
        <v>16674</v>
      </c>
      <c r="F75" s="531" t="s">
        <v>16653</v>
      </c>
      <c r="G75" s="531" t="s">
        <v>11579</v>
      </c>
      <c r="H75" s="531" t="s">
        <v>522</v>
      </c>
      <c r="J75" s="515">
        <v>45018</v>
      </c>
      <c r="K75" s="59" t="s">
        <v>15627</v>
      </c>
      <c r="L75" s="59" t="s">
        <v>16675</v>
      </c>
      <c r="M75" s="59" t="s">
        <v>16676</v>
      </c>
      <c r="N75" s="59" t="s">
        <v>1707</v>
      </c>
      <c r="O75" s="59" t="s">
        <v>1421</v>
      </c>
      <c r="P75" s="59" t="s">
        <v>16677</v>
      </c>
      <c r="Q75" s="59" t="s">
        <v>1920</v>
      </c>
    </row>
    <row r="76" spans="1:17" x14ac:dyDescent="0.25">
      <c r="A76" s="59">
        <v>74</v>
      </c>
      <c r="B76" s="515">
        <v>44684</v>
      </c>
      <c r="C76" s="515"/>
      <c r="D76" s="59" t="s">
        <v>16208</v>
      </c>
      <c r="E76" s="523" t="s">
        <v>16678</v>
      </c>
      <c r="F76" s="59" t="s">
        <v>16679</v>
      </c>
      <c r="G76" s="144">
        <v>44745</v>
      </c>
      <c r="H76" s="59" t="s">
        <v>5929</v>
      </c>
      <c r="J76" s="515">
        <v>45018</v>
      </c>
      <c r="K76" s="59" t="s">
        <v>15613</v>
      </c>
      <c r="L76" s="59" t="s">
        <v>16496</v>
      </c>
      <c r="M76" s="59" t="s">
        <v>16680</v>
      </c>
      <c r="N76" s="59" t="s">
        <v>1707</v>
      </c>
      <c r="O76" s="59" t="s">
        <v>1421</v>
      </c>
      <c r="P76" s="59" t="s">
        <v>16677</v>
      </c>
      <c r="Q76" s="59" t="s">
        <v>1920</v>
      </c>
    </row>
    <row r="77" spans="1:17" x14ac:dyDescent="0.25">
      <c r="A77" s="59">
        <v>75</v>
      </c>
      <c r="B77" s="515">
        <v>44684</v>
      </c>
      <c r="C77" s="515"/>
      <c r="D77" s="59" t="s">
        <v>15627</v>
      </c>
      <c r="E77" s="756" t="s">
        <v>16681</v>
      </c>
      <c r="F77" s="59" t="s">
        <v>16682</v>
      </c>
      <c r="G77" s="144">
        <v>44745</v>
      </c>
      <c r="H77" s="59" t="s">
        <v>5929</v>
      </c>
      <c r="I77" s="226"/>
      <c r="J77" s="515">
        <v>45018</v>
      </c>
      <c r="K77" s="59" t="s">
        <v>15627</v>
      </c>
      <c r="L77" s="59" t="s">
        <v>16564</v>
      </c>
      <c r="M77" s="59" t="s">
        <v>16683</v>
      </c>
      <c r="N77" s="59" t="s">
        <v>1707</v>
      </c>
      <c r="O77" s="59" t="s">
        <v>522</v>
      </c>
      <c r="P77" s="59" t="s">
        <v>16677</v>
      </c>
      <c r="Q77" s="59" t="s">
        <v>1869</v>
      </c>
    </row>
    <row r="78" spans="1:17" x14ac:dyDescent="0.25">
      <c r="A78" s="59">
        <v>76</v>
      </c>
      <c r="B78" s="81" t="s">
        <v>10783</v>
      </c>
      <c r="C78" s="81"/>
      <c r="D78" s="59" t="s">
        <v>15627</v>
      </c>
      <c r="E78" s="552" t="s">
        <v>16674</v>
      </c>
      <c r="F78" s="59" t="s">
        <v>16653</v>
      </c>
      <c r="G78" s="59" t="s">
        <v>11579</v>
      </c>
      <c r="H78" s="59" t="s">
        <v>522</v>
      </c>
      <c r="I78" s="226"/>
      <c r="J78" s="515">
        <v>45018</v>
      </c>
      <c r="K78" s="59" t="s">
        <v>16684</v>
      </c>
      <c r="L78" s="59" t="s">
        <v>16685</v>
      </c>
      <c r="M78" s="59" t="s">
        <v>16686</v>
      </c>
      <c r="N78" s="59" t="s">
        <v>1707</v>
      </c>
      <c r="O78" s="59" t="s">
        <v>1421</v>
      </c>
      <c r="P78" s="59" t="s">
        <v>16677</v>
      </c>
      <c r="Q78" s="59" t="s">
        <v>1920</v>
      </c>
    </row>
    <row r="79" spans="1:17" x14ac:dyDescent="0.25">
      <c r="A79" s="59">
        <v>77</v>
      </c>
      <c r="B79" s="515">
        <v>44684</v>
      </c>
      <c r="C79" s="515"/>
      <c r="D79" s="59" t="s">
        <v>15689</v>
      </c>
      <c r="E79" s="523" t="s">
        <v>16687</v>
      </c>
      <c r="F79" s="59" t="s">
        <v>16688</v>
      </c>
      <c r="G79" s="59" t="s">
        <v>16689</v>
      </c>
      <c r="H79" s="59" t="s">
        <v>522</v>
      </c>
      <c r="J79" s="515">
        <v>45018</v>
      </c>
      <c r="K79" s="59" t="s">
        <v>15613</v>
      </c>
      <c r="L79" s="59" t="s">
        <v>16690</v>
      </c>
      <c r="M79" s="59" t="s">
        <v>16691</v>
      </c>
      <c r="N79" s="59" t="s">
        <v>1707</v>
      </c>
      <c r="O79" s="59" t="s">
        <v>522</v>
      </c>
      <c r="P79" s="59" t="s">
        <v>16677</v>
      </c>
      <c r="Q79" s="59" t="s">
        <v>1869</v>
      </c>
    </row>
    <row r="80" spans="1:17" x14ac:dyDescent="0.25">
      <c r="A80" s="59">
        <v>78</v>
      </c>
      <c r="B80" s="81" t="s">
        <v>10783</v>
      </c>
      <c r="C80" s="81"/>
      <c r="D80" s="59" t="s">
        <v>15627</v>
      </c>
      <c r="E80" s="81" t="s">
        <v>16692</v>
      </c>
      <c r="F80" s="59" t="s">
        <v>16653</v>
      </c>
      <c r="G80" s="59" t="s">
        <v>10846</v>
      </c>
      <c r="H80" s="59" t="s">
        <v>535</v>
      </c>
      <c r="J80" s="515">
        <v>45018</v>
      </c>
      <c r="K80" s="59" t="s">
        <v>15613</v>
      </c>
      <c r="L80" s="59" t="s">
        <v>16693</v>
      </c>
      <c r="M80" s="59" t="s">
        <v>16694</v>
      </c>
      <c r="N80" s="59" t="s">
        <v>1707</v>
      </c>
      <c r="O80" s="59" t="s">
        <v>1421</v>
      </c>
      <c r="P80" s="59" t="s">
        <v>16677</v>
      </c>
      <c r="Q80" s="59" t="s">
        <v>1920</v>
      </c>
    </row>
    <row r="81" spans="1:17" x14ac:dyDescent="0.25">
      <c r="A81" s="59">
        <v>79</v>
      </c>
      <c r="B81" s="515">
        <v>44684</v>
      </c>
      <c r="C81" s="515"/>
      <c r="D81" s="59" t="s">
        <v>15613</v>
      </c>
      <c r="E81" s="523" t="s">
        <v>16695</v>
      </c>
      <c r="F81" s="59" t="s">
        <v>16696</v>
      </c>
      <c r="G81" s="144">
        <v>44745</v>
      </c>
      <c r="H81" s="59" t="s">
        <v>5929</v>
      </c>
      <c r="I81" s="727"/>
      <c r="J81" s="698" t="s">
        <v>13719</v>
      </c>
      <c r="K81" s="531" t="s">
        <v>15613</v>
      </c>
      <c r="L81" s="526" t="s">
        <v>16697</v>
      </c>
      <c r="M81" s="698"/>
      <c r="N81" s="531" t="s">
        <v>14035</v>
      </c>
      <c r="O81" s="702" t="s">
        <v>15620</v>
      </c>
      <c r="P81" s="702"/>
      <c r="Q81" s="531"/>
    </row>
    <row r="82" spans="1:17" x14ac:dyDescent="0.25">
      <c r="A82" s="59">
        <v>80</v>
      </c>
      <c r="B82" s="81" t="s">
        <v>10783</v>
      </c>
      <c r="C82" s="81"/>
      <c r="D82" s="59" t="s">
        <v>15627</v>
      </c>
      <c r="E82" s="81" t="s">
        <v>16698</v>
      </c>
      <c r="F82" s="59" t="s">
        <v>16653</v>
      </c>
      <c r="G82" s="144">
        <v>44659</v>
      </c>
      <c r="H82" s="59" t="s">
        <v>535</v>
      </c>
      <c r="J82" s="515">
        <v>45018</v>
      </c>
      <c r="K82" s="59" t="s">
        <v>15613</v>
      </c>
      <c r="L82" s="59" t="s">
        <v>16699</v>
      </c>
      <c r="M82" s="59" t="s">
        <v>16700</v>
      </c>
      <c r="N82" s="59" t="s">
        <v>1707</v>
      </c>
      <c r="O82" s="59" t="s">
        <v>522</v>
      </c>
      <c r="P82" s="59" t="s">
        <v>16677</v>
      </c>
      <c r="Q82" s="59" t="s">
        <v>1869</v>
      </c>
    </row>
    <row r="83" spans="1:17" x14ac:dyDescent="0.25">
      <c r="A83" s="59">
        <v>81</v>
      </c>
      <c r="B83" s="81" t="s">
        <v>10783</v>
      </c>
      <c r="C83" s="81"/>
      <c r="D83" s="59" t="s">
        <v>15627</v>
      </c>
      <c r="E83" s="698" t="s">
        <v>16701</v>
      </c>
      <c r="F83" s="59" t="s">
        <v>16653</v>
      </c>
      <c r="G83" s="59" t="s">
        <v>10846</v>
      </c>
      <c r="H83" s="59" t="s">
        <v>535</v>
      </c>
      <c r="J83" s="60" t="s">
        <v>14035</v>
      </c>
      <c r="K83" s="59" t="s">
        <v>15627</v>
      </c>
      <c r="L83" s="60" t="s">
        <v>16675</v>
      </c>
      <c r="M83" s="81" t="s">
        <v>6749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5">
        <v>44684</v>
      </c>
      <c r="C84" s="515"/>
      <c r="D84" s="59" t="s">
        <v>15613</v>
      </c>
      <c r="E84" s="523" t="s">
        <v>16702</v>
      </c>
      <c r="F84" s="59" t="s">
        <v>16703</v>
      </c>
      <c r="G84" s="144">
        <v>44745</v>
      </c>
      <c r="H84" s="59" t="s">
        <v>5929</v>
      </c>
      <c r="J84" s="59" t="s">
        <v>1707</v>
      </c>
      <c r="K84" s="59" t="s">
        <v>15621</v>
      </c>
      <c r="L84" s="261" t="s">
        <v>16704</v>
      </c>
      <c r="M84" s="59" t="s">
        <v>7326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5">
        <v>44684</v>
      </c>
      <c r="C85" s="515"/>
      <c r="D85" s="59" t="s">
        <v>15627</v>
      </c>
      <c r="E85" s="523" t="s">
        <v>16705</v>
      </c>
      <c r="F85" s="59" t="s">
        <v>16706</v>
      </c>
      <c r="G85" s="59" t="s">
        <v>14430</v>
      </c>
      <c r="H85" s="59" t="s">
        <v>522</v>
      </c>
      <c r="J85" s="59" t="s">
        <v>1707</v>
      </c>
      <c r="K85" s="59" t="s">
        <v>15689</v>
      </c>
      <c r="L85" s="59" t="s">
        <v>16707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10783</v>
      </c>
      <c r="C86" s="81"/>
      <c r="D86" s="59" t="s">
        <v>15627</v>
      </c>
      <c r="E86" s="552" t="s">
        <v>16708</v>
      </c>
      <c r="F86" s="59" t="s">
        <v>16653</v>
      </c>
      <c r="G86" s="144">
        <v>44659</v>
      </c>
      <c r="H86" s="59" t="s">
        <v>535</v>
      </c>
      <c r="J86" s="59" t="s">
        <v>1707</v>
      </c>
      <c r="K86" s="59" t="s">
        <v>15627</v>
      </c>
      <c r="L86" s="59" t="s">
        <v>16709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5">
        <v>44684</v>
      </c>
      <c r="C87" s="515"/>
      <c r="D87" s="59" t="s">
        <v>15627</v>
      </c>
      <c r="E87" s="523" t="s">
        <v>16710</v>
      </c>
      <c r="F87" s="59" t="s">
        <v>16711</v>
      </c>
      <c r="G87" s="59" t="s">
        <v>14430</v>
      </c>
      <c r="H87" s="59" t="s">
        <v>522</v>
      </c>
      <c r="J87" s="59" t="s">
        <v>1707</v>
      </c>
      <c r="K87" s="59" t="s">
        <v>15613</v>
      </c>
      <c r="L87" s="59" t="s">
        <v>16712</v>
      </c>
      <c r="M87" s="59" t="s">
        <v>7328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10783</v>
      </c>
      <c r="C88" s="81"/>
      <c r="D88" s="59" t="s">
        <v>15627</v>
      </c>
      <c r="E88" s="81" t="s">
        <v>16713</v>
      </c>
      <c r="F88" s="59" t="s">
        <v>16653</v>
      </c>
      <c r="G88" s="59" t="s">
        <v>10846</v>
      </c>
      <c r="H88" s="59" t="s">
        <v>535</v>
      </c>
      <c r="J88" s="144">
        <v>45080</v>
      </c>
      <c r="K88" s="59" t="s">
        <v>16558</v>
      </c>
      <c r="L88" s="261" t="s">
        <v>16714</v>
      </c>
      <c r="M88" s="59" t="s">
        <v>7609</v>
      </c>
      <c r="N88" s="59" t="s">
        <v>2452</v>
      </c>
      <c r="O88" s="59" t="s">
        <v>522</v>
      </c>
      <c r="P88" s="59" t="s">
        <v>16715</v>
      </c>
      <c r="Q88" s="59"/>
    </row>
    <row r="89" spans="1:17" x14ac:dyDescent="0.25">
      <c r="A89" s="59">
        <v>87</v>
      </c>
      <c r="B89" s="515">
        <v>44684</v>
      </c>
      <c r="C89" s="515"/>
      <c r="D89" s="59" t="s">
        <v>16208</v>
      </c>
      <c r="E89" s="523" t="s">
        <v>16716</v>
      </c>
      <c r="F89" s="59" t="s">
        <v>16717</v>
      </c>
      <c r="G89" s="59" t="s">
        <v>16689</v>
      </c>
      <c r="H89" s="59" t="s">
        <v>522</v>
      </c>
      <c r="J89" s="144">
        <v>45080</v>
      </c>
      <c r="K89" s="59" t="s">
        <v>15613</v>
      </c>
      <c r="L89" s="59" t="s">
        <v>16718</v>
      </c>
      <c r="M89" s="59" t="s">
        <v>7617</v>
      </c>
      <c r="N89" s="59" t="s">
        <v>2452</v>
      </c>
      <c r="O89" s="59" t="s">
        <v>1625</v>
      </c>
      <c r="P89" s="59" t="s">
        <v>16715</v>
      </c>
      <c r="Q89" s="144">
        <v>45203</v>
      </c>
    </row>
    <row r="90" spans="1:17" x14ac:dyDescent="0.25">
      <c r="A90" s="59">
        <v>88</v>
      </c>
      <c r="B90" s="81" t="s">
        <v>10783</v>
      </c>
      <c r="C90" s="81"/>
      <c r="D90" s="59" t="s">
        <v>15627</v>
      </c>
      <c r="E90" s="81" t="s">
        <v>16719</v>
      </c>
      <c r="F90" s="59" t="s">
        <v>16653</v>
      </c>
      <c r="G90" s="59" t="s">
        <v>10846</v>
      </c>
      <c r="H90" s="59" t="s">
        <v>535</v>
      </c>
      <c r="I90" s="757"/>
      <c r="J90" s="144">
        <v>45080</v>
      </c>
      <c r="K90" s="59" t="s">
        <v>16720</v>
      </c>
      <c r="L90" s="59">
        <v>1021</v>
      </c>
      <c r="M90" s="59" t="s">
        <v>7607</v>
      </c>
      <c r="N90" s="59" t="s">
        <v>2452</v>
      </c>
      <c r="O90" s="59" t="s">
        <v>522</v>
      </c>
      <c r="P90" s="59" t="s">
        <v>16715</v>
      </c>
      <c r="Q90" s="144">
        <v>45203</v>
      </c>
    </row>
    <row r="91" spans="1:17" x14ac:dyDescent="0.25">
      <c r="A91" s="59">
        <v>89</v>
      </c>
      <c r="B91" s="515">
        <v>44684</v>
      </c>
      <c r="C91" s="515"/>
      <c r="D91" s="59" t="s">
        <v>15613</v>
      </c>
      <c r="E91" s="523" t="s">
        <v>16721</v>
      </c>
      <c r="F91" s="59" t="s">
        <v>16722</v>
      </c>
      <c r="G91" s="59" t="s">
        <v>16689</v>
      </c>
      <c r="H91" s="59" t="s">
        <v>522</v>
      </c>
      <c r="I91" s="757"/>
      <c r="J91" s="144">
        <v>45080</v>
      </c>
      <c r="K91" s="59" t="s">
        <v>16579</v>
      </c>
      <c r="L91" s="59">
        <v>5470</v>
      </c>
      <c r="M91" s="59" t="s">
        <v>7610</v>
      </c>
      <c r="N91" s="59" t="s">
        <v>2452</v>
      </c>
      <c r="O91" s="59" t="s">
        <v>522</v>
      </c>
      <c r="P91" s="59" t="s">
        <v>16715</v>
      </c>
      <c r="Q91" s="144">
        <v>45203</v>
      </c>
    </row>
    <row r="92" spans="1:17" x14ac:dyDescent="0.25">
      <c r="A92" s="59">
        <v>90</v>
      </c>
      <c r="B92" s="81" t="s">
        <v>10783</v>
      </c>
      <c r="C92" s="81"/>
      <c r="D92" s="59" t="s">
        <v>16723</v>
      </c>
      <c r="E92" s="81">
        <v>5121910033</v>
      </c>
      <c r="F92" s="59" t="s">
        <v>16653</v>
      </c>
      <c r="G92" s="59" t="s">
        <v>10846</v>
      </c>
      <c r="H92" s="59" t="s">
        <v>535</v>
      </c>
      <c r="J92" s="144">
        <v>45080</v>
      </c>
      <c r="K92" s="59" t="s">
        <v>15689</v>
      </c>
      <c r="L92" s="59">
        <v>1621</v>
      </c>
      <c r="M92" s="59" t="s">
        <v>7618</v>
      </c>
      <c r="N92" s="59" t="s">
        <v>2452</v>
      </c>
      <c r="O92" s="59" t="s">
        <v>1625</v>
      </c>
      <c r="P92" s="59" t="s">
        <v>16715</v>
      </c>
      <c r="Q92" s="144">
        <v>45203</v>
      </c>
    </row>
    <row r="93" spans="1:17" x14ac:dyDescent="0.25">
      <c r="A93" s="59">
        <v>91</v>
      </c>
      <c r="B93" s="515">
        <v>44684</v>
      </c>
      <c r="C93" s="515"/>
      <c r="D93" s="59" t="s">
        <v>16208</v>
      </c>
      <c r="E93" s="523" t="s">
        <v>16724</v>
      </c>
      <c r="F93" s="59" t="s">
        <v>16725</v>
      </c>
      <c r="G93" s="59" t="s">
        <v>16689</v>
      </c>
      <c r="H93" s="59" t="s">
        <v>522</v>
      </c>
      <c r="J93" s="144">
        <v>45080</v>
      </c>
      <c r="K93" s="59" t="s">
        <v>15613</v>
      </c>
      <c r="L93" s="59" t="s">
        <v>16726</v>
      </c>
      <c r="M93" s="59" t="s">
        <v>7364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10783</v>
      </c>
      <c r="C94" s="81"/>
      <c r="D94" s="59" t="s">
        <v>15627</v>
      </c>
      <c r="E94" s="81" t="s">
        <v>16727</v>
      </c>
      <c r="F94" s="59" t="s">
        <v>16653</v>
      </c>
      <c r="G94" s="59" t="s">
        <v>10846</v>
      </c>
      <c r="H94" s="59" t="s">
        <v>535</v>
      </c>
      <c r="J94" s="144">
        <v>45080</v>
      </c>
      <c r="K94" s="59" t="s">
        <v>15613</v>
      </c>
      <c r="L94" s="59" t="s">
        <v>16506</v>
      </c>
      <c r="M94" s="59" t="s">
        <v>7408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5">
        <v>44684</v>
      </c>
      <c r="C95" s="515"/>
      <c r="D95" s="59" t="s">
        <v>15627</v>
      </c>
      <c r="E95" s="523" t="s">
        <v>16728</v>
      </c>
      <c r="F95" s="59" t="s">
        <v>16729</v>
      </c>
      <c r="G95" s="144">
        <v>44745</v>
      </c>
      <c r="H95" s="59" t="s">
        <v>5929</v>
      </c>
      <c r="J95" s="144">
        <v>45080</v>
      </c>
      <c r="K95" s="59" t="s">
        <v>15613</v>
      </c>
      <c r="L95" s="59" t="s">
        <v>16730</v>
      </c>
      <c r="M95" s="59" t="s">
        <v>7362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10783</v>
      </c>
      <c r="C96" s="81"/>
      <c r="D96" s="59" t="s">
        <v>15613</v>
      </c>
      <c r="E96" s="81" t="s">
        <v>16731</v>
      </c>
      <c r="F96" s="59" t="s">
        <v>16653</v>
      </c>
      <c r="G96" s="144">
        <v>44659</v>
      </c>
      <c r="H96" s="59" t="s">
        <v>535</v>
      </c>
      <c r="J96" s="144">
        <v>45080</v>
      </c>
      <c r="K96" s="59" t="s">
        <v>15613</v>
      </c>
      <c r="L96" s="59" t="s">
        <v>16732</v>
      </c>
      <c r="M96" s="59" t="s">
        <v>7542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5">
        <v>44684</v>
      </c>
      <c r="C97" s="515"/>
      <c r="D97" s="59" t="s">
        <v>15627</v>
      </c>
      <c r="E97" s="523" t="s">
        <v>16733</v>
      </c>
      <c r="F97" s="59" t="s">
        <v>16734</v>
      </c>
      <c r="G97" s="144">
        <v>44745</v>
      </c>
      <c r="H97" s="59" t="s">
        <v>5929</v>
      </c>
      <c r="I97" t="s">
        <v>16735</v>
      </c>
      <c r="J97" s="144">
        <v>45080</v>
      </c>
      <c r="K97" s="59" t="s">
        <v>15613</v>
      </c>
      <c r="L97" s="59" t="s">
        <v>16582</v>
      </c>
      <c r="M97" s="59" t="s">
        <v>7541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10783</v>
      </c>
      <c r="C98" s="81"/>
      <c r="D98" s="59" t="s">
        <v>15613</v>
      </c>
      <c r="E98" s="698" t="s">
        <v>16736</v>
      </c>
      <c r="F98" s="531" t="s">
        <v>16653</v>
      </c>
      <c r="G98" s="593">
        <v>44659</v>
      </c>
      <c r="H98" s="531" t="s">
        <v>535</v>
      </c>
      <c r="I98" s="758" t="s">
        <v>14085</v>
      </c>
      <c r="J98" s="144">
        <v>45080</v>
      </c>
      <c r="K98" s="59" t="s">
        <v>15627</v>
      </c>
      <c r="L98" s="59" t="s">
        <v>16737</v>
      </c>
      <c r="M98" s="59" t="s">
        <v>7363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5">
        <v>44684</v>
      </c>
      <c r="C99" s="515"/>
      <c r="D99" s="59" t="s">
        <v>15627</v>
      </c>
      <c r="E99" s="523" t="s">
        <v>16738</v>
      </c>
      <c r="F99" s="59" t="s">
        <v>16739</v>
      </c>
      <c r="G99" s="144">
        <v>44745</v>
      </c>
      <c r="H99" s="59" t="s">
        <v>5929</v>
      </c>
      <c r="J99" s="593">
        <v>45080</v>
      </c>
      <c r="K99" s="531" t="s">
        <v>15613</v>
      </c>
      <c r="L99" s="531" t="s">
        <v>16740</v>
      </c>
      <c r="M99" s="531"/>
      <c r="N99" s="531" t="s">
        <v>2364</v>
      </c>
      <c r="O99" s="702" t="s">
        <v>15620</v>
      </c>
      <c r="P99" s="531"/>
      <c r="Q99" s="531"/>
    </row>
    <row r="100" spans="1:17" x14ac:dyDescent="0.25">
      <c r="A100" s="59">
        <v>98</v>
      </c>
      <c r="B100" s="81" t="s">
        <v>10783</v>
      </c>
      <c r="C100" s="81"/>
      <c r="D100" s="59" t="s">
        <v>15689</v>
      </c>
      <c r="E100" s="81">
        <v>1021</v>
      </c>
      <c r="F100" s="59" t="s">
        <v>16653</v>
      </c>
      <c r="G100" s="144">
        <v>44659</v>
      </c>
      <c r="H100" s="59" t="s">
        <v>535</v>
      </c>
      <c r="J100" s="144">
        <v>45080</v>
      </c>
      <c r="K100" s="59" t="s">
        <v>15627</v>
      </c>
      <c r="L100" s="59" t="s">
        <v>16741</v>
      </c>
      <c r="M100" s="59" t="s">
        <v>7361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15627</v>
      </c>
      <c r="E101" s="698" t="s">
        <v>16742</v>
      </c>
      <c r="F101" s="59"/>
      <c r="G101" s="144">
        <v>44869</v>
      </c>
      <c r="H101" s="59" t="s">
        <v>522</v>
      </c>
      <c r="J101" s="144">
        <v>45080</v>
      </c>
      <c r="K101" s="59" t="s">
        <v>15613</v>
      </c>
      <c r="L101" s="59" t="s">
        <v>16699</v>
      </c>
      <c r="M101" s="59" t="s">
        <v>9441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10783</v>
      </c>
      <c r="C102" s="81"/>
      <c r="D102" s="59" t="s">
        <v>15689</v>
      </c>
      <c r="E102" s="81">
        <v>3921</v>
      </c>
      <c r="F102" s="59" t="s">
        <v>16653</v>
      </c>
      <c r="G102" s="59" t="s">
        <v>11156</v>
      </c>
      <c r="H102" s="59" t="s">
        <v>535</v>
      </c>
      <c r="J102" s="59"/>
      <c r="K102" s="59" t="s">
        <v>16613</v>
      </c>
      <c r="L102" s="59" t="s">
        <v>16619</v>
      </c>
      <c r="M102" s="59" t="s">
        <v>7325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15621</v>
      </c>
      <c r="E103" s="552" t="s">
        <v>16743</v>
      </c>
      <c r="F103" s="59"/>
      <c r="G103" s="144">
        <v>44869</v>
      </c>
      <c r="H103" s="59" t="s">
        <v>522</v>
      </c>
      <c r="J103" s="59"/>
      <c r="K103" s="59" t="s">
        <v>15689</v>
      </c>
      <c r="L103" s="81">
        <v>2820</v>
      </c>
      <c r="M103" s="59" t="s">
        <v>7327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10783</v>
      </c>
      <c r="C104" s="81"/>
      <c r="D104" s="59" t="s">
        <v>16558</v>
      </c>
      <c r="E104" s="81" t="s">
        <v>16744</v>
      </c>
      <c r="F104" s="59" t="s">
        <v>16653</v>
      </c>
      <c r="G104" s="144">
        <v>44659</v>
      </c>
      <c r="H104" s="59" t="s">
        <v>535</v>
      </c>
      <c r="J104" s="59" t="s">
        <v>2364</v>
      </c>
      <c r="K104" s="59" t="s">
        <v>16579</v>
      </c>
      <c r="L104" s="59">
        <v>21910033</v>
      </c>
      <c r="M104" s="59" t="s">
        <v>7672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16208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15621</v>
      </c>
      <c r="L105" s="124" t="s">
        <v>16745</v>
      </c>
      <c r="M105" s="59" t="s">
        <v>7673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10783</v>
      </c>
      <c r="C106" s="81"/>
      <c r="D106" s="59" t="s">
        <v>16558</v>
      </c>
      <c r="E106" s="81" t="s">
        <v>16746</v>
      </c>
      <c r="F106" s="59" t="s">
        <v>16653</v>
      </c>
      <c r="G106" s="59" t="s">
        <v>11156</v>
      </c>
      <c r="H106" s="59" t="s">
        <v>535</v>
      </c>
      <c r="J106" s="59" t="s">
        <v>2364</v>
      </c>
      <c r="K106" s="59" t="s">
        <v>16208</v>
      </c>
      <c r="L106" s="59">
        <v>57000450521</v>
      </c>
      <c r="M106" s="59" t="s">
        <v>7640</v>
      </c>
      <c r="N106" s="144">
        <v>45234</v>
      </c>
      <c r="O106" s="59" t="s">
        <v>522</v>
      </c>
      <c r="P106" s="59"/>
      <c r="Q106" s="616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15627</v>
      </c>
      <c r="E107" s="698">
        <v>30208194</v>
      </c>
      <c r="F107" s="59" t="s">
        <v>16653</v>
      </c>
      <c r="G107" s="59" t="s">
        <v>11875</v>
      </c>
      <c r="H107" s="276" t="s">
        <v>16747</v>
      </c>
      <c r="J107" s="531" t="s">
        <v>2364</v>
      </c>
      <c r="K107" s="531" t="s">
        <v>16208</v>
      </c>
      <c r="L107" s="531">
        <v>57213971318</v>
      </c>
      <c r="M107" s="531"/>
      <c r="N107" s="593">
        <v>45234</v>
      </c>
      <c r="O107" s="702" t="s">
        <v>15620</v>
      </c>
      <c r="P107" s="531"/>
      <c r="Q107" s="531"/>
    </row>
    <row r="108" spans="1:17" x14ac:dyDescent="0.25">
      <c r="A108" s="59">
        <v>106</v>
      </c>
      <c r="B108" s="91">
        <v>44807</v>
      </c>
      <c r="C108" s="91"/>
      <c r="D108" s="59" t="s">
        <v>16208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15613</v>
      </c>
      <c r="L108" s="59" t="s">
        <v>16077</v>
      </c>
      <c r="M108" s="59" t="s">
        <v>7641</v>
      </c>
      <c r="N108" s="144">
        <v>45234</v>
      </c>
      <c r="O108" s="59" t="s">
        <v>522</v>
      </c>
      <c r="P108" s="59"/>
      <c r="Q108" s="616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15627</v>
      </c>
      <c r="E109" s="81" t="s">
        <v>16748</v>
      </c>
      <c r="F109" s="59"/>
      <c r="G109" s="144">
        <v>44869</v>
      </c>
      <c r="H109" s="59" t="s">
        <v>522</v>
      </c>
      <c r="J109" s="59" t="s">
        <v>2364</v>
      </c>
      <c r="K109" s="59" t="s">
        <v>15613</v>
      </c>
      <c r="L109" s="59" t="s">
        <v>16749</v>
      </c>
      <c r="M109" s="59" t="s">
        <v>7674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15627</v>
      </c>
      <c r="E110" s="81">
        <v>42120621</v>
      </c>
      <c r="F110" s="59" t="s">
        <v>16653</v>
      </c>
      <c r="G110" s="144">
        <v>44813</v>
      </c>
      <c r="H110" s="59" t="s">
        <v>535</v>
      </c>
      <c r="J110" s="144">
        <v>45234</v>
      </c>
      <c r="K110" s="59" t="s">
        <v>16208</v>
      </c>
      <c r="L110" s="59">
        <v>10133104018</v>
      </c>
      <c r="M110" s="59" t="s">
        <v>7794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15627</v>
      </c>
      <c r="E111" s="698">
        <v>69721521</v>
      </c>
      <c r="F111" s="59" t="s">
        <v>16653</v>
      </c>
      <c r="G111" s="59" t="s">
        <v>11890</v>
      </c>
      <c r="H111" s="59" t="s">
        <v>522</v>
      </c>
      <c r="J111" s="144">
        <v>45234</v>
      </c>
      <c r="K111" s="59" t="s">
        <v>15621</v>
      </c>
      <c r="L111" s="59" t="s">
        <v>16750</v>
      </c>
      <c r="M111" s="59" t="s">
        <v>7793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15627</v>
      </c>
      <c r="E112" s="81" t="s">
        <v>16751</v>
      </c>
      <c r="F112" s="59"/>
      <c r="G112" s="144">
        <v>44869</v>
      </c>
      <c r="H112" s="59" t="s">
        <v>522</v>
      </c>
      <c r="J112" s="144">
        <v>45234</v>
      </c>
      <c r="K112" s="59" t="s">
        <v>15613</v>
      </c>
      <c r="L112" s="59" t="s">
        <v>16620</v>
      </c>
      <c r="M112" s="59" t="s">
        <v>7782</v>
      </c>
      <c r="N112" s="144">
        <v>45143</v>
      </c>
      <c r="O112" s="59" t="s">
        <v>7780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15627</v>
      </c>
      <c r="E113" s="523" t="s">
        <v>16752</v>
      </c>
      <c r="F113" s="59"/>
      <c r="G113" s="59" t="s">
        <v>10046</v>
      </c>
      <c r="H113" s="59" t="s">
        <v>522</v>
      </c>
      <c r="J113" s="144">
        <v>45234</v>
      </c>
      <c r="K113" s="59" t="s">
        <v>15613</v>
      </c>
      <c r="L113" s="59" t="s">
        <v>11736</v>
      </c>
      <c r="M113" s="59" t="s">
        <v>7781</v>
      </c>
      <c r="N113" s="144">
        <v>45143</v>
      </c>
      <c r="O113" s="59" t="s">
        <v>7780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15627</v>
      </c>
      <c r="E114" s="81">
        <v>17631121</v>
      </c>
      <c r="F114" s="59" t="s">
        <v>16653</v>
      </c>
      <c r="G114" s="144">
        <v>44813</v>
      </c>
      <c r="H114" s="59" t="s">
        <v>535</v>
      </c>
      <c r="J114" s="144">
        <v>45234</v>
      </c>
      <c r="K114" s="59" t="s">
        <v>15613</v>
      </c>
      <c r="L114" s="59" t="s">
        <v>16753</v>
      </c>
      <c r="M114" s="59" t="s">
        <v>7791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15627</v>
      </c>
      <c r="E115" s="523" t="s">
        <v>16754</v>
      </c>
      <c r="F115" s="59"/>
      <c r="G115" s="59" t="s">
        <v>10046</v>
      </c>
      <c r="H115" s="276" t="s">
        <v>16755</v>
      </c>
      <c r="J115" s="593">
        <v>45234</v>
      </c>
      <c r="K115" s="531" t="s">
        <v>15627</v>
      </c>
      <c r="L115" s="531" t="s">
        <v>16756</v>
      </c>
      <c r="M115" s="531" t="s">
        <v>13561</v>
      </c>
      <c r="N115" s="593">
        <v>45143</v>
      </c>
      <c r="O115" s="702" t="s">
        <v>15620</v>
      </c>
      <c r="P115" s="531"/>
      <c r="Q115" s="531"/>
    </row>
    <row r="116" spans="1:17" x14ac:dyDescent="0.25">
      <c r="A116" s="59">
        <v>114</v>
      </c>
      <c r="B116" s="91">
        <v>44782</v>
      </c>
      <c r="C116" s="91"/>
      <c r="D116" s="59" t="s">
        <v>15627</v>
      </c>
      <c r="E116" s="81">
        <v>56890921</v>
      </c>
      <c r="F116" s="59" t="s">
        <v>16653</v>
      </c>
      <c r="G116" s="144">
        <v>44813</v>
      </c>
      <c r="H116" s="59" t="s">
        <v>535</v>
      </c>
      <c r="J116" s="144">
        <v>45234</v>
      </c>
      <c r="K116" s="59" t="s">
        <v>15613</v>
      </c>
      <c r="L116" s="59" t="s">
        <v>16757</v>
      </c>
      <c r="M116" s="59" t="s">
        <v>7784</v>
      </c>
      <c r="N116" s="144">
        <v>45143</v>
      </c>
      <c r="O116" s="59" t="s">
        <v>7780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15627</v>
      </c>
      <c r="E117" s="756" t="s">
        <v>16758</v>
      </c>
      <c r="F117" s="59"/>
      <c r="G117" s="59" t="s">
        <v>10046</v>
      </c>
      <c r="H117" s="276" t="s">
        <v>16755</v>
      </c>
      <c r="J117" s="144">
        <v>45234</v>
      </c>
      <c r="K117" s="59" t="s">
        <v>15613</v>
      </c>
      <c r="L117" s="59" t="s">
        <v>16759</v>
      </c>
      <c r="M117" s="59" t="s">
        <v>7779</v>
      </c>
      <c r="N117" s="144">
        <v>45143</v>
      </c>
      <c r="O117" s="59" t="s">
        <v>7780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15627</v>
      </c>
      <c r="E118" s="698">
        <v>67940521</v>
      </c>
      <c r="F118" s="59" t="s">
        <v>16653</v>
      </c>
      <c r="G118" s="59" t="s">
        <v>11875</v>
      </c>
      <c r="H118" s="276" t="s">
        <v>16552</v>
      </c>
      <c r="I118" t="s">
        <v>16760</v>
      </c>
      <c r="J118" s="144">
        <v>45234</v>
      </c>
      <c r="K118" s="59" t="s">
        <v>15613</v>
      </c>
      <c r="L118" s="59" t="s">
        <v>16761</v>
      </c>
      <c r="M118" s="59" t="s">
        <v>7785</v>
      </c>
      <c r="N118" s="144">
        <v>45143</v>
      </c>
      <c r="O118" s="59" t="s">
        <v>7780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15627</v>
      </c>
      <c r="E119" s="523" t="s">
        <v>16762</v>
      </c>
      <c r="F119" s="59"/>
      <c r="G119" s="59" t="s">
        <v>10046</v>
      </c>
      <c r="H119" s="59" t="s">
        <v>522</v>
      </c>
      <c r="I119" t="s">
        <v>16763</v>
      </c>
      <c r="J119" s="144">
        <v>45234</v>
      </c>
      <c r="K119" s="59" t="s">
        <v>15613</v>
      </c>
      <c r="L119" s="59" t="s">
        <v>16764</v>
      </c>
      <c r="M119" s="59" t="s">
        <v>8325</v>
      </c>
      <c r="N119" s="144">
        <v>45143</v>
      </c>
      <c r="O119" s="59" t="s">
        <v>16765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15627</v>
      </c>
      <c r="E120" s="81">
        <v>16191121</v>
      </c>
      <c r="F120" s="59" t="s">
        <v>16653</v>
      </c>
      <c r="G120" s="144">
        <v>44813</v>
      </c>
      <c r="H120" s="59" t="s">
        <v>535</v>
      </c>
      <c r="J120" s="144">
        <v>45234</v>
      </c>
      <c r="K120" s="59" t="s">
        <v>15627</v>
      </c>
      <c r="L120" s="59" t="s">
        <v>16766</v>
      </c>
      <c r="M120" s="59" t="s">
        <v>6432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15613</v>
      </c>
      <c r="E121" s="755" t="s">
        <v>10427</v>
      </c>
      <c r="F121" s="59"/>
      <c r="G121" s="59" t="s">
        <v>10423</v>
      </c>
      <c r="H121" s="59" t="s">
        <v>535</v>
      </c>
      <c r="J121" s="144">
        <v>45234</v>
      </c>
      <c r="K121" s="59" t="s">
        <v>15613</v>
      </c>
      <c r="L121" s="59" t="s">
        <v>11734</v>
      </c>
      <c r="M121" s="59" t="s">
        <v>7783</v>
      </c>
      <c r="N121" s="144">
        <v>45143</v>
      </c>
      <c r="O121" s="59" t="s">
        <v>7780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15627</v>
      </c>
      <c r="E122" s="81">
        <v>72246321</v>
      </c>
      <c r="F122" s="59" t="s">
        <v>16653</v>
      </c>
      <c r="G122" s="144">
        <v>44813</v>
      </c>
      <c r="H122" s="59" t="s">
        <v>535</v>
      </c>
      <c r="J122" s="144">
        <v>45234</v>
      </c>
      <c r="K122" s="59" t="s">
        <v>15613</v>
      </c>
      <c r="L122" s="59" t="s">
        <v>16767</v>
      </c>
      <c r="M122" s="59" t="s">
        <v>7786</v>
      </c>
      <c r="N122" s="144">
        <v>45143</v>
      </c>
      <c r="O122" s="59" t="s">
        <v>7780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15613</v>
      </c>
      <c r="E123" s="755" t="s">
        <v>16768</v>
      </c>
      <c r="F123" s="59"/>
      <c r="G123" s="59" t="s">
        <v>10423</v>
      </c>
      <c r="H123" s="59" t="s">
        <v>535</v>
      </c>
      <c r="J123" s="144">
        <v>45234</v>
      </c>
      <c r="K123" s="59" t="s">
        <v>15613</v>
      </c>
      <c r="L123" s="59" t="s">
        <v>11758</v>
      </c>
      <c r="M123" s="59" t="s">
        <v>7787</v>
      </c>
      <c r="N123" s="144">
        <v>45143</v>
      </c>
      <c r="O123" s="59" t="s">
        <v>7780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15627</v>
      </c>
      <c r="E124" s="81">
        <v>63661021</v>
      </c>
      <c r="F124" s="59" t="s">
        <v>16653</v>
      </c>
      <c r="G124" s="59" t="s">
        <v>11890</v>
      </c>
      <c r="H124" s="59" t="s">
        <v>535</v>
      </c>
      <c r="J124" s="144">
        <v>45234</v>
      </c>
      <c r="K124" s="59" t="s">
        <v>16208</v>
      </c>
      <c r="L124" s="59">
        <v>57360522121</v>
      </c>
      <c r="M124" s="59" t="s">
        <v>7790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15627</v>
      </c>
      <c r="E125" s="523" t="s">
        <v>16769</v>
      </c>
      <c r="F125" s="59"/>
      <c r="G125" s="59" t="s">
        <v>10423</v>
      </c>
      <c r="H125" s="59" t="s">
        <v>535</v>
      </c>
      <c r="J125" s="144">
        <v>45234</v>
      </c>
      <c r="K125" s="59" t="s">
        <v>15613</v>
      </c>
      <c r="L125" s="59" t="s">
        <v>16770</v>
      </c>
      <c r="M125" s="59" t="s">
        <v>7792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15627</v>
      </c>
      <c r="E126" s="81">
        <v>88671120</v>
      </c>
      <c r="F126" s="59" t="s">
        <v>16653</v>
      </c>
      <c r="G126" s="144">
        <v>44813</v>
      </c>
      <c r="H126" s="59" t="s">
        <v>535</v>
      </c>
      <c r="J126" s="144">
        <v>45234</v>
      </c>
      <c r="K126" s="59" t="s">
        <v>15613</v>
      </c>
      <c r="L126" s="59" t="s">
        <v>16771</v>
      </c>
      <c r="M126" s="59" t="s">
        <v>7789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15627</v>
      </c>
      <c r="E127" s="523" t="s">
        <v>16772</v>
      </c>
      <c r="F127" s="59"/>
      <c r="G127" s="59" t="s">
        <v>10423</v>
      </c>
      <c r="H127" s="59" t="s">
        <v>535</v>
      </c>
      <c r="J127" s="593">
        <v>45234</v>
      </c>
      <c r="K127" s="531" t="s">
        <v>15621</v>
      </c>
      <c r="L127" s="607" t="s">
        <v>16665</v>
      </c>
      <c r="M127" s="531"/>
      <c r="N127" s="593">
        <v>45143</v>
      </c>
      <c r="O127" s="702" t="s">
        <v>15620</v>
      </c>
      <c r="P127" s="531"/>
      <c r="Q127" s="531"/>
    </row>
    <row r="128" spans="1:17" x14ac:dyDescent="0.25">
      <c r="A128" s="59">
        <v>126</v>
      </c>
      <c r="B128" s="91">
        <v>44782</v>
      </c>
      <c r="C128" s="91"/>
      <c r="D128" s="59" t="s">
        <v>15627</v>
      </c>
      <c r="E128" s="81">
        <v>42102019</v>
      </c>
      <c r="F128" s="59" t="s">
        <v>16653</v>
      </c>
      <c r="G128" s="59" t="s">
        <v>11890</v>
      </c>
      <c r="H128" s="59" t="s">
        <v>535</v>
      </c>
      <c r="J128" s="144">
        <v>45234</v>
      </c>
      <c r="K128" s="59" t="s">
        <v>15689</v>
      </c>
      <c r="L128" s="59" t="s">
        <v>16773</v>
      </c>
      <c r="M128" s="59" t="s">
        <v>8326</v>
      </c>
      <c r="N128" s="144">
        <v>45143</v>
      </c>
      <c r="O128" s="59" t="s">
        <v>16765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15613</v>
      </c>
      <c r="E129" s="523" t="s">
        <v>10432</v>
      </c>
      <c r="F129" s="59"/>
      <c r="G129" s="59" t="s">
        <v>10423</v>
      </c>
      <c r="H129" s="59" t="s">
        <v>535</v>
      </c>
      <c r="I129" s="148"/>
      <c r="J129" s="515">
        <v>45143</v>
      </c>
      <c r="K129" s="59" t="s">
        <v>15613</v>
      </c>
      <c r="L129" s="59" t="s">
        <v>16774</v>
      </c>
      <c r="M129" s="59" t="s">
        <v>8006</v>
      </c>
      <c r="N129" s="59" t="s">
        <v>3168</v>
      </c>
      <c r="O129" s="59" t="s">
        <v>16775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31" t="s">
        <v>15627</v>
      </c>
      <c r="E130" s="698">
        <v>47343919</v>
      </c>
      <c r="F130" s="531" t="s">
        <v>16653</v>
      </c>
      <c r="G130" s="593">
        <v>44813</v>
      </c>
      <c r="H130" s="531" t="s">
        <v>535</v>
      </c>
      <c r="J130" s="515">
        <v>45143</v>
      </c>
      <c r="K130" s="59" t="s">
        <v>15613</v>
      </c>
      <c r="L130" s="59" t="s">
        <v>16776</v>
      </c>
      <c r="M130" s="59" t="s">
        <v>8007</v>
      </c>
      <c r="N130" s="59" t="s">
        <v>3168</v>
      </c>
      <c r="O130" s="59" t="s">
        <v>16775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15613</v>
      </c>
      <c r="E131" s="755" t="s">
        <v>16777</v>
      </c>
      <c r="F131" s="59"/>
      <c r="G131" s="59" t="s">
        <v>10423</v>
      </c>
      <c r="H131" s="59" t="s">
        <v>535</v>
      </c>
      <c r="J131" s="515">
        <v>45143</v>
      </c>
      <c r="K131" s="83" t="s">
        <v>15627</v>
      </c>
      <c r="L131" s="110" t="s">
        <v>16778</v>
      </c>
      <c r="M131" s="110" t="s">
        <v>6431</v>
      </c>
      <c r="N131" s="59" t="s">
        <v>3168</v>
      </c>
      <c r="O131" s="59" t="s">
        <v>16775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15627</v>
      </c>
      <c r="E132" s="81">
        <v>72302821</v>
      </c>
      <c r="F132" s="59" t="s">
        <v>16653</v>
      </c>
      <c r="G132" s="59" t="s">
        <v>11875</v>
      </c>
      <c r="H132" s="276" t="s">
        <v>16747</v>
      </c>
      <c r="J132" s="515">
        <v>45143</v>
      </c>
      <c r="K132" s="59" t="s">
        <v>15613</v>
      </c>
      <c r="L132" s="59" t="s">
        <v>16779</v>
      </c>
      <c r="M132" s="59" t="s">
        <v>8012</v>
      </c>
      <c r="N132" s="59" t="s">
        <v>3168</v>
      </c>
      <c r="O132" s="59" t="s">
        <v>16775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15627</v>
      </c>
      <c r="E133" s="698">
        <v>80671121</v>
      </c>
      <c r="F133" s="59" t="s">
        <v>16653</v>
      </c>
      <c r="G133" s="59" t="s">
        <v>11875</v>
      </c>
      <c r="H133" s="276" t="s">
        <v>16747</v>
      </c>
      <c r="J133" s="515">
        <v>45143</v>
      </c>
      <c r="K133" s="59" t="s">
        <v>15689</v>
      </c>
      <c r="L133" s="59" t="s">
        <v>16780</v>
      </c>
      <c r="M133" s="59" t="s">
        <v>8009</v>
      </c>
      <c r="N133" s="59" t="s">
        <v>3168</v>
      </c>
      <c r="O133" s="59" t="s">
        <v>16775</v>
      </c>
      <c r="P133" s="59"/>
      <c r="Q133" s="59" t="s">
        <v>3290</v>
      </c>
    </row>
    <row r="134" spans="1:17" x14ac:dyDescent="0.25">
      <c r="A134" s="59">
        <v>132</v>
      </c>
      <c r="B134" s="60" t="s">
        <v>10046</v>
      </c>
      <c r="C134" s="60"/>
      <c r="D134" s="59" t="s">
        <v>15627</v>
      </c>
      <c r="E134" s="523" t="s">
        <v>16781</v>
      </c>
      <c r="F134" s="59"/>
      <c r="G134" s="59" t="s">
        <v>10072</v>
      </c>
      <c r="H134" s="276" t="s">
        <v>16552</v>
      </c>
      <c r="J134" s="515">
        <v>45143</v>
      </c>
      <c r="K134" s="59" t="s">
        <v>15627</v>
      </c>
      <c r="L134" s="59" t="s">
        <v>16782</v>
      </c>
      <c r="M134" s="59" t="s">
        <v>8319</v>
      </c>
      <c r="N134" s="59" t="s">
        <v>3168</v>
      </c>
      <c r="O134" s="59" t="s">
        <v>15400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15627</v>
      </c>
      <c r="E135" s="698">
        <v>52450220</v>
      </c>
      <c r="F135" s="59" t="s">
        <v>16653</v>
      </c>
      <c r="G135" s="59" t="s">
        <v>11875</v>
      </c>
      <c r="H135" s="276" t="s">
        <v>16552</v>
      </c>
      <c r="J135" s="515">
        <v>45143</v>
      </c>
      <c r="K135" s="59" t="s">
        <v>16208</v>
      </c>
      <c r="L135" s="60">
        <v>57002323220</v>
      </c>
      <c r="M135" s="81" t="s">
        <v>8321</v>
      </c>
      <c r="N135" s="59" t="s">
        <v>3168</v>
      </c>
      <c r="O135" s="59" t="s">
        <v>15401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15627</v>
      </c>
      <c r="E136" s="698">
        <v>33464818</v>
      </c>
      <c r="F136" s="59" t="s">
        <v>16653</v>
      </c>
      <c r="G136" s="59" t="s">
        <v>11890</v>
      </c>
      <c r="H136" s="59" t="s">
        <v>522</v>
      </c>
      <c r="J136" s="515">
        <v>45143</v>
      </c>
      <c r="K136" s="59" t="s">
        <v>15613</v>
      </c>
      <c r="L136" s="59" t="s">
        <v>11761</v>
      </c>
      <c r="M136" s="59" t="s">
        <v>8010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15627</v>
      </c>
      <c r="E137" s="81">
        <v>75690820</v>
      </c>
      <c r="F137" s="59" t="s">
        <v>16653</v>
      </c>
      <c r="G137" s="144">
        <v>44813</v>
      </c>
      <c r="H137" s="59" t="s">
        <v>535</v>
      </c>
      <c r="J137" s="515">
        <v>45143</v>
      </c>
      <c r="K137" s="59" t="s">
        <v>15613</v>
      </c>
      <c r="L137" s="59" t="s">
        <v>16783</v>
      </c>
      <c r="M137" s="59" t="s">
        <v>8084</v>
      </c>
      <c r="N137" s="59" t="s">
        <v>3168</v>
      </c>
      <c r="O137" s="59" t="s">
        <v>16784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15627</v>
      </c>
      <c r="E138" s="81">
        <v>22644120</v>
      </c>
      <c r="F138" s="59" t="s">
        <v>16653</v>
      </c>
      <c r="G138" s="144">
        <v>44813</v>
      </c>
      <c r="H138" s="59" t="s">
        <v>535</v>
      </c>
      <c r="J138" s="515">
        <v>45143</v>
      </c>
      <c r="K138" s="59" t="s">
        <v>15613</v>
      </c>
      <c r="L138" s="59" t="s">
        <v>16785</v>
      </c>
      <c r="M138" s="59" t="s">
        <v>8011</v>
      </c>
      <c r="N138" s="59" t="s">
        <v>3168</v>
      </c>
      <c r="O138" s="59" t="s">
        <v>16775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15627</v>
      </c>
      <c r="E139" s="552" t="s">
        <v>16786</v>
      </c>
      <c r="F139" s="59" t="s">
        <v>16653</v>
      </c>
      <c r="G139" s="59" t="s">
        <v>11875</v>
      </c>
      <c r="H139" s="276" t="s">
        <v>16747</v>
      </c>
      <c r="J139" s="515">
        <v>45143</v>
      </c>
      <c r="K139" s="59" t="s">
        <v>15621</v>
      </c>
      <c r="L139" s="124" t="s">
        <v>16787</v>
      </c>
      <c r="M139" s="59" t="s">
        <v>8323</v>
      </c>
      <c r="N139" s="59" t="s">
        <v>3168</v>
      </c>
      <c r="O139" s="59" t="s">
        <v>15402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15627</v>
      </c>
      <c r="E140" s="552" t="s">
        <v>16788</v>
      </c>
      <c r="F140" s="59" t="s">
        <v>16653</v>
      </c>
      <c r="G140" s="144">
        <v>44813</v>
      </c>
      <c r="H140" s="59" t="s">
        <v>535</v>
      </c>
      <c r="J140" s="515">
        <v>45143</v>
      </c>
      <c r="K140" s="59" t="s">
        <v>15627</v>
      </c>
      <c r="L140" s="59" t="s">
        <v>16789</v>
      </c>
      <c r="M140" s="59" t="s">
        <v>8008</v>
      </c>
      <c r="N140" s="59" t="s">
        <v>3168</v>
      </c>
      <c r="O140" s="59" t="s">
        <v>16775</v>
      </c>
      <c r="P140" s="59"/>
      <c r="Q140" s="59" t="s">
        <v>3290</v>
      </c>
    </row>
    <row r="141" spans="1:17" x14ac:dyDescent="0.25">
      <c r="A141" s="59">
        <v>139</v>
      </c>
      <c r="B141" s="81" t="s">
        <v>11920</v>
      </c>
      <c r="C141" s="81"/>
      <c r="D141" s="59" t="s">
        <v>15613</v>
      </c>
      <c r="E141" s="698" t="s">
        <v>16790</v>
      </c>
      <c r="F141" s="531" t="s">
        <v>16653</v>
      </c>
      <c r="G141" s="531" t="s">
        <v>11982</v>
      </c>
      <c r="H141" s="531" t="s">
        <v>522</v>
      </c>
      <c r="J141" s="515">
        <v>45143</v>
      </c>
      <c r="K141" s="59" t="s">
        <v>15689</v>
      </c>
      <c r="L141" s="744" t="s">
        <v>16791</v>
      </c>
      <c r="M141" s="59" t="s">
        <v>8190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11920</v>
      </c>
      <c r="C142" s="81"/>
      <c r="D142" s="59" t="s">
        <v>15613</v>
      </c>
      <c r="E142" s="81" t="s">
        <v>16792</v>
      </c>
      <c r="F142" s="59" t="s">
        <v>16653</v>
      </c>
      <c r="G142" s="59" t="s">
        <v>12023</v>
      </c>
      <c r="H142" s="59" t="s">
        <v>522</v>
      </c>
      <c r="J142" s="515">
        <v>45143</v>
      </c>
      <c r="K142" s="59" t="s">
        <v>16558</v>
      </c>
      <c r="L142" s="531" t="s">
        <v>16793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11920</v>
      </c>
      <c r="C143" s="81"/>
      <c r="D143" s="59" t="s">
        <v>15613</v>
      </c>
      <c r="E143" s="698" t="s">
        <v>16635</v>
      </c>
      <c r="F143" s="59" t="s">
        <v>16653</v>
      </c>
      <c r="G143" s="59" t="s">
        <v>12023</v>
      </c>
      <c r="H143" s="59" t="s">
        <v>522</v>
      </c>
      <c r="J143" s="59" t="s">
        <v>3137</v>
      </c>
      <c r="K143" s="59" t="s">
        <v>16720</v>
      </c>
      <c r="L143" s="59" t="s">
        <v>16794</v>
      </c>
      <c r="M143" s="59" t="s">
        <v>8099</v>
      </c>
      <c r="N143" s="59" t="s">
        <v>3321</v>
      </c>
      <c r="O143" s="59" t="s">
        <v>5830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11920</v>
      </c>
      <c r="C144" s="81"/>
      <c r="D144" s="59" t="s">
        <v>16208</v>
      </c>
      <c r="E144" s="81">
        <v>57213971318</v>
      </c>
      <c r="F144" s="59" t="s">
        <v>16653</v>
      </c>
      <c r="G144" s="81" t="s">
        <v>11920</v>
      </c>
      <c r="H144" s="59" t="s">
        <v>522</v>
      </c>
      <c r="J144" s="59" t="s">
        <v>3137</v>
      </c>
      <c r="K144" s="59" t="s">
        <v>15689</v>
      </c>
      <c r="L144" s="59" t="s">
        <v>16795</v>
      </c>
      <c r="M144" s="59" t="s">
        <v>8101</v>
      </c>
      <c r="N144" s="59" t="s">
        <v>3321</v>
      </c>
      <c r="O144" s="59" t="s">
        <v>5830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11920</v>
      </c>
      <c r="C145" s="81"/>
      <c r="D145" s="59" t="s">
        <v>16208</v>
      </c>
      <c r="E145" s="81">
        <v>57247105119</v>
      </c>
      <c r="F145" s="59" t="s">
        <v>16653</v>
      </c>
      <c r="G145" s="59" t="s">
        <v>11982</v>
      </c>
      <c r="H145" s="59" t="s">
        <v>16796</v>
      </c>
      <c r="J145" s="59" t="s">
        <v>3137</v>
      </c>
      <c r="K145" s="59" t="s">
        <v>15613</v>
      </c>
      <c r="L145" s="59" t="s">
        <v>16797</v>
      </c>
      <c r="M145" s="59" t="s">
        <v>8102</v>
      </c>
      <c r="N145" s="59" t="s">
        <v>3321</v>
      </c>
      <c r="O145" s="59" t="s">
        <v>5830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11920</v>
      </c>
      <c r="C146" s="81"/>
      <c r="D146" s="59" t="s">
        <v>16208</v>
      </c>
      <c r="E146" s="81">
        <v>57037070521</v>
      </c>
      <c r="F146" s="59" t="s">
        <v>16653</v>
      </c>
      <c r="G146" s="81" t="s">
        <v>11920</v>
      </c>
      <c r="H146" s="59" t="s">
        <v>522</v>
      </c>
      <c r="J146" s="59" t="s">
        <v>3137</v>
      </c>
      <c r="K146" s="59" t="s">
        <v>15613</v>
      </c>
      <c r="L146" s="59" t="s">
        <v>16798</v>
      </c>
      <c r="M146" s="59" t="s">
        <v>8103</v>
      </c>
      <c r="N146" s="59" t="s">
        <v>3321</v>
      </c>
      <c r="O146" s="59" t="s">
        <v>5830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11920</v>
      </c>
      <c r="C147" s="81"/>
      <c r="D147" s="59" t="s">
        <v>16208</v>
      </c>
      <c r="E147" s="81">
        <v>57000230521</v>
      </c>
      <c r="F147" s="59" t="s">
        <v>16653</v>
      </c>
      <c r="G147" s="81" t="s">
        <v>11920</v>
      </c>
      <c r="H147" s="59" t="s">
        <v>522</v>
      </c>
      <c r="J147" s="59" t="s">
        <v>3137</v>
      </c>
      <c r="K147" s="59" t="s">
        <v>15613</v>
      </c>
      <c r="L147" s="59" t="s">
        <v>16799</v>
      </c>
      <c r="M147" s="59" t="s">
        <v>8104</v>
      </c>
      <c r="N147" s="59" t="s">
        <v>3321</v>
      </c>
      <c r="O147" s="59" t="s">
        <v>5830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11920</v>
      </c>
      <c r="C148" s="81"/>
      <c r="D148" s="59" t="s">
        <v>16208</v>
      </c>
      <c r="E148" s="81">
        <v>57000450521</v>
      </c>
      <c r="F148" s="59" t="s">
        <v>16653</v>
      </c>
      <c r="G148" s="81" t="s">
        <v>11920</v>
      </c>
      <c r="H148" s="59" t="s">
        <v>522</v>
      </c>
      <c r="I148" s="148"/>
      <c r="J148" s="59" t="s">
        <v>3137</v>
      </c>
      <c r="K148" s="59" t="s">
        <v>15613</v>
      </c>
      <c r="L148" s="59" t="s">
        <v>16800</v>
      </c>
      <c r="M148" s="59" t="s">
        <v>8105</v>
      </c>
      <c r="N148" s="59" t="s">
        <v>3321</v>
      </c>
      <c r="O148" s="59" t="s">
        <v>5830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11920</v>
      </c>
      <c r="C149" s="81"/>
      <c r="D149" s="531" t="s">
        <v>15689</v>
      </c>
      <c r="E149" s="759" t="s">
        <v>16801</v>
      </c>
      <c r="F149" s="531" t="s">
        <v>16653</v>
      </c>
      <c r="G149" s="531" t="s">
        <v>12041</v>
      </c>
      <c r="H149" s="531" t="s">
        <v>522</v>
      </c>
      <c r="J149" s="59" t="s">
        <v>3137</v>
      </c>
      <c r="K149" s="59" t="s">
        <v>15613</v>
      </c>
      <c r="L149" s="81" t="s">
        <v>16802</v>
      </c>
      <c r="M149" s="81" t="s">
        <v>8175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11920</v>
      </c>
      <c r="C150" s="81"/>
      <c r="D150" s="59" t="s">
        <v>15689</v>
      </c>
      <c r="E150" s="81" t="s">
        <v>16803</v>
      </c>
      <c r="F150" s="59" t="s">
        <v>16653</v>
      </c>
      <c r="G150" s="59" t="s">
        <v>11982</v>
      </c>
      <c r="H150" s="59" t="s">
        <v>522</v>
      </c>
      <c r="J150" s="59" t="s">
        <v>3137</v>
      </c>
      <c r="K150" s="120" t="s">
        <v>16804</v>
      </c>
      <c r="L150" s="59" t="s">
        <v>16805</v>
      </c>
      <c r="M150" s="59" t="s">
        <v>8176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60">
        <v>149</v>
      </c>
      <c r="B151" s="81" t="s">
        <v>11920</v>
      </c>
      <c r="C151" s="81"/>
      <c r="D151" s="59" t="s">
        <v>15613</v>
      </c>
      <c r="E151" s="698" t="s">
        <v>16637</v>
      </c>
      <c r="F151" s="59" t="s">
        <v>16653</v>
      </c>
      <c r="G151" s="59" t="s">
        <v>11982</v>
      </c>
      <c r="H151" s="59" t="s">
        <v>522</v>
      </c>
      <c r="J151" s="59" t="s">
        <v>3321</v>
      </c>
      <c r="K151" s="59" t="s">
        <v>16806</v>
      </c>
      <c r="L151" s="59">
        <v>57117893919</v>
      </c>
      <c r="M151" s="59" t="s">
        <v>8206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11920</v>
      </c>
      <c r="C152" s="81"/>
      <c r="D152" s="59" t="s">
        <v>15613</v>
      </c>
      <c r="E152" s="698" t="s">
        <v>16807</v>
      </c>
      <c r="F152" s="531" t="s">
        <v>16653</v>
      </c>
      <c r="G152" s="531" t="s">
        <v>12041</v>
      </c>
      <c r="H152" s="531" t="s">
        <v>522</v>
      </c>
      <c r="J152" s="59" t="s">
        <v>3321</v>
      </c>
      <c r="K152" s="59" t="s">
        <v>16808</v>
      </c>
      <c r="L152" s="60" t="s">
        <v>16809</v>
      </c>
      <c r="M152" s="81" t="s">
        <v>8327</v>
      </c>
      <c r="N152" s="144">
        <v>45205</v>
      </c>
      <c r="O152" s="59" t="s">
        <v>16765</v>
      </c>
      <c r="P152" s="59"/>
      <c r="Q152" s="276"/>
    </row>
    <row r="153" spans="1:17" x14ac:dyDescent="0.25">
      <c r="A153" s="760">
        <v>151</v>
      </c>
      <c r="B153" s="81" t="s">
        <v>11920</v>
      </c>
      <c r="C153" s="81"/>
      <c r="D153" s="531" t="s">
        <v>15613</v>
      </c>
      <c r="E153" s="698" t="s">
        <v>16810</v>
      </c>
      <c r="F153" s="531" t="s">
        <v>16653</v>
      </c>
      <c r="G153" s="531" t="s">
        <v>12023</v>
      </c>
      <c r="H153" s="531" t="s">
        <v>522</v>
      </c>
      <c r="J153" s="59" t="s">
        <v>3321</v>
      </c>
      <c r="K153" s="59" t="s">
        <v>15613</v>
      </c>
      <c r="L153" s="59" t="s">
        <v>14731</v>
      </c>
      <c r="M153" s="59" t="s">
        <v>8188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11920</v>
      </c>
      <c r="C154" s="81"/>
      <c r="D154" s="59" t="s">
        <v>15613</v>
      </c>
      <c r="E154" s="698" t="s">
        <v>16811</v>
      </c>
      <c r="F154" s="59" t="s">
        <v>16653</v>
      </c>
      <c r="G154" s="59" t="s">
        <v>11982</v>
      </c>
      <c r="H154" s="59" t="s">
        <v>522</v>
      </c>
      <c r="J154" s="59" t="s">
        <v>3321</v>
      </c>
      <c r="K154" s="59" t="s">
        <v>16812</v>
      </c>
      <c r="L154" s="124" t="s">
        <v>16813</v>
      </c>
      <c r="M154" s="59" t="s">
        <v>8207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11920</v>
      </c>
      <c r="C155" s="81"/>
      <c r="D155" s="59" t="s">
        <v>15613</v>
      </c>
      <c r="E155" s="81" t="s">
        <v>16814</v>
      </c>
      <c r="F155" s="59" t="s">
        <v>16653</v>
      </c>
      <c r="G155" s="59" t="s">
        <v>12023</v>
      </c>
      <c r="H155" s="59" t="s">
        <v>522</v>
      </c>
      <c r="J155" s="59" t="s">
        <v>3321</v>
      </c>
      <c r="K155" s="59" t="s">
        <v>16815</v>
      </c>
      <c r="L155" s="59" t="s">
        <v>16816</v>
      </c>
      <c r="M155" s="59" t="s">
        <v>8189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11920</v>
      </c>
      <c r="C156" s="81"/>
      <c r="D156" s="59" t="s">
        <v>16208</v>
      </c>
      <c r="E156" s="698">
        <v>10014930421</v>
      </c>
      <c r="F156" s="59" t="s">
        <v>16653</v>
      </c>
      <c r="G156" s="59" t="s">
        <v>12023</v>
      </c>
      <c r="H156" s="59" t="s">
        <v>522</v>
      </c>
      <c r="J156" s="59" t="s">
        <v>3321</v>
      </c>
      <c r="K156" s="59" t="s">
        <v>15627</v>
      </c>
      <c r="L156" s="59" t="s">
        <v>16817</v>
      </c>
      <c r="M156" s="59" t="s">
        <v>16818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11920</v>
      </c>
      <c r="C157" s="81"/>
      <c r="D157" s="59" t="s">
        <v>15613</v>
      </c>
      <c r="E157" s="698" t="s">
        <v>16819</v>
      </c>
      <c r="F157" s="59" t="s">
        <v>16653</v>
      </c>
      <c r="G157" s="59" t="s">
        <v>12023</v>
      </c>
      <c r="H157" s="59" t="s">
        <v>522</v>
      </c>
      <c r="J157" s="531" t="s">
        <v>3321</v>
      </c>
      <c r="K157" s="531" t="s">
        <v>16579</v>
      </c>
      <c r="L157" s="698">
        <v>5379109088</v>
      </c>
      <c r="M157" s="531"/>
      <c r="N157" s="531"/>
      <c r="O157" s="531" t="s">
        <v>15620</v>
      </c>
      <c r="P157" s="531"/>
      <c r="Q157" s="531"/>
    </row>
    <row r="158" spans="1:17" x14ac:dyDescent="0.25">
      <c r="A158" s="59">
        <v>156</v>
      </c>
      <c r="B158" s="81" t="s">
        <v>11920</v>
      </c>
      <c r="C158" s="81"/>
      <c r="D158" s="59" t="s">
        <v>15613</v>
      </c>
      <c r="E158" s="81" t="s">
        <v>16820</v>
      </c>
      <c r="F158" s="59" t="s">
        <v>16653</v>
      </c>
      <c r="G158" s="59" t="s">
        <v>11982</v>
      </c>
      <c r="H158" s="59" t="s">
        <v>522</v>
      </c>
      <c r="J158" s="144">
        <v>45205</v>
      </c>
      <c r="K158" s="59" t="s">
        <v>15613</v>
      </c>
      <c r="L158" s="81" t="s">
        <v>9895</v>
      </c>
      <c r="M158" s="59" t="s">
        <v>8362</v>
      </c>
      <c r="N158" s="59" t="s">
        <v>16225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11920</v>
      </c>
      <c r="C159" s="81"/>
      <c r="D159" s="59" t="s">
        <v>16208</v>
      </c>
      <c r="E159" s="81">
        <v>57358940421</v>
      </c>
      <c r="F159" s="59" t="s">
        <v>16653</v>
      </c>
      <c r="G159" s="81" t="s">
        <v>11920</v>
      </c>
      <c r="H159" s="59" t="s">
        <v>522</v>
      </c>
      <c r="J159" s="144">
        <v>45205</v>
      </c>
      <c r="K159" s="59" t="s">
        <v>15613</v>
      </c>
      <c r="L159" s="81" t="s">
        <v>11902</v>
      </c>
      <c r="M159" s="59" t="s">
        <v>6330</v>
      </c>
      <c r="N159" s="59" t="s">
        <v>16225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11920</v>
      </c>
      <c r="C160" s="81"/>
      <c r="D160" s="59" t="s">
        <v>16208</v>
      </c>
      <c r="E160" s="81">
        <v>57002323220</v>
      </c>
      <c r="F160" s="59" t="s">
        <v>16653</v>
      </c>
      <c r="G160" s="81" t="s">
        <v>11920</v>
      </c>
      <c r="H160" s="59" t="s">
        <v>522</v>
      </c>
      <c r="J160" s="144">
        <v>45205</v>
      </c>
      <c r="K160" s="59" t="s">
        <v>15613</v>
      </c>
      <c r="L160" s="81" t="s">
        <v>16821</v>
      </c>
      <c r="M160" s="81" t="s">
        <v>8364</v>
      </c>
      <c r="N160" s="59" t="s">
        <v>16225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12060</v>
      </c>
      <c r="C161" s="60"/>
      <c r="D161" s="59" t="s">
        <v>16613</v>
      </c>
      <c r="E161" s="698" t="s">
        <v>16822</v>
      </c>
      <c r="F161" s="73">
        <v>1450000</v>
      </c>
      <c r="G161" s="59" t="s">
        <v>12091</v>
      </c>
      <c r="H161" s="59" t="s">
        <v>522</v>
      </c>
      <c r="J161" s="144">
        <v>45205</v>
      </c>
      <c r="K161" s="59" t="s">
        <v>15613</v>
      </c>
      <c r="L161" s="81" t="s">
        <v>9898</v>
      </c>
      <c r="M161" s="59" t="s">
        <v>6328</v>
      </c>
      <c r="N161" s="59" t="s">
        <v>16225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12060</v>
      </c>
      <c r="C162" s="60"/>
      <c r="D162" s="59" t="s">
        <v>16558</v>
      </c>
      <c r="E162" s="698" t="s">
        <v>16823</v>
      </c>
      <c r="F162" s="73">
        <v>1450000</v>
      </c>
      <c r="G162" s="59" t="s">
        <v>12091</v>
      </c>
      <c r="H162" s="59" t="s">
        <v>522</v>
      </c>
      <c r="J162" s="144">
        <v>45205</v>
      </c>
      <c r="K162" s="59" t="s">
        <v>15627</v>
      </c>
      <c r="L162" s="81" t="s">
        <v>16824</v>
      </c>
      <c r="M162" s="59" t="s">
        <v>8365</v>
      </c>
      <c r="N162" s="59" t="s">
        <v>16225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12060</v>
      </c>
      <c r="C163" s="60"/>
      <c r="D163" s="59" t="s">
        <v>16558</v>
      </c>
      <c r="E163" s="81" t="s">
        <v>16825</v>
      </c>
      <c r="F163" s="73">
        <v>1450000</v>
      </c>
      <c r="G163" s="59" t="s">
        <v>12060</v>
      </c>
      <c r="H163" s="59" t="s">
        <v>5967</v>
      </c>
      <c r="J163" s="144">
        <v>45205</v>
      </c>
      <c r="K163" s="59" t="s">
        <v>15627</v>
      </c>
      <c r="L163" s="81" t="s">
        <v>16826</v>
      </c>
      <c r="M163" s="59" t="s">
        <v>8366</v>
      </c>
      <c r="N163" s="59" t="s">
        <v>16225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12060</v>
      </c>
      <c r="C164" s="60"/>
      <c r="D164" s="59" t="s">
        <v>16827</v>
      </c>
      <c r="E164" s="81">
        <v>5151109064</v>
      </c>
      <c r="F164" s="73">
        <v>1450000</v>
      </c>
      <c r="G164" s="59" t="s">
        <v>12091</v>
      </c>
      <c r="H164" s="59" t="s">
        <v>522</v>
      </c>
      <c r="J164" s="531" t="s">
        <v>3586</v>
      </c>
      <c r="K164" s="531" t="s">
        <v>16828</v>
      </c>
      <c r="L164" s="531" t="s">
        <v>16829</v>
      </c>
      <c r="M164" s="531"/>
      <c r="N164" s="531"/>
      <c r="O164" s="531"/>
      <c r="P164" s="531"/>
      <c r="Q164" s="531"/>
    </row>
    <row r="165" spans="1:17" x14ac:dyDescent="0.25">
      <c r="A165" s="59">
        <v>163</v>
      </c>
      <c r="B165" s="60" t="s">
        <v>12060</v>
      </c>
      <c r="C165" s="60"/>
      <c r="D165" s="59" t="s">
        <v>16827</v>
      </c>
      <c r="E165" s="81">
        <v>5470712046</v>
      </c>
      <c r="F165" s="73">
        <v>1450000</v>
      </c>
      <c r="G165" s="59" t="s">
        <v>12091</v>
      </c>
      <c r="H165" s="59" t="s">
        <v>522</v>
      </c>
      <c r="J165" s="59" t="s">
        <v>3586</v>
      </c>
      <c r="K165" s="59" t="s">
        <v>16830</v>
      </c>
      <c r="L165" s="59" t="s">
        <v>16831</v>
      </c>
      <c r="M165" s="59" t="s">
        <v>16832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12060</v>
      </c>
      <c r="C166" s="60"/>
      <c r="D166" s="59" t="s">
        <v>16558</v>
      </c>
      <c r="E166" s="81" t="s">
        <v>16833</v>
      </c>
      <c r="F166" s="73">
        <v>1450000</v>
      </c>
      <c r="G166" s="59" t="s">
        <v>12060</v>
      </c>
      <c r="H166" s="59" t="s">
        <v>5967</v>
      </c>
      <c r="J166" s="59" t="s">
        <v>3586</v>
      </c>
      <c r="K166" s="59" t="s">
        <v>15613</v>
      </c>
      <c r="L166" s="59" t="s">
        <v>16834</v>
      </c>
      <c r="M166" s="59" t="s">
        <v>8394</v>
      </c>
      <c r="N166" s="144">
        <v>45053</v>
      </c>
      <c r="O166" s="59" t="s">
        <v>5830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12060</v>
      </c>
      <c r="C167" s="60"/>
      <c r="D167" s="59" t="s">
        <v>15689</v>
      </c>
      <c r="E167" s="81" t="s">
        <v>16835</v>
      </c>
      <c r="F167" s="73">
        <v>1450000</v>
      </c>
      <c r="G167" s="59" t="s">
        <v>12091</v>
      </c>
      <c r="H167" s="59" t="s">
        <v>522</v>
      </c>
      <c r="J167" s="59" t="s">
        <v>3586</v>
      </c>
      <c r="K167" s="59" t="s">
        <v>15689</v>
      </c>
      <c r="L167" s="59" t="s">
        <v>16836</v>
      </c>
      <c r="M167" s="59" t="s">
        <v>8421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12060</v>
      </c>
      <c r="C168" s="60"/>
      <c r="D168" s="59" t="s">
        <v>16837</v>
      </c>
      <c r="E168" s="552" t="s">
        <v>16838</v>
      </c>
      <c r="F168" s="73">
        <v>1450000</v>
      </c>
      <c r="G168" s="59" t="s">
        <v>12060</v>
      </c>
      <c r="H168" s="59" t="s">
        <v>5967</v>
      </c>
      <c r="I168" s="266"/>
      <c r="J168" s="59" t="s">
        <v>3586</v>
      </c>
      <c r="K168" s="59" t="s">
        <v>15613</v>
      </c>
      <c r="L168" s="59" t="s">
        <v>16839</v>
      </c>
      <c r="M168" s="59" t="s">
        <v>8395</v>
      </c>
      <c r="N168" s="144">
        <v>45053</v>
      </c>
      <c r="O168" s="59" t="s">
        <v>5830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12060</v>
      </c>
      <c r="C169" s="60"/>
      <c r="D169" s="59" t="s">
        <v>16837</v>
      </c>
      <c r="E169" s="552" t="s">
        <v>16838</v>
      </c>
      <c r="F169" s="73">
        <v>1450000</v>
      </c>
      <c r="G169" s="59" t="s">
        <v>12060</v>
      </c>
      <c r="H169" s="59" t="s">
        <v>5967</v>
      </c>
      <c r="J169" s="59" t="s">
        <v>3586</v>
      </c>
      <c r="K169" s="59" t="s">
        <v>15613</v>
      </c>
      <c r="L169" s="59" t="s">
        <v>16840</v>
      </c>
      <c r="M169" s="59" t="s">
        <v>8396</v>
      </c>
      <c r="N169" s="144">
        <v>45053</v>
      </c>
      <c r="O169" s="59" t="s">
        <v>5830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12060</v>
      </c>
      <c r="C170" s="60"/>
      <c r="D170" s="59" t="s">
        <v>15627</v>
      </c>
      <c r="E170" s="81" t="s">
        <v>16841</v>
      </c>
      <c r="F170" s="73">
        <v>1450000</v>
      </c>
      <c r="G170" s="59" t="s">
        <v>12091</v>
      </c>
      <c r="H170" s="59" t="s">
        <v>522</v>
      </c>
      <c r="J170" s="59" t="s">
        <v>3711</v>
      </c>
      <c r="K170" s="59" t="s">
        <v>15613</v>
      </c>
      <c r="L170" s="59" t="s">
        <v>16842</v>
      </c>
      <c r="M170" s="59" t="s">
        <v>8422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5">
        <v>44571</v>
      </c>
      <c r="C171" s="515"/>
      <c r="D171" s="59" t="s">
        <v>15613</v>
      </c>
      <c r="E171" s="698" t="s">
        <v>16761</v>
      </c>
      <c r="F171" s="59" t="s">
        <v>16653</v>
      </c>
      <c r="G171" s="144">
        <v>44661</v>
      </c>
      <c r="H171" s="59" t="s">
        <v>522</v>
      </c>
      <c r="J171" s="59" t="s">
        <v>3711</v>
      </c>
      <c r="K171" s="59" t="s">
        <v>16843</v>
      </c>
      <c r="L171" s="59" t="s">
        <v>16614</v>
      </c>
      <c r="M171" s="59" t="s">
        <v>6847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5">
        <v>44571</v>
      </c>
      <c r="C172" s="515"/>
      <c r="D172" s="59" t="s">
        <v>15613</v>
      </c>
      <c r="E172" s="81" t="s">
        <v>16844</v>
      </c>
      <c r="F172" s="59" t="s">
        <v>16653</v>
      </c>
      <c r="G172" s="144">
        <v>44661</v>
      </c>
      <c r="H172" s="276" t="s">
        <v>16755</v>
      </c>
      <c r="J172" s="59" t="s">
        <v>3711</v>
      </c>
      <c r="K172" s="59" t="s">
        <v>16208</v>
      </c>
      <c r="L172" s="81">
        <v>57358940421</v>
      </c>
      <c r="M172" s="59" t="s">
        <v>8467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5">
        <v>44571</v>
      </c>
      <c r="C173" s="515"/>
      <c r="D173" s="59" t="s">
        <v>15613</v>
      </c>
      <c r="E173" s="81" t="s">
        <v>16845</v>
      </c>
      <c r="F173" s="59" t="s">
        <v>16653</v>
      </c>
      <c r="G173" s="144">
        <v>44752</v>
      </c>
      <c r="H173" s="59" t="s">
        <v>522</v>
      </c>
      <c r="J173" s="59" t="s">
        <v>3711</v>
      </c>
      <c r="K173" s="59" t="s">
        <v>16558</v>
      </c>
      <c r="L173" s="59" t="s">
        <v>16846</v>
      </c>
      <c r="M173" s="59" t="s">
        <v>8468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5">
        <v>44571</v>
      </c>
      <c r="C174" s="515"/>
      <c r="D174" s="59" t="s">
        <v>15613</v>
      </c>
      <c r="E174" s="81" t="s">
        <v>16847</v>
      </c>
      <c r="F174" s="59" t="s">
        <v>16653</v>
      </c>
      <c r="G174" s="144">
        <v>44661</v>
      </c>
      <c r="H174" s="59" t="s">
        <v>522</v>
      </c>
      <c r="J174" s="59" t="s">
        <v>3711</v>
      </c>
      <c r="K174" s="59" t="s">
        <v>15613</v>
      </c>
      <c r="L174" s="59" t="s">
        <v>16848</v>
      </c>
      <c r="M174" s="59" t="s">
        <v>8420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5">
        <v>44571</v>
      </c>
      <c r="C175" s="515"/>
      <c r="D175" s="59" t="s">
        <v>15613</v>
      </c>
      <c r="E175" s="698" t="s">
        <v>16849</v>
      </c>
      <c r="F175" s="59" t="s">
        <v>16653</v>
      </c>
      <c r="G175" s="144">
        <v>44752</v>
      </c>
      <c r="H175" s="59" t="s">
        <v>522</v>
      </c>
      <c r="J175" s="59" t="s">
        <v>3711</v>
      </c>
      <c r="K175" s="59" t="s">
        <v>15613</v>
      </c>
      <c r="L175" s="59" t="s">
        <v>16850</v>
      </c>
      <c r="M175" s="59" t="s">
        <v>8876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5">
        <v>44571</v>
      </c>
      <c r="C176" s="515"/>
      <c r="D176" s="59" t="s">
        <v>15613</v>
      </c>
      <c r="E176" s="698" t="s">
        <v>16641</v>
      </c>
      <c r="F176" s="59" t="s">
        <v>16653</v>
      </c>
      <c r="G176" s="59" t="s">
        <v>12503</v>
      </c>
      <c r="H176" s="59" t="s">
        <v>522</v>
      </c>
      <c r="J176" s="59" t="s">
        <v>3711</v>
      </c>
      <c r="K176" s="59" t="s">
        <v>16843</v>
      </c>
      <c r="L176" s="59" t="s">
        <v>16851</v>
      </c>
      <c r="M176" s="59" t="s">
        <v>8862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6">
        <v>44571</v>
      </c>
      <c r="C177" s="696"/>
      <c r="D177" s="531" t="s">
        <v>15613</v>
      </c>
      <c r="E177" s="759" t="s">
        <v>15687</v>
      </c>
      <c r="F177" s="531" t="s">
        <v>16653</v>
      </c>
      <c r="G177" s="593">
        <v>44752</v>
      </c>
      <c r="H177" s="531" t="s">
        <v>522</v>
      </c>
      <c r="J177" s="59" t="s">
        <v>3711</v>
      </c>
      <c r="K177" s="59" t="s">
        <v>15613</v>
      </c>
      <c r="L177" s="730" t="s">
        <v>16852</v>
      </c>
      <c r="M177" s="730" t="s">
        <v>8423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5">
        <v>44571</v>
      </c>
      <c r="C178" s="515"/>
      <c r="D178" s="59" t="s">
        <v>15613</v>
      </c>
      <c r="E178" s="552" t="s">
        <v>15687</v>
      </c>
      <c r="F178" s="59" t="s">
        <v>16653</v>
      </c>
      <c r="G178" s="144">
        <v>44752</v>
      </c>
      <c r="H178" s="59" t="s">
        <v>522</v>
      </c>
      <c r="J178" s="593">
        <v>45053</v>
      </c>
      <c r="K178" s="531" t="s">
        <v>16830</v>
      </c>
      <c r="L178" s="531" t="s">
        <v>16853</v>
      </c>
      <c r="M178" s="531"/>
      <c r="N178" s="531"/>
      <c r="O178" s="531"/>
      <c r="P178" s="531"/>
      <c r="Q178" s="531"/>
    </row>
    <row r="179" spans="1:17" x14ac:dyDescent="0.25">
      <c r="A179" s="59">
        <v>177</v>
      </c>
      <c r="B179" s="515">
        <v>44571</v>
      </c>
      <c r="C179" s="515"/>
      <c r="D179" s="59" t="s">
        <v>15613</v>
      </c>
      <c r="E179" s="81" t="s">
        <v>16854</v>
      </c>
      <c r="F179" s="59" t="s">
        <v>16653</v>
      </c>
      <c r="G179" s="144">
        <v>44661</v>
      </c>
      <c r="H179" s="276" t="s">
        <v>16755</v>
      </c>
      <c r="J179" s="144">
        <v>45053</v>
      </c>
      <c r="K179" s="59" t="s">
        <v>15713</v>
      </c>
      <c r="L179" s="59" t="s">
        <v>16855</v>
      </c>
      <c r="M179" s="59" t="s">
        <v>9055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5">
        <v>44571</v>
      </c>
      <c r="C180" s="515"/>
      <c r="D180" s="59" t="s">
        <v>15613</v>
      </c>
      <c r="E180" s="698" t="s">
        <v>16644</v>
      </c>
      <c r="F180" s="59" t="s">
        <v>16653</v>
      </c>
      <c r="G180" s="59" t="s">
        <v>12462</v>
      </c>
      <c r="H180" s="59" t="s">
        <v>522</v>
      </c>
      <c r="J180" s="144">
        <v>45053</v>
      </c>
      <c r="K180" s="59" t="s">
        <v>15613</v>
      </c>
      <c r="L180" s="59" t="s">
        <v>16856</v>
      </c>
      <c r="M180" s="59" t="s">
        <v>8500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15689</v>
      </c>
      <c r="E181" s="81" t="s">
        <v>16857</v>
      </c>
      <c r="F181" s="83" t="s">
        <v>16653</v>
      </c>
      <c r="G181" s="144">
        <v>44784</v>
      </c>
      <c r="H181" s="59" t="s">
        <v>16332</v>
      </c>
      <c r="J181" s="144">
        <v>45053</v>
      </c>
      <c r="K181" s="59" t="s">
        <v>15613</v>
      </c>
      <c r="L181" s="59" t="s">
        <v>11264</v>
      </c>
      <c r="M181" s="59" t="s">
        <v>8502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15689</v>
      </c>
      <c r="E182" s="81" t="s">
        <v>16858</v>
      </c>
      <c r="F182" s="59" t="s">
        <v>16653</v>
      </c>
      <c r="G182" s="59" t="s">
        <v>12503</v>
      </c>
      <c r="H182" s="59" t="s">
        <v>522</v>
      </c>
      <c r="J182" s="144">
        <v>45053</v>
      </c>
      <c r="K182" s="59" t="s">
        <v>15613</v>
      </c>
      <c r="L182" s="59" t="s">
        <v>13024</v>
      </c>
      <c r="M182" s="59" t="s">
        <v>8503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15689</v>
      </c>
      <c r="E183" s="698" t="s">
        <v>16859</v>
      </c>
      <c r="F183" s="59" t="s">
        <v>16653</v>
      </c>
      <c r="G183" s="59" t="s">
        <v>12503</v>
      </c>
      <c r="H183" s="59" t="s">
        <v>522</v>
      </c>
      <c r="J183" s="144">
        <v>45053</v>
      </c>
      <c r="K183" s="59" t="s">
        <v>15613</v>
      </c>
      <c r="L183" s="59" t="s">
        <v>16860</v>
      </c>
      <c r="M183" s="59" t="s">
        <v>8504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15689</v>
      </c>
      <c r="E184" s="81" t="s">
        <v>16861</v>
      </c>
      <c r="F184" s="83" t="s">
        <v>16653</v>
      </c>
      <c r="G184" s="144">
        <v>44784</v>
      </c>
      <c r="H184" s="59" t="s">
        <v>525</v>
      </c>
      <c r="J184" s="144">
        <v>45053</v>
      </c>
      <c r="K184" s="59" t="s">
        <v>15613</v>
      </c>
      <c r="L184" s="59" t="s">
        <v>16862</v>
      </c>
      <c r="M184" s="59" t="s">
        <v>8505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15613</v>
      </c>
      <c r="E185" s="81" t="s">
        <v>16776</v>
      </c>
      <c r="F185" s="59" t="s">
        <v>16653</v>
      </c>
      <c r="G185" s="59" t="s">
        <v>12462</v>
      </c>
      <c r="H185" s="59" t="s">
        <v>522</v>
      </c>
      <c r="J185" s="144">
        <v>45053</v>
      </c>
      <c r="K185" s="59" t="s">
        <v>15627</v>
      </c>
      <c r="L185" s="59" t="s">
        <v>16863</v>
      </c>
      <c r="M185" s="59" t="s">
        <v>8499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15613</v>
      </c>
      <c r="E186" s="81" t="s">
        <v>16864</v>
      </c>
      <c r="F186" s="83" t="s">
        <v>16653</v>
      </c>
      <c r="G186" s="144">
        <v>44784</v>
      </c>
      <c r="H186" s="59" t="s">
        <v>525</v>
      </c>
      <c r="J186" s="144">
        <v>45053</v>
      </c>
      <c r="K186" s="59" t="s">
        <v>16579</v>
      </c>
      <c r="L186" s="81">
        <v>5151109064</v>
      </c>
      <c r="M186" s="59" t="s">
        <v>8506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15613</v>
      </c>
      <c r="E187" s="81" t="s">
        <v>16865</v>
      </c>
      <c r="F187" s="59" t="s">
        <v>16653</v>
      </c>
      <c r="G187" s="59" t="s">
        <v>12745</v>
      </c>
      <c r="H187" s="59" t="s">
        <v>16866</v>
      </c>
      <c r="J187" s="515">
        <v>45145</v>
      </c>
      <c r="K187" s="59" t="s">
        <v>15613</v>
      </c>
      <c r="L187" s="59" t="s">
        <v>16867</v>
      </c>
      <c r="M187" s="59" t="s">
        <v>8648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15613</v>
      </c>
      <c r="E188" s="81" t="s">
        <v>16860</v>
      </c>
      <c r="F188" s="59" t="s">
        <v>16653</v>
      </c>
      <c r="G188" s="59" t="s">
        <v>12745</v>
      </c>
      <c r="H188" s="59" t="s">
        <v>535</v>
      </c>
      <c r="J188" s="515">
        <v>45145</v>
      </c>
      <c r="K188" s="59" t="s">
        <v>15613</v>
      </c>
      <c r="L188" s="59" t="s">
        <v>13007</v>
      </c>
      <c r="M188" s="59" t="s">
        <v>8649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15613</v>
      </c>
      <c r="E189" s="81" t="s">
        <v>16868</v>
      </c>
      <c r="F189" s="59" t="s">
        <v>16653</v>
      </c>
      <c r="G189" s="59" t="s">
        <v>12745</v>
      </c>
      <c r="H189" s="59" t="s">
        <v>16866</v>
      </c>
      <c r="J189" s="59" t="s">
        <v>4052</v>
      </c>
      <c r="K189" s="59" t="s">
        <v>16270</v>
      </c>
      <c r="L189" s="59" t="s">
        <v>16869</v>
      </c>
      <c r="M189" s="59" t="s">
        <v>7011</v>
      </c>
      <c r="N189" s="515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31" t="s">
        <v>15689</v>
      </c>
      <c r="E190" s="698" t="s">
        <v>16870</v>
      </c>
      <c r="F190" s="531" t="s">
        <v>16653</v>
      </c>
      <c r="G190" s="531" t="s">
        <v>12462</v>
      </c>
      <c r="H190" s="531" t="s">
        <v>522</v>
      </c>
      <c r="J190" s="59" t="s">
        <v>4052</v>
      </c>
      <c r="K190" s="59" t="s">
        <v>16270</v>
      </c>
      <c r="L190" s="81" t="s">
        <v>16871</v>
      </c>
      <c r="M190" s="59" t="s">
        <v>8861</v>
      </c>
      <c r="N190" s="515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15613</v>
      </c>
      <c r="E191" s="81" t="s">
        <v>16856</v>
      </c>
      <c r="F191" s="59" t="s">
        <v>16653</v>
      </c>
      <c r="G191" s="59" t="s">
        <v>12745</v>
      </c>
      <c r="H191" s="59" t="s">
        <v>535</v>
      </c>
      <c r="J191" s="59" t="s">
        <v>4052</v>
      </c>
      <c r="K191" s="59" t="s">
        <v>15613</v>
      </c>
      <c r="L191" s="59" t="s">
        <v>16872</v>
      </c>
      <c r="M191" s="59" t="s">
        <v>8666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15613</v>
      </c>
      <c r="E192" s="81" t="s">
        <v>16862</v>
      </c>
      <c r="F192" s="59" t="s">
        <v>16653</v>
      </c>
      <c r="G192" s="59" t="s">
        <v>12745</v>
      </c>
      <c r="H192" s="59" t="s">
        <v>535</v>
      </c>
      <c r="J192" s="59" t="s">
        <v>4052</v>
      </c>
      <c r="K192" s="59" t="s">
        <v>15613</v>
      </c>
      <c r="L192" s="59" t="s">
        <v>16873</v>
      </c>
      <c r="M192" s="59" t="s">
        <v>8667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15613</v>
      </c>
      <c r="E193" s="81" t="s">
        <v>16874</v>
      </c>
      <c r="F193" s="59" t="s">
        <v>16653</v>
      </c>
      <c r="G193" s="59" t="s">
        <v>296</v>
      </c>
      <c r="H193" s="59" t="s">
        <v>522</v>
      </c>
      <c r="J193" s="59" t="s">
        <v>4267</v>
      </c>
      <c r="K193" s="59" t="s">
        <v>15613</v>
      </c>
      <c r="L193" s="59" t="s">
        <v>16105</v>
      </c>
      <c r="M193" s="59" t="s">
        <v>7114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15613</v>
      </c>
      <c r="E194" s="81" t="s">
        <v>16875</v>
      </c>
      <c r="F194" s="59" t="s">
        <v>16653</v>
      </c>
      <c r="G194" s="59" t="s">
        <v>12745</v>
      </c>
      <c r="H194" s="59" t="s">
        <v>16876</v>
      </c>
      <c r="J194" s="59" t="s">
        <v>4267</v>
      </c>
      <c r="K194" s="59" t="s">
        <v>16208</v>
      </c>
      <c r="L194" s="81">
        <v>57000230521</v>
      </c>
      <c r="M194" s="59" t="s">
        <v>8884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31" t="s">
        <v>15613</v>
      </c>
      <c r="E195" s="698" t="s">
        <v>16877</v>
      </c>
      <c r="F195" s="531" t="s">
        <v>16653</v>
      </c>
      <c r="G195" s="531" t="s">
        <v>12462</v>
      </c>
      <c r="H195" s="531" t="s">
        <v>522</v>
      </c>
      <c r="J195" s="59" t="s">
        <v>4267</v>
      </c>
      <c r="K195" s="59" t="s">
        <v>15613</v>
      </c>
      <c r="L195" s="59" t="s">
        <v>11631</v>
      </c>
      <c r="M195" s="59" t="s">
        <v>8885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15613</v>
      </c>
      <c r="E196" s="81" t="s">
        <v>12916</v>
      </c>
      <c r="F196" s="83" t="s">
        <v>16653</v>
      </c>
      <c r="G196" s="144">
        <v>44784</v>
      </c>
      <c r="H196" s="59" t="s">
        <v>525</v>
      </c>
      <c r="J196" s="59" t="s">
        <v>4267</v>
      </c>
      <c r="K196" s="59" t="s">
        <v>15613</v>
      </c>
      <c r="L196" s="59" t="s">
        <v>14370</v>
      </c>
      <c r="M196" s="59" t="s">
        <v>8888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15613</v>
      </c>
      <c r="E197" s="81" t="s">
        <v>16878</v>
      </c>
      <c r="F197" s="59" t="s">
        <v>16653</v>
      </c>
      <c r="G197" s="59" t="s">
        <v>296</v>
      </c>
      <c r="H197" s="59" t="s">
        <v>522</v>
      </c>
      <c r="J197" s="59" t="s">
        <v>4267</v>
      </c>
      <c r="K197" s="59" t="s">
        <v>15613</v>
      </c>
      <c r="L197" s="59" t="s">
        <v>16877</v>
      </c>
      <c r="M197" s="59" t="s">
        <v>6747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15613</v>
      </c>
      <c r="E198" s="81" t="s">
        <v>16879</v>
      </c>
      <c r="F198" s="59" t="s">
        <v>16653</v>
      </c>
      <c r="G198" s="59" t="s">
        <v>12503</v>
      </c>
      <c r="H198" s="59" t="s">
        <v>522</v>
      </c>
      <c r="J198" s="59" t="s">
        <v>4267</v>
      </c>
      <c r="K198" s="59" t="s">
        <v>16208</v>
      </c>
      <c r="L198" s="81">
        <v>57073070521</v>
      </c>
      <c r="M198" s="59" t="s">
        <v>8886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15689</v>
      </c>
      <c r="E199" s="81" t="s">
        <v>12917</v>
      </c>
      <c r="F199" s="83" t="s">
        <v>16653</v>
      </c>
      <c r="G199" s="144">
        <v>44784</v>
      </c>
      <c r="H199" s="59" t="s">
        <v>525</v>
      </c>
      <c r="J199" s="59" t="s">
        <v>4267</v>
      </c>
      <c r="K199" s="59" t="s">
        <v>15613</v>
      </c>
      <c r="L199" s="59" t="s">
        <v>16880</v>
      </c>
      <c r="M199" s="59" t="s">
        <v>7036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15613</v>
      </c>
      <c r="E200" s="81" t="s">
        <v>16797</v>
      </c>
      <c r="F200" s="59" t="s">
        <v>16653</v>
      </c>
      <c r="G200" s="59" t="s">
        <v>296</v>
      </c>
      <c r="H200" s="59" t="s">
        <v>522</v>
      </c>
      <c r="J200" s="59" t="s">
        <v>4353</v>
      </c>
      <c r="K200" s="59" t="s">
        <v>15627</v>
      </c>
      <c r="L200" s="59" t="s">
        <v>16881</v>
      </c>
      <c r="M200" s="59" t="s">
        <v>8872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5">
        <v>44906</v>
      </c>
      <c r="C201" s="515"/>
      <c r="D201" s="59" t="s">
        <v>15689</v>
      </c>
      <c r="E201" s="81" t="s">
        <v>16882</v>
      </c>
      <c r="F201" s="59"/>
      <c r="G201" s="59" t="s">
        <v>13029</v>
      </c>
      <c r="H201" s="59" t="s">
        <v>6178</v>
      </c>
      <c r="J201" s="59" t="s">
        <v>4353</v>
      </c>
      <c r="K201" s="59" t="s">
        <v>15627</v>
      </c>
      <c r="L201" s="59" t="s">
        <v>16883</v>
      </c>
      <c r="M201" s="59" t="s">
        <v>8890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5">
        <v>44906</v>
      </c>
      <c r="C202" s="515"/>
      <c r="D202" s="59" t="s">
        <v>15689</v>
      </c>
      <c r="E202" s="81" t="s">
        <v>16884</v>
      </c>
      <c r="F202" s="59"/>
      <c r="G202" s="59" t="s">
        <v>13029</v>
      </c>
      <c r="H202" s="59" t="s">
        <v>6178</v>
      </c>
      <c r="J202" s="59" t="s">
        <v>4353</v>
      </c>
      <c r="K202" s="59" t="s">
        <v>15627</v>
      </c>
      <c r="L202" s="59" t="s">
        <v>16782</v>
      </c>
      <c r="M202" s="59" t="s">
        <v>8891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5">
        <v>44906</v>
      </c>
      <c r="C203" s="515"/>
      <c r="D203" s="59" t="s">
        <v>15689</v>
      </c>
      <c r="E203" s="81" t="s">
        <v>16885</v>
      </c>
      <c r="F203" s="59"/>
      <c r="G203" s="59" t="s">
        <v>13069</v>
      </c>
      <c r="H203" s="59" t="s">
        <v>525</v>
      </c>
      <c r="J203" s="59" t="s">
        <v>4353</v>
      </c>
      <c r="K203" s="59" t="s">
        <v>15613</v>
      </c>
      <c r="L203" s="59" t="s">
        <v>16886</v>
      </c>
      <c r="M203" s="59" t="s">
        <v>8892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5">
        <v>44906</v>
      </c>
      <c r="C204" s="515"/>
      <c r="D204" s="59" t="s">
        <v>15689</v>
      </c>
      <c r="E204" s="81" t="s">
        <v>16887</v>
      </c>
      <c r="F204" s="59"/>
      <c r="G204" s="59" t="s">
        <v>13029</v>
      </c>
      <c r="H204" s="59" t="s">
        <v>6178</v>
      </c>
      <c r="J204" s="59" t="s">
        <v>4353</v>
      </c>
      <c r="K204" s="59" t="s">
        <v>15613</v>
      </c>
      <c r="L204" s="59" t="s">
        <v>11274</v>
      </c>
      <c r="M204" s="59" t="s">
        <v>8893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5">
        <v>44906</v>
      </c>
      <c r="C205" s="515"/>
      <c r="D205" s="59" t="s">
        <v>15689</v>
      </c>
      <c r="E205" s="81" t="s">
        <v>16888</v>
      </c>
      <c r="F205" s="59"/>
      <c r="G205" s="59" t="s">
        <v>190</v>
      </c>
      <c r="H205" s="59" t="s">
        <v>525</v>
      </c>
      <c r="J205" s="703">
        <v>45054</v>
      </c>
      <c r="K205" s="59" t="s">
        <v>15613</v>
      </c>
      <c r="L205" s="730" t="s">
        <v>16889</v>
      </c>
      <c r="M205" s="730" t="s">
        <v>9419</v>
      </c>
      <c r="N205" s="59" t="s">
        <v>5340</v>
      </c>
      <c r="O205" s="59" t="s">
        <v>5830</v>
      </c>
      <c r="P205" s="59" t="s">
        <v>16890</v>
      </c>
      <c r="Q205" s="144">
        <v>44967</v>
      </c>
    </row>
    <row r="206" spans="1:17" x14ac:dyDescent="0.25">
      <c r="A206" s="93">
        <v>194</v>
      </c>
      <c r="B206" s="515">
        <v>44906</v>
      </c>
      <c r="C206" s="515"/>
      <c r="D206" s="59" t="s">
        <v>16891</v>
      </c>
      <c r="E206" s="81">
        <v>2920</v>
      </c>
      <c r="F206" s="59" t="s">
        <v>16892</v>
      </c>
      <c r="G206" s="59" t="s">
        <v>13215</v>
      </c>
      <c r="H206" s="59" t="s">
        <v>6175</v>
      </c>
      <c r="J206" s="703">
        <v>45054</v>
      </c>
      <c r="K206" s="59" t="s">
        <v>15613</v>
      </c>
      <c r="L206" s="59" t="s">
        <v>16718</v>
      </c>
      <c r="M206" s="59" t="s">
        <v>7617</v>
      </c>
      <c r="N206" s="59" t="s">
        <v>5340</v>
      </c>
      <c r="O206" s="59" t="s">
        <v>522</v>
      </c>
      <c r="P206" s="59" t="s">
        <v>16890</v>
      </c>
      <c r="Q206" s="59" t="s">
        <v>5419</v>
      </c>
    </row>
    <row r="207" spans="1:17" x14ac:dyDescent="0.25">
      <c r="A207" s="59">
        <v>195</v>
      </c>
      <c r="B207" s="515">
        <v>44906</v>
      </c>
      <c r="C207" s="515"/>
      <c r="D207" s="59" t="s">
        <v>16891</v>
      </c>
      <c r="E207" s="81">
        <v>2521</v>
      </c>
      <c r="F207" s="59" t="s">
        <v>16893</v>
      </c>
      <c r="G207" s="59" t="s">
        <v>13215</v>
      </c>
      <c r="H207" s="59" t="s">
        <v>6175</v>
      </c>
      <c r="J207" s="703">
        <v>45054</v>
      </c>
      <c r="K207" s="59" t="s">
        <v>15613</v>
      </c>
      <c r="L207" s="81" t="s">
        <v>16894</v>
      </c>
      <c r="M207" s="59" t="s">
        <v>9369</v>
      </c>
      <c r="N207" s="59" t="s">
        <v>5340</v>
      </c>
      <c r="O207" s="59" t="s">
        <v>522</v>
      </c>
      <c r="P207" s="59" t="s">
        <v>16890</v>
      </c>
      <c r="Q207" s="59" t="s">
        <v>5372</v>
      </c>
    </row>
    <row r="208" spans="1:17" x14ac:dyDescent="0.25">
      <c r="A208" s="59">
        <v>195</v>
      </c>
      <c r="B208" s="515">
        <v>44906</v>
      </c>
      <c r="C208" s="515"/>
      <c r="D208" s="531" t="s">
        <v>16579</v>
      </c>
      <c r="E208" s="698">
        <v>5480712086</v>
      </c>
      <c r="F208" s="531"/>
      <c r="G208" s="531" t="s">
        <v>13029</v>
      </c>
      <c r="H208" s="531" t="s">
        <v>6178</v>
      </c>
      <c r="J208" s="703">
        <v>45054</v>
      </c>
      <c r="K208" s="59" t="s">
        <v>16720</v>
      </c>
      <c r="L208" s="59" t="s">
        <v>16895</v>
      </c>
      <c r="M208" s="59" t="s">
        <v>9418</v>
      </c>
      <c r="N208" s="59" t="s">
        <v>5340</v>
      </c>
      <c r="O208" s="59" t="s">
        <v>5830</v>
      </c>
      <c r="P208" s="59" t="s">
        <v>16890</v>
      </c>
      <c r="Q208" s="144">
        <v>44967</v>
      </c>
    </row>
    <row r="209" spans="1:17" x14ac:dyDescent="0.25">
      <c r="A209" s="59">
        <v>196</v>
      </c>
      <c r="B209" s="515">
        <v>44906</v>
      </c>
      <c r="C209" s="515"/>
      <c r="D209" s="59" t="s">
        <v>16579</v>
      </c>
      <c r="E209" s="81">
        <v>5428911045</v>
      </c>
      <c r="F209" s="59"/>
      <c r="G209" s="59" t="s">
        <v>13069</v>
      </c>
      <c r="H209" s="59" t="s">
        <v>525</v>
      </c>
      <c r="J209" s="703">
        <v>45054</v>
      </c>
      <c r="K209" s="59" t="s">
        <v>15613</v>
      </c>
      <c r="L209" s="81" t="s">
        <v>16896</v>
      </c>
      <c r="M209" s="81" t="s">
        <v>9367</v>
      </c>
      <c r="N209" s="59" t="s">
        <v>5340</v>
      </c>
      <c r="O209" s="59" t="s">
        <v>522</v>
      </c>
      <c r="P209" s="59" t="s">
        <v>16890</v>
      </c>
      <c r="Q209" s="59" t="s">
        <v>5372</v>
      </c>
    </row>
    <row r="210" spans="1:17" x14ac:dyDescent="0.25">
      <c r="A210" s="59">
        <v>196</v>
      </c>
      <c r="B210" s="515">
        <v>44906</v>
      </c>
      <c r="C210" s="515"/>
      <c r="D210" s="59" t="s">
        <v>15627</v>
      </c>
      <c r="E210" s="81" t="s">
        <v>16897</v>
      </c>
      <c r="F210" s="59"/>
      <c r="G210" s="59" t="s">
        <v>13069</v>
      </c>
      <c r="H210" s="59" t="s">
        <v>525</v>
      </c>
      <c r="J210" s="515">
        <v>45268</v>
      </c>
      <c r="K210" s="59" t="s">
        <v>15627</v>
      </c>
      <c r="L210" s="59" t="s">
        <v>16898</v>
      </c>
      <c r="M210" s="59" t="s">
        <v>9053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5">
        <v>44906</v>
      </c>
      <c r="C211" s="515"/>
      <c r="D211" s="59" t="s">
        <v>15627</v>
      </c>
      <c r="E211" s="81" t="s">
        <v>16899</v>
      </c>
      <c r="F211" s="59"/>
      <c r="G211" s="59" t="s">
        <v>13029</v>
      </c>
      <c r="H211" s="59" t="s">
        <v>6429</v>
      </c>
      <c r="J211" s="515">
        <v>45268</v>
      </c>
      <c r="K211" s="59" t="s">
        <v>15627</v>
      </c>
      <c r="L211" s="59" t="s">
        <v>16900</v>
      </c>
      <c r="M211" s="59" t="s">
        <v>7233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5">
        <v>44906</v>
      </c>
      <c r="C212" s="515"/>
      <c r="D212" s="59" t="s">
        <v>15627</v>
      </c>
      <c r="E212" s="81" t="s">
        <v>16901</v>
      </c>
      <c r="F212" s="59"/>
      <c r="G212" s="59" t="s">
        <v>13029</v>
      </c>
      <c r="H212" s="59" t="s">
        <v>6429</v>
      </c>
      <c r="J212" s="515">
        <v>45268</v>
      </c>
      <c r="K212" s="59" t="s">
        <v>15613</v>
      </c>
      <c r="L212" s="59" t="s">
        <v>16902</v>
      </c>
      <c r="M212" s="59" t="s">
        <v>9021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5">
        <v>44906</v>
      </c>
      <c r="C213" s="515"/>
      <c r="D213" s="59" t="s">
        <v>15627</v>
      </c>
      <c r="E213" s="81" t="s">
        <v>16903</v>
      </c>
      <c r="F213" s="59"/>
      <c r="G213" s="59" t="s">
        <v>13029</v>
      </c>
      <c r="H213" s="59" t="s">
        <v>525</v>
      </c>
      <c r="J213" s="515">
        <v>45268</v>
      </c>
      <c r="K213" s="59" t="s">
        <v>15613</v>
      </c>
      <c r="L213" s="59" t="s">
        <v>16879</v>
      </c>
      <c r="M213" s="59" t="s">
        <v>9022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5">
        <v>44906</v>
      </c>
      <c r="C214" s="515"/>
      <c r="D214" s="59" t="s">
        <v>15627</v>
      </c>
      <c r="E214" s="81" t="s">
        <v>16904</v>
      </c>
      <c r="F214" s="59"/>
      <c r="G214" s="59" t="s">
        <v>13029</v>
      </c>
      <c r="H214" s="59" t="s">
        <v>16905</v>
      </c>
      <c r="J214" s="515">
        <v>45268</v>
      </c>
      <c r="K214" s="59" t="s">
        <v>15627</v>
      </c>
      <c r="L214" s="59" t="s">
        <v>16614</v>
      </c>
      <c r="M214" s="59" t="s">
        <v>9054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5">
        <v>44906</v>
      </c>
      <c r="C215" s="515"/>
      <c r="D215" s="59" t="s">
        <v>16208</v>
      </c>
      <c r="E215" s="81">
        <v>10874472619</v>
      </c>
      <c r="F215" s="59"/>
      <c r="G215" s="59" t="s">
        <v>13029</v>
      </c>
      <c r="H215" s="59" t="s">
        <v>16906</v>
      </c>
      <c r="J215" s="515">
        <v>45268</v>
      </c>
      <c r="K215" s="59" t="s">
        <v>15613</v>
      </c>
      <c r="L215" s="59" t="s">
        <v>16907</v>
      </c>
      <c r="M215" s="59" t="s">
        <v>9020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5">
        <v>44906</v>
      </c>
      <c r="C216" s="515"/>
      <c r="D216" s="59" t="s">
        <v>16208</v>
      </c>
      <c r="E216" s="81">
        <v>11044194419</v>
      </c>
      <c r="F216" s="59"/>
      <c r="G216" s="59" t="s">
        <v>13029</v>
      </c>
      <c r="H216" s="59" t="s">
        <v>16906</v>
      </c>
      <c r="J216" s="59" t="s">
        <v>4783</v>
      </c>
      <c r="K216" s="59" t="s">
        <v>15689</v>
      </c>
      <c r="L216" s="59" t="s">
        <v>16908</v>
      </c>
      <c r="M216" s="59" t="s">
        <v>9308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5">
        <v>44906</v>
      </c>
      <c r="C217" s="515"/>
      <c r="D217" s="59" t="s">
        <v>15627</v>
      </c>
      <c r="E217" s="81" t="s">
        <v>16909</v>
      </c>
      <c r="F217" s="59"/>
      <c r="G217" s="59" t="s">
        <v>13069</v>
      </c>
      <c r="H217" s="59" t="s">
        <v>525</v>
      </c>
      <c r="J217" s="59" t="s">
        <v>4783</v>
      </c>
      <c r="K217" s="59" t="s">
        <v>15613</v>
      </c>
      <c r="L217" s="59" t="s">
        <v>16910</v>
      </c>
      <c r="M217" s="59" t="s">
        <v>6715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5">
        <v>44906</v>
      </c>
      <c r="C218" s="515"/>
      <c r="D218" s="59" t="s">
        <v>15613</v>
      </c>
      <c r="E218" s="81" t="s">
        <v>16911</v>
      </c>
      <c r="F218" s="59"/>
      <c r="G218" s="59" t="s">
        <v>13029</v>
      </c>
      <c r="H218" s="59" t="s">
        <v>6178</v>
      </c>
      <c r="J218" s="59" t="s">
        <v>4783</v>
      </c>
      <c r="K218" s="59" t="s">
        <v>15613</v>
      </c>
      <c r="L218" s="59" t="s">
        <v>13004</v>
      </c>
      <c r="M218" s="59" t="s">
        <v>9309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5">
        <v>44906</v>
      </c>
      <c r="C219" s="515"/>
      <c r="D219" s="59" t="s">
        <v>15621</v>
      </c>
      <c r="E219" s="81" t="s">
        <v>16912</v>
      </c>
      <c r="F219" s="59"/>
      <c r="G219" s="59" t="s">
        <v>13029</v>
      </c>
      <c r="H219" s="59" t="s">
        <v>6178</v>
      </c>
      <c r="J219" s="59" t="s">
        <v>4783</v>
      </c>
      <c r="K219" s="59" t="s">
        <v>15613</v>
      </c>
      <c r="L219" s="59" t="s">
        <v>16073</v>
      </c>
      <c r="M219" s="59" t="s">
        <v>9383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5">
        <v>44906</v>
      </c>
      <c r="C220" s="515"/>
      <c r="D220" s="59" t="s">
        <v>16626</v>
      </c>
      <c r="E220" s="81">
        <v>1021</v>
      </c>
      <c r="F220" s="59"/>
      <c r="G220" s="59" t="s">
        <v>13029</v>
      </c>
      <c r="H220" s="59" t="s">
        <v>6178</v>
      </c>
      <c r="J220" s="59" t="s">
        <v>4783</v>
      </c>
      <c r="K220" s="59" t="s">
        <v>15613</v>
      </c>
      <c r="L220" s="59" t="s">
        <v>16913</v>
      </c>
      <c r="M220" s="59" t="s">
        <v>9441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13250</v>
      </c>
      <c r="C221" s="60"/>
      <c r="D221" s="59" t="s">
        <v>15689</v>
      </c>
      <c r="E221" s="81" t="s">
        <v>16914</v>
      </c>
      <c r="F221" s="59" t="s">
        <v>16915</v>
      </c>
      <c r="G221" s="59" t="s">
        <v>13301</v>
      </c>
      <c r="H221" s="59" t="s">
        <v>525</v>
      </c>
      <c r="J221" s="59" t="s">
        <v>4783</v>
      </c>
      <c r="K221" s="59" t="s">
        <v>15613</v>
      </c>
      <c r="L221" s="730" t="s">
        <v>16916</v>
      </c>
      <c r="M221" s="730" t="s">
        <v>9310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13250</v>
      </c>
      <c r="C222" s="60"/>
      <c r="D222" s="59" t="s">
        <v>15689</v>
      </c>
      <c r="E222" s="81" t="s">
        <v>16917</v>
      </c>
      <c r="F222" s="59" t="s">
        <v>16918</v>
      </c>
      <c r="G222" s="59" t="s">
        <v>13301</v>
      </c>
      <c r="H222" s="59" t="s">
        <v>525</v>
      </c>
      <c r="J222" s="59" t="s">
        <v>4783</v>
      </c>
      <c r="K222" s="59" t="s">
        <v>15613</v>
      </c>
      <c r="L222" s="59" t="s">
        <v>16919</v>
      </c>
      <c r="M222" s="59" t="s">
        <v>9311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13250</v>
      </c>
      <c r="C223" s="60"/>
      <c r="D223" s="59" t="s">
        <v>15689</v>
      </c>
      <c r="E223" s="81" t="s">
        <v>16920</v>
      </c>
      <c r="F223" s="59" t="s">
        <v>16921</v>
      </c>
      <c r="G223" s="59" t="s">
        <v>13316</v>
      </c>
      <c r="H223" s="59" t="s">
        <v>1625</v>
      </c>
      <c r="J223" s="59" t="s">
        <v>4783</v>
      </c>
      <c r="K223" s="59" t="s">
        <v>15613</v>
      </c>
      <c r="L223" s="730" t="s">
        <v>16922</v>
      </c>
      <c r="M223" s="730" t="s">
        <v>6716</v>
      </c>
      <c r="N223" s="59" t="s">
        <v>5210</v>
      </c>
      <c r="O223" s="65" t="s">
        <v>5686</v>
      </c>
      <c r="P223" s="61">
        <v>1050000</v>
      </c>
      <c r="Q223" s="59" t="s">
        <v>5674</v>
      </c>
    </row>
    <row r="224" spans="1:17" x14ac:dyDescent="0.25">
      <c r="A224" s="59">
        <v>203</v>
      </c>
      <c r="B224" s="60" t="s">
        <v>13250</v>
      </c>
      <c r="C224" s="60"/>
      <c r="D224" s="59" t="s">
        <v>15689</v>
      </c>
      <c r="E224" s="81" t="s">
        <v>16923</v>
      </c>
      <c r="F224" s="59" t="s">
        <v>16924</v>
      </c>
      <c r="G224" s="59" t="s">
        <v>13301</v>
      </c>
      <c r="H224" s="59" t="s">
        <v>525</v>
      </c>
      <c r="J224" s="59" t="s">
        <v>4783</v>
      </c>
      <c r="K224" s="59" t="s">
        <v>16208</v>
      </c>
      <c r="L224" s="81">
        <v>10914930421</v>
      </c>
      <c r="M224" s="59" t="s">
        <v>7053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13250</v>
      </c>
      <c r="C225" s="60"/>
      <c r="D225" s="59" t="s">
        <v>15613</v>
      </c>
      <c r="E225" s="81" t="s">
        <v>16925</v>
      </c>
      <c r="F225" s="59" t="s">
        <v>16926</v>
      </c>
      <c r="G225" s="59" t="s">
        <v>13316</v>
      </c>
      <c r="H225" s="59" t="s">
        <v>1625</v>
      </c>
      <c r="J225" s="481" t="s">
        <v>4783</v>
      </c>
      <c r="K225" s="481" t="s">
        <v>15627</v>
      </c>
      <c r="L225" s="761" t="s">
        <v>16927</v>
      </c>
      <c r="M225" s="59"/>
      <c r="N225" s="59"/>
      <c r="O225" s="481" t="s">
        <v>16928</v>
      </c>
      <c r="P225" s="59"/>
      <c r="Q225" s="59"/>
    </row>
    <row r="226" spans="1:17" x14ac:dyDescent="0.25">
      <c r="A226" s="59">
        <v>204</v>
      </c>
      <c r="B226" s="60" t="s">
        <v>13250</v>
      </c>
      <c r="C226" s="60"/>
      <c r="D226" s="59" t="s">
        <v>16929</v>
      </c>
      <c r="E226" s="81">
        <v>369109026</v>
      </c>
      <c r="F226" s="531" t="s">
        <v>16930</v>
      </c>
      <c r="G226" s="531" t="s">
        <v>13316</v>
      </c>
      <c r="H226" s="531" t="s">
        <v>1625</v>
      </c>
      <c r="J226" s="59" t="s">
        <v>4783</v>
      </c>
      <c r="K226" s="59" t="s">
        <v>16626</v>
      </c>
      <c r="L226" s="124" t="s">
        <v>16931</v>
      </c>
      <c r="M226" s="59" t="s">
        <v>9645</v>
      </c>
      <c r="N226" s="59" t="s">
        <v>5340</v>
      </c>
      <c r="O226" s="59" t="s">
        <v>522</v>
      </c>
      <c r="P226" s="59" t="s">
        <v>16890</v>
      </c>
      <c r="Q226" s="59"/>
    </row>
    <row r="227" spans="1:17" x14ac:dyDescent="0.25">
      <c r="A227" s="59">
        <v>205</v>
      </c>
      <c r="B227" s="515">
        <v>44604</v>
      </c>
      <c r="C227" s="515"/>
      <c r="D227" s="59" t="s">
        <v>15613</v>
      </c>
      <c r="E227" s="81" t="s">
        <v>16932</v>
      </c>
      <c r="F227" s="59" t="s">
        <v>16933</v>
      </c>
      <c r="G227" s="144">
        <v>44754</v>
      </c>
      <c r="H227" s="59" t="s">
        <v>525</v>
      </c>
      <c r="J227" s="59" t="s">
        <v>4783</v>
      </c>
      <c r="K227" s="59" t="s">
        <v>15613</v>
      </c>
      <c r="L227" s="59" t="s">
        <v>16934</v>
      </c>
      <c r="M227" s="59" t="s">
        <v>9650</v>
      </c>
      <c r="N227" s="59" t="s">
        <v>5340</v>
      </c>
      <c r="O227" s="59" t="s">
        <v>525</v>
      </c>
      <c r="P227" s="59" t="s">
        <v>16890</v>
      </c>
      <c r="Q227" s="59" t="s">
        <v>5712</v>
      </c>
    </row>
    <row r="228" spans="1:17" x14ac:dyDescent="0.25">
      <c r="A228" s="59">
        <v>205</v>
      </c>
      <c r="B228" s="515">
        <v>44604</v>
      </c>
      <c r="C228" s="515"/>
      <c r="D228" s="59" t="s">
        <v>15613</v>
      </c>
      <c r="E228" s="81" t="s">
        <v>16873</v>
      </c>
      <c r="F228" s="59" t="s">
        <v>16935</v>
      </c>
      <c r="G228" s="144">
        <v>44632</v>
      </c>
      <c r="H228" s="59" t="s">
        <v>6429</v>
      </c>
      <c r="J228" s="59" t="s">
        <v>4783</v>
      </c>
      <c r="K228" s="59" t="s">
        <v>15613</v>
      </c>
      <c r="L228" s="59" t="s">
        <v>16936</v>
      </c>
      <c r="M228" s="59" t="s">
        <v>9420</v>
      </c>
      <c r="N228" s="59" t="s">
        <v>5340</v>
      </c>
      <c r="O228" s="59" t="s">
        <v>5830</v>
      </c>
      <c r="P228" s="59" t="s">
        <v>16890</v>
      </c>
      <c r="Q228" s="144">
        <v>44967</v>
      </c>
    </row>
    <row r="229" spans="1:17" x14ac:dyDescent="0.25">
      <c r="A229" s="59">
        <v>206</v>
      </c>
      <c r="B229" s="515">
        <v>44604</v>
      </c>
      <c r="C229" s="515"/>
      <c r="D229" s="59" t="s">
        <v>15613</v>
      </c>
      <c r="E229" s="81" t="s">
        <v>16871</v>
      </c>
      <c r="F229" s="59" t="s">
        <v>16937</v>
      </c>
      <c r="G229" s="144">
        <v>44754</v>
      </c>
      <c r="H229" s="59" t="s">
        <v>525</v>
      </c>
      <c r="J229" s="59" t="s">
        <v>4783</v>
      </c>
      <c r="K229" s="59" t="s">
        <v>15613</v>
      </c>
      <c r="L229" s="59" t="s">
        <v>16624</v>
      </c>
      <c r="M229" s="59" t="s">
        <v>6693</v>
      </c>
      <c r="N229" s="59" t="s">
        <v>5340</v>
      </c>
      <c r="O229" s="59" t="s">
        <v>522</v>
      </c>
      <c r="P229" s="59" t="s">
        <v>16890</v>
      </c>
      <c r="Q229" s="59" t="s">
        <v>5372</v>
      </c>
    </row>
    <row r="230" spans="1:17" x14ac:dyDescent="0.25">
      <c r="A230" s="59">
        <v>206</v>
      </c>
      <c r="B230" s="515">
        <v>44604</v>
      </c>
      <c r="C230" s="515"/>
      <c r="D230" s="59" t="s">
        <v>15613</v>
      </c>
      <c r="E230" s="81" t="s">
        <v>16907</v>
      </c>
      <c r="F230" s="59" t="s">
        <v>16938</v>
      </c>
      <c r="G230" s="144">
        <v>44632</v>
      </c>
      <c r="H230" s="59" t="s">
        <v>6429</v>
      </c>
      <c r="J230" s="59" t="s">
        <v>4783</v>
      </c>
      <c r="K230" s="59" t="s">
        <v>15627</v>
      </c>
      <c r="L230" s="59" t="s">
        <v>16939</v>
      </c>
      <c r="M230" s="59" t="s">
        <v>7240</v>
      </c>
      <c r="N230" s="59" t="s">
        <v>5340</v>
      </c>
      <c r="O230" s="59" t="s">
        <v>522</v>
      </c>
      <c r="P230" s="59" t="s">
        <v>16890</v>
      </c>
      <c r="Q230" s="59" t="s">
        <v>5419</v>
      </c>
    </row>
    <row r="231" spans="1:17" x14ac:dyDescent="0.25">
      <c r="A231" s="59">
        <v>207</v>
      </c>
      <c r="B231" s="515">
        <v>44604</v>
      </c>
      <c r="C231" s="515"/>
      <c r="D231" s="59" t="s">
        <v>15613</v>
      </c>
      <c r="E231" s="81" t="s">
        <v>16783</v>
      </c>
      <c r="F231" s="59" t="s">
        <v>16940</v>
      </c>
      <c r="G231" s="144">
        <v>44632</v>
      </c>
      <c r="H231" s="59" t="s">
        <v>525</v>
      </c>
      <c r="J231" s="59" t="s">
        <v>4783</v>
      </c>
      <c r="K231" s="59" t="s">
        <v>15613</v>
      </c>
      <c r="L231" s="59" t="s">
        <v>16941</v>
      </c>
      <c r="M231" s="59" t="s">
        <v>9366</v>
      </c>
      <c r="N231" s="59" t="s">
        <v>5340</v>
      </c>
      <c r="O231" s="59" t="s">
        <v>522</v>
      </c>
      <c r="P231" s="59" t="s">
        <v>16890</v>
      </c>
      <c r="Q231" s="59" t="s">
        <v>5372</v>
      </c>
    </row>
    <row r="232" spans="1:17" x14ac:dyDescent="0.25">
      <c r="A232" s="59">
        <v>207</v>
      </c>
      <c r="B232" s="515">
        <v>44604</v>
      </c>
      <c r="C232" s="515"/>
      <c r="D232" s="59" t="s">
        <v>15613</v>
      </c>
      <c r="E232" s="81" t="s">
        <v>16872</v>
      </c>
      <c r="F232" s="59" t="s">
        <v>16942</v>
      </c>
      <c r="G232" s="144">
        <v>44632</v>
      </c>
      <c r="H232" s="59" t="s">
        <v>1421</v>
      </c>
      <c r="J232" s="144">
        <v>44966</v>
      </c>
      <c r="K232" s="59" t="s">
        <v>15613</v>
      </c>
      <c r="L232" s="59" t="s">
        <v>16943</v>
      </c>
      <c r="M232" s="59" t="s">
        <v>7015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31">
        <v>208</v>
      </c>
      <c r="B233" s="515">
        <v>44604</v>
      </c>
      <c r="C233" s="515"/>
      <c r="D233" s="59" t="s">
        <v>15613</v>
      </c>
      <c r="E233" s="81" t="s">
        <v>16944</v>
      </c>
      <c r="F233" s="59" t="s">
        <v>16945</v>
      </c>
      <c r="G233" s="144">
        <v>44754</v>
      </c>
      <c r="H233" s="59" t="s">
        <v>525</v>
      </c>
      <c r="J233" s="144">
        <v>44966</v>
      </c>
      <c r="K233" s="59" t="s">
        <v>15613</v>
      </c>
      <c r="L233" s="59" t="s">
        <v>14101</v>
      </c>
      <c r="M233" s="59" t="s">
        <v>7408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5">
        <v>44604</v>
      </c>
      <c r="C234" s="515"/>
      <c r="D234" s="59" t="s">
        <v>15613</v>
      </c>
      <c r="E234" s="81" t="s">
        <v>16946</v>
      </c>
      <c r="F234" s="59" t="s">
        <v>16947</v>
      </c>
      <c r="G234" s="144">
        <v>44632</v>
      </c>
      <c r="H234" s="59" t="s">
        <v>1421</v>
      </c>
      <c r="J234" s="144">
        <v>44966</v>
      </c>
      <c r="K234" s="59" t="s">
        <v>15689</v>
      </c>
      <c r="L234" s="59" t="s">
        <v>16948</v>
      </c>
      <c r="M234" s="59" t="s">
        <v>9305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31">
        <v>209</v>
      </c>
      <c r="B235" s="515">
        <v>44604</v>
      </c>
      <c r="C235" s="515"/>
      <c r="D235" s="59" t="s">
        <v>15613</v>
      </c>
      <c r="E235" s="81" t="s">
        <v>16949</v>
      </c>
      <c r="F235" s="59" t="s">
        <v>16950</v>
      </c>
      <c r="G235" s="144">
        <v>44754</v>
      </c>
      <c r="H235" s="59" t="s">
        <v>525</v>
      </c>
      <c r="J235" s="144">
        <v>44966</v>
      </c>
      <c r="K235" s="59" t="s">
        <v>15613</v>
      </c>
      <c r="L235" s="81" t="s">
        <v>16951</v>
      </c>
      <c r="M235" s="59" t="s">
        <v>9307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5">
        <v>44604</v>
      </c>
      <c r="C236" s="515"/>
      <c r="D236" s="59" t="s">
        <v>15613</v>
      </c>
      <c r="E236" s="81" t="s">
        <v>16952</v>
      </c>
      <c r="F236" s="59" t="s">
        <v>16953</v>
      </c>
      <c r="G236" s="144">
        <v>44632</v>
      </c>
      <c r="H236" s="59" t="s">
        <v>6429</v>
      </c>
      <c r="I236" s="103"/>
      <c r="J236" s="144">
        <v>44966</v>
      </c>
      <c r="K236" s="59" t="s">
        <v>15613</v>
      </c>
      <c r="L236" s="59" t="s">
        <v>16061</v>
      </c>
      <c r="M236" s="59" t="s">
        <v>9384</v>
      </c>
      <c r="N236" s="59" t="s">
        <v>5210</v>
      </c>
      <c r="O236" s="65" t="s">
        <v>5687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15627</v>
      </c>
      <c r="E237" s="81" t="s">
        <v>16954</v>
      </c>
      <c r="F237" s="83" t="s">
        <v>16955</v>
      </c>
      <c r="G237" s="144">
        <v>44816</v>
      </c>
      <c r="H237" s="59" t="s">
        <v>525</v>
      </c>
      <c r="J237" s="144">
        <v>44966</v>
      </c>
      <c r="K237" s="59" t="s">
        <v>15613</v>
      </c>
      <c r="L237" s="59" t="s">
        <v>16956</v>
      </c>
      <c r="M237" s="59" t="s">
        <v>9368</v>
      </c>
      <c r="N237" s="59" t="s">
        <v>5340</v>
      </c>
      <c r="O237" s="59" t="s">
        <v>522</v>
      </c>
      <c r="P237" s="59" t="s">
        <v>16890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15627</v>
      </c>
      <c r="E238" s="81" t="s">
        <v>16957</v>
      </c>
      <c r="F238" s="83" t="s">
        <v>16958</v>
      </c>
      <c r="G238" s="144">
        <v>44816</v>
      </c>
      <c r="H238" s="59" t="s">
        <v>525</v>
      </c>
      <c r="J238" s="144">
        <v>44966</v>
      </c>
      <c r="K238" s="59" t="s">
        <v>15627</v>
      </c>
      <c r="L238" s="59" t="s">
        <v>16959</v>
      </c>
      <c r="M238" s="59" t="s">
        <v>7239</v>
      </c>
      <c r="N238" s="59" t="s">
        <v>5340</v>
      </c>
      <c r="O238" s="59" t="s">
        <v>522</v>
      </c>
      <c r="P238" s="59" t="s">
        <v>16890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15627</v>
      </c>
      <c r="E239" s="81" t="s">
        <v>16960</v>
      </c>
      <c r="F239" s="83" t="s">
        <v>16961</v>
      </c>
      <c r="G239" s="144">
        <v>44816</v>
      </c>
      <c r="H239" s="59" t="s">
        <v>525</v>
      </c>
      <c r="J239" s="59" t="s">
        <v>5210</v>
      </c>
      <c r="K239" s="59" t="s">
        <v>15613</v>
      </c>
      <c r="L239" s="59" t="s">
        <v>16962</v>
      </c>
      <c r="M239" s="59" t="s">
        <v>8574</v>
      </c>
      <c r="N239" s="144">
        <v>45117</v>
      </c>
      <c r="O239" s="65" t="s">
        <v>5687</v>
      </c>
      <c r="P239" s="61">
        <v>1050000</v>
      </c>
      <c r="Q239" s="59" t="s">
        <v>5674</v>
      </c>
    </row>
    <row r="240" spans="1:17" x14ac:dyDescent="0.25">
      <c r="A240" s="59">
        <v>211</v>
      </c>
      <c r="B240" s="91">
        <v>44785</v>
      </c>
      <c r="C240" s="91"/>
      <c r="D240" s="59" t="s">
        <v>15627</v>
      </c>
      <c r="E240" s="81" t="s">
        <v>16963</v>
      </c>
      <c r="F240" s="83" t="s">
        <v>16964</v>
      </c>
      <c r="G240" s="144">
        <v>44816</v>
      </c>
      <c r="H240" s="59" t="s">
        <v>525</v>
      </c>
      <c r="J240" s="59" t="s">
        <v>5210</v>
      </c>
      <c r="K240" s="59" t="s">
        <v>15613</v>
      </c>
      <c r="L240" s="59" t="s">
        <v>16965</v>
      </c>
      <c r="M240" s="59" t="s">
        <v>7977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15627</v>
      </c>
      <c r="E241" s="81" t="s">
        <v>16966</v>
      </c>
      <c r="F241" s="83" t="s">
        <v>16967</v>
      </c>
      <c r="G241" s="144">
        <v>44816</v>
      </c>
      <c r="H241" s="59" t="s">
        <v>525</v>
      </c>
      <c r="J241" s="59" t="s">
        <v>5210</v>
      </c>
      <c r="K241" s="59" t="s">
        <v>15613</v>
      </c>
      <c r="L241" s="59" t="s">
        <v>11635</v>
      </c>
      <c r="M241" s="59" t="s">
        <v>9616</v>
      </c>
      <c r="N241" s="144">
        <v>45117</v>
      </c>
      <c r="O241" s="65" t="s">
        <v>5686</v>
      </c>
      <c r="P241" s="61">
        <v>1050000</v>
      </c>
      <c r="Q241" s="59" t="s">
        <v>5674</v>
      </c>
    </row>
    <row r="242" spans="1:17" x14ac:dyDescent="0.25">
      <c r="A242" s="59">
        <v>212</v>
      </c>
      <c r="B242" s="91">
        <v>44785</v>
      </c>
      <c r="C242" s="91"/>
      <c r="D242" s="59" t="s">
        <v>15627</v>
      </c>
      <c r="E242" s="81" t="s">
        <v>16968</v>
      </c>
      <c r="F242" s="83" t="s">
        <v>16969</v>
      </c>
      <c r="G242" s="144">
        <v>44816</v>
      </c>
      <c r="H242" s="59" t="s">
        <v>525</v>
      </c>
      <c r="J242" s="59" t="s">
        <v>5210</v>
      </c>
      <c r="K242" s="59" t="s">
        <v>15627</v>
      </c>
      <c r="L242" s="59" t="s">
        <v>16970</v>
      </c>
      <c r="M242" s="59" t="s">
        <v>7054</v>
      </c>
      <c r="N242" s="144">
        <v>45117</v>
      </c>
      <c r="O242" s="65" t="s">
        <v>5687</v>
      </c>
      <c r="P242" s="61">
        <v>1050000</v>
      </c>
      <c r="Q242" s="59" t="s">
        <v>5674</v>
      </c>
    </row>
    <row r="243" spans="1:17" x14ac:dyDescent="0.25">
      <c r="A243" s="59">
        <v>213</v>
      </c>
      <c r="B243" s="515">
        <v>44846</v>
      </c>
      <c r="C243" s="515"/>
      <c r="D243" s="59" t="s">
        <v>15627</v>
      </c>
      <c r="E243" s="552" t="s">
        <v>16971</v>
      </c>
      <c r="F243" s="59" t="s">
        <v>16972</v>
      </c>
      <c r="G243" s="59" t="s">
        <v>13852</v>
      </c>
      <c r="H243" s="59" t="s">
        <v>6624</v>
      </c>
      <c r="J243" s="59" t="s">
        <v>5210</v>
      </c>
      <c r="K243" s="59" t="s">
        <v>15627</v>
      </c>
      <c r="L243" s="59" t="s">
        <v>16973</v>
      </c>
      <c r="M243" s="59" t="s">
        <v>9609</v>
      </c>
      <c r="N243" s="144">
        <v>45117</v>
      </c>
      <c r="O243" s="65" t="s">
        <v>5687</v>
      </c>
      <c r="P243" s="61">
        <v>1050000</v>
      </c>
      <c r="Q243" s="59" t="s">
        <v>5674</v>
      </c>
    </row>
    <row r="244" spans="1:17" x14ac:dyDescent="0.25">
      <c r="A244" s="59">
        <v>213</v>
      </c>
      <c r="B244" s="515">
        <v>44846</v>
      </c>
      <c r="C244" s="515"/>
      <c r="D244" s="59" t="s">
        <v>16613</v>
      </c>
      <c r="E244" s="81">
        <v>43201414</v>
      </c>
      <c r="F244" s="59" t="s">
        <v>16974</v>
      </c>
      <c r="G244" s="59" t="s">
        <v>13852</v>
      </c>
      <c r="H244" s="59" t="s">
        <v>6624</v>
      </c>
      <c r="J244" s="59" t="s">
        <v>5210</v>
      </c>
      <c r="K244" s="59" t="s">
        <v>15627</v>
      </c>
      <c r="L244" s="59" t="s">
        <v>16975</v>
      </c>
      <c r="M244" s="59" t="s">
        <v>7322</v>
      </c>
      <c r="N244" s="144">
        <v>45117</v>
      </c>
      <c r="O244" s="65" t="s">
        <v>5687</v>
      </c>
      <c r="P244" s="61">
        <v>1050000</v>
      </c>
      <c r="Q244" s="59" t="s">
        <v>5674</v>
      </c>
    </row>
    <row r="245" spans="1:17" x14ac:dyDescent="0.25">
      <c r="A245" s="59">
        <v>214</v>
      </c>
      <c r="B245" s="515">
        <v>44846</v>
      </c>
      <c r="C245" s="515"/>
      <c r="D245" s="531" t="s">
        <v>16613</v>
      </c>
      <c r="E245" s="698">
        <v>51214607</v>
      </c>
      <c r="F245" s="531" t="s">
        <v>16976</v>
      </c>
      <c r="G245" s="531" t="s">
        <v>13852</v>
      </c>
      <c r="H245" s="531" t="s">
        <v>6624</v>
      </c>
      <c r="J245" s="59" t="s">
        <v>5210</v>
      </c>
      <c r="K245" s="59" t="s">
        <v>15627</v>
      </c>
      <c r="L245" s="81" t="s">
        <v>16977</v>
      </c>
      <c r="M245" s="81" t="s">
        <v>6433</v>
      </c>
      <c r="N245" s="59" t="s">
        <v>5644</v>
      </c>
      <c r="O245" s="59" t="s">
        <v>522</v>
      </c>
      <c r="P245" s="59" t="s">
        <v>16890</v>
      </c>
      <c r="Q245" s="276" t="s">
        <v>5712</v>
      </c>
    </row>
    <row r="246" spans="1:17" x14ac:dyDescent="0.25">
      <c r="A246" s="59">
        <v>214</v>
      </c>
      <c r="B246" s="515">
        <v>44846</v>
      </c>
      <c r="C246" s="515"/>
      <c r="D246" s="59" t="s">
        <v>16613</v>
      </c>
      <c r="E246" s="552">
        <v>49186225</v>
      </c>
      <c r="F246" s="59" t="s">
        <v>16978</v>
      </c>
      <c r="G246" s="59" t="s">
        <v>13852</v>
      </c>
      <c r="H246" s="59" t="s">
        <v>6624</v>
      </c>
      <c r="J246" s="59" t="s">
        <v>5210</v>
      </c>
      <c r="K246" s="59" t="s">
        <v>15613</v>
      </c>
      <c r="L246" s="59" t="s">
        <v>14193</v>
      </c>
      <c r="M246" s="59" t="s">
        <v>9702</v>
      </c>
      <c r="N246" s="59" t="s">
        <v>5644</v>
      </c>
      <c r="O246" s="59" t="s">
        <v>5830</v>
      </c>
      <c r="P246" s="59" t="s">
        <v>16890</v>
      </c>
      <c r="Q246" s="59" t="s">
        <v>5791</v>
      </c>
    </row>
    <row r="247" spans="1:17" x14ac:dyDescent="0.25">
      <c r="A247" s="59">
        <v>215</v>
      </c>
      <c r="B247" s="515">
        <v>44846</v>
      </c>
      <c r="C247" s="515"/>
      <c r="D247" s="59" t="s">
        <v>15613</v>
      </c>
      <c r="E247" s="81" t="s">
        <v>16979</v>
      </c>
      <c r="F247" s="59" t="s">
        <v>16980</v>
      </c>
      <c r="G247" s="59" t="s">
        <v>233</v>
      </c>
      <c r="H247" s="59" t="s">
        <v>525</v>
      </c>
      <c r="J247" s="59" t="s">
        <v>5210</v>
      </c>
      <c r="K247" s="59" t="s">
        <v>15613</v>
      </c>
      <c r="L247" s="81" t="s">
        <v>16981</v>
      </c>
      <c r="M247" s="81" t="s">
        <v>7462</v>
      </c>
      <c r="N247" s="59" t="s">
        <v>5644</v>
      </c>
      <c r="O247" s="59" t="s">
        <v>525</v>
      </c>
      <c r="P247" s="59" t="s">
        <v>16890</v>
      </c>
      <c r="Q247" s="59" t="s">
        <v>5712</v>
      </c>
    </row>
    <row r="248" spans="1:17" x14ac:dyDescent="0.25">
      <c r="A248" s="59">
        <v>215</v>
      </c>
      <c r="B248" s="515">
        <v>44846</v>
      </c>
      <c r="C248" s="515"/>
      <c r="D248" s="59" t="s">
        <v>15613</v>
      </c>
      <c r="E248" s="81" t="s">
        <v>16982</v>
      </c>
      <c r="F248" s="59" t="s">
        <v>16983</v>
      </c>
      <c r="G248" s="59" t="s">
        <v>233</v>
      </c>
      <c r="H248" s="59" t="s">
        <v>525</v>
      </c>
      <c r="J248" s="59" t="s">
        <v>5210</v>
      </c>
      <c r="K248" s="59" t="s">
        <v>15621</v>
      </c>
      <c r="L248" s="124" t="s">
        <v>16745</v>
      </c>
      <c r="M248" s="59" t="s">
        <v>7673</v>
      </c>
      <c r="N248" s="59" t="s">
        <v>5644</v>
      </c>
      <c r="O248" s="59" t="s">
        <v>522</v>
      </c>
      <c r="P248" s="59" t="s">
        <v>16890</v>
      </c>
      <c r="Q248" s="59" t="s">
        <v>5712</v>
      </c>
    </row>
    <row r="249" spans="1:17" x14ac:dyDescent="0.25">
      <c r="A249" s="59">
        <v>216</v>
      </c>
      <c r="B249" s="515">
        <v>44846</v>
      </c>
      <c r="C249" s="515"/>
      <c r="D249" s="59" t="s">
        <v>15613</v>
      </c>
      <c r="E249" s="81" t="s">
        <v>16771</v>
      </c>
      <c r="F249" s="59" t="s">
        <v>13756</v>
      </c>
      <c r="G249" s="59" t="s">
        <v>13744</v>
      </c>
      <c r="H249" s="59" t="s">
        <v>522</v>
      </c>
      <c r="J249" s="59" t="s">
        <v>5429</v>
      </c>
      <c r="K249" s="59" t="s">
        <v>15613</v>
      </c>
      <c r="L249" s="59" t="s">
        <v>11386</v>
      </c>
      <c r="M249" s="59" t="s">
        <v>7362</v>
      </c>
      <c r="N249" s="59" t="s">
        <v>5756</v>
      </c>
      <c r="O249" s="59" t="s">
        <v>15601</v>
      </c>
      <c r="P249" s="59"/>
      <c r="Q249" s="59" t="s">
        <v>5890</v>
      </c>
    </row>
    <row r="250" spans="1:17" x14ac:dyDescent="0.25">
      <c r="A250" s="59">
        <v>216</v>
      </c>
      <c r="B250" s="515">
        <v>44846</v>
      </c>
      <c r="C250" s="515"/>
      <c r="D250" s="59" t="s">
        <v>15613</v>
      </c>
      <c r="E250" s="81" t="s">
        <v>16984</v>
      </c>
      <c r="F250" s="59" t="s">
        <v>13757</v>
      </c>
      <c r="G250" s="59" t="s">
        <v>13744</v>
      </c>
      <c r="H250" s="59" t="s">
        <v>522</v>
      </c>
      <c r="J250" s="59" t="s">
        <v>5429</v>
      </c>
      <c r="K250" s="59" t="s">
        <v>15613</v>
      </c>
      <c r="L250" s="59" t="s">
        <v>16985</v>
      </c>
      <c r="M250" s="59" t="s">
        <v>8030</v>
      </c>
      <c r="N250" s="59" t="s">
        <v>5756</v>
      </c>
      <c r="O250" s="59" t="s">
        <v>522</v>
      </c>
      <c r="P250" s="59"/>
      <c r="Q250" s="59" t="s">
        <v>5854</v>
      </c>
    </row>
    <row r="251" spans="1:17" x14ac:dyDescent="0.25">
      <c r="A251" s="59">
        <v>217</v>
      </c>
      <c r="B251" s="515">
        <v>44846</v>
      </c>
      <c r="C251" s="515"/>
      <c r="D251" s="531" t="s">
        <v>15613</v>
      </c>
      <c r="E251" s="698" t="s">
        <v>16986</v>
      </c>
      <c r="F251" s="531" t="s">
        <v>16987</v>
      </c>
      <c r="G251" s="531" t="s">
        <v>13768</v>
      </c>
      <c r="H251" s="531" t="s">
        <v>522</v>
      </c>
      <c r="J251" s="59" t="s">
        <v>5429</v>
      </c>
      <c r="K251" s="59" t="s">
        <v>15613</v>
      </c>
      <c r="L251" s="59" t="s">
        <v>16081</v>
      </c>
      <c r="M251" s="59" t="s">
        <v>9690</v>
      </c>
      <c r="N251" s="59" t="s">
        <v>5756</v>
      </c>
      <c r="O251" s="59" t="s">
        <v>522</v>
      </c>
      <c r="P251" s="59" t="s">
        <v>15658</v>
      </c>
      <c r="Q251" s="59" t="s">
        <v>5769</v>
      </c>
    </row>
    <row r="252" spans="1:17" x14ac:dyDescent="0.25">
      <c r="A252" s="59">
        <v>217</v>
      </c>
      <c r="B252" s="515">
        <v>44846</v>
      </c>
      <c r="C252" s="515"/>
      <c r="D252" s="59" t="s">
        <v>15613</v>
      </c>
      <c r="E252" s="81" t="s">
        <v>16988</v>
      </c>
      <c r="F252" s="531" t="s">
        <v>16989</v>
      </c>
      <c r="G252" s="59" t="s">
        <v>13768</v>
      </c>
      <c r="H252" s="59" t="s">
        <v>522</v>
      </c>
      <c r="J252" s="59" t="s">
        <v>5429</v>
      </c>
      <c r="K252" s="59" t="s">
        <v>15613</v>
      </c>
      <c r="L252" s="59" t="s">
        <v>16096</v>
      </c>
      <c r="M252" s="59" t="s">
        <v>9691</v>
      </c>
      <c r="N252" s="59" t="s">
        <v>5756</v>
      </c>
      <c r="O252" s="59" t="s">
        <v>522</v>
      </c>
      <c r="P252" s="59" t="s">
        <v>15658</v>
      </c>
      <c r="Q252" s="59" t="s">
        <v>5769</v>
      </c>
    </row>
    <row r="253" spans="1:17" x14ac:dyDescent="0.25">
      <c r="A253" s="59">
        <v>218</v>
      </c>
      <c r="B253" s="515">
        <v>44846</v>
      </c>
      <c r="C253" s="515"/>
      <c r="D253" s="59" t="s">
        <v>15613</v>
      </c>
      <c r="E253" s="81" t="s">
        <v>16990</v>
      </c>
      <c r="F253" s="59" t="s">
        <v>16991</v>
      </c>
      <c r="G253" s="59" t="s">
        <v>13768</v>
      </c>
      <c r="H253" s="59" t="s">
        <v>522</v>
      </c>
      <c r="J253" s="59" t="s">
        <v>5429</v>
      </c>
      <c r="K253" s="59" t="s">
        <v>15613</v>
      </c>
      <c r="L253" s="110" t="s">
        <v>16992</v>
      </c>
      <c r="M253" s="110" t="s">
        <v>8123</v>
      </c>
      <c r="N253" s="144" t="s">
        <v>5644</v>
      </c>
      <c r="O253" s="59" t="s">
        <v>525</v>
      </c>
      <c r="P253" s="59" t="s">
        <v>16890</v>
      </c>
      <c r="Q253" s="59" t="s">
        <v>5712</v>
      </c>
    </row>
    <row r="254" spans="1:17" x14ac:dyDescent="0.25">
      <c r="A254" s="59">
        <v>218</v>
      </c>
      <c r="B254" s="515">
        <v>44846</v>
      </c>
      <c r="C254" s="515"/>
      <c r="D254" s="59" t="s">
        <v>15613</v>
      </c>
      <c r="E254" s="81" t="s">
        <v>16993</v>
      </c>
      <c r="F254" s="59" t="s">
        <v>16994</v>
      </c>
      <c r="G254" s="59" t="s">
        <v>13768</v>
      </c>
      <c r="H254" s="59" t="s">
        <v>522</v>
      </c>
      <c r="J254" s="59" t="s">
        <v>5429</v>
      </c>
      <c r="K254" s="59" t="s">
        <v>16208</v>
      </c>
      <c r="L254" s="59" t="s">
        <v>16995</v>
      </c>
      <c r="M254" s="59" t="s">
        <v>9704</v>
      </c>
      <c r="N254" s="59" t="s">
        <v>5644</v>
      </c>
      <c r="O254" s="59" t="s">
        <v>5830</v>
      </c>
      <c r="P254" s="59" t="s">
        <v>16890</v>
      </c>
      <c r="Q254" s="59" t="s">
        <v>5791</v>
      </c>
    </row>
    <row r="255" spans="1:17" x14ac:dyDescent="0.25">
      <c r="A255" s="59">
        <v>219</v>
      </c>
      <c r="B255" s="515">
        <v>44846</v>
      </c>
      <c r="C255" s="515"/>
      <c r="D255" s="59" t="s">
        <v>15613</v>
      </c>
      <c r="E255" s="81" t="s">
        <v>16996</v>
      </c>
      <c r="F255" s="59" t="s">
        <v>16997</v>
      </c>
      <c r="G255" s="59" t="s">
        <v>13797</v>
      </c>
      <c r="H255" s="59" t="s">
        <v>522</v>
      </c>
      <c r="J255" s="59" t="s">
        <v>5429</v>
      </c>
      <c r="K255" s="59" t="s">
        <v>15627</v>
      </c>
      <c r="L255" s="59" t="s">
        <v>16998</v>
      </c>
      <c r="M255" s="59" t="s">
        <v>7361</v>
      </c>
      <c r="N255" s="59" t="s">
        <v>5644</v>
      </c>
      <c r="O255" s="59" t="s">
        <v>525</v>
      </c>
      <c r="P255" s="59" t="s">
        <v>16890</v>
      </c>
      <c r="Q255" s="59" t="s">
        <v>5712</v>
      </c>
    </row>
    <row r="256" spans="1:17" x14ac:dyDescent="0.25">
      <c r="A256" s="59">
        <v>219</v>
      </c>
      <c r="B256" s="515">
        <v>44846</v>
      </c>
      <c r="C256" s="515"/>
      <c r="D256" s="59" t="s">
        <v>15613</v>
      </c>
      <c r="E256" s="81" t="s">
        <v>16999</v>
      </c>
      <c r="F256" s="59" t="s">
        <v>17000</v>
      </c>
      <c r="G256" s="59" t="s">
        <v>13797</v>
      </c>
      <c r="H256" s="59" t="s">
        <v>522</v>
      </c>
      <c r="J256" s="59"/>
      <c r="K256" s="59" t="s">
        <v>15613</v>
      </c>
      <c r="L256" s="59" t="s">
        <v>16077</v>
      </c>
      <c r="M256" s="59" t="s">
        <v>7641</v>
      </c>
      <c r="N256" s="59" t="s">
        <v>5644</v>
      </c>
      <c r="O256" s="59" t="s">
        <v>525</v>
      </c>
      <c r="P256" s="59" t="s">
        <v>16890</v>
      </c>
      <c r="Q256" s="59" t="s">
        <v>5712</v>
      </c>
    </row>
    <row r="257" spans="1:17" x14ac:dyDescent="0.25">
      <c r="A257" s="59">
        <v>220</v>
      </c>
      <c r="B257" s="60" t="s">
        <v>233</v>
      </c>
      <c r="C257" s="60"/>
      <c r="D257" s="59" t="s">
        <v>17001</v>
      </c>
      <c r="E257" s="59" t="s">
        <v>17002</v>
      </c>
      <c r="F257" s="59" t="s">
        <v>17003</v>
      </c>
      <c r="G257" s="59" t="s">
        <v>233</v>
      </c>
      <c r="H257" s="59" t="s">
        <v>525</v>
      </c>
      <c r="J257" s="59"/>
      <c r="K257" s="59" t="s">
        <v>15613</v>
      </c>
      <c r="L257" s="59" t="s">
        <v>16749</v>
      </c>
      <c r="M257" s="59" t="s">
        <v>7674</v>
      </c>
      <c r="N257" s="59" t="s">
        <v>5644</v>
      </c>
      <c r="O257" s="59" t="s">
        <v>522</v>
      </c>
      <c r="P257" s="59" t="s">
        <v>16890</v>
      </c>
      <c r="Q257" s="59" t="s">
        <v>5712</v>
      </c>
    </row>
    <row r="258" spans="1:17" x14ac:dyDescent="0.25">
      <c r="A258" s="59">
        <v>220</v>
      </c>
      <c r="B258" s="60" t="s">
        <v>233</v>
      </c>
      <c r="C258" s="60"/>
      <c r="D258" s="59" t="s">
        <v>17001</v>
      </c>
      <c r="E258" s="59" t="s">
        <v>17004</v>
      </c>
      <c r="F258" s="59" t="s">
        <v>17005</v>
      </c>
      <c r="G258" s="59" t="s">
        <v>233</v>
      </c>
      <c r="H258" s="59" t="s">
        <v>525</v>
      </c>
      <c r="J258" s="59"/>
      <c r="K258" s="59" t="s">
        <v>15613</v>
      </c>
      <c r="L258" s="59" t="s">
        <v>17006</v>
      </c>
      <c r="M258" s="59" t="s">
        <v>9652</v>
      </c>
      <c r="N258" s="59" t="s">
        <v>5644</v>
      </c>
      <c r="O258" s="59" t="s">
        <v>525</v>
      </c>
      <c r="P258" s="59" t="s">
        <v>16890</v>
      </c>
      <c r="Q258" s="59" t="s">
        <v>5712</v>
      </c>
    </row>
    <row r="259" spans="1:17" x14ac:dyDescent="0.25">
      <c r="A259" s="59">
        <v>221</v>
      </c>
      <c r="B259" s="60" t="s">
        <v>233</v>
      </c>
      <c r="C259" s="60"/>
      <c r="D259" s="59" t="s">
        <v>17001</v>
      </c>
      <c r="E259" s="59" t="s">
        <v>16956</v>
      </c>
      <c r="F259" s="59" t="s">
        <v>17007</v>
      </c>
      <c r="G259" s="59" t="s">
        <v>233</v>
      </c>
      <c r="H259" s="59" t="s">
        <v>525</v>
      </c>
      <c r="J259" s="59"/>
      <c r="K259" s="59" t="s">
        <v>15613</v>
      </c>
      <c r="L259" s="59" t="s">
        <v>16046</v>
      </c>
      <c r="M259" s="59" t="s">
        <v>9700</v>
      </c>
      <c r="N259" s="59" t="s">
        <v>5644</v>
      </c>
      <c r="O259" s="59" t="s">
        <v>5830</v>
      </c>
      <c r="P259" s="59" t="s">
        <v>16890</v>
      </c>
      <c r="Q259" s="59" t="s">
        <v>5791</v>
      </c>
    </row>
    <row r="260" spans="1:17" x14ac:dyDescent="0.25">
      <c r="A260" s="59">
        <v>221</v>
      </c>
      <c r="B260" s="60" t="s">
        <v>233</v>
      </c>
      <c r="C260" s="60"/>
      <c r="D260" s="59" t="s">
        <v>17001</v>
      </c>
      <c r="E260" s="59" t="s">
        <v>17006</v>
      </c>
      <c r="F260" s="59" t="s">
        <v>9652</v>
      </c>
      <c r="G260" s="59" t="s">
        <v>233</v>
      </c>
      <c r="H260" s="59" t="s">
        <v>525</v>
      </c>
      <c r="J260" s="59"/>
      <c r="K260" s="59" t="s">
        <v>15613</v>
      </c>
      <c r="L260" s="59" t="s">
        <v>16053</v>
      </c>
      <c r="M260" s="59" t="s">
        <v>9701</v>
      </c>
      <c r="N260" s="59" t="s">
        <v>5644</v>
      </c>
      <c r="O260" s="59" t="s">
        <v>5830</v>
      </c>
      <c r="P260" s="59" t="s">
        <v>16890</v>
      </c>
      <c r="Q260" s="59" t="s">
        <v>5791</v>
      </c>
    </row>
    <row r="261" spans="1:17" x14ac:dyDescent="0.25">
      <c r="A261" s="59">
        <v>222</v>
      </c>
      <c r="B261" s="60" t="s">
        <v>233</v>
      </c>
      <c r="C261" s="60"/>
      <c r="D261" s="59" t="s">
        <v>17001</v>
      </c>
      <c r="E261" s="59" t="s">
        <v>17008</v>
      </c>
      <c r="F261" s="59" t="s">
        <v>17009</v>
      </c>
      <c r="G261" s="59" t="s">
        <v>13934</v>
      </c>
      <c r="H261" s="59" t="s">
        <v>535</v>
      </c>
      <c r="J261" s="59"/>
      <c r="K261" s="59" t="s">
        <v>15613</v>
      </c>
      <c r="L261" s="59" t="s">
        <v>16042</v>
      </c>
      <c r="M261" s="81" t="s">
        <v>9703</v>
      </c>
      <c r="N261" s="59" t="s">
        <v>5644</v>
      </c>
      <c r="O261" s="59" t="s">
        <v>5830</v>
      </c>
      <c r="P261" s="59" t="s">
        <v>16890</v>
      </c>
      <c r="Q261" s="59" t="s">
        <v>5791</v>
      </c>
    </row>
    <row r="262" spans="1:17" x14ac:dyDescent="0.25">
      <c r="A262" s="59">
        <v>222</v>
      </c>
      <c r="B262" s="60" t="s">
        <v>233</v>
      </c>
      <c r="C262" s="60"/>
      <c r="D262" s="59" t="s">
        <v>17001</v>
      </c>
      <c r="E262" s="59" t="s">
        <v>17010</v>
      </c>
      <c r="F262" s="59" t="s">
        <v>17011</v>
      </c>
      <c r="G262" s="59" t="s">
        <v>13934</v>
      </c>
      <c r="H262" s="59" t="s">
        <v>535</v>
      </c>
      <c r="I262" s="103"/>
      <c r="J262" s="59"/>
      <c r="K262" s="59" t="s">
        <v>17012</v>
      </c>
      <c r="L262" s="59" t="s">
        <v>17013</v>
      </c>
      <c r="M262" s="59" t="s">
        <v>9705</v>
      </c>
      <c r="N262" s="59" t="s">
        <v>5644</v>
      </c>
      <c r="O262" s="59" t="s">
        <v>5830</v>
      </c>
      <c r="P262" s="59" t="s">
        <v>16890</v>
      </c>
      <c r="Q262" s="59" t="s">
        <v>5791</v>
      </c>
    </row>
    <row r="263" spans="1:17" x14ac:dyDescent="0.25">
      <c r="A263" s="59">
        <v>223</v>
      </c>
      <c r="B263" s="60" t="s">
        <v>233</v>
      </c>
      <c r="C263" s="60"/>
      <c r="D263" s="59" t="s">
        <v>17001</v>
      </c>
      <c r="E263" s="59" t="s">
        <v>17014</v>
      </c>
      <c r="F263" s="59" t="s">
        <v>17015</v>
      </c>
      <c r="G263" s="59" t="s">
        <v>13934</v>
      </c>
      <c r="H263" s="59" t="s">
        <v>535</v>
      </c>
      <c r="J263" s="59" t="s">
        <v>5644</v>
      </c>
      <c r="K263" s="59" t="s">
        <v>15613</v>
      </c>
      <c r="L263" s="59" t="s">
        <v>17016</v>
      </c>
      <c r="M263" s="59" t="s">
        <v>17427</v>
      </c>
      <c r="N263" s="144">
        <v>45027</v>
      </c>
      <c r="O263" s="59"/>
      <c r="P263" s="59"/>
      <c r="Q263" s="59"/>
    </row>
    <row r="264" spans="1:17" x14ac:dyDescent="0.25">
      <c r="A264" s="59">
        <v>223</v>
      </c>
      <c r="B264" s="60" t="s">
        <v>233</v>
      </c>
      <c r="C264" s="60"/>
      <c r="D264" s="59" t="s">
        <v>17001</v>
      </c>
      <c r="E264" s="59" t="s">
        <v>17017</v>
      </c>
      <c r="F264" s="59" t="s">
        <v>17018</v>
      </c>
      <c r="G264" s="59" t="s">
        <v>13934</v>
      </c>
      <c r="H264" s="59" t="s">
        <v>535</v>
      </c>
      <c r="J264" s="59" t="s">
        <v>5644</v>
      </c>
      <c r="K264" s="59" t="s">
        <v>15613</v>
      </c>
      <c r="L264" s="59" t="s">
        <v>17019</v>
      </c>
      <c r="M264" s="59" t="s">
        <v>17421</v>
      </c>
      <c r="N264" s="144">
        <v>45027</v>
      </c>
      <c r="O264" s="59"/>
      <c r="P264" s="59"/>
      <c r="Q264" s="59"/>
    </row>
    <row r="265" spans="1:17" x14ac:dyDescent="0.25">
      <c r="A265" s="59">
        <v>224</v>
      </c>
      <c r="B265" s="60" t="s">
        <v>233</v>
      </c>
      <c r="C265" s="60"/>
      <c r="D265" s="59" t="s">
        <v>17001</v>
      </c>
      <c r="E265" s="59" t="s">
        <v>17020</v>
      </c>
      <c r="F265" s="59" t="s">
        <v>17021</v>
      </c>
      <c r="G265" s="59" t="s">
        <v>13934</v>
      </c>
      <c r="H265" s="59" t="s">
        <v>535</v>
      </c>
      <c r="J265" s="59" t="s">
        <v>5644</v>
      </c>
      <c r="K265" s="59" t="s">
        <v>15613</v>
      </c>
      <c r="L265" s="59" t="s">
        <v>17022</v>
      </c>
      <c r="M265" s="59" t="s">
        <v>17422</v>
      </c>
      <c r="N265" s="144">
        <v>45027</v>
      </c>
      <c r="O265" s="59"/>
      <c r="P265" s="59"/>
      <c r="Q265" s="59"/>
    </row>
    <row r="266" spans="1:17" x14ac:dyDescent="0.25">
      <c r="A266" s="59">
        <v>224</v>
      </c>
      <c r="B266" s="60" t="s">
        <v>233</v>
      </c>
      <c r="C266" s="60"/>
      <c r="D266" s="59" t="s">
        <v>17001</v>
      </c>
      <c r="E266" s="59" t="s">
        <v>17023</v>
      </c>
      <c r="F266" s="59" t="s">
        <v>17024</v>
      </c>
      <c r="G266" s="59" t="s">
        <v>13934</v>
      </c>
      <c r="H266" s="59" t="s">
        <v>535</v>
      </c>
      <c r="J266" s="59" t="s">
        <v>5644</v>
      </c>
      <c r="K266" s="59" t="s">
        <v>15613</v>
      </c>
      <c r="L266" s="59" t="s">
        <v>17025</v>
      </c>
      <c r="M266" s="59" t="s">
        <v>17426</v>
      </c>
      <c r="N266" s="144">
        <v>45027</v>
      </c>
      <c r="O266" s="59"/>
      <c r="P266" s="59"/>
      <c r="Q266" s="59"/>
    </row>
    <row r="267" spans="1:17" x14ac:dyDescent="0.25">
      <c r="A267" s="59">
        <v>225</v>
      </c>
      <c r="B267" s="60" t="s">
        <v>233</v>
      </c>
      <c r="C267" s="60"/>
      <c r="D267" s="59" t="s">
        <v>17026</v>
      </c>
      <c r="E267" s="59" t="s">
        <v>17027</v>
      </c>
      <c r="F267" s="481" t="s">
        <v>17028</v>
      </c>
      <c r="G267" s="59" t="s">
        <v>13934</v>
      </c>
      <c r="H267" s="59" t="s">
        <v>522</v>
      </c>
      <c r="J267" s="59" t="s">
        <v>5644</v>
      </c>
      <c r="K267" s="59" t="s">
        <v>15689</v>
      </c>
      <c r="L267" s="81" t="s">
        <v>17425</v>
      </c>
      <c r="M267" s="59" t="s">
        <v>17423</v>
      </c>
      <c r="N267" s="144">
        <v>45027</v>
      </c>
      <c r="O267" s="59"/>
      <c r="P267" s="59"/>
      <c r="Q267" s="59"/>
    </row>
    <row r="268" spans="1:17" x14ac:dyDescent="0.25">
      <c r="A268" s="59">
        <v>225</v>
      </c>
      <c r="B268" s="60" t="s">
        <v>233</v>
      </c>
      <c r="C268" s="60"/>
      <c r="D268" s="59" t="s">
        <v>17026</v>
      </c>
      <c r="E268" s="59" t="s">
        <v>17029</v>
      </c>
      <c r="F268" s="481" t="s">
        <v>17030</v>
      </c>
      <c r="G268" s="59" t="s">
        <v>13934</v>
      </c>
      <c r="H268" s="59" t="s">
        <v>522</v>
      </c>
      <c r="J268" s="59" t="s">
        <v>5644</v>
      </c>
      <c r="K268" s="59" t="s">
        <v>15689</v>
      </c>
      <c r="L268" s="59" t="s">
        <v>17031</v>
      </c>
      <c r="M268" s="59" t="s">
        <v>17424</v>
      </c>
      <c r="N268" s="144">
        <v>45027</v>
      </c>
      <c r="O268" s="59"/>
      <c r="P268" s="59"/>
      <c r="Q268" s="59"/>
    </row>
    <row r="269" spans="1:17" x14ac:dyDescent="0.25">
      <c r="A269" s="59">
        <v>226</v>
      </c>
      <c r="B269" s="60" t="s">
        <v>233</v>
      </c>
      <c r="C269" s="60"/>
      <c r="D269" s="59" t="s">
        <v>17032</v>
      </c>
      <c r="E269" s="59" t="s">
        <v>17033</v>
      </c>
      <c r="F269" s="59" t="s">
        <v>17034</v>
      </c>
      <c r="G269" s="59" t="s">
        <v>13992</v>
      </c>
      <c r="H269" s="59" t="s">
        <v>522</v>
      </c>
      <c r="J269" s="59" t="s">
        <v>5890</v>
      </c>
      <c r="K269" s="59" t="s">
        <v>16208</v>
      </c>
      <c r="L269" s="59" t="s">
        <v>17035</v>
      </c>
      <c r="M269" s="59" t="s">
        <v>8257</v>
      </c>
      <c r="N269" s="59"/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17032</v>
      </c>
      <c r="E270" s="59" t="s">
        <v>17036</v>
      </c>
      <c r="F270" s="59" t="s">
        <v>17037</v>
      </c>
      <c r="G270" s="59" t="s">
        <v>13992</v>
      </c>
      <c r="H270" s="59" t="s">
        <v>1755</v>
      </c>
      <c r="J270" s="59" t="s">
        <v>5890</v>
      </c>
      <c r="K270" s="59" t="s">
        <v>15627</v>
      </c>
      <c r="L270" s="59" t="s">
        <v>17038</v>
      </c>
      <c r="M270" s="59"/>
      <c r="N270" s="59"/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17032</v>
      </c>
      <c r="E271" s="59" t="s">
        <v>17039</v>
      </c>
      <c r="F271" s="59" t="s">
        <v>17040</v>
      </c>
      <c r="G271" s="59" t="s">
        <v>13992</v>
      </c>
      <c r="H271" s="59" t="s">
        <v>1755</v>
      </c>
      <c r="J271" s="59" t="s">
        <v>5890</v>
      </c>
      <c r="K271" s="59" t="s">
        <v>15613</v>
      </c>
      <c r="L271" s="59" t="s">
        <v>17041</v>
      </c>
      <c r="M271" s="59"/>
      <c r="N271" s="59"/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17032</v>
      </c>
      <c r="E272" s="59" t="s">
        <v>17042</v>
      </c>
      <c r="F272" s="59" t="s">
        <v>17043</v>
      </c>
      <c r="G272" s="59" t="s">
        <v>13992</v>
      </c>
      <c r="H272" s="59" t="s">
        <v>1755</v>
      </c>
      <c r="J272" s="59" t="s">
        <v>5890</v>
      </c>
      <c r="K272" s="59" t="s">
        <v>15621</v>
      </c>
      <c r="L272" s="124" t="s">
        <v>17044</v>
      </c>
      <c r="M272" s="59"/>
      <c r="N272" s="59"/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17032</v>
      </c>
      <c r="E273" s="59" t="s">
        <v>17045</v>
      </c>
      <c r="F273" s="59" t="s">
        <v>17046</v>
      </c>
      <c r="G273" s="59" t="s">
        <v>13992</v>
      </c>
      <c r="H273" s="59" t="s">
        <v>522</v>
      </c>
      <c r="J273" s="59" t="s">
        <v>5890</v>
      </c>
      <c r="K273" s="59" t="s">
        <v>15613</v>
      </c>
      <c r="L273" s="59" t="s">
        <v>16907</v>
      </c>
      <c r="M273" s="59" t="s">
        <v>9020</v>
      </c>
      <c r="N273" s="59"/>
      <c r="O273" s="59"/>
      <c r="P273" s="59"/>
      <c r="Q273" s="59"/>
    </row>
    <row r="274" spans="1:17" x14ac:dyDescent="0.25">
      <c r="A274" s="59">
        <v>228</v>
      </c>
      <c r="B274" s="60" t="s">
        <v>233</v>
      </c>
      <c r="C274" s="60"/>
      <c r="D274" s="59" t="s">
        <v>17032</v>
      </c>
      <c r="E274" s="59" t="s">
        <v>17047</v>
      </c>
      <c r="F274" s="59" t="s">
        <v>17048</v>
      </c>
      <c r="G274" s="59" t="s">
        <v>13992</v>
      </c>
      <c r="H274" s="59" t="s">
        <v>1755</v>
      </c>
      <c r="J274" s="59" t="s">
        <v>5890</v>
      </c>
      <c r="K274" s="59" t="s">
        <v>15613</v>
      </c>
      <c r="L274" s="59" t="s">
        <v>16875</v>
      </c>
      <c r="M274" s="59"/>
      <c r="N274" s="59"/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17032</v>
      </c>
      <c r="E275" s="59" t="s">
        <v>17049</v>
      </c>
      <c r="F275" s="276" t="s">
        <v>17050</v>
      </c>
      <c r="G275" s="59" t="s">
        <v>13992</v>
      </c>
      <c r="H275" s="59" t="s">
        <v>1755</v>
      </c>
      <c r="J275" s="59" t="s">
        <v>5890</v>
      </c>
      <c r="K275" s="59" t="s">
        <v>15613</v>
      </c>
      <c r="L275" s="59" t="s">
        <v>16107</v>
      </c>
      <c r="M275" s="59" t="s">
        <v>7359</v>
      </c>
      <c r="N275" s="59"/>
      <c r="O275" s="59"/>
      <c r="P275" s="59"/>
      <c r="Q275" s="59"/>
    </row>
    <row r="276" spans="1:17" x14ac:dyDescent="0.25">
      <c r="A276" s="59">
        <v>229</v>
      </c>
      <c r="B276" s="60" t="s">
        <v>233</v>
      </c>
      <c r="C276" s="60"/>
      <c r="D276" s="59" t="s">
        <v>17032</v>
      </c>
      <c r="E276" s="59" t="s">
        <v>17051</v>
      </c>
      <c r="F276" s="276" t="s">
        <v>17052</v>
      </c>
      <c r="G276" s="59" t="s">
        <v>13992</v>
      </c>
      <c r="H276" s="59" t="s">
        <v>1755</v>
      </c>
      <c r="J276" s="59" t="s">
        <v>5890</v>
      </c>
      <c r="K276" s="59" t="s">
        <v>15613</v>
      </c>
      <c r="L276" s="742" t="s">
        <v>17053</v>
      </c>
      <c r="M276" s="59" t="s">
        <v>8028</v>
      </c>
      <c r="N276" s="59"/>
      <c r="O276" s="59"/>
      <c r="P276" s="59"/>
      <c r="Q276" s="59"/>
    </row>
    <row r="277" spans="1:17" ht="14.25" customHeight="1" x14ac:dyDescent="0.25">
      <c r="A277" s="59">
        <v>230</v>
      </c>
      <c r="B277" s="515">
        <v>45108</v>
      </c>
      <c r="C277" s="91" t="s">
        <v>17054</v>
      </c>
      <c r="D277" s="59" t="s">
        <v>17032</v>
      </c>
      <c r="E277" s="81" t="s">
        <v>17055</v>
      </c>
      <c r="F277" s="59" t="s">
        <v>17056</v>
      </c>
      <c r="G277" s="144">
        <v>44866</v>
      </c>
      <c r="H277" s="59" t="s">
        <v>522</v>
      </c>
      <c r="I277" s="719"/>
      <c r="J277" s="59"/>
      <c r="K277" s="59"/>
      <c r="L277" s="59"/>
      <c r="M277" s="59"/>
      <c r="N277" s="59"/>
      <c r="O277" s="59"/>
      <c r="P277" s="59"/>
      <c r="Q277" s="59"/>
    </row>
    <row r="278" spans="1:17" x14ac:dyDescent="0.25">
      <c r="A278" s="59">
        <v>230</v>
      </c>
      <c r="B278" s="515">
        <v>45108</v>
      </c>
      <c r="C278" s="91" t="s">
        <v>17054</v>
      </c>
      <c r="D278" s="59" t="s">
        <v>17032</v>
      </c>
      <c r="E278" s="81" t="s">
        <v>17057</v>
      </c>
      <c r="F278" s="59" t="s">
        <v>17058</v>
      </c>
      <c r="G278" s="144">
        <v>44866</v>
      </c>
      <c r="H278" s="59" t="s">
        <v>522</v>
      </c>
      <c r="J278" s="59"/>
      <c r="K278" s="59"/>
      <c r="L278" s="59"/>
      <c r="M278" s="59"/>
      <c r="N278" s="59"/>
      <c r="O278" s="59"/>
      <c r="P278" s="59"/>
      <c r="Q278" s="59"/>
    </row>
    <row r="279" spans="1:17" x14ac:dyDescent="0.25">
      <c r="A279" s="59">
        <v>231</v>
      </c>
      <c r="B279" s="515">
        <v>45108</v>
      </c>
      <c r="C279" s="91" t="s">
        <v>17054</v>
      </c>
      <c r="D279" s="59" t="s">
        <v>17032</v>
      </c>
      <c r="E279" s="81" t="s">
        <v>17059</v>
      </c>
      <c r="F279" s="59" t="s">
        <v>17060</v>
      </c>
      <c r="G279" s="144">
        <v>44866</v>
      </c>
      <c r="H279" s="59" t="s">
        <v>522</v>
      </c>
      <c r="J279" s="83"/>
      <c r="K279" s="83"/>
      <c r="L279" s="141"/>
      <c r="M279" s="110"/>
      <c r="N279" s="83"/>
      <c r="O279" s="83"/>
      <c r="P279" s="83"/>
      <c r="Q279" s="59"/>
    </row>
    <row r="280" spans="1:17" x14ac:dyDescent="0.25">
      <c r="A280" s="59">
        <v>231</v>
      </c>
      <c r="B280" s="515">
        <v>45108</v>
      </c>
      <c r="C280" s="91" t="s">
        <v>17054</v>
      </c>
      <c r="D280" s="59" t="s">
        <v>17032</v>
      </c>
      <c r="E280" s="81" t="s">
        <v>17061</v>
      </c>
      <c r="F280" s="59" t="s">
        <v>17062</v>
      </c>
      <c r="G280" s="144">
        <v>44866</v>
      </c>
      <c r="H280" s="59" t="s">
        <v>522</v>
      </c>
      <c r="J280" s="83"/>
      <c r="K280" s="83"/>
      <c r="L280" s="83"/>
      <c r="M280" s="83"/>
      <c r="N280" s="83"/>
      <c r="O280" s="83"/>
      <c r="P280" s="83"/>
      <c r="Q280" s="59"/>
    </row>
    <row r="281" spans="1:17" x14ac:dyDescent="0.25">
      <c r="A281" s="59">
        <v>232</v>
      </c>
      <c r="B281" s="515">
        <v>45108</v>
      </c>
      <c r="C281" s="91" t="s">
        <v>17054</v>
      </c>
      <c r="D281" s="59" t="s">
        <v>17032</v>
      </c>
      <c r="E281" s="81" t="s">
        <v>17063</v>
      </c>
      <c r="F281" s="59" t="s">
        <v>17064</v>
      </c>
      <c r="G281" s="144">
        <v>44866</v>
      </c>
      <c r="H281" s="59" t="s">
        <v>522</v>
      </c>
      <c r="L281"/>
      <c r="M281"/>
    </row>
    <row r="282" spans="1:17" x14ac:dyDescent="0.25">
      <c r="A282" s="59">
        <v>232</v>
      </c>
      <c r="B282" s="515">
        <v>45108</v>
      </c>
      <c r="C282" s="91" t="s">
        <v>17054</v>
      </c>
      <c r="D282" s="59" t="s">
        <v>17032</v>
      </c>
      <c r="E282" s="81" t="s">
        <v>17065</v>
      </c>
      <c r="F282" s="59" t="s">
        <v>17066</v>
      </c>
      <c r="G282" s="144">
        <v>44866</v>
      </c>
      <c r="H282" s="59" t="s">
        <v>522</v>
      </c>
      <c r="L282"/>
      <c r="M282"/>
    </row>
    <row r="283" spans="1:17" x14ac:dyDescent="0.25">
      <c r="A283" s="59">
        <v>233</v>
      </c>
      <c r="B283" s="515">
        <v>45108</v>
      </c>
      <c r="C283" s="91" t="s">
        <v>17054</v>
      </c>
      <c r="D283" s="59" t="s">
        <v>17032</v>
      </c>
      <c r="E283" s="81" t="s">
        <v>17067</v>
      </c>
      <c r="F283" s="59" t="s">
        <v>6503</v>
      </c>
      <c r="G283" s="59" t="s">
        <v>830</v>
      </c>
      <c r="H283" s="59" t="s">
        <v>522</v>
      </c>
      <c r="L283"/>
      <c r="M283"/>
    </row>
    <row r="284" spans="1:17" x14ac:dyDescent="0.25">
      <c r="A284" s="59">
        <v>233</v>
      </c>
      <c r="B284" s="515">
        <v>45108</v>
      </c>
      <c r="C284" s="91" t="s">
        <v>17054</v>
      </c>
      <c r="D284" s="59" t="s">
        <v>17032</v>
      </c>
      <c r="E284" s="81" t="s">
        <v>17068</v>
      </c>
      <c r="F284" s="59" t="s">
        <v>6505</v>
      </c>
      <c r="G284" s="59" t="s">
        <v>830</v>
      </c>
      <c r="H284" s="59" t="s">
        <v>522</v>
      </c>
      <c r="I284" s="719"/>
      <c r="L284"/>
      <c r="M284"/>
    </row>
    <row r="285" spans="1:17" x14ac:dyDescent="0.25">
      <c r="A285" s="59">
        <v>234</v>
      </c>
      <c r="B285" s="704">
        <v>45108</v>
      </c>
      <c r="C285" s="707" t="s">
        <v>17054</v>
      </c>
      <c r="D285" s="481" t="s">
        <v>17069</v>
      </c>
      <c r="E285" s="613">
        <v>57360522121</v>
      </c>
      <c r="F285" s="481" t="s">
        <v>6506</v>
      </c>
      <c r="G285" s="481" t="s">
        <v>830</v>
      </c>
      <c r="H285" s="481" t="s">
        <v>522</v>
      </c>
      <c r="J285" s="103"/>
      <c r="K285" s="103"/>
      <c r="N285" s="762"/>
      <c r="O285" s="103"/>
      <c r="P285" s="103"/>
      <c r="Q285" s="103"/>
    </row>
    <row r="286" spans="1:17" x14ac:dyDescent="0.25">
      <c r="A286" s="59">
        <v>234</v>
      </c>
      <c r="B286" s="515">
        <v>45108</v>
      </c>
      <c r="C286" s="91" t="s">
        <v>17054</v>
      </c>
      <c r="D286" s="59" t="s">
        <v>17069</v>
      </c>
      <c r="E286" s="81">
        <v>57329271020</v>
      </c>
      <c r="F286" s="59" t="s">
        <v>6507</v>
      </c>
      <c r="G286" s="59" t="s">
        <v>830</v>
      </c>
      <c r="H286" s="59" t="s">
        <v>522</v>
      </c>
      <c r="L286"/>
      <c r="M286"/>
    </row>
    <row r="287" spans="1:17" x14ac:dyDescent="0.25">
      <c r="A287" s="59">
        <v>235</v>
      </c>
      <c r="B287" s="515">
        <v>45108</v>
      </c>
      <c r="C287" s="91" t="s">
        <v>17054</v>
      </c>
      <c r="D287" s="59" t="s">
        <v>16226</v>
      </c>
      <c r="E287" s="81" t="s">
        <v>17070</v>
      </c>
      <c r="F287" s="59" t="s">
        <v>6508</v>
      </c>
      <c r="G287" s="59" t="s">
        <v>830</v>
      </c>
      <c r="H287" s="59" t="s">
        <v>522</v>
      </c>
      <c r="L287"/>
      <c r="M287"/>
    </row>
    <row r="288" spans="1:17" x14ac:dyDescent="0.25">
      <c r="A288" s="59">
        <v>235</v>
      </c>
      <c r="B288" s="515">
        <v>45108</v>
      </c>
      <c r="C288" s="91" t="s">
        <v>17054</v>
      </c>
      <c r="D288" s="59" t="s">
        <v>16226</v>
      </c>
      <c r="E288" s="552" t="s">
        <v>17071</v>
      </c>
      <c r="F288" s="59" t="s">
        <v>6509</v>
      </c>
      <c r="G288" s="59" t="s">
        <v>830</v>
      </c>
      <c r="H288" s="59" t="s">
        <v>522</v>
      </c>
      <c r="L288"/>
      <c r="M288"/>
    </row>
    <row r="289" spans="1:17" x14ac:dyDescent="0.25">
      <c r="A289" s="59">
        <v>236</v>
      </c>
      <c r="B289" s="515">
        <v>45108</v>
      </c>
      <c r="C289" s="91" t="s">
        <v>17054</v>
      </c>
      <c r="D289" s="59" t="s">
        <v>17072</v>
      </c>
      <c r="E289" s="81" t="s">
        <v>16842</v>
      </c>
      <c r="F289" s="59" t="s">
        <v>6510</v>
      </c>
      <c r="G289" s="59" t="s">
        <v>830</v>
      </c>
      <c r="H289" s="59" t="s">
        <v>522</v>
      </c>
      <c r="I289" s="763"/>
      <c r="J289" s="103"/>
      <c r="K289" s="103"/>
      <c r="N289" s="762"/>
      <c r="O289" s="103"/>
      <c r="P289" s="103"/>
      <c r="Q289" s="103"/>
    </row>
    <row r="290" spans="1:17" x14ac:dyDescent="0.25">
      <c r="A290" s="59">
        <v>236</v>
      </c>
      <c r="B290" s="515">
        <v>45108</v>
      </c>
      <c r="C290" s="91" t="s">
        <v>17054</v>
      </c>
      <c r="D290" s="59" t="s">
        <v>17072</v>
      </c>
      <c r="E290" s="81" t="s">
        <v>17073</v>
      </c>
      <c r="F290" s="59" t="s">
        <v>6540</v>
      </c>
      <c r="G290" s="59" t="s">
        <v>863</v>
      </c>
      <c r="H290" s="59" t="s">
        <v>525</v>
      </c>
      <c r="L290"/>
      <c r="M290"/>
    </row>
    <row r="291" spans="1:17" x14ac:dyDescent="0.25">
      <c r="A291" s="59">
        <v>237</v>
      </c>
      <c r="B291" s="515">
        <v>45108</v>
      </c>
      <c r="C291" s="91" t="s">
        <v>17054</v>
      </c>
      <c r="D291" s="59" t="s">
        <v>17072</v>
      </c>
      <c r="E291" s="81" t="s">
        <v>17074</v>
      </c>
      <c r="F291" s="59" t="s">
        <v>6542</v>
      </c>
      <c r="G291" s="59" t="s">
        <v>863</v>
      </c>
      <c r="H291" s="59" t="s">
        <v>525</v>
      </c>
      <c r="L291"/>
      <c r="M291"/>
    </row>
    <row r="292" spans="1:17" x14ac:dyDescent="0.25">
      <c r="A292" s="59">
        <v>237</v>
      </c>
      <c r="B292" s="515">
        <v>45108</v>
      </c>
      <c r="C292" s="91" t="s">
        <v>17054</v>
      </c>
      <c r="D292" s="59" t="s">
        <v>17072</v>
      </c>
      <c r="E292" s="81" t="s">
        <v>16852</v>
      </c>
      <c r="F292" s="59" t="s">
        <v>6543</v>
      </c>
      <c r="G292" s="59" t="s">
        <v>863</v>
      </c>
      <c r="H292" s="59" t="s">
        <v>525</v>
      </c>
      <c r="L292"/>
      <c r="M292"/>
    </row>
    <row r="293" spans="1:17" x14ac:dyDescent="0.25">
      <c r="A293" s="59">
        <v>238</v>
      </c>
      <c r="B293" s="515">
        <v>45108</v>
      </c>
      <c r="C293" s="91" t="s">
        <v>17054</v>
      </c>
      <c r="D293" s="59" t="s">
        <v>17072</v>
      </c>
      <c r="E293" s="81" t="s">
        <v>17075</v>
      </c>
      <c r="F293" s="59" t="s">
        <v>6544</v>
      </c>
      <c r="G293" s="59" t="s">
        <v>863</v>
      </c>
      <c r="H293" s="59" t="s">
        <v>525</v>
      </c>
      <c r="L293"/>
      <c r="M293"/>
    </row>
    <row r="294" spans="1:17" x14ac:dyDescent="0.25">
      <c r="A294" s="59">
        <v>238</v>
      </c>
      <c r="B294" s="515">
        <v>45108</v>
      </c>
      <c r="C294" s="91" t="s">
        <v>17054</v>
      </c>
      <c r="D294" s="59" t="s">
        <v>17072</v>
      </c>
      <c r="E294" s="81" t="s">
        <v>16902</v>
      </c>
      <c r="F294" s="59" t="s">
        <v>6545</v>
      </c>
      <c r="G294" s="59" t="s">
        <v>863</v>
      </c>
      <c r="H294" s="59" t="s">
        <v>525</v>
      </c>
      <c r="L294"/>
      <c r="M294"/>
    </row>
    <row r="295" spans="1:17" x14ac:dyDescent="0.25">
      <c r="A295" s="59">
        <v>239</v>
      </c>
      <c r="B295" s="515">
        <v>45108</v>
      </c>
      <c r="C295" s="91" t="s">
        <v>17054</v>
      </c>
      <c r="D295" s="59" t="s">
        <v>17072</v>
      </c>
      <c r="E295" s="81" t="s">
        <v>16894</v>
      </c>
      <c r="F295" s="59" t="s">
        <v>6650</v>
      </c>
      <c r="G295" s="59" t="s">
        <v>1052</v>
      </c>
      <c r="H295" s="59" t="s">
        <v>1625</v>
      </c>
      <c r="L295"/>
      <c r="M295"/>
    </row>
    <row r="296" spans="1:17" x14ac:dyDescent="0.25">
      <c r="A296" s="59">
        <v>239</v>
      </c>
      <c r="B296" s="515">
        <v>45108</v>
      </c>
      <c r="C296" s="91" t="s">
        <v>17054</v>
      </c>
      <c r="D296" s="59" t="s">
        <v>17072</v>
      </c>
      <c r="E296" s="81" t="s">
        <v>17076</v>
      </c>
      <c r="F296" s="59" t="s">
        <v>6652</v>
      </c>
      <c r="G296" s="59" t="s">
        <v>1052</v>
      </c>
      <c r="H296" s="59" t="s">
        <v>1625</v>
      </c>
      <c r="I296" s="764"/>
      <c r="L296"/>
      <c r="M296"/>
    </row>
    <row r="297" spans="1:17" x14ac:dyDescent="0.25">
      <c r="A297" s="59">
        <v>240</v>
      </c>
      <c r="B297" s="730" t="s">
        <v>811</v>
      </c>
      <c r="C297" s="60" t="s">
        <v>17077</v>
      </c>
      <c r="D297" s="276" t="s">
        <v>15627</v>
      </c>
      <c r="E297" s="730" t="s">
        <v>17078</v>
      </c>
      <c r="F297" s="59" t="s">
        <v>17079</v>
      </c>
      <c r="G297" s="765">
        <v>45232</v>
      </c>
      <c r="H297" s="59" t="s">
        <v>522</v>
      </c>
      <c r="L297"/>
      <c r="M297"/>
    </row>
    <row r="298" spans="1:17" x14ac:dyDescent="0.25">
      <c r="A298" s="59">
        <v>240</v>
      </c>
      <c r="B298" s="730" t="s">
        <v>811</v>
      </c>
      <c r="C298" s="60" t="s">
        <v>17077</v>
      </c>
      <c r="D298" s="276" t="s">
        <v>15613</v>
      </c>
      <c r="E298" s="730" t="s">
        <v>16807</v>
      </c>
      <c r="F298" s="59" t="s">
        <v>16631</v>
      </c>
      <c r="G298" s="765">
        <v>45232</v>
      </c>
      <c r="H298" s="59" t="s">
        <v>522</v>
      </c>
      <c r="L298"/>
      <c r="M298"/>
    </row>
    <row r="299" spans="1:17" x14ac:dyDescent="0.25">
      <c r="A299" s="59">
        <v>241</v>
      </c>
      <c r="B299" s="766" t="s">
        <v>938</v>
      </c>
      <c r="C299" s="60" t="s">
        <v>16636</v>
      </c>
      <c r="D299" s="276" t="s">
        <v>15627</v>
      </c>
      <c r="E299" s="767" t="s">
        <v>16614</v>
      </c>
      <c r="F299" s="59" t="s">
        <v>17080</v>
      </c>
      <c r="G299" s="765">
        <v>45232</v>
      </c>
      <c r="H299" s="59" t="s">
        <v>522</v>
      </c>
      <c r="I299" s="719"/>
      <c r="J299" s="103"/>
      <c r="K299" s="103"/>
      <c r="L299" s="211"/>
      <c r="M299" s="177"/>
      <c r="N299" s="103"/>
      <c r="O299" s="103"/>
      <c r="P299" s="103"/>
      <c r="Q299" s="719"/>
    </row>
    <row r="300" spans="1:17" x14ac:dyDescent="0.25">
      <c r="A300" s="59">
        <v>241</v>
      </c>
      <c r="B300" s="59" t="s">
        <v>17081</v>
      </c>
      <c r="C300" s="60" t="s">
        <v>17054</v>
      </c>
      <c r="D300" s="59" t="s">
        <v>15613</v>
      </c>
      <c r="E300" s="59" t="s">
        <v>16869</v>
      </c>
      <c r="F300" s="59" t="s">
        <v>17082</v>
      </c>
      <c r="G300" s="120" t="s">
        <v>1795</v>
      </c>
      <c r="H300" s="59" t="s">
        <v>525</v>
      </c>
      <c r="I300" s="763"/>
      <c r="L300"/>
      <c r="M300"/>
    </row>
    <row r="301" spans="1:17" x14ac:dyDescent="0.25">
      <c r="A301" s="59">
        <v>242</v>
      </c>
      <c r="B301" s="59" t="s">
        <v>17081</v>
      </c>
      <c r="C301" s="60" t="s">
        <v>17054</v>
      </c>
      <c r="D301" s="59" t="s">
        <v>15613</v>
      </c>
      <c r="E301" s="59" t="s">
        <v>17083</v>
      </c>
      <c r="F301" s="59" t="s">
        <v>17084</v>
      </c>
      <c r="G301" s="120" t="s">
        <v>1795</v>
      </c>
      <c r="H301" s="59" t="s">
        <v>525</v>
      </c>
      <c r="J301" s="103"/>
      <c r="K301" s="103"/>
      <c r="L301" s="768"/>
      <c r="N301" s="103"/>
      <c r="O301" s="103"/>
      <c r="P301" s="103"/>
      <c r="Q301" s="719"/>
    </row>
    <row r="302" spans="1:17" x14ac:dyDescent="0.25">
      <c r="A302" s="59">
        <v>243</v>
      </c>
      <c r="B302" s="59" t="s">
        <v>17081</v>
      </c>
      <c r="C302" s="60" t="s">
        <v>17054</v>
      </c>
      <c r="D302" s="59" t="s">
        <v>15613</v>
      </c>
      <c r="E302" s="59" t="s">
        <v>16943</v>
      </c>
      <c r="F302" s="59" t="s">
        <v>17085</v>
      </c>
      <c r="G302" s="120" t="s">
        <v>1795</v>
      </c>
      <c r="H302" s="59" t="s">
        <v>525</v>
      </c>
      <c r="L302"/>
      <c r="M302"/>
    </row>
    <row r="303" spans="1:17" x14ac:dyDescent="0.25">
      <c r="A303" s="59">
        <v>244</v>
      </c>
      <c r="B303" s="59" t="s">
        <v>17081</v>
      </c>
      <c r="C303" s="60" t="s">
        <v>17054</v>
      </c>
      <c r="D303" s="59" t="s">
        <v>15613</v>
      </c>
      <c r="E303" s="59" t="s">
        <v>17086</v>
      </c>
      <c r="F303" s="59" t="s">
        <v>17087</v>
      </c>
      <c r="G303" s="120" t="s">
        <v>1795</v>
      </c>
      <c r="H303" s="59" t="s">
        <v>525</v>
      </c>
      <c r="L303"/>
      <c r="M303"/>
    </row>
    <row r="304" spans="1:17" x14ac:dyDescent="0.25">
      <c r="A304" s="59">
        <v>245</v>
      </c>
      <c r="B304" s="59" t="s">
        <v>17088</v>
      </c>
      <c r="C304" s="59" t="s">
        <v>17054</v>
      </c>
      <c r="D304" s="59" t="s">
        <v>16613</v>
      </c>
      <c r="E304" s="59" t="s">
        <v>17089</v>
      </c>
      <c r="F304" s="59" t="s">
        <v>17090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17088</v>
      </c>
      <c r="C305" s="59" t="s">
        <v>17054</v>
      </c>
      <c r="D305" s="59" t="s">
        <v>16613</v>
      </c>
      <c r="E305" s="81" t="s">
        <v>17091</v>
      </c>
      <c r="F305" s="59" t="s">
        <v>17092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17088</v>
      </c>
      <c r="C306" s="59" t="s">
        <v>17054</v>
      </c>
      <c r="D306" s="59" t="s">
        <v>16613</v>
      </c>
      <c r="E306" s="81" t="s">
        <v>17093</v>
      </c>
      <c r="F306" s="59" t="s">
        <v>17094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17088</v>
      </c>
      <c r="C307" s="59" t="s">
        <v>17054</v>
      </c>
      <c r="D307" s="59" t="s">
        <v>16613</v>
      </c>
      <c r="E307" s="81" t="s">
        <v>17095</v>
      </c>
      <c r="F307" s="59" t="s">
        <v>17096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17088</v>
      </c>
      <c r="C308" s="59" t="s">
        <v>17054</v>
      </c>
      <c r="D308" s="59" t="s">
        <v>16613</v>
      </c>
      <c r="E308" s="81" t="s">
        <v>17097</v>
      </c>
      <c r="F308" s="59" t="s">
        <v>17098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17088</v>
      </c>
      <c r="C309" s="59" t="s">
        <v>17054</v>
      </c>
      <c r="D309" s="59" t="s">
        <v>16613</v>
      </c>
      <c r="E309" s="81" t="s">
        <v>17099</v>
      </c>
      <c r="F309" s="59" t="s">
        <v>17100</v>
      </c>
      <c r="G309" s="144">
        <v>44960</v>
      </c>
      <c r="H309" s="59" t="s">
        <v>5957</v>
      </c>
      <c r="I309" s="763"/>
      <c r="J309" s="719"/>
      <c r="K309" s="719"/>
      <c r="L309" s="722"/>
      <c r="M309" s="769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17088</v>
      </c>
      <c r="C310" s="59" t="s">
        <v>17054</v>
      </c>
      <c r="D310" s="59" t="s">
        <v>16613</v>
      </c>
      <c r="E310" s="81" t="s">
        <v>17101</v>
      </c>
      <c r="F310" s="59" t="s">
        <v>17102</v>
      </c>
      <c r="G310" s="144">
        <v>44960</v>
      </c>
      <c r="H310" s="59" t="s">
        <v>5957</v>
      </c>
      <c r="L310"/>
      <c r="M310"/>
    </row>
    <row r="311" spans="1:17" x14ac:dyDescent="0.25">
      <c r="A311" s="59">
        <v>252</v>
      </c>
      <c r="B311" s="59" t="s">
        <v>17088</v>
      </c>
      <c r="C311" s="59" t="s">
        <v>17054</v>
      </c>
      <c r="D311" s="59" t="s">
        <v>16613</v>
      </c>
      <c r="E311" s="552" t="s">
        <v>17103</v>
      </c>
      <c r="F311" s="59" t="s">
        <v>17104</v>
      </c>
      <c r="G311" s="144">
        <v>44960</v>
      </c>
      <c r="H311" s="59" t="s">
        <v>5957</v>
      </c>
      <c r="J311" s="103"/>
      <c r="K311" s="103"/>
      <c r="M311" s="770"/>
      <c r="N311" s="762"/>
      <c r="O311" s="103"/>
      <c r="P311" s="103"/>
      <c r="Q311" s="103"/>
    </row>
    <row r="312" spans="1:17" x14ac:dyDescent="0.25">
      <c r="A312" s="59">
        <v>253</v>
      </c>
      <c r="B312" s="59" t="s">
        <v>17088</v>
      </c>
      <c r="C312" s="59" t="s">
        <v>17054</v>
      </c>
      <c r="D312" s="59" t="s">
        <v>16613</v>
      </c>
      <c r="E312" s="81" t="s">
        <v>17105</v>
      </c>
      <c r="F312" s="59" t="s">
        <v>17106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17088</v>
      </c>
      <c r="C313" s="59" t="s">
        <v>17054</v>
      </c>
      <c r="D313" s="59" t="s">
        <v>16613</v>
      </c>
      <c r="E313" s="81" t="s">
        <v>17107</v>
      </c>
      <c r="F313" s="59" t="s">
        <v>17108</v>
      </c>
      <c r="G313" s="144">
        <v>44960</v>
      </c>
      <c r="H313" s="59" t="s">
        <v>5957</v>
      </c>
      <c r="J313" s="762"/>
      <c r="K313" s="719"/>
      <c r="N313" s="103"/>
      <c r="O313" s="103"/>
      <c r="P313" s="103"/>
      <c r="Q313" s="762"/>
    </row>
    <row r="314" spans="1:17" x14ac:dyDescent="0.25">
      <c r="A314" s="59">
        <v>255</v>
      </c>
      <c r="B314" s="91">
        <v>45233</v>
      </c>
      <c r="C314" s="60"/>
      <c r="D314" s="59" t="s">
        <v>17109</v>
      </c>
      <c r="E314" s="81" t="s">
        <v>16959</v>
      </c>
      <c r="F314" s="59" t="s">
        <v>7239</v>
      </c>
      <c r="G314" s="144">
        <v>45233</v>
      </c>
      <c r="H314" s="59" t="s">
        <v>522</v>
      </c>
      <c r="J314" s="762"/>
      <c r="K314" s="719"/>
      <c r="N314" s="103"/>
      <c r="O314" s="103"/>
      <c r="P314" s="103"/>
      <c r="Q314" s="762"/>
    </row>
    <row r="315" spans="1:17" x14ac:dyDescent="0.25">
      <c r="A315" s="59">
        <v>256</v>
      </c>
      <c r="B315" s="91">
        <v>45233</v>
      </c>
      <c r="C315" s="60"/>
      <c r="D315" s="59" t="s">
        <v>17109</v>
      </c>
      <c r="E315" s="81" t="s">
        <v>17110</v>
      </c>
      <c r="F315" s="59" t="s">
        <v>7240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17109</v>
      </c>
      <c r="E316" s="81" t="s">
        <v>17111</v>
      </c>
      <c r="F316" s="59" t="s">
        <v>7241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17109</v>
      </c>
      <c r="E317" s="81" t="s">
        <v>16975</v>
      </c>
      <c r="F317" s="59" t="s">
        <v>7322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17109</v>
      </c>
      <c r="E318" s="81" t="s">
        <v>17112</v>
      </c>
      <c r="F318" s="59" t="s">
        <v>7236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17109</v>
      </c>
      <c r="E319" s="81" t="s">
        <v>17113</v>
      </c>
      <c r="F319" s="59" t="s">
        <v>7237</v>
      </c>
      <c r="G319" s="144">
        <v>45233</v>
      </c>
      <c r="H319" s="59" t="s">
        <v>525</v>
      </c>
      <c r="J319" s="762"/>
      <c r="K319" s="719"/>
      <c r="N319" s="103"/>
      <c r="O319" s="103"/>
      <c r="P319" s="103"/>
      <c r="Q319" s="762"/>
    </row>
    <row r="320" spans="1:17" x14ac:dyDescent="0.25">
      <c r="A320" s="59">
        <v>261</v>
      </c>
      <c r="B320" s="91">
        <v>45233</v>
      </c>
      <c r="C320" s="60"/>
      <c r="D320" s="59" t="s">
        <v>17109</v>
      </c>
      <c r="E320" s="81" t="s">
        <v>17114</v>
      </c>
      <c r="F320" s="59" t="s">
        <v>7231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17109</v>
      </c>
      <c r="E321" s="81" t="s">
        <v>16900</v>
      </c>
      <c r="F321" s="59" t="s">
        <v>7233</v>
      </c>
      <c r="G321" s="144">
        <v>45233</v>
      </c>
      <c r="H321" s="59" t="s">
        <v>525</v>
      </c>
      <c r="J321" s="762"/>
      <c r="K321" s="719"/>
      <c r="N321" s="103"/>
      <c r="O321" s="103"/>
      <c r="P321" s="103"/>
      <c r="Q321" s="762"/>
    </row>
    <row r="322" spans="1:17" x14ac:dyDescent="0.25">
      <c r="A322" s="59">
        <v>263</v>
      </c>
      <c r="B322" s="91">
        <v>45233</v>
      </c>
      <c r="C322" s="60"/>
      <c r="D322" s="59" t="s">
        <v>17109</v>
      </c>
      <c r="E322" s="81" t="s">
        <v>17115</v>
      </c>
      <c r="F322" s="59" t="s">
        <v>7234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17109</v>
      </c>
      <c r="E323" s="81" t="s">
        <v>17116</v>
      </c>
      <c r="F323" s="59" t="s">
        <v>7235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17117</v>
      </c>
      <c r="E324" s="81" t="s">
        <v>17118</v>
      </c>
      <c r="F324" s="59" t="s">
        <v>7540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17117</v>
      </c>
      <c r="E325" s="81" t="s">
        <v>17119</v>
      </c>
      <c r="F325" s="59" t="s">
        <v>7579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17117</v>
      </c>
      <c r="E326" s="81" t="s">
        <v>17120</v>
      </c>
      <c r="F326" s="59" t="s">
        <v>7581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17117</v>
      </c>
      <c r="E327" s="81" t="s">
        <v>17121</v>
      </c>
      <c r="F327" s="59" t="s">
        <v>7538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17122</v>
      </c>
      <c r="E328" s="81" t="s">
        <v>17123</v>
      </c>
      <c r="F328" s="59" t="s">
        <v>7575</v>
      </c>
      <c r="G328" s="144">
        <v>45050</v>
      </c>
      <c r="H328" s="59" t="s">
        <v>525</v>
      </c>
      <c r="I328" s="719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17122</v>
      </c>
      <c r="E329" s="81" t="s">
        <v>17124</v>
      </c>
      <c r="F329" s="59" t="s">
        <v>7578</v>
      </c>
      <c r="G329" s="144">
        <v>45050</v>
      </c>
      <c r="H329" s="59" t="s">
        <v>525</v>
      </c>
      <c r="J329" s="762"/>
      <c r="K329" s="103"/>
      <c r="N329" s="103"/>
      <c r="O329" s="103"/>
      <c r="P329" s="103"/>
      <c r="Q329" s="762"/>
    </row>
    <row r="330" spans="1:17" x14ac:dyDescent="0.25">
      <c r="A330" s="59">
        <v>271</v>
      </c>
      <c r="B330" s="91" t="s">
        <v>2452</v>
      </c>
      <c r="C330" s="60"/>
      <c r="D330" s="59" t="s">
        <v>17125</v>
      </c>
      <c r="E330" s="81">
        <v>1422</v>
      </c>
      <c r="F330" s="59" t="s">
        <v>7465</v>
      </c>
      <c r="G330" s="59" t="s">
        <v>2517</v>
      </c>
      <c r="H330" s="59" t="s">
        <v>556</v>
      </c>
      <c r="J330" s="762"/>
      <c r="K330" s="103"/>
      <c r="N330" s="103"/>
      <c r="O330" s="103"/>
      <c r="P330" s="103"/>
      <c r="Q330" s="762"/>
    </row>
    <row r="331" spans="1:17" x14ac:dyDescent="0.25">
      <c r="A331" s="59">
        <v>272</v>
      </c>
      <c r="B331" s="91" t="s">
        <v>2452</v>
      </c>
      <c r="C331" s="60"/>
      <c r="D331" s="59" t="s">
        <v>17125</v>
      </c>
      <c r="E331" s="81">
        <v>4420</v>
      </c>
      <c r="F331" s="59" t="s">
        <v>7464</v>
      </c>
      <c r="G331" s="59" t="s">
        <v>2517</v>
      </c>
      <c r="H331" s="59" t="s">
        <v>556</v>
      </c>
      <c r="J331" s="771"/>
      <c r="K331" s="103"/>
      <c r="N331" s="103"/>
      <c r="O331" s="103"/>
      <c r="P331" s="103"/>
      <c r="Q331" s="762"/>
    </row>
    <row r="332" spans="1:17" x14ac:dyDescent="0.25">
      <c r="A332" s="59">
        <v>273</v>
      </c>
      <c r="B332" s="91" t="s">
        <v>2452</v>
      </c>
      <c r="C332" s="60"/>
      <c r="D332" s="59" t="s">
        <v>17001</v>
      </c>
      <c r="E332" s="81" t="s">
        <v>17126</v>
      </c>
      <c r="F332" s="59" t="s">
        <v>7462</v>
      </c>
      <c r="G332" s="59" t="s">
        <v>2517</v>
      </c>
      <c r="H332" s="59" t="s">
        <v>556</v>
      </c>
      <c r="J332" s="771"/>
      <c r="K332" s="103"/>
      <c r="N332" s="103"/>
      <c r="O332" s="103"/>
      <c r="P332" s="103"/>
      <c r="Q332" s="762"/>
    </row>
    <row r="333" spans="1:17" x14ac:dyDescent="0.25">
      <c r="A333" s="59">
        <v>274</v>
      </c>
      <c r="B333" s="91" t="s">
        <v>2452</v>
      </c>
      <c r="C333" s="60"/>
      <c r="D333" s="59" t="s">
        <v>17001</v>
      </c>
      <c r="E333" s="81" t="s">
        <v>17127</v>
      </c>
      <c r="F333" s="59" t="s">
        <v>7463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17001</v>
      </c>
      <c r="E334" s="81" t="s">
        <v>17128</v>
      </c>
      <c r="F334" s="59" t="s">
        <v>7459</v>
      </c>
      <c r="G334" s="59" t="s">
        <v>2517</v>
      </c>
      <c r="H334" s="59" t="s">
        <v>556</v>
      </c>
      <c r="J334" s="771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17001</v>
      </c>
      <c r="E335" s="81" t="s">
        <v>17129</v>
      </c>
      <c r="F335" s="59" t="s">
        <v>7461</v>
      </c>
      <c r="G335" s="59" t="s">
        <v>2517</v>
      </c>
      <c r="H335" s="59" t="s">
        <v>556</v>
      </c>
      <c r="J335" s="771"/>
      <c r="K335" s="103"/>
      <c r="N335" s="103"/>
      <c r="O335" s="103"/>
      <c r="P335" s="103"/>
      <c r="Q335" s="762"/>
    </row>
    <row r="336" spans="1:17" x14ac:dyDescent="0.25">
      <c r="A336" s="59">
        <v>277</v>
      </c>
      <c r="B336" s="91" t="s">
        <v>2452</v>
      </c>
      <c r="C336" s="60"/>
      <c r="D336" s="59" t="s">
        <v>17001</v>
      </c>
      <c r="E336" s="81" t="s">
        <v>17130</v>
      </c>
      <c r="F336" s="59" t="s">
        <v>7543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17001</v>
      </c>
      <c r="E337" s="81" t="s">
        <v>17131</v>
      </c>
      <c r="F337" s="59" t="s">
        <v>7544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17117</v>
      </c>
      <c r="E338" s="81" t="s">
        <v>17132</v>
      </c>
      <c r="F338" s="59" t="s">
        <v>7580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17117</v>
      </c>
      <c r="E339" s="81" t="s">
        <v>17133</v>
      </c>
      <c r="F339" s="59" t="s">
        <v>7615</v>
      </c>
      <c r="G339" s="144">
        <v>45203</v>
      </c>
      <c r="H339" s="59" t="s">
        <v>1625</v>
      </c>
      <c r="J339" s="771"/>
      <c r="K339" s="103"/>
      <c r="N339" s="103"/>
      <c r="O339" s="103"/>
      <c r="P339" s="103"/>
      <c r="Q339" s="762"/>
    </row>
    <row r="340" spans="1:17" x14ac:dyDescent="0.25">
      <c r="A340" s="59">
        <v>281</v>
      </c>
      <c r="B340" s="515">
        <v>45234</v>
      </c>
      <c r="C340" s="60"/>
      <c r="D340" s="59" t="s">
        <v>17125</v>
      </c>
      <c r="E340" s="81" t="s">
        <v>17134</v>
      </c>
      <c r="F340" s="59" t="s">
        <v>7663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5">
        <v>45234</v>
      </c>
      <c r="C341" s="60"/>
      <c r="D341" s="59" t="s">
        <v>17026</v>
      </c>
      <c r="E341" s="81" t="s">
        <v>17135</v>
      </c>
      <c r="F341" s="59" t="s">
        <v>7973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5">
        <v>45234</v>
      </c>
      <c r="C342" s="60"/>
      <c r="D342" s="59" t="s">
        <v>17117</v>
      </c>
      <c r="E342" s="81" t="s">
        <v>17136</v>
      </c>
      <c r="F342" s="59" t="s">
        <v>7664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5">
        <v>45234</v>
      </c>
      <c r="C343" s="60"/>
      <c r="D343" s="59" t="s">
        <v>17125</v>
      </c>
      <c r="E343" s="81" t="s">
        <v>17137</v>
      </c>
      <c r="F343" s="59" t="s">
        <v>7665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5">
        <v>45234</v>
      </c>
      <c r="C344" s="60"/>
      <c r="D344" s="59" t="s">
        <v>17001</v>
      </c>
      <c r="E344" s="81" t="s">
        <v>17138</v>
      </c>
      <c r="F344" s="59" t="s">
        <v>7975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5">
        <v>45234</v>
      </c>
      <c r="C345" s="60"/>
      <c r="D345" s="59" t="s">
        <v>17026</v>
      </c>
      <c r="E345" s="81">
        <v>1421127</v>
      </c>
      <c r="F345" s="59" t="s">
        <v>7666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5">
        <v>45234</v>
      </c>
      <c r="C346" s="60"/>
      <c r="D346" s="59" t="s">
        <v>17125</v>
      </c>
      <c r="E346" s="81" t="s">
        <v>17139</v>
      </c>
      <c r="F346" s="59" t="s">
        <v>7667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5">
        <v>45234</v>
      </c>
      <c r="C347" s="60"/>
      <c r="D347" s="59" t="s">
        <v>17125</v>
      </c>
      <c r="E347" s="81" t="s">
        <v>17140</v>
      </c>
      <c r="F347" s="59" t="s">
        <v>7668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5">
        <v>45234</v>
      </c>
      <c r="C348" s="60"/>
      <c r="D348" s="59" t="s">
        <v>17117</v>
      </c>
      <c r="E348" s="81" t="s">
        <v>17141</v>
      </c>
      <c r="F348" s="59" t="s">
        <v>7669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5">
        <v>45234</v>
      </c>
      <c r="C349" s="60"/>
      <c r="D349" s="59" t="s">
        <v>17125</v>
      </c>
      <c r="E349" s="81" t="s">
        <v>17142</v>
      </c>
      <c r="F349" s="59" t="s">
        <v>7670</v>
      </c>
      <c r="G349" s="59" t="s">
        <v>2797</v>
      </c>
      <c r="H349" s="65" t="s">
        <v>1617</v>
      </c>
      <c r="I349" s="719"/>
      <c r="L349"/>
      <c r="M349"/>
    </row>
    <row r="350" spans="1:17" x14ac:dyDescent="0.25">
      <c r="A350" s="59">
        <v>291</v>
      </c>
      <c r="B350" s="515">
        <v>45234</v>
      </c>
      <c r="C350" s="60"/>
      <c r="D350" s="59" t="s">
        <v>17001</v>
      </c>
      <c r="E350" s="81" t="s">
        <v>17143</v>
      </c>
      <c r="F350" s="59" t="s">
        <v>7788</v>
      </c>
      <c r="G350" s="515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17072</v>
      </c>
      <c r="E351" s="81" t="s">
        <v>17144</v>
      </c>
      <c r="F351" s="59" t="s">
        <v>7934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17072</v>
      </c>
      <c r="E352" s="81" t="s">
        <v>17145</v>
      </c>
      <c r="F352" s="59" t="s">
        <v>7936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17072</v>
      </c>
      <c r="E353" s="81" t="s">
        <v>17146</v>
      </c>
      <c r="F353" s="59" t="s">
        <v>7937</v>
      </c>
      <c r="G353" s="59" t="s">
        <v>3137</v>
      </c>
      <c r="H353" s="59" t="s">
        <v>2903</v>
      </c>
      <c r="J353" s="103"/>
      <c r="K353" s="103"/>
      <c r="L353" s="768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17072</v>
      </c>
      <c r="E354" s="81" t="s">
        <v>17147</v>
      </c>
      <c r="F354" s="59" t="s">
        <v>7938</v>
      </c>
      <c r="G354" s="59" t="s">
        <v>3137</v>
      </c>
      <c r="H354" s="59" t="s">
        <v>2903</v>
      </c>
      <c r="J354" s="762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17072</v>
      </c>
      <c r="E355" s="81" t="s">
        <v>17148</v>
      </c>
      <c r="F355" s="59" t="s">
        <v>7939</v>
      </c>
      <c r="G355" s="59" t="s">
        <v>3137</v>
      </c>
      <c r="H355" s="59" t="s">
        <v>2903</v>
      </c>
      <c r="J355" s="762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17072</v>
      </c>
      <c r="E356" s="81" t="s">
        <v>17149</v>
      </c>
      <c r="F356" s="59" t="s">
        <v>7940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17072</v>
      </c>
      <c r="E357" s="81" t="s">
        <v>17150</v>
      </c>
      <c r="F357" s="59" t="s">
        <v>7960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17072</v>
      </c>
      <c r="E358" s="81" t="s">
        <v>16965</v>
      </c>
      <c r="F358" s="59" t="s">
        <v>7977</v>
      </c>
      <c r="G358" s="59" t="s">
        <v>3226</v>
      </c>
      <c r="H358" s="59" t="s">
        <v>522</v>
      </c>
      <c r="I358" s="719"/>
      <c r="J358" s="762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17072</v>
      </c>
      <c r="E359" s="81" t="s">
        <v>17151</v>
      </c>
      <c r="F359" s="59" t="s">
        <v>7961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17072</v>
      </c>
      <c r="E360" s="81" t="s">
        <v>17152</v>
      </c>
      <c r="F360" s="59" t="s">
        <v>7962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17072</v>
      </c>
      <c r="E361" s="81" t="s">
        <v>17153</v>
      </c>
      <c r="F361" s="59" t="s">
        <v>7978</v>
      </c>
      <c r="G361" s="59" t="s">
        <v>3226</v>
      </c>
      <c r="H361" s="59" t="s">
        <v>522</v>
      </c>
      <c r="I361" s="772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17072</v>
      </c>
      <c r="E362" s="81" t="s">
        <v>17154</v>
      </c>
      <c r="F362" s="59" t="s">
        <v>7963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17155</v>
      </c>
      <c r="E363" s="81">
        <v>4620</v>
      </c>
      <c r="F363" s="59" t="s">
        <v>8121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17072</v>
      </c>
      <c r="E364" s="81">
        <v>4121</v>
      </c>
      <c r="F364" s="59" t="s">
        <v>8028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17155</v>
      </c>
      <c r="E365" s="81" t="s">
        <v>17156</v>
      </c>
      <c r="F365" s="59" t="s">
        <v>8162</v>
      </c>
      <c r="G365" s="144">
        <v>45205</v>
      </c>
      <c r="H365" s="59" t="s">
        <v>17157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17155</v>
      </c>
      <c r="E366" s="81" t="s">
        <v>17158</v>
      </c>
      <c r="F366" s="59" t="s">
        <v>8163</v>
      </c>
      <c r="G366" s="144">
        <v>45205</v>
      </c>
      <c r="H366" s="59" t="s">
        <v>17157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17072</v>
      </c>
      <c r="E367" s="81" t="s">
        <v>17159</v>
      </c>
      <c r="F367" s="59" t="s">
        <v>8029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17072</v>
      </c>
      <c r="E368" s="81" t="s">
        <v>17160</v>
      </c>
      <c r="F368" s="59" t="s">
        <v>8164</v>
      </c>
      <c r="G368" s="144">
        <v>45205</v>
      </c>
      <c r="H368" s="59" t="s">
        <v>17157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17072</v>
      </c>
      <c r="E369" s="81" t="s">
        <v>16985</v>
      </c>
      <c r="F369" s="59" t="s">
        <v>8030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17072</v>
      </c>
      <c r="E370" s="81" t="s">
        <v>17161</v>
      </c>
      <c r="F370" s="59" t="s">
        <v>8173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17072</v>
      </c>
      <c r="E371" s="81" t="s">
        <v>17162</v>
      </c>
      <c r="F371" s="59" t="s">
        <v>8031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17072</v>
      </c>
      <c r="E372" s="81" t="s">
        <v>17163</v>
      </c>
      <c r="F372" s="59" t="s">
        <v>8174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17072</v>
      </c>
      <c r="E373" s="81" t="s">
        <v>17164</v>
      </c>
      <c r="F373" s="59" t="s">
        <v>8107</v>
      </c>
      <c r="G373" s="144">
        <v>45052</v>
      </c>
      <c r="H373" s="59" t="s">
        <v>5830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17072</v>
      </c>
      <c r="E374" s="81" t="s">
        <v>17165</v>
      </c>
      <c r="F374" s="59" t="s">
        <v>8108</v>
      </c>
      <c r="G374" s="144">
        <v>45052</v>
      </c>
      <c r="H374" s="59" t="s">
        <v>5830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17072</v>
      </c>
      <c r="E375" s="81" t="s">
        <v>17166</v>
      </c>
      <c r="F375" s="59" t="s">
        <v>8123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17072</v>
      </c>
      <c r="E376" s="81" t="s">
        <v>17167</v>
      </c>
      <c r="F376" s="59" t="s">
        <v>8255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17032</v>
      </c>
      <c r="E377" s="81" t="s">
        <v>17168</v>
      </c>
      <c r="F377" s="59" t="s">
        <v>8256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17072</v>
      </c>
      <c r="E378" s="81" t="s">
        <v>17169</v>
      </c>
      <c r="F378" s="59" t="s">
        <v>8230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17072</v>
      </c>
      <c r="E379" s="81" t="s">
        <v>17170</v>
      </c>
      <c r="F379" s="59" t="s">
        <v>8232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17072</v>
      </c>
      <c r="E380" s="81" t="s">
        <v>17171</v>
      </c>
      <c r="F380" s="59" t="s">
        <v>8233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17072</v>
      </c>
      <c r="E381" s="81" t="s">
        <v>17172</v>
      </c>
      <c r="F381" s="59" t="s">
        <v>8234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17072</v>
      </c>
      <c r="E382" s="81" t="s">
        <v>17173</v>
      </c>
      <c r="F382" s="59" t="s">
        <v>8235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17072</v>
      </c>
      <c r="E383" s="81" t="s">
        <v>17174</v>
      </c>
      <c r="F383" s="59" t="s">
        <v>8236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17069</v>
      </c>
      <c r="E384" s="81" t="s">
        <v>17175</v>
      </c>
      <c r="F384" s="59" t="s">
        <v>8237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17069</v>
      </c>
      <c r="E385" s="81" t="s">
        <v>17035</v>
      </c>
      <c r="F385" s="59" t="s">
        <v>8257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17176</v>
      </c>
      <c r="E386" s="81" t="s">
        <v>17177</v>
      </c>
      <c r="F386" s="59" t="s">
        <v>8238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17178</v>
      </c>
      <c r="E387" s="81" t="s">
        <v>17179</v>
      </c>
      <c r="F387" s="59" t="s">
        <v>8268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17176</v>
      </c>
      <c r="E388" s="81" t="s">
        <v>17180</v>
      </c>
      <c r="F388" s="59" t="s">
        <v>8239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17181</v>
      </c>
      <c r="E389" s="81" t="s">
        <v>17182</v>
      </c>
      <c r="F389" s="59" t="s">
        <v>8270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17181</v>
      </c>
      <c r="E390" s="81" t="s">
        <v>17183</v>
      </c>
      <c r="F390" s="59" t="s">
        <v>8258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17184</v>
      </c>
      <c r="E391" s="81" t="s">
        <v>17185</v>
      </c>
      <c r="F391" s="59" t="s">
        <v>8240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17186</v>
      </c>
      <c r="E392" s="81" t="s">
        <v>17187</v>
      </c>
      <c r="F392" s="59" t="s">
        <v>8271</v>
      </c>
      <c r="G392" s="59" t="s">
        <v>3630</v>
      </c>
      <c r="H392" s="59" t="s">
        <v>2903</v>
      </c>
      <c r="I392" s="719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17186</v>
      </c>
      <c r="E393" s="81" t="s">
        <v>17188</v>
      </c>
      <c r="F393" s="59" t="s">
        <v>8272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17186</v>
      </c>
      <c r="E394" s="81" t="s">
        <v>17189</v>
      </c>
      <c r="F394" s="59" t="s">
        <v>8273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17186</v>
      </c>
      <c r="E395" s="81" t="s">
        <v>17190</v>
      </c>
      <c r="F395" s="59" t="s">
        <v>8274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5">
        <v>45053</v>
      </c>
      <c r="C396" s="60"/>
      <c r="D396" s="59" t="s">
        <v>17191</v>
      </c>
      <c r="E396" s="552" t="s">
        <v>16838</v>
      </c>
      <c r="F396" s="59" t="s">
        <v>8400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5">
        <v>45053</v>
      </c>
      <c r="C397" s="60"/>
      <c r="D397" s="59" t="s">
        <v>17125</v>
      </c>
      <c r="E397" s="81" t="s">
        <v>17192</v>
      </c>
      <c r="F397" s="59" t="s">
        <v>8399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5">
        <v>45053</v>
      </c>
      <c r="C398" s="60"/>
      <c r="D398" s="59" t="s">
        <v>17125</v>
      </c>
      <c r="E398" s="81" t="s">
        <v>17193</v>
      </c>
      <c r="F398" s="59" t="s">
        <v>8398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5">
        <v>45053</v>
      </c>
      <c r="C399" s="60"/>
      <c r="D399" s="59" t="s">
        <v>17191</v>
      </c>
      <c r="E399" s="81">
        <v>4421</v>
      </c>
      <c r="F399" s="59" t="s">
        <v>8397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5">
        <v>45053</v>
      </c>
      <c r="C400" s="60"/>
      <c r="D400" s="59" t="s">
        <v>17155</v>
      </c>
      <c r="E400" s="81" t="s">
        <v>17194</v>
      </c>
      <c r="F400" s="59" t="s">
        <v>8410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5">
        <v>45053</v>
      </c>
      <c r="C401" s="60"/>
      <c r="D401" s="59" t="s">
        <v>17155</v>
      </c>
      <c r="E401" s="81" t="s">
        <v>17195</v>
      </c>
      <c r="F401" s="59" t="s">
        <v>8411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5">
        <v>45053</v>
      </c>
      <c r="C402" s="60"/>
      <c r="D402" s="59" t="s">
        <v>17155</v>
      </c>
      <c r="E402" s="81" t="s">
        <v>17196</v>
      </c>
      <c r="F402" s="59" t="s">
        <v>8428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5">
        <v>45053</v>
      </c>
      <c r="C403" s="60"/>
      <c r="D403" s="59" t="s">
        <v>17072</v>
      </c>
      <c r="E403" s="81" t="s">
        <v>17197</v>
      </c>
      <c r="F403" s="59" t="s">
        <v>8401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5">
        <v>45053</v>
      </c>
      <c r="C404" s="60"/>
      <c r="D404" s="59" t="s">
        <v>17072</v>
      </c>
      <c r="E404" s="81" t="s">
        <v>17198</v>
      </c>
      <c r="F404" s="59" t="s">
        <v>8429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5">
        <v>45053</v>
      </c>
      <c r="C405" s="60"/>
      <c r="D405" s="59" t="s">
        <v>17032</v>
      </c>
      <c r="E405" s="81">
        <v>8766</v>
      </c>
      <c r="F405" s="59" t="s">
        <v>8430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5">
        <v>45053</v>
      </c>
      <c r="C406" s="60"/>
      <c r="D406" s="59" t="s">
        <v>17072</v>
      </c>
      <c r="E406" s="81" t="s">
        <v>17199</v>
      </c>
      <c r="F406" s="59" t="s">
        <v>8384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5">
        <v>45053</v>
      </c>
      <c r="C407" s="60"/>
      <c r="D407" s="59" t="s">
        <v>17072</v>
      </c>
      <c r="E407" s="81" t="s">
        <v>17200</v>
      </c>
      <c r="F407" s="59" t="s">
        <v>8431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5">
        <v>45053</v>
      </c>
      <c r="C408" s="60"/>
      <c r="D408" s="59" t="s">
        <v>17072</v>
      </c>
      <c r="E408" s="81" t="s">
        <v>17201</v>
      </c>
      <c r="F408" s="59" t="s">
        <v>17202</v>
      </c>
      <c r="G408" s="144">
        <v>45206</v>
      </c>
      <c r="H408" s="59" t="s">
        <v>17203</v>
      </c>
      <c r="L408"/>
      <c r="M408"/>
    </row>
    <row r="409" spans="1:13" x14ac:dyDescent="0.25">
      <c r="A409" s="59">
        <v>350</v>
      </c>
      <c r="B409" s="515">
        <v>45053</v>
      </c>
      <c r="C409" s="60"/>
      <c r="D409" s="59" t="s">
        <v>17072</v>
      </c>
      <c r="E409" s="81" t="s">
        <v>17204</v>
      </c>
      <c r="F409" s="59" t="s">
        <v>8382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5">
        <v>45053</v>
      </c>
      <c r="C410" s="60"/>
      <c r="D410" s="59" t="s">
        <v>17072</v>
      </c>
      <c r="E410" s="81" t="s">
        <v>17205</v>
      </c>
      <c r="F410" s="59" t="s">
        <v>17206</v>
      </c>
      <c r="G410" s="144">
        <v>45206</v>
      </c>
      <c r="H410" s="59" t="s">
        <v>17203</v>
      </c>
      <c r="L410"/>
      <c r="M410"/>
    </row>
    <row r="411" spans="1:13" x14ac:dyDescent="0.25">
      <c r="A411" s="59">
        <v>352</v>
      </c>
      <c r="B411" s="515">
        <v>45053</v>
      </c>
      <c r="C411" s="60"/>
      <c r="D411" s="59" t="s">
        <v>17032</v>
      </c>
      <c r="E411" s="81" t="s">
        <v>17207</v>
      </c>
      <c r="F411" s="59" t="s">
        <v>17208</v>
      </c>
      <c r="G411" s="144">
        <v>45206</v>
      </c>
      <c r="H411" s="59" t="s">
        <v>17203</v>
      </c>
      <c r="L411"/>
      <c r="M411"/>
    </row>
    <row r="412" spans="1:13" x14ac:dyDescent="0.25">
      <c r="A412" s="59">
        <v>353</v>
      </c>
      <c r="B412" s="515">
        <v>45053</v>
      </c>
      <c r="C412" s="60"/>
      <c r="D412" s="59" t="s">
        <v>17032</v>
      </c>
      <c r="E412" s="81" t="s">
        <v>17209</v>
      </c>
      <c r="F412" s="59" t="s">
        <v>17210</v>
      </c>
      <c r="G412" s="144">
        <v>45206</v>
      </c>
      <c r="H412" s="59" t="s">
        <v>17203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17032</v>
      </c>
      <c r="E413" s="81" t="s">
        <v>17211</v>
      </c>
      <c r="F413" s="59" t="s">
        <v>8494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17032</v>
      </c>
      <c r="E414" s="81" t="s">
        <v>17212</v>
      </c>
      <c r="F414" s="59" t="s">
        <v>8496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17032</v>
      </c>
      <c r="E415" s="81" t="s">
        <v>17213</v>
      </c>
      <c r="F415" s="59" t="s">
        <v>8588</v>
      </c>
      <c r="G415" s="59" t="s">
        <v>8576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17032</v>
      </c>
      <c r="E416" s="81" t="s">
        <v>17214</v>
      </c>
      <c r="F416" s="59" t="s">
        <v>8590</v>
      </c>
      <c r="G416" s="59" t="s">
        <v>8576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17032</v>
      </c>
      <c r="E417" s="81" t="s">
        <v>17215</v>
      </c>
      <c r="F417" s="59" t="s">
        <v>8591</v>
      </c>
      <c r="G417" s="59" t="s">
        <v>8576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17032</v>
      </c>
      <c r="E418" s="81" t="s">
        <v>17216</v>
      </c>
      <c r="F418" s="59" t="s">
        <v>8592</v>
      </c>
      <c r="G418" s="59" t="s">
        <v>8576</v>
      </c>
      <c r="H418" s="59" t="s">
        <v>525</v>
      </c>
      <c r="I418" s="719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17072</v>
      </c>
      <c r="E419" s="81" t="s">
        <v>17217</v>
      </c>
      <c r="F419" s="59" t="s">
        <v>8573</v>
      </c>
      <c r="G419" s="59" t="s">
        <v>8565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17072</v>
      </c>
      <c r="E420" s="81" t="s">
        <v>16962</v>
      </c>
      <c r="F420" s="59" t="s">
        <v>8574</v>
      </c>
      <c r="G420" s="59" t="s">
        <v>8565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17072</v>
      </c>
      <c r="E421" s="81" t="s">
        <v>17218</v>
      </c>
      <c r="F421" s="59" t="s">
        <v>8497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17072</v>
      </c>
      <c r="E422" s="81" t="s">
        <v>17219</v>
      </c>
      <c r="F422" s="59" t="s">
        <v>8498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17072</v>
      </c>
      <c r="E423" s="81" t="s">
        <v>17220</v>
      </c>
      <c r="F423" s="59" t="s">
        <v>8678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17072</v>
      </c>
      <c r="E424" s="81" t="s">
        <v>17221</v>
      </c>
      <c r="F424" s="59" t="s">
        <v>8738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17032</v>
      </c>
      <c r="E425" s="81" t="s">
        <v>17222</v>
      </c>
      <c r="F425" s="59" t="s">
        <v>8680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17072</v>
      </c>
      <c r="E426" s="81" t="s">
        <v>17223</v>
      </c>
      <c r="F426" s="59" t="s">
        <v>8735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17072</v>
      </c>
      <c r="E427" s="81" t="s">
        <v>17224</v>
      </c>
      <c r="F427" s="59" t="s">
        <v>8664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17032</v>
      </c>
      <c r="E428" s="81" t="s">
        <v>17225</v>
      </c>
      <c r="F428" s="59" t="s">
        <v>8681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17032</v>
      </c>
      <c r="E429" s="81" t="s">
        <v>17226</v>
      </c>
      <c r="F429" s="59" t="s">
        <v>8679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17032</v>
      </c>
      <c r="E430" s="81" t="s">
        <v>17227</v>
      </c>
      <c r="F430" s="59" t="s">
        <v>8736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17032</v>
      </c>
      <c r="E431" s="81" t="s">
        <v>17228</v>
      </c>
      <c r="F431" s="59" t="s">
        <v>8682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17072</v>
      </c>
      <c r="E432" s="81" t="s">
        <v>17229</v>
      </c>
      <c r="F432" s="59" t="s">
        <v>8676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17072</v>
      </c>
      <c r="E433" s="81" t="s">
        <v>17230</v>
      </c>
      <c r="F433" s="59" t="s">
        <v>8650</v>
      </c>
      <c r="G433" s="59" t="s">
        <v>4335</v>
      </c>
      <c r="H433" s="59" t="s">
        <v>17157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17072</v>
      </c>
      <c r="E434" s="81" t="s">
        <v>17231</v>
      </c>
      <c r="F434" s="59" t="s">
        <v>8651</v>
      </c>
      <c r="G434" s="59" t="s">
        <v>4335</v>
      </c>
      <c r="H434" s="59" t="s">
        <v>17157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17072</v>
      </c>
      <c r="E435" s="81" t="s">
        <v>17232</v>
      </c>
      <c r="F435" s="59" t="s">
        <v>8665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17072</v>
      </c>
      <c r="E436" s="81" t="s">
        <v>17233</v>
      </c>
      <c r="F436" s="59" t="s">
        <v>8737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17072</v>
      </c>
      <c r="E437" s="81" t="s">
        <v>17234</v>
      </c>
      <c r="F437" s="59" t="s">
        <v>8739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17069</v>
      </c>
      <c r="E438" s="81">
        <v>57218682921</v>
      </c>
      <c r="F438" s="59" t="s">
        <v>8740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17235</v>
      </c>
      <c r="E439" s="81">
        <v>5279107097</v>
      </c>
      <c r="F439" s="59" t="s">
        <v>8741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17155</v>
      </c>
      <c r="E440" s="81" t="s">
        <v>17236</v>
      </c>
      <c r="F440" s="59" t="s">
        <v>8742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17072</v>
      </c>
      <c r="E441" s="81" t="s">
        <v>17237</v>
      </c>
      <c r="F441" s="59" t="s">
        <v>8873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17072</v>
      </c>
      <c r="E442" s="81" t="s">
        <v>17238</v>
      </c>
      <c r="F442" s="59" t="s">
        <v>8875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17069</v>
      </c>
      <c r="E443" s="81">
        <v>57273904521</v>
      </c>
      <c r="F443" s="59" t="s">
        <v>9001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17069</v>
      </c>
      <c r="E444" s="81">
        <v>10661513322</v>
      </c>
      <c r="F444" s="59" t="s">
        <v>9012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17069</v>
      </c>
      <c r="E445" s="81">
        <v>10767332521</v>
      </c>
      <c r="F445" s="59" t="s">
        <v>9013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17069</v>
      </c>
      <c r="E446" s="81">
        <v>57174282921</v>
      </c>
      <c r="F446" s="59" t="s">
        <v>9016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17069</v>
      </c>
      <c r="E447" s="81">
        <v>57386512219</v>
      </c>
      <c r="F447" s="59" t="s">
        <v>9005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17069</v>
      </c>
      <c r="E448" s="81">
        <v>5739411421</v>
      </c>
      <c r="F448" s="59" t="s">
        <v>9014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17069</v>
      </c>
      <c r="E449" s="81">
        <v>10663763321</v>
      </c>
      <c r="F449" s="59" t="s">
        <v>9011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17069</v>
      </c>
      <c r="E450" s="81">
        <v>10719673321</v>
      </c>
      <c r="F450" s="59" t="s">
        <v>9004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17069</v>
      </c>
      <c r="E451" s="81">
        <v>10666413321</v>
      </c>
      <c r="F451" s="59" t="s">
        <v>9003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17069</v>
      </c>
      <c r="E452" s="81">
        <v>11043123120</v>
      </c>
      <c r="F452" s="59" t="s">
        <v>9015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5">
        <v>44966</v>
      </c>
      <c r="C453" s="60"/>
      <c r="D453" s="59" t="s">
        <v>17186</v>
      </c>
      <c r="E453" s="81" t="s">
        <v>17239</v>
      </c>
      <c r="F453" s="59" t="s">
        <v>9097</v>
      </c>
      <c r="G453" s="144">
        <v>45025</v>
      </c>
      <c r="H453" s="65" t="s">
        <v>5525</v>
      </c>
    </row>
    <row r="454" spans="1:13" x14ac:dyDescent="0.25">
      <c r="A454" s="59">
        <v>395</v>
      </c>
      <c r="B454" s="515">
        <v>44966</v>
      </c>
      <c r="C454" s="60"/>
      <c r="D454" s="59" t="s">
        <v>17186</v>
      </c>
      <c r="E454" s="81" t="s">
        <v>17240</v>
      </c>
      <c r="F454" s="59" t="s">
        <v>9096</v>
      </c>
      <c r="G454" s="144">
        <v>45025</v>
      </c>
      <c r="H454" s="65" t="s">
        <v>5525</v>
      </c>
    </row>
    <row r="455" spans="1:13" x14ac:dyDescent="0.25">
      <c r="A455" s="59">
        <v>396</v>
      </c>
      <c r="B455" s="515">
        <v>44966</v>
      </c>
      <c r="C455" s="60"/>
      <c r="D455" s="59" t="s">
        <v>17186</v>
      </c>
      <c r="E455" s="81" t="s">
        <v>17239</v>
      </c>
      <c r="F455" s="59" t="s">
        <v>9094</v>
      </c>
      <c r="G455" s="144">
        <v>45025</v>
      </c>
      <c r="H455" s="65" t="s">
        <v>5525</v>
      </c>
    </row>
    <row r="456" spans="1:13" x14ac:dyDescent="0.25">
      <c r="A456" s="59">
        <v>397</v>
      </c>
      <c r="B456" s="515">
        <v>44966</v>
      </c>
      <c r="C456" s="60"/>
      <c r="D456" s="59" t="s">
        <v>17176</v>
      </c>
      <c r="E456" s="81" t="s">
        <v>17241</v>
      </c>
      <c r="F456" s="59" t="s">
        <v>9153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5">
        <v>44966</v>
      </c>
      <c r="C457" s="60"/>
      <c r="D457" s="59" t="s">
        <v>17176</v>
      </c>
      <c r="E457" s="81" t="s">
        <v>17242</v>
      </c>
      <c r="F457" s="59" t="s">
        <v>9155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5">
        <v>44966</v>
      </c>
      <c r="C458" s="60"/>
      <c r="D458" s="59" t="s">
        <v>17186</v>
      </c>
      <c r="E458" s="81" t="s">
        <v>17243</v>
      </c>
      <c r="F458" s="59" t="s">
        <v>9073</v>
      </c>
      <c r="G458" s="144">
        <v>44966</v>
      </c>
      <c r="H458" s="509" t="s">
        <v>17244</v>
      </c>
    </row>
    <row r="459" spans="1:13" x14ac:dyDescent="0.25">
      <c r="A459" s="59">
        <v>400</v>
      </c>
      <c r="B459" s="515">
        <v>44966</v>
      </c>
      <c r="C459" s="60"/>
      <c r="D459" s="59" t="s">
        <v>17186</v>
      </c>
      <c r="E459" s="81" t="s">
        <v>17245</v>
      </c>
      <c r="F459" s="59" t="s">
        <v>9157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5">
        <v>44966</v>
      </c>
      <c r="C460" s="60"/>
      <c r="D460" s="59" t="s">
        <v>17176</v>
      </c>
      <c r="E460" s="81" t="s">
        <v>17246</v>
      </c>
      <c r="F460" s="59" t="s">
        <v>9121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5">
        <v>44966</v>
      </c>
      <c r="C461" s="60"/>
      <c r="D461" s="59" t="s">
        <v>17176</v>
      </c>
      <c r="E461" s="81">
        <v>1621</v>
      </c>
      <c r="F461" s="59" t="s">
        <v>9095</v>
      </c>
      <c r="G461" s="144">
        <v>45025</v>
      </c>
      <c r="H461" s="65" t="s">
        <v>5525</v>
      </c>
    </row>
    <row r="462" spans="1:13" x14ac:dyDescent="0.25">
      <c r="A462" s="59">
        <v>403</v>
      </c>
      <c r="B462" s="515">
        <v>44966</v>
      </c>
      <c r="C462" s="60"/>
      <c r="D462" s="59" t="s">
        <v>17176</v>
      </c>
      <c r="E462" s="81" t="s">
        <v>17247</v>
      </c>
      <c r="F462" s="59" t="s">
        <v>9122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5">
        <v>44966</v>
      </c>
      <c r="C463" s="60"/>
      <c r="D463" s="59" t="s">
        <v>17184</v>
      </c>
      <c r="E463" s="81" t="s">
        <v>17248</v>
      </c>
      <c r="F463" s="59" t="s">
        <v>9170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5">
        <v>44966</v>
      </c>
      <c r="C464" s="60"/>
      <c r="D464" s="59" t="s">
        <v>17184</v>
      </c>
      <c r="E464" s="81" t="s">
        <v>17249</v>
      </c>
      <c r="F464" s="59" t="s">
        <v>9517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5">
        <v>44966</v>
      </c>
      <c r="C465" s="60"/>
      <c r="D465" s="59" t="s">
        <v>17184</v>
      </c>
      <c r="E465" s="81" t="s">
        <v>17250</v>
      </c>
      <c r="F465" s="59" t="s">
        <v>9518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5">
        <v>44966</v>
      </c>
      <c r="C466" s="60"/>
      <c r="D466" s="59" t="s">
        <v>17184</v>
      </c>
      <c r="E466" s="81" t="s">
        <v>17251</v>
      </c>
      <c r="F466" s="59" t="s">
        <v>9172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5">
        <v>44966</v>
      </c>
      <c r="C467" s="60"/>
      <c r="D467" s="59" t="s">
        <v>17186</v>
      </c>
      <c r="E467" s="81" t="s">
        <v>17252</v>
      </c>
      <c r="F467" s="59" t="s">
        <v>9156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5">
        <v>44966</v>
      </c>
      <c r="C468" s="60"/>
      <c r="D468" s="59" t="s">
        <v>17186</v>
      </c>
      <c r="E468" s="81" t="s">
        <v>17253</v>
      </c>
      <c r="F468" s="59" t="s">
        <v>9071</v>
      </c>
      <c r="G468" s="144">
        <v>44966</v>
      </c>
      <c r="H468" s="509" t="s">
        <v>17254</v>
      </c>
    </row>
    <row r="469" spans="1:8" x14ac:dyDescent="0.25">
      <c r="A469" s="59">
        <v>410</v>
      </c>
      <c r="B469" s="515">
        <v>44966</v>
      </c>
      <c r="C469" s="60"/>
      <c r="D469" s="59" t="s">
        <v>17186</v>
      </c>
      <c r="E469" s="81" t="s">
        <v>17255</v>
      </c>
      <c r="F469" s="59" t="s">
        <v>9072</v>
      </c>
      <c r="G469" s="144">
        <v>44966</v>
      </c>
      <c r="H469" s="509" t="s">
        <v>5525</v>
      </c>
    </row>
    <row r="470" spans="1:8" x14ac:dyDescent="0.25">
      <c r="A470" s="59">
        <v>411</v>
      </c>
      <c r="B470" s="515">
        <v>44966</v>
      </c>
      <c r="C470" s="60"/>
      <c r="D470" s="59" t="s">
        <v>17184</v>
      </c>
      <c r="E470" s="81" t="s">
        <v>17256</v>
      </c>
      <c r="F470" s="59" t="s">
        <v>9171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5">
        <v>44966</v>
      </c>
      <c r="C471" s="60"/>
      <c r="D471" s="59" t="s">
        <v>17184</v>
      </c>
      <c r="E471" s="81" t="s">
        <v>17257</v>
      </c>
      <c r="F471" s="59" t="s">
        <v>9169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5">
        <v>44966</v>
      </c>
      <c r="C472" s="60"/>
      <c r="D472" s="59" t="s">
        <v>17186</v>
      </c>
      <c r="E472" s="81" t="s">
        <v>17258</v>
      </c>
      <c r="F472" s="59" t="s">
        <v>9070</v>
      </c>
      <c r="G472" s="144">
        <v>44966</v>
      </c>
      <c r="H472" s="509" t="s">
        <v>5525</v>
      </c>
    </row>
    <row r="473" spans="1:8" x14ac:dyDescent="0.25">
      <c r="A473" s="59">
        <v>414</v>
      </c>
      <c r="B473" s="515">
        <v>45178</v>
      </c>
      <c r="C473" s="60"/>
      <c r="D473" s="59" t="s">
        <v>17191</v>
      </c>
      <c r="E473" s="552" t="s">
        <v>17259</v>
      </c>
      <c r="F473" s="59" t="s">
        <v>9415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5">
        <v>45178</v>
      </c>
      <c r="C474" s="60"/>
      <c r="D474" s="59" t="s">
        <v>17191</v>
      </c>
      <c r="E474" s="552" t="s">
        <v>16838</v>
      </c>
      <c r="F474" s="59" t="s">
        <v>9414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5">
        <v>45178</v>
      </c>
      <c r="C475" s="60"/>
      <c r="D475" s="59" t="s">
        <v>17260</v>
      </c>
      <c r="E475" s="81" t="s">
        <v>17261</v>
      </c>
      <c r="F475" s="59" t="s">
        <v>9413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5">
        <v>45178</v>
      </c>
      <c r="C476" s="60"/>
      <c r="D476" s="59" t="s">
        <v>17260</v>
      </c>
      <c r="E476" s="81" t="s">
        <v>17262</v>
      </c>
      <c r="F476" s="59" t="s">
        <v>9412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5">
        <v>45178</v>
      </c>
      <c r="C477" s="60"/>
      <c r="D477" s="59" t="s">
        <v>17260</v>
      </c>
      <c r="E477" s="552" t="s">
        <v>17263</v>
      </c>
      <c r="F477" s="59" t="s">
        <v>9409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5">
        <v>45178</v>
      </c>
      <c r="C478" s="60"/>
      <c r="D478" s="59" t="s">
        <v>17260</v>
      </c>
      <c r="E478" s="81">
        <v>1721</v>
      </c>
      <c r="F478" s="59" t="s">
        <v>9328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5">
        <v>45178</v>
      </c>
      <c r="C479" s="60"/>
      <c r="D479" s="59" t="s">
        <v>17264</v>
      </c>
      <c r="E479" s="81">
        <v>5122109028</v>
      </c>
      <c r="F479" s="59" t="s">
        <v>9327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5">
        <v>45178</v>
      </c>
      <c r="C480" s="60"/>
      <c r="D480" s="59" t="s">
        <v>17265</v>
      </c>
      <c r="E480" s="81">
        <v>11142342621</v>
      </c>
      <c r="F480" s="59" t="s">
        <v>9326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5">
        <v>45178</v>
      </c>
      <c r="C481" s="60"/>
      <c r="D481" s="59" t="s">
        <v>16270</v>
      </c>
      <c r="E481" s="81" t="s">
        <v>17266</v>
      </c>
      <c r="F481" s="59" t="s">
        <v>9416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5">
        <v>45178</v>
      </c>
      <c r="C482" s="60"/>
      <c r="D482" s="59" t="s">
        <v>16270</v>
      </c>
      <c r="E482" s="81" t="s">
        <v>17267</v>
      </c>
      <c r="F482" s="59" t="s">
        <v>9417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5">
        <v>45178</v>
      </c>
      <c r="C483" s="60"/>
      <c r="D483" s="59" t="s">
        <v>17109</v>
      </c>
      <c r="E483" s="81" t="s">
        <v>17268</v>
      </c>
      <c r="F483" s="59" t="s">
        <v>9242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5">
        <v>45178</v>
      </c>
      <c r="C484" s="60"/>
      <c r="D484" s="59" t="s">
        <v>17109</v>
      </c>
      <c r="E484" s="81" t="s">
        <v>17269</v>
      </c>
      <c r="F484" s="59" t="s">
        <v>9241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5">
        <v>45178</v>
      </c>
      <c r="C485" s="60"/>
      <c r="D485" s="59" t="s">
        <v>17109</v>
      </c>
      <c r="E485" s="81" t="s">
        <v>17270</v>
      </c>
      <c r="F485" s="59" t="s">
        <v>9325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5">
        <v>45178</v>
      </c>
      <c r="C486" s="60"/>
      <c r="D486" s="59" t="s">
        <v>17271</v>
      </c>
      <c r="E486" s="552" t="s">
        <v>17272</v>
      </c>
      <c r="F486" s="59" t="s">
        <v>9240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5">
        <v>45178</v>
      </c>
      <c r="C487" s="60"/>
      <c r="D487" s="59" t="s">
        <v>17273</v>
      </c>
      <c r="E487" s="81" t="s">
        <v>17274</v>
      </c>
      <c r="F487" s="59" t="s">
        <v>9239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5">
        <v>45178</v>
      </c>
      <c r="C488" s="60"/>
      <c r="D488" s="59" t="s">
        <v>17275</v>
      </c>
      <c r="E488" s="81" t="s">
        <v>17276</v>
      </c>
      <c r="F488" s="59" t="s">
        <v>9238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5">
        <v>45178</v>
      </c>
      <c r="C489" s="60"/>
      <c r="D489" s="59" t="s">
        <v>17271</v>
      </c>
      <c r="E489" s="552" t="s">
        <v>17277</v>
      </c>
      <c r="F489" s="59" t="s">
        <v>9207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5">
        <v>45178</v>
      </c>
      <c r="C490" s="60"/>
      <c r="D490" s="59" t="s">
        <v>17271</v>
      </c>
      <c r="E490" s="552" t="s">
        <v>17278</v>
      </c>
      <c r="F490" s="59" t="s">
        <v>9206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5">
        <v>45178</v>
      </c>
      <c r="C491" s="60"/>
      <c r="D491" s="59" t="s">
        <v>17109</v>
      </c>
      <c r="E491" s="81" t="s">
        <v>17279</v>
      </c>
      <c r="F491" s="59" t="s">
        <v>9205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5">
        <v>45178</v>
      </c>
      <c r="C492" s="60"/>
      <c r="D492" s="59" t="s">
        <v>17109</v>
      </c>
      <c r="E492" s="81" t="s">
        <v>17280</v>
      </c>
      <c r="F492" s="59" t="s">
        <v>9204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17072</v>
      </c>
      <c r="E493" s="81" t="s">
        <v>17281</v>
      </c>
      <c r="F493" s="59" t="s">
        <v>9458</v>
      </c>
      <c r="G493" s="144">
        <v>45026</v>
      </c>
      <c r="H493" s="509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17072</v>
      </c>
      <c r="E494" s="81" t="s">
        <v>17282</v>
      </c>
      <c r="F494" s="59" t="s">
        <v>9740</v>
      </c>
      <c r="G494" s="59" t="s">
        <v>5854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17072</v>
      </c>
      <c r="E495" s="81" t="s">
        <v>17283</v>
      </c>
      <c r="F495" s="59" t="s">
        <v>9462</v>
      </c>
      <c r="G495" s="144">
        <v>45026</v>
      </c>
      <c r="H495" s="509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17072</v>
      </c>
      <c r="E496" s="81" t="s">
        <v>17284</v>
      </c>
      <c r="F496" s="59" t="s">
        <v>9457</v>
      </c>
      <c r="G496" s="144">
        <v>45026</v>
      </c>
      <c r="H496" s="509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17072</v>
      </c>
      <c r="E497" s="81" t="s">
        <v>17285</v>
      </c>
      <c r="F497" s="59" t="s">
        <v>9459</v>
      </c>
      <c r="G497" s="144">
        <v>45026</v>
      </c>
      <c r="H497" s="509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17072</v>
      </c>
      <c r="E498" s="81" t="s">
        <v>17286</v>
      </c>
      <c r="F498" s="59" t="s">
        <v>9456</v>
      </c>
      <c r="G498" s="144">
        <v>45026</v>
      </c>
      <c r="H498" s="509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17072</v>
      </c>
      <c r="E499" s="81" t="s">
        <v>17287</v>
      </c>
      <c r="F499" s="59" t="s">
        <v>9460</v>
      </c>
      <c r="G499" s="144">
        <v>45026</v>
      </c>
      <c r="H499" s="509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17072</v>
      </c>
      <c r="E500" s="81" t="s">
        <v>17288</v>
      </c>
      <c r="F500" s="59" t="s">
        <v>9617</v>
      </c>
      <c r="G500" s="59" t="s">
        <v>5674</v>
      </c>
      <c r="H500" s="509" t="s">
        <v>5686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17072</v>
      </c>
      <c r="E501" s="81" t="s">
        <v>17289</v>
      </c>
      <c r="F501" s="59" t="s">
        <v>9621</v>
      </c>
      <c r="G501" s="59" t="s">
        <v>5674</v>
      </c>
      <c r="H501" s="509" t="s">
        <v>5686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17072</v>
      </c>
      <c r="E502" s="81" t="s">
        <v>17290</v>
      </c>
      <c r="F502" s="59" t="s">
        <v>9623</v>
      </c>
      <c r="G502" s="59" t="s">
        <v>5674</v>
      </c>
      <c r="H502" s="509" t="s">
        <v>5686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17072</v>
      </c>
      <c r="E503" s="81" t="s">
        <v>17291</v>
      </c>
      <c r="F503" s="59" t="s">
        <v>9461</v>
      </c>
      <c r="G503" s="144">
        <v>45026</v>
      </c>
      <c r="H503" s="509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17072</v>
      </c>
      <c r="E504" s="81" t="s">
        <v>17292</v>
      </c>
      <c r="F504" s="59" t="s">
        <v>9622</v>
      </c>
      <c r="G504" s="59" t="s">
        <v>5674</v>
      </c>
      <c r="H504" s="509" t="s">
        <v>5686</v>
      </c>
    </row>
    <row r="505" spans="1:9" x14ac:dyDescent="0.25">
      <c r="A505" s="59">
        <v>446</v>
      </c>
      <c r="B505" s="81" t="s">
        <v>5429</v>
      </c>
      <c r="C505" s="60"/>
      <c r="D505" s="59" t="s">
        <v>17072</v>
      </c>
      <c r="E505" s="81" t="s">
        <v>17293</v>
      </c>
      <c r="F505" s="59" t="s">
        <v>9611</v>
      </c>
      <c r="G505" s="59" t="s">
        <v>5674</v>
      </c>
      <c r="H505" s="509" t="s">
        <v>5687</v>
      </c>
    </row>
    <row r="506" spans="1:9" x14ac:dyDescent="0.25">
      <c r="A506" s="59">
        <v>447</v>
      </c>
      <c r="B506" s="81" t="s">
        <v>5429</v>
      </c>
      <c r="C506" s="60"/>
      <c r="D506" s="59" t="s">
        <v>17072</v>
      </c>
      <c r="E506" s="81" t="s">
        <v>17294</v>
      </c>
      <c r="F506" s="59" t="s">
        <v>9612</v>
      </c>
      <c r="G506" s="59" t="s">
        <v>5674</v>
      </c>
      <c r="H506" s="509" t="s">
        <v>5687</v>
      </c>
    </row>
    <row r="507" spans="1:9" x14ac:dyDescent="0.25">
      <c r="A507" s="59">
        <v>448</v>
      </c>
      <c r="B507" s="81" t="s">
        <v>5429</v>
      </c>
      <c r="C507" s="60"/>
      <c r="D507" s="59" t="s">
        <v>17072</v>
      </c>
      <c r="E507" s="81" t="s">
        <v>17295</v>
      </c>
      <c r="F507" s="59" t="s">
        <v>9613</v>
      </c>
      <c r="G507" s="59" t="s">
        <v>5674</v>
      </c>
      <c r="H507" s="509" t="s">
        <v>5687</v>
      </c>
    </row>
    <row r="508" spans="1:9" x14ac:dyDescent="0.25">
      <c r="A508" s="59">
        <v>449</v>
      </c>
      <c r="B508" s="81" t="s">
        <v>5429</v>
      </c>
      <c r="C508" s="60"/>
      <c r="D508" s="59" t="s">
        <v>17072</v>
      </c>
      <c r="E508" s="81" t="s">
        <v>17296</v>
      </c>
      <c r="F508" s="59" t="s">
        <v>9619</v>
      </c>
      <c r="G508" s="59" t="s">
        <v>5674</v>
      </c>
      <c r="H508" s="509" t="s">
        <v>5686</v>
      </c>
    </row>
    <row r="509" spans="1:9" x14ac:dyDescent="0.25">
      <c r="A509" s="59">
        <v>450</v>
      </c>
      <c r="B509" s="81" t="s">
        <v>5429</v>
      </c>
      <c r="C509" s="60"/>
      <c r="D509" s="59" t="s">
        <v>17072</v>
      </c>
      <c r="E509" s="81" t="s">
        <v>17297</v>
      </c>
      <c r="F509" s="59" t="s">
        <v>9610</v>
      </c>
      <c r="G509" s="59" t="s">
        <v>5674</v>
      </c>
      <c r="H509" s="509" t="s">
        <v>5687</v>
      </c>
    </row>
    <row r="510" spans="1:9" x14ac:dyDescent="0.25">
      <c r="A510" s="59">
        <v>451</v>
      </c>
      <c r="B510" s="81" t="s">
        <v>5429</v>
      </c>
      <c r="C510" s="60"/>
      <c r="D510" s="59" t="s">
        <v>17072</v>
      </c>
      <c r="E510" s="81" t="s">
        <v>17298</v>
      </c>
      <c r="F510" s="59" t="s">
        <v>9455</v>
      </c>
      <c r="G510" s="144">
        <v>45026</v>
      </c>
      <c r="H510" s="509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17072</v>
      </c>
      <c r="E511" s="81" t="s">
        <v>17299</v>
      </c>
      <c r="F511" s="59" t="s">
        <v>9618</v>
      </c>
      <c r="G511" s="59" t="s">
        <v>5674</v>
      </c>
      <c r="H511" s="509" t="s">
        <v>5686</v>
      </c>
    </row>
    <row r="512" spans="1:9" x14ac:dyDescent="0.25">
      <c r="A512" s="59">
        <v>453</v>
      </c>
      <c r="B512" s="81" t="s">
        <v>5429</v>
      </c>
      <c r="C512" s="60"/>
      <c r="D512" s="59" t="s">
        <v>17072</v>
      </c>
      <c r="E512" s="81" t="s">
        <v>17300</v>
      </c>
      <c r="F512" s="59" t="s">
        <v>9620</v>
      </c>
      <c r="G512" s="59" t="s">
        <v>5674</v>
      </c>
      <c r="H512" s="509" t="s">
        <v>5686</v>
      </c>
    </row>
    <row r="513" spans="1:8" x14ac:dyDescent="0.25">
      <c r="A513" s="59">
        <v>454</v>
      </c>
      <c r="B513" s="81" t="s">
        <v>5890</v>
      </c>
      <c r="C513" s="60"/>
      <c r="D513" s="59" t="s">
        <v>17125</v>
      </c>
      <c r="E513" s="81" t="s">
        <v>17301</v>
      </c>
      <c r="F513" s="59" t="s">
        <v>9774</v>
      </c>
      <c r="G513" s="59" t="s">
        <v>5890</v>
      </c>
      <c r="H513" s="59" t="s">
        <v>5400</v>
      </c>
    </row>
    <row r="514" spans="1:8" x14ac:dyDescent="0.25">
      <c r="A514" s="59">
        <v>455</v>
      </c>
      <c r="B514" s="81" t="s">
        <v>5890</v>
      </c>
      <c r="C514" s="60"/>
      <c r="D514" s="59" t="s">
        <v>17125</v>
      </c>
      <c r="E514" s="81" t="s">
        <v>17302</v>
      </c>
      <c r="F514" s="59" t="s">
        <v>9775</v>
      </c>
      <c r="G514" s="59" t="s">
        <v>5890</v>
      </c>
      <c r="H514" s="59" t="s">
        <v>5400</v>
      </c>
    </row>
    <row r="515" spans="1:8" x14ac:dyDescent="0.25">
      <c r="A515" s="59">
        <v>456</v>
      </c>
      <c r="B515" s="81" t="s">
        <v>5890</v>
      </c>
      <c r="C515" s="60"/>
      <c r="D515" s="59" t="s">
        <v>17125</v>
      </c>
      <c r="E515" s="81" t="s">
        <v>17303</v>
      </c>
      <c r="F515" s="59" t="s">
        <v>9776</v>
      </c>
      <c r="G515" s="59" t="s">
        <v>5890</v>
      </c>
      <c r="H515" s="59" t="s">
        <v>5400</v>
      </c>
    </row>
    <row r="516" spans="1:8" x14ac:dyDescent="0.25">
      <c r="A516" s="59">
        <v>457</v>
      </c>
      <c r="B516" s="81" t="s">
        <v>5890</v>
      </c>
      <c r="C516" s="60"/>
      <c r="D516" s="59" t="s">
        <v>17125</v>
      </c>
      <c r="E516" s="81" t="s">
        <v>17304</v>
      </c>
      <c r="F516" s="59" t="s">
        <v>9777</v>
      </c>
      <c r="G516" s="59" t="s">
        <v>5890</v>
      </c>
      <c r="H516" s="59" t="s">
        <v>5400</v>
      </c>
    </row>
    <row r="517" spans="1:8" x14ac:dyDescent="0.25">
      <c r="A517" s="59">
        <v>458</v>
      </c>
      <c r="B517" s="81" t="s">
        <v>5890</v>
      </c>
      <c r="C517" s="60"/>
      <c r="D517" s="59" t="s">
        <v>17125</v>
      </c>
      <c r="E517" s="81" t="s">
        <v>17305</v>
      </c>
      <c r="F517" s="59" t="s">
        <v>9778</v>
      </c>
      <c r="G517" s="59" t="s">
        <v>5890</v>
      </c>
      <c r="H517" s="59" t="s">
        <v>5400</v>
      </c>
    </row>
    <row r="518" spans="1:8" x14ac:dyDescent="0.25">
      <c r="A518" s="59">
        <v>459</v>
      </c>
      <c r="B518" s="81" t="s">
        <v>5890</v>
      </c>
      <c r="C518" s="60"/>
      <c r="D518" s="59" t="s">
        <v>17125</v>
      </c>
      <c r="E518" s="81" t="s">
        <v>17306</v>
      </c>
      <c r="F518" s="59" t="s">
        <v>9779</v>
      </c>
      <c r="G518" s="59" t="s">
        <v>5890</v>
      </c>
      <c r="H518" s="59" t="s">
        <v>5400</v>
      </c>
    </row>
    <row r="519" spans="1:8" x14ac:dyDescent="0.25">
      <c r="A519" s="59">
        <v>460</v>
      </c>
      <c r="B519" s="81" t="s">
        <v>5890</v>
      </c>
      <c r="C519" s="60"/>
      <c r="D519" s="59" t="s">
        <v>17125</v>
      </c>
      <c r="E519" s="81" t="s">
        <v>17307</v>
      </c>
      <c r="F519" s="59" t="s">
        <v>9780</v>
      </c>
      <c r="G519" s="59" t="s">
        <v>5890</v>
      </c>
      <c r="H519" s="59" t="s">
        <v>5400</v>
      </c>
    </row>
    <row r="520" spans="1:8" x14ac:dyDescent="0.25">
      <c r="A520" s="59">
        <v>461</v>
      </c>
      <c r="B520" s="81" t="s">
        <v>5890</v>
      </c>
      <c r="C520" s="60"/>
      <c r="D520" s="59" t="s">
        <v>17125</v>
      </c>
      <c r="E520" s="81" t="s">
        <v>17308</v>
      </c>
      <c r="F520" s="59" t="s">
        <v>9781</v>
      </c>
      <c r="G520" s="59" t="s">
        <v>5890</v>
      </c>
      <c r="H520" s="59" t="s">
        <v>5400</v>
      </c>
    </row>
    <row r="521" spans="1:8" x14ac:dyDescent="0.25">
      <c r="A521" s="59">
        <v>462</v>
      </c>
      <c r="B521" s="81" t="s">
        <v>5890</v>
      </c>
      <c r="C521" s="60"/>
      <c r="D521" s="59" t="s">
        <v>17125</v>
      </c>
      <c r="E521" s="81" t="s">
        <v>17309</v>
      </c>
      <c r="F521" s="59" t="s">
        <v>9771</v>
      </c>
      <c r="G521" s="59" t="s">
        <v>5890</v>
      </c>
      <c r="H521" s="59" t="s">
        <v>522</v>
      </c>
    </row>
    <row r="522" spans="1:8" x14ac:dyDescent="0.25">
      <c r="A522" s="59">
        <v>463</v>
      </c>
      <c r="B522" s="81" t="s">
        <v>5890</v>
      </c>
      <c r="C522" s="60"/>
      <c r="D522" s="59" t="s">
        <v>17125</v>
      </c>
      <c r="E522" s="81" t="s">
        <v>17310</v>
      </c>
      <c r="F522" s="59" t="s">
        <v>9772</v>
      </c>
      <c r="G522" s="59" t="s">
        <v>5890</v>
      </c>
      <c r="H522" s="59" t="s">
        <v>556</v>
      </c>
    </row>
    <row r="523" spans="1:8" x14ac:dyDescent="0.25">
      <c r="A523" s="59">
        <v>464</v>
      </c>
      <c r="B523" s="81" t="s">
        <v>5890</v>
      </c>
      <c r="C523" s="60"/>
      <c r="D523" s="59" t="s">
        <v>17125</v>
      </c>
      <c r="E523" s="81" t="s">
        <v>17311</v>
      </c>
      <c r="F523" s="59" t="s">
        <v>17312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5890</v>
      </c>
      <c r="C524" s="60"/>
      <c r="D524" s="59" t="s">
        <v>17125</v>
      </c>
      <c r="E524" s="81" t="s">
        <v>17313</v>
      </c>
      <c r="F524" s="59" t="s">
        <v>17314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5890</v>
      </c>
      <c r="C525" s="60"/>
      <c r="D525" s="59" t="s">
        <v>17125</v>
      </c>
      <c r="E525" s="81" t="s">
        <v>17315</v>
      </c>
      <c r="F525" s="59" t="s">
        <v>17316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5890</v>
      </c>
      <c r="C526" s="60"/>
      <c r="D526" s="59" t="s">
        <v>17125</v>
      </c>
      <c r="E526" s="81" t="s">
        <v>17317</v>
      </c>
      <c r="F526" s="59" t="s">
        <v>17318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5890</v>
      </c>
      <c r="C527" s="60"/>
      <c r="D527" s="59" t="s">
        <v>17117</v>
      </c>
      <c r="E527" s="81" t="s">
        <v>17319</v>
      </c>
      <c r="F527" s="59" t="s">
        <v>17320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5890</v>
      </c>
      <c r="C528" s="60"/>
      <c r="D528" s="59" t="s">
        <v>17117</v>
      </c>
      <c r="E528" s="81" t="s">
        <v>17321</v>
      </c>
      <c r="F528" s="59" t="s">
        <v>17322</v>
      </c>
      <c r="G528" s="59"/>
      <c r="H528" s="59"/>
    </row>
    <row r="529" spans="1:8" x14ac:dyDescent="0.25">
      <c r="A529" s="59">
        <v>470</v>
      </c>
      <c r="B529" s="81" t="s">
        <v>5890</v>
      </c>
      <c r="C529" s="60"/>
      <c r="D529" s="59" t="s">
        <v>17117</v>
      </c>
      <c r="E529" s="81" t="s">
        <v>17323</v>
      </c>
      <c r="F529" s="59" t="s">
        <v>17324</v>
      </c>
      <c r="G529" s="59"/>
      <c r="H529" s="59"/>
    </row>
    <row r="530" spans="1:8" x14ac:dyDescent="0.25">
      <c r="A530" s="59">
        <v>471</v>
      </c>
      <c r="B530" s="81" t="s">
        <v>5890</v>
      </c>
      <c r="C530" s="60"/>
      <c r="D530" s="59" t="s">
        <v>17117</v>
      </c>
      <c r="E530" s="81" t="s">
        <v>17325</v>
      </c>
      <c r="F530" s="59" t="s">
        <v>17326</v>
      </c>
      <c r="G530" s="59"/>
      <c r="H530" s="59"/>
    </row>
    <row r="531" spans="1:8" x14ac:dyDescent="0.25">
      <c r="A531" s="59">
        <v>472</v>
      </c>
      <c r="B531" s="515">
        <v>45027</v>
      </c>
      <c r="C531" s="60"/>
      <c r="D531" s="59" t="s">
        <v>17417</v>
      </c>
      <c r="E531" s="81">
        <v>326607</v>
      </c>
      <c r="F531" s="59" t="s">
        <v>17419</v>
      </c>
      <c r="G531" s="59"/>
      <c r="H531" s="59"/>
    </row>
    <row r="532" spans="1:8" x14ac:dyDescent="0.25">
      <c r="A532" s="59">
        <v>473</v>
      </c>
      <c r="B532" s="515">
        <v>45027</v>
      </c>
      <c r="C532" s="60"/>
      <c r="D532" s="59" t="s">
        <v>16270</v>
      </c>
      <c r="E532" s="81" t="s">
        <v>17418</v>
      </c>
      <c r="F532" s="59" t="s">
        <v>17420</v>
      </c>
      <c r="G532" s="59"/>
      <c r="H532" s="59"/>
    </row>
    <row r="533" spans="1:8" x14ac:dyDescent="0.25">
      <c r="A533" s="59">
        <v>474</v>
      </c>
      <c r="B533" s="81"/>
      <c r="C533" s="60"/>
      <c r="D533" s="59"/>
      <c r="E533" s="81"/>
      <c r="F533" s="59"/>
      <c r="G533" s="59"/>
      <c r="H533" s="59"/>
    </row>
    <row r="534" spans="1:8" x14ac:dyDescent="0.25">
      <c r="A534" s="59">
        <v>475</v>
      </c>
      <c r="B534" s="81"/>
      <c r="C534" s="60"/>
      <c r="D534" s="59"/>
      <c r="E534" s="81"/>
      <c r="F534" s="59"/>
      <c r="G534" s="59"/>
      <c r="H534" s="59"/>
    </row>
    <row r="535" spans="1:8" x14ac:dyDescent="0.25">
      <c r="A535" s="59">
        <v>476</v>
      </c>
      <c r="B535" s="81"/>
      <c r="C535" s="60"/>
      <c r="D535" s="59"/>
      <c r="E535" s="81"/>
      <c r="F535" s="59"/>
      <c r="G535" s="59"/>
      <c r="H535" s="59"/>
    </row>
    <row r="536" spans="1:8" x14ac:dyDescent="0.25">
      <c r="A536" s="59">
        <v>477</v>
      </c>
      <c r="B536" s="81"/>
      <c r="C536" s="60"/>
      <c r="D536" s="59"/>
      <c r="E536" s="81"/>
      <c r="F536" s="59"/>
      <c r="G536" s="59"/>
      <c r="H536" s="59"/>
    </row>
    <row r="537" spans="1:8" x14ac:dyDescent="0.25">
      <c r="A537" s="59">
        <v>478</v>
      </c>
      <c r="B537" s="81"/>
      <c r="C537" s="60"/>
      <c r="D537" s="59"/>
      <c r="E537" s="81"/>
      <c r="F537" s="59"/>
      <c r="G537" s="59"/>
      <c r="H537" s="59"/>
    </row>
    <row r="538" spans="1:8" x14ac:dyDescent="0.25">
      <c r="A538" s="59">
        <v>479</v>
      </c>
      <c r="B538" s="81"/>
      <c r="C538" s="60"/>
      <c r="D538" s="59"/>
      <c r="E538" s="81"/>
      <c r="F538" s="59"/>
      <c r="G538" s="59"/>
      <c r="H538" s="59"/>
    </row>
    <row r="539" spans="1:8" x14ac:dyDescent="0.25">
      <c r="A539" s="59">
        <v>480</v>
      </c>
      <c r="B539" s="81"/>
      <c r="C539" s="60"/>
      <c r="D539" s="59"/>
      <c r="E539" s="81"/>
      <c r="F539" s="59"/>
      <c r="G539" s="59"/>
      <c r="H539" s="59"/>
    </row>
    <row r="540" spans="1:8" x14ac:dyDescent="0.25">
      <c r="A540" s="59">
        <v>481</v>
      </c>
    </row>
    <row r="541" spans="1:8" x14ac:dyDescent="0.25">
      <c r="A541" s="59">
        <v>482</v>
      </c>
    </row>
    <row r="542" spans="1:8" x14ac:dyDescent="0.25">
      <c r="A542" s="59">
        <v>483</v>
      </c>
    </row>
    <row r="543" spans="1:8" x14ac:dyDescent="0.25">
      <c r="A543" s="59">
        <v>484</v>
      </c>
    </row>
    <row r="544" spans="1:8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6" sqref="E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8" t="s">
        <v>17327</v>
      </c>
      <c r="M1" s="688" t="s">
        <v>17328</v>
      </c>
    </row>
    <row r="2" spans="1:18" ht="15.75" thickBot="1" x14ac:dyDescent="0.3">
      <c r="A2" s="773" t="s">
        <v>3</v>
      </c>
      <c r="B2" s="693" t="s">
        <v>17</v>
      </c>
      <c r="C2" s="773" t="s">
        <v>15608</v>
      </c>
      <c r="D2" s="774" t="s">
        <v>15609</v>
      </c>
      <c r="E2" s="693" t="s">
        <v>15610</v>
      </c>
      <c r="F2" s="693" t="s">
        <v>15611</v>
      </c>
      <c r="G2" s="693" t="s">
        <v>21</v>
      </c>
      <c r="H2" s="693" t="s">
        <v>408</v>
      </c>
      <c r="I2" s="693" t="s">
        <v>16034</v>
      </c>
      <c r="J2" s="693" t="s">
        <v>16035</v>
      </c>
      <c r="L2" s="714" t="s">
        <v>3</v>
      </c>
      <c r="M2" s="775" t="s">
        <v>17</v>
      </c>
      <c r="N2" s="714" t="s">
        <v>15608</v>
      </c>
      <c r="O2" s="715" t="s">
        <v>15609</v>
      </c>
      <c r="P2" s="715" t="s">
        <v>15610</v>
      </c>
      <c r="Q2" s="715" t="s">
        <v>15611</v>
      </c>
      <c r="R2" s="715" t="s">
        <v>21</v>
      </c>
    </row>
    <row r="3" spans="1:18" ht="15.75" thickTop="1" x14ac:dyDescent="0.25">
      <c r="A3" s="59">
        <v>1</v>
      </c>
      <c r="B3" s="59" t="s">
        <v>17329</v>
      </c>
      <c r="C3" s="59" t="s">
        <v>15627</v>
      </c>
      <c r="D3" s="60">
        <v>3361</v>
      </c>
      <c r="E3" s="59" t="s">
        <v>17330</v>
      </c>
      <c r="F3" s="144">
        <v>44512</v>
      </c>
      <c r="G3" s="59" t="s">
        <v>17331</v>
      </c>
      <c r="H3" s="59"/>
      <c r="I3" s="59"/>
      <c r="J3" s="59"/>
      <c r="L3" s="59">
        <v>1</v>
      </c>
      <c r="M3" s="59" t="s">
        <v>17332</v>
      </c>
      <c r="N3" s="59" t="s">
        <v>15613</v>
      </c>
      <c r="O3" s="59" t="s">
        <v>17333</v>
      </c>
      <c r="P3" s="59" t="s">
        <v>17334</v>
      </c>
      <c r="Q3" s="59"/>
      <c r="R3" s="59"/>
    </row>
    <row r="4" spans="1:18" x14ac:dyDescent="0.25">
      <c r="A4" s="59">
        <v>2</v>
      </c>
      <c r="B4" s="59" t="s">
        <v>17329</v>
      </c>
      <c r="C4" s="59" t="s">
        <v>15627</v>
      </c>
      <c r="D4" s="60">
        <v>4771</v>
      </c>
      <c r="E4" s="59" t="s">
        <v>17335</v>
      </c>
      <c r="F4" s="144">
        <v>44512</v>
      </c>
      <c r="G4" s="59" t="s">
        <v>17331</v>
      </c>
      <c r="H4" s="59"/>
      <c r="I4" s="59"/>
      <c r="J4" s="59"/>
      <c r="L4" s="59">
        <v>2</v>
      </c>
      <c r="M4" s="59" t="s">
        <v>17332</v>
      </c>
      <c r="N4" s="59" t="s">
        <v>15613</v>
      </c>
      <c r="O4" s="59" t="s">
        <v>17336</v>
      </c>
      <c r="P4" s="59" t="s">
        <v>17337</v>
      </c>
      <c r="Q4" s="59"/>
      <c r="R4" s="59"/>
    </row>
    <row r="5" spans="1:18" x14ac:dyDescent="0.25">
      <c r="A5" s="59">
        <v>3</v>
      </c>
      <c r="B5" s="59" t="s">
        <v>17329</v>
      </c>
      <c r="C5" s="59" t="s">
        <v>15613</v>
      </c>
      <c r="D5" s="60">
        <v>1006</v>
      </c>
      <c r="E5" s="59" t="s">
        <v>17338</v>
      </c>
      <c r="F5" s="144">
        <v>44512</v>
      </c>
      <c r="G5" s="59" t="s">
        <v>17331</v>
      </c>
      <c r="H5" s="59"/>
      <c r="I5" s="59"/>
      <c r="J5" s="59"/>
      <c r="L5" s="59">
        <v>3</v>
      </c>
      <c r="M5" s="59" t="s">
        <v>17332</v>
      </c>
      <c r="N5" s="59" t="s">
        <v>15613</v>
      </c>
      <c r="O5" s="59" t="s">
        <v>17339</v>
      </c>
      <c r="P5" s="59" t="s">
        <v>9521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17329</v>
      </c>
      <c r="C6" s="59" t="s">
        <v>15613</v>
      </c>
      <c r="D6" s="627" t="s">
        <v>17340</v>
      </c>
      <c r="E6" s="59" t="s">
        <v>17341</v>
      </c>
      <c r="F6" s="144">
        <v>44512</v>
      </c>
      <c r="G6" s="59" t="s">
        <v>17331</v>
      </c>
      <c r="H6" s="59"/>
      <c r="I6" s="59"/>
      <c r="J6" s="59"/>
      <c r="L6" s="59">
        <v>4</v>
      </c>
      <c r="M6" s="59" t="s">
        <v>17332</v>
      </c>
      <c r="N6" s="59" t="s">
        <v>15613</v>
      </c>
      <c r="O6" s="59" t="s">
        <v>17342</v>
      </c>
      <c r="P6" s="59" t="s">
        <v>9523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17329</v>
      </c>
      <c r="C7" s="59" t="s">
        <v>15613</v>
      </c>
      <c r="D7" s="60">
        <v>1097</v>
      </c>
      <c r="E7" s="59" t="s">
        <v>17343</v>
      </c>
      <c r="F7" s="144">
        <v>44512</v>
      </c>
      <c r="G7" s="59" t="s">
        <v>17331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17329</v>
      </c>
      <c r="C8" s="59" t="s">
        <v>15613</v>
      </c>
      <c r="D8" s="627" t="s">
        <v>17344</v>
      </c>
      <c r="E8" s="59" t="s">
        <v>17345</v>
      </c>
      <c r="F8" s="144">
        <v>44512</v>
      </c>
      <c r="G8" s="59" t="s">
        <v>17331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17329</v>
      </c>
      <c r="C9" s="59" t="s">
        <v>15613</v>
      </c>
      <c r="D9" s="627" t="s">
        <v>17346</v>
      </c>
      <c r="E9" s="59" t="s">
        <v>17347</v>
      </c>
      <c r="F9" s="144">
        <v>44512</v>
      </c>
      <c r="G9" s="59" t="s">
        <v>17331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17329</v>
      </c>
      <c r="C10" s="59" t="s">
        <v>15613</v>
      </c>
      <c r="D10" s="627" t="s">
        <v>17348</v>
      </c>
      <c r="E10" s="59" t="s">
        <v>17349</v>
      </c>
      <c r="F10" s="144">
        <v>44512</v>
      </c>
      <c r="G10" s="59" t="s">
        <v>17331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17329</v>
      </c>
      <c r="C11" s="59" t="s">
        <v>15613</v>
      </c>
      <c r="D11" s="627" t="s">
        <v>17350</v>
      </c>
      <c r="E11" s="59" t="s">
        <v>17351</v>
      </c>
      <c r="F11" s="144">
        <v>44512</v>
      </c>
      <c r="G11" s="59" t="s">
        <v>17331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17329</v>
      </c>
      <c r="C12" s="59" t="s">
        <v>15613</v>
      </c>
      <c r="D12" s="60">
        <v>1196</v>
      </c>
      <c r="E12" s="59" t="s">
        <v>17352</v>
      </c>
      <c r="F12" s="144">
        <v>44512</v>
      </c>
      <c r="G12" s="59" t="s">
        <v>17331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5">
        <v>45145</v>
      </c>
      <c r="C13" s="59" t="s">
        <v>15613</v>
      </c>
      <c r="D13" s="163">
        <v>950000</v>
      </c>
      <c r="E13" s="59" t="s">
        <v>17353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15689</v>
      </c>
      <c r="D14" s="163">
        <v>950000</v>
      </c>
      <c r="E14" s="59" t="s">
        <v>17354</v>
      </c>
      <c r="F14" s="144">
        <v>45179</v>
      </c>
      <c r="G14" s="59" t="s">
        <v>1537</v>
      </c>
      <c r="H14" s="59" t="s">
        <v>9519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/>
      <c r="C15" s="59" t="s">
        <v>15627</v>
      </c>
      <c r="D15" s="60"/>
      <c r="E15" s="59" t="s">
        <v>17355</v>
      </c>
      <c r="F15" s="59" t="s">
        <v>5890</v>
      </c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6"/>
    </row>
    <row r="24" spans="1:18" x14ac:dyDescent="0.25">
      <c r="H24" s="722"/>
    </row>
    <row r="25" spans="1:18" x14ac:dyDescent="0.25">
      <c r="H25" s="722"/>
    </row>
    <row r="26" spans="1:18" x14ac:dyDescent="0.25">
      <c r="H26" s="722"/>
    </row>
    <row r="27" spans="1:18" x14ac:dyDescent="0.25">
      <c r="H27" s="722"/>
    </row>
    <row r="28" spans="1:18" x14ac:dyDescent="0.25">
      <c r="H28" s="722"/>
    </row>
    <row r="29" spans="1:18" x14ac:dyDescent="0.25">
      <c r="H29" s="722"/>
    </row>
    <row r="30" spans="1:18" x14ac:dyDescent="0.25">
      <c r="H30" s="72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2023-11-08T01:26:38Z</dcterms:modified>
</cp:coreProperties>
</file>